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Chart1" sheetId="2" state="visible" r:id="rId3"/>
    <sheet name="Sheet2" sheetId="3" state="visible" r:id="rId4"/>
    <sheet name="Sheet3" sheetId="4" state="visible" r:id="rId5"/>
  </sheets>
  <externalReferences>
    <externalReference r:id="rId6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<sst xmlns="http://schemas.openxmlformats.org/spreadsheetml/2006/main" count="595" uniqueCount="86">
  <si>
    <t xml:space="preserve">P(GPa)</t>
  </si>
  <si>
    <t xml:space="preserve">fo2</t>
  </si>
  <si>
    <t xml:space="preserve">T(K)</t>
  </si>
  <si>
    <t xml:space="preserve">Na2O</t>
  </si>
  <si>
    <t xml:space="preserve">MgO</t>
  </si>
  <si>
    <t xml:space="preserve">Al2O3</t>
  </si>
  <si>
    <t xml:space="preserve">SiO2</t>
  </si>
  <si>
    <t xml:space="preserve">K2O</t>
  </si>
  <si>
    <t xml:space="preserve">CaO</t>
  </si>
  <si>
    <t xml:space="preserve">TiO2</t>
  </si>
  <si>
    <t xml:space="preserve">MnO</t>
  </si>
  <si>
    <t xml:space="preserve">FeO</t>
  </si>
  <si>
    <t xml:space="preserve">Fe2O3</t>
  </si>
  <si>
    <t xml:space="preserve">Cr2O3</t>
  </si>
  <si>
    <t xml:space="preserve">P2O5</t>
  </si>
  <si>
    <t xml:space="preserve">Fe3</t>
  </si>
  <si>
    <t xml:space="preserve">Fe2</t>
  </si>
  <si>
    <t xml:space="preserve">Fe3/Fe</t>
  </si>
  <si>
    <t xml:space="preserve">Fe3/Fe2</t>
  </si>
  <si>
    <t xml:space="preserve">ref</t>
  </si>
  <si>
    <t xml:space="preserve">delG(Hirschmann)</t>
  </si>
  <si>
    <t xml:space="preserve">X(FeO1.5)/X FeO</t>
  </si>
  <si>
    <t xml:space="preserve">X(FeO)-X(FeO1.5)</t>
  </si>
  <si>
    <t xml:space="preserve">(𝑋FeO − 𝑋FeO1.5)𝑊FeO-FeO1.5/𝑅𝑇</t>
  </si>
  <si>
    <t xml:space="preserve">W_(FeO_1.5-j)-W_(FeO-j)</t>
  </si>
  <si>
    <t xml:space="preserve">thornber80</t>
  </si>
  <si>
    <t xml:space="preserve">AlO1.5</t>
  </si>
  <si>
    <t xml:space="preserve">NaO0.5</t>
  </si>
  <si>
    <t xml:space="preserve">KO0.5</t>
  </si>
  <si>
    <t xml:space="preserve">PO2.5</t>
  </si>
  <si>
    <t xml:space="preserve">FeO - FeO1.5</t>
  </si>
  <si>
    <t xml:space="preserve">data#</t>
  </si>
  <si>
    <t xml:space="preserve">chi</t>
  </si>
  <si>
    <t xml:space="preserve">Fit 3</t>
  </si>
  <si>
    <t xml:space="preserve">kress88</t>
  </si>
  <si>
    <t xml:space="preserve">kress91</t>
  </si>
  <si>
    <t xml:space="preserve">sack81</t>
  </si>
  <si>
    <t xml:space="preserve">kilinc83</t>
  </si>
  <si>
    <t xml:space="preserve">moore95</t>
  </si>
  <si>
    <t xml:space="preserve">jayasuriya04</t>
  </si>
  <si>
    <t xml:space="preserve">zhang17</t>
  </si>
  <si>
    <t xml:space="preserve">borisov18</t>
  </si>
  <si>
    <t xml:space="preserve">borisov17</t>
  </si>
  <si>
    <t xml:space="preserve">borisov15</t>
  </si>
  <si>
    <t xml:space="preserve">borisov13</t>
  </si>
  <si>
    <t xml:space="preserve">sossi20</t>
  </si>
  <si>
    <t xml:space="preserve">del(G)</t>
  </si>
  <si>
    <t xml:space="preserve">del(G)/RTln(10)</t>
  </si>
  <si>
    <t xml:space="preserve">Temperature</t>
  </si>
  <si>
    <t xml:space="preserve">del G (Hirschmann)</t>
  </si>
  <si>
    <t xml:space="preserve">Depth</t>
  </si>
  <si>
    <t xml:space="preserve">Jaysurya 2004</t>
  </si>
  <si>
    <t xml:space="preserve">Gaillard 2003: Haematite equilibrium</t>
  </si>
  <si>
    <t xml:space="preserve">Gaillard 2003: Fe-Ir equilibrium</t>
  </si>
  <si>
    <t xml:space="preserve">Oxygen_new:T*(S_0+int_Cp_over_T)_with_Pythonfile:S_Intergrate.py</t>
  </si>
  <si>
    <t xml:space="preserve">Oxygen</t>
  </si>
  <si>
    <t xml:space="preserve">DelG_25</t>
  </si>
  <si>
    <t xml:space="preserve">DelG_12p5</t>
  </si>
  <si>
    <t xml:space="preserve">DelG_12p5_negative</t>
  </si>
  <si>
    <t xml:space="preserve">fo2_25</t>
  </si>
  <si>
    <t xml:space="preserve">fo2_12p5</t>
  </si>
  <si>
    <t xml:space="preserve">fo2_12p5_reverse</t>
  </si>
  <si>
    <t xml:space="preserve">Hirschmann</t>
  </si>
  <si>
    <t xml:space="preserve">Deng</t>
  </si>
  <si>
    <t xml:space="preserve">GGaillard 2003: Haematite equilibrium</t>
  </si>
  <si>
    <t xml:space="preserve">IW</t>
  </si>
  <si>
    <t xml:space="preserve">b</t>
  </si>
  <si>
    <t xml:space="preserve">del G(1)</t>
  </si>
  <si>
    <t xml:space="preserve">c</t>
  </si>
  <si>
    <t xml:space="preserve">delCp</t>
  </si>
  <si>
    <t xml:space="preserve">T0</t>
  </si>
  <si>
    <t xml:space="preserve">Pressure_Pa</t>
  </si>
  <si>
    <t xml:space="preserve">Fo2_25_1</t>
  </si>
  <si>
    <t xml:space="preserve">fo2_12p5_1</t>
  </si>
  <si>
    <t xml:space="preserve">fo2_12p5_reverse_1</t>
  </si>
  <si>
    <t xml:space="preserve">Hirschmann_1</t>
  </si>
  <si>
    <t xml:space="preserve">Deng_1</t>
  </si>
  <si>
    <t xml:space="preserve">GGaillard 2003: Haematite equilibrium_1</t>
  </si>
  <si>
    <t xml:space="preserve">Gaillard 2003: Fe-Ir equilibrium_1</t>
  </si>
  <si>
    <t xml:space="preserve">fo2_25_mo</t>
  </si>
  <si>
    <t xml:space="preserve">fo2_12p5_mo</t>
  </si>
  <si>
    <t xml:space="preserve">fo2_12p5_reverse_mo</t>
  </si>
  <si>
    <t xml:space="preserve">Hirschmann_mo</t>
  </si>
  <si>
    <t xml:space="preserve">Deng_mo</t>
  </si>
  <si>
    <t xml:space="preserve">GGaillard 2003: Haematite equilibrium_mo</t>
  </si>
  <si>
    <t xml:space="preserve">Gaillard 2003: Fe-Ir equilibrium_mo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</si>
</sst>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E+00"/>
  </numFmts>
  <fonts count="1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  <font>
      <b val="true"/>
      <sz val="11"/>
      <color rgb="FFFF0000"/>
      <name val="Calibri"/>
      <family val="2"/>
    </font>
    <font>
      <sz val="11"/>
      <color rgb="FFFF0000"/>
      <name val="Calibri"/>
      <family val="2"/>
    </font>
    <font>
      <b val="true"/>
      <sz val="9"/>
      <color rgb="FF000000"/>
      <name val="Calibri"/>
      <family val="2"/>
    </font>
    <font>
      <sz val="20"/>
      <color rgb="FF595959"/>
      <name val="Calibri"/>
      <family val="2"/>
    </font>
    <font>
      <sz val="20"/>
      <color rgb="FF000000"/>
      <name val="Calibri"/>
      <family val="2"/>
    </font>
    <font>
      <sz val="16"/>
      <color rgb="FF000000"/>
      <name val="Calibri"/>
      <family val="2"/>
    </font>
    <font>
      <b val="true"/>
      <sz val="16"/>
      <color rgb="FF595959"/>
      <name val="Calibri"/>
      <family val="2"/>
    </font>
    <font>
      <b val="true"/>
      <sz val="9"/>
      <color rgb="FF595959"/>
      <name val="Calibri"/>
      <family val="2"/>
    </font>
    <font>
      <sz val="9"/>
      <color rgb="FF595959"/>
      <name val="Calibri"/>
      <family val="2"/>
    </font>
    <font>
      <sz val="14"/>
      <color rgb="FF595959"/>
      <name val="Calibri"/>
      <family val="2"/>
    </font>
    <font>
      <sz val="14"/>
      <color rgb="FF595959"/>
      <name val="Noto Sans CJK SC"/>
      <family val="2"/>
    </font>
    <font>
      <sz val="10"/>
      <color rgb="FF595959"/>
      <name val="Calibri"/>
      <family val="2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A9D18E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FE699"/>
        <bgColor rgb="FFE8F2A1"/>
      </patternFill>
    </fill>
    <fill>
      <patternFill patternType="solid">
        <fgColor rgb="FFE7E6E6"/>
        <bgColor rgb="FFD9D9D9"/>
      </patternFill>
    </fill>
    <fill>
      <patternFill patternType="solid">
        <fgColor rgb="FFF6F9D4"/>
        <bgColor rgb="FFE7E6E6"/>
      </patternFill>
    </fill>
    <fill>
      <patternFill patternType="solid">
        <fgColor rgb="FFE8F2A1"/>
        <bgColor rgb="FFFFE69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5B9BD5"/>
      <rgbColor rgb="FF993366"/>
      <rgbColor rgb="FFF6F9D4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A9D18E"/>
      <rgbColor rgb="FFFF99CC"/>
      <rgbColor rgb="FFCC99FF"/>
      <rgbColor rgb="FFFFE6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E480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externalLink" Target="externalLinks/externalLink1.xml"/><Relationship Id="rId7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Sheet2!$H$2:$H$802</c:f>
              <c:numCache>
                <c:formatCode>General</c:formatCode>
                <c:ptCount val="801"/>
                <c:pt idx="0">
                  <c:v>1000</c:v>
                </c:pt>
                <c:pt idx="1">
                  <c:v>1005</c:v>
                </c:pt>
                <c:pt idx="2">
                  <c:v>1010</c:v>
                </c:pt>
                <c:pt idx="3">
                  <c:v>1015</c:v>
                </c:pt>
                <c:pt idx="4">
                  <c:v>1020</c:v>
                </c:pt>
                <c:pt idx="5">
                  <c:v>1025</c:v>
                </c:pt>
                <c:pt idx="6">
                  <c:v>1030</c:v>
                </c:pt>
                <c:pt idx="7">
                  <c:v>1035</c:v>
                </c:pt>
                <c:pt idx="8">
                  <c:v>1040</c:v>
                </c:pt>
                <c:pt idx="9">
                  <c:v>1045</c:v>
                </c:pt>
                <c:pt idx="10">
                  <c:v>1050</c:v>
                </c:pt>
                <c:pt idx="11">
                  <c:v>1055</c:v>
                </c:pt>
                <c:pt idx="12">
                  <c:v>1060</c:v>
                </c:pt>
                <c:pt idx="13">
                  <c:v>1065</c:v>
                </c:pt>
                <c:pt idx="14">
                  <c:v>1070</c:v>
                </c:pt>
                <c:pt idx="15">
                  <c:v>1075</c:v>
                </c:pt>
                <c:pt idx="16">
                  <c:v>1080</c:v>
                </c:pt>
                <c:pt idx="17">
                  <c:v>1085</c:v>
                </c:pt>
                <c:pt idx="18">
                  <c:v>1090</c:v>
                </c:pt>
                <c:pt idx="19">
                  <c:v>1095</c:v>
                </c:pt>
                <c:pt idx="20">
                  <c:v>1100</c:v>
                </c:pt>
                <c:pt idx="21">
                  <c:v>1105</c:v>
                </c:pt>
                <c:pt idx="22">
                  <c:v>1110</c:v>
                </c:pt>
                <c:pt idx="23">
                  <c:v>1115</c:v>
                </c:pt>
                <c:pt idx="24">
                  <c:v>1120</c:v>
                </c:pt>
                <c:pt idx="25">
                  <c:v>1125</c:v>
                </c:pt>
                <c:pt idx="26">
                  <c:v>1130</c:v>
                </c:pt>
                <c:pt idx="27">
                  <c:v>1135</c:v>
                </c:pt>
                <c:pt idx="28">
                  <c:v>1140</c:v>
                </c:pt>
                <c:pt idx="29">
                  <c:v>1145</c:v>
                </c:pt>
                <c:pt idx="30">
                  <c:v>1150</c:v>
                </c:pt>
                <c:pt idx="31">
                  <c:v>1155</c:v>
                </c:pt>
                <c:pt idx="32">
                  <c:v>1160</c:v>
                </c:pt>
                <c:pt idx="33">
                  <c:v>1165</c:v>
                </c:pt>
                <c:pt idx="34">
                  <c:v>1170</c:v>
                </c:pt>
                <c:pt idx="35">
                  <c:v>1175</c:v>
                </c:pt>
                <c:pt idx="36">
                  <c:v>1180</c:v>
                </c:pt>
                <c:pt idx="37">
                  <c:v>1185</c:v>
                </c:pt>
                <c:pt idx="38">
                  <c:v>1190</c:v>
                </c:pt>
                <c:pt idx="39">
                  <c:v>1195</c:v>
                </c:pt>
                <c:pt idx="40">
                  <c:v>1200</c:v>
                </c:pt>
                <c:pt idx="41">
                  <c:v>1205</c:v>
                </c:pt>
                <c:pt idx="42">
                  <c:v>1210</c:v>
                </c:pt>
                <c:pt idx="43">
                  <c:v>1215</c:v>
                </c:pt>
                <c:pt idx="44">
                  <c:v>1220</c:v>
                </c:pt>
                <c:pt idx="45">
                  <c:v>1225</c:v>
                </c:pt>
                <c:pt idx="46">
                  <c:v>1230</c:v>
                </c:pt>
                <c:pt idx="47">
                  <c:v>1235</c:v>
                </c:pt>
                <c:pt idx="48">
                  <c:v>1240</c:v>
                </c:pt>
                <c:pt idx="49">
                  <c:v>1245</c:v>
                </c:pt>
                <c:pt idx="50">
                  <c:v>1250</c:v>
                </c:pt>
                <c:pt idx="51">
                  <c:v>1255</c:v>
                </c:pt>
                <c:pt idx="52">
                  <c:v>1260</c:v>
                </c:pt>
                <c:pt idx="53">
                  <c:v>1265</c:v>
                </c:pt>
                <c:pt idx="54">
                  <c:v>1270</c:v>
                </c:pt>
                <c:pt idx="55">
                  <c:v>1275</c:v>
                </c:pt>
                <c:pt idx="56">
                  <c:v>1280</c:v>
                </c:pt>
                <c:pt idx="57">
                  <c:v>1285</c:v>
                </c:pt>
                <c:pt idx="58">
                  <c:v>1290</c:v>
                </c:pt>
                <c:pt idx="59">
                  <c:v>1295</c:v>
                </c:pt>
                <c:pt idx="60">
                  <c:v>1300</c:v>
                </c:pt>
                <c:pt idx="61">
                  <c:v>1305</c:v>
                </c:pt>
                <c:pt idx="62">
                  <c:v>1310</c:v>
                </c:pt>
                <c:pt idx="63">
                  <c:v>1315</c:v>
                </c:pt>
                <c:pt idx="64">
                  <c:v>1320</c:v>
                </c:pt>
                <c:pt idx="65">
                  <c:v>1325</c:v>
                </c:pt>
                <c:pt idx="66">
                  <c:v>1330</c:v>
                </c:pt>
                <c:pt idx="67">
                  <c:v>1335</c:v>
                </c:pt>
                <c:pt idx="68">
                  <c:v>1340</c:v>
                </c:pt>
                <c:pt idx="69">
                  <c:v>1345</c:v>
                </c:pt>
                <c:pt idx="70">
                  <c:v>1350</c:v>
                </c:pt>
                <c:pt idx="71">
                  <c:v>1355</c:v>
                </c:pt>
                <c:pt idx="72">
                  <c:v>1360</c:v>
                </c:pt>
                <c:pt idx="73">
                  <c:v>1365</c:v>
                </c:pt>
                <c:pt idx="74">
                  <c:v>1370</c:v>
                </c:pt>
                <c:pt idx="75">
                  <c:v>1375</c:v>
                </c:pt>
                <c:pt idx="76">
                  <c:v>1380</c:v>
                </c:pt>
                <c:pt idx="77">
                  <c:v>1385</c:v>
                </c:pt>
                <c:pt idx="78">
                  <c:v>1390</c:v>
                </c:pt>
                <c:pt idx="79">
                  <c:v>1395</c:v>
                </c:pt>
                <c:pt idx="80">
                  <c:v>1400</c:v>
                </c:pt>
                <c:pt idx="81">
                  <c:v>1405</c:v>
                </c:pt>
                <c:pt idx="82">
                  <c:v>1410</c:v>
                </c:pt>
                <c:pt idx="83">
                  <c:v>1415</c:v>
                </c:pt>
                <c:pt idx="84">
                  <c:v>1420</c:v>
                </c:pt>
                <c:pt idx="85">
                  <c:v>1425</c:v>
                </c:pt>
                <c:pt idx="86">
                  <c:v>1430</c:v>
                </c:pt>
                <c:pt idx="87">
                  <c:v>1435</c:v>
                </c:pt>
                <c:pt idx="88">
                  <c:v>1440</c:v>
                </c:pt>
                <c:pt idx="89">
                  <c:v>1445</c:v>
                </c:pt>
                <c:pt idx="90">
                  <c:v>1450</c:v>
                </c:pt>
                <c:pt idx="91">
                  <c:v>1455</c:v>
                </c:pt>
                <c:pt idx="92">
                  <c:v>1460</c:v>
                </c:pt>
                <c:pt idx="93">
                  <c:v>1465</c:v>
                </c:pt>
                <c:pt idx="94">
                  <c:v>1470</c:v>
                </c:pt>
                <c:pt idx="95">
                  <c:v>1475</c:v>
                </c:pt>
                <c:pt idx="96">
                  <c:v>1480</c:v>
                </c:pt>
                <c:pt idx="97">
                  <c:v>1485</c:v>
                </c:pt>
                <c:pt idx="98">
                  <c:v>1490</c:v>
                </c:pt>
                <c:pt idx="99">
                  <c:v>1495</c:v>
                </c:pt>
                <c:pt idx="100">
                  <c:v>1500</c:v>
                </c:pt>
                <c:pt idx="101">
                  <c:v>1505</c:v>
                </c:pt>
                <c:pt idx="102">
                  <c:v>1510</c:v>
                </c:pt>
                <c:pt idx="103">
                  <c:v>1515</c:v>
                </c:pt>
                <c:pt idx="104">
                  <c:v>1520</c:v>
                </c:pt>
                <c:pt idx="105">
                  <c:v>1525</c:v>
                </c:pt>
                <c:pt idx="106">
                  <c:v>1530</c:v>
                </c:pt>
                <c:pt idx="107">
                  <c:v>1535</c:v>
                </c:pt>
                <c:pt idx="108">
                  <c:v>1540</c:v>
                </c:pt>
                <c:pt idx="109">
                  <c:v>1545</c:v>
                </c:pt>
                <c:pt idx="110">
                  <c:v>1550</c:v>
                </c:pt>
                <c:pt idx="111">
                  <c:v>1555</c:v>
                </c:pt>
                <c:pt idx="112">
                  <c:v>1560</c:v>
                </c:pt>
                <c:pt idx="113">
                  <c:v>1565</c:v>
                </c:pt>
                <c:pt idx="114">
                  <c:v>1570</c:v>
                </c:pt>
                <c:pt idx="115">
                  <c:v>1575</c:v>
                </c:pt>
                <c:pt idx="116">
                  <c:v>1580</c:v>
                </c:pt>
                <c:pt idx="117">
                  <c:v>1585</c:v>
                </c:pt>
                <c:pt idx="118">
                  <c:v>1590</c:v>
                </c:pt>
                <c:pt idx="119">
                  <c:v>1595</c:v>
                </c:pt>
                <c:pt idx="120">
                  <c:v>1600</c:v>
                </c:pt>
                <c:pt idx="121">
                  <c:v>1605</c:v>
                </c:pt>
                <c:pt idx="122">
                  <c:v>1610</c:v>
                </c:pt>
                <c:pt idx="123">
                  <c:v>1615</c:v>
                </c:pt>
                <c:pt idx="124">
                  <c:v>1620</c:v>
                </c:pt>
                <c:pt idx="125">
                  <c:v>1625</c:v>
                </c:pt>
                <c:pt idx="126">
                  <c:v>1630</c:v>
                </c:pt>
                <c:pt idx="127">
                  <c:v>1635</c:v>
                </c:pt>
                <c:pt idx="128">
                  <c:v>1640</c:v>
                </c:pt>
                <c:pt idx="129">
                  <c:v>1645</c:v>
                </c:pt>
                <c:pt idx="130">
                  <c:v>1650</c:v>
                </c:pt>
                <c:pt idx="131">
                  <c:v>1655</c:v>
                </c:pt>
                <c:pt idx="132">
                  <c:v>1660</c:v>
                </c:pt>
                <c:pt idx="133">
                  <c:v>1665</c:v>
                </c:pt>
                <c:pt idx="134">
                  <c:v>1670</c:v>
                </c:pt>
                <c:pt idx="135">
                  <c:v>1675</c:v>
                </c:pt>
                <c:pt idx="136">
                  <c:v>1680</c:v>
                </c:pt>
                <c:pt idx="137">
                  <c:v>1685</c:v>
                </c:pt>
                <c:pt idx="138">
                  <c:v>1690</c:v>
                </c:pt>
                <c:pt idx="139">
                  <c:v>1695</c:v>
                </c:pt>
                <c:pt idx="140">
                  <c:v>1700</c:v>
                </c:pt>
                <c:pt idx="141">
                  <c:v>1705</c:v>
                </c:pt>
                <c:pt idx="142">
                  <c:v>1710</c:v>
                </c:pt>
                <c:pt idx="143">
                  <c:v>1715</c:v>
                </c:pt>
                <c:pt idx="144">
                  <c:v>1720</c:v>
                </c:pt>
                <c:pt idx="145">
                  <c:v>1725</c:v>
                </c:pt>
                <c:pt idx="146">
                  <c:v>1730</c:v>
                </c:pt>
                <c:pt idx="147">
                  <c:v>1735</c:v>
                </c:pt>
                <c:pt idx="148">
                  <c:v>1740</c:v>
                </c:pt>
                <c:pt idx="149">
                  <c:v>1745</c:v>
                </c:pt>
                <c:pt idx="150">
                  <c:v>1750</c:v>
                </c:pt>
                <c:pt idx="151">
                  <c:v>1755</c:v>
                </c:pt>
                <c:pt idx="152">
                  <c:v>1760</c:v>
                </c:pt>
                <c:pt idx="153">
                  <c:v>1765</c:v>
                </c:pt>
                <c:pt idx="154">
                  <c:v>1770</c:v>
                </c:pt>
                <c:pt idx="155">
                  <c:v>1775</c:v>
                </c:pt>
                <c:pt idx="156">
                  <c:v>1780</c:v>
                </c:pt>
                <c:pt idx="157">
                  <c:v>1785</c:v>
                </c:pt>
                <c:pt idx="158">
                  <c:v>1790</c:v>
                </c:pt>
                <c:pt idx="159">
                  <c:v>1795</c:v>
                </c:pt>
                <c:pt idx="160">
                  <c:v>1800</c:v>
                </c:pt>
                <c:pt idx="161">
                  <c:v>1805</c:v>
                </c:pt>
                <c:pt idx="162">
                  <c:v>1810</c:v>
                </c:pt>
                <c:pt idx="163">
                  <c:v>1815</c:v>
                </c:pt>
                <c:pt idx="164">
                  <c:v>1820</c:v>
                </c:pt>
                <c:pt idx="165">
                  <c:v>1825</c:v>
                </c:pt>
                <c:pt idx="166">
                  <c:v>1830</c:v>
                </c:pt>
                <c:pt idx="167">
                  <c:v>1835</c:v>
                </c:pt>
                <c:pt idx="168">
                  <c:v>1840</c:v>
                </c:pt>
                <c:pt idx="169">
                  <c:v>1845</c:v>
                </c:pt>
                <c:pt idx="170">
                  <c:v>1850</c:v>
                </c:pt>
                <c:pt idx="171">
                  <c:v>1855</c:v>
                </c:pt>
                <c:pt idx="172">
                  <c:v>1860</c:v>
                </c:pt>
                <c:pt idx="173">
                  <c:v>1865</c:v>
                </c:pt>
                <c:pt idx="174">
                  <c:v>1870</c:v>
                </c:pt>
                <c:pt idx="175">
                  <c:v>1875</c:v>
                </c:pt>
                <c:pt idx="176">
                  <c:v>1880</c:v>
                </c:pt>
                <c:pt idx="177">
                  <c:v>1885</c:v>
                </c:pt>
                <c:pt idx="178">
                  <c:v>1890</c:v>
                </c:pt>
                <c:pt idx="179">
                  <c:v>1895</c:v>
                </c:pt>
                <c:pt idx="180">
                  <c:v>1900</c:v>
                </c:pt>
                <c:pt idx="181">
                  <c:v>1905</c:v>
                </c:pt>
                <c:pt idx="182">
                  <c:v>1910</c:v>
                </c:pt>
                <c:pt idx="183">
                  <c:v>1915</c:v>
                </c:pt>
                <c:pt idx="184">
                  <c:v>1920</c:v>
                </c:pt>
                <c:pt idx="185">
                  <c:v>1925</c:v>
                </c:pt>
                <c:pt idx="186">
                  <c:v>1930</c:v>
                </c:pt>
                <c:pt idx="187">
                  <c:v>1935</c:v>
                </c:pt>
                <c:pt idx="188">
                  <c:v>1940</c:v>
                </c:pt>
                <c:pt idx="189">
                  <c:v>1945</c:v>
                </c:pt>
                <c:pt idx="190">
                  <c:v>1950</c:v>
                </c:pt>
                <c:pt idx="191">
                  <c:v>1955</c:v>
                </c:pt>
                <c:pt idx="192">
                  <c:v>1960</c:v>
                </c:pt>
                <c:pt idx="193">
                  <c:v>1965</c:v>
                </c:pt>
                <c:pt idx="194">
                  <c:v>1970</c:v>
                </c:pt>
                <c:pt idx="195">
                  <c:v>1975</c:v>
                </c:pt>
                <c:pt idx="196">
                  <c:v>1980</c:v>
                </c:pt>
                <c:pt idx="197">
                  <c:v>1985</c:v>
                </c:pt>
                <c:pt idx="198">
                  <c:v>1990</c:v>
                </c:pt>
                <c:pt idx="199">
                  <c:v>1995</c:v>
                </c:pt>
                <c:pt idx="200">
                  <c:v>2000</c:v>
                </c:pt>
                <c:pt idx="201">
                  <c:v>2005</c:v>
                </c:pt>
                <c:pt idx="202">
                  <c:v>2010</c:v>
                </c:pt>
                <c:pt idx="203">
                  <c:v>2015</c:v>
                </c:pt>
                <c:pt idx="204">
                  <c:v>2020</c:v>
                </c:pt>
                <c:pt idx="205">
                  <c:v>2025</c:v>
                </c:pt>
                <c:pt idx="206">
                  <c:v>2030</c:v>
                </c:pt>
                <c:pt idx="207">
                  <c:v>2035</c:v>
                </c:pt>
                <c:pt idx="208">
                  <c:v>2040</c:v>
                </c:pt>
                <c:pt idx="209">
                  <c:v>2045</c:v>
                </c:pt>
                <c:pt idx="210">
                  <c:v>2050</c:v>
                </c:pt>
                <c:pt idx="211">
                  <c:v>2055</c:v>
                </c:pt>
                <c:pt idx="212">
                  <c:v>2060</c:v>
                </c:pt>
                <c:pt idx="213">
                  <c:v>2065</c:v>
                </c:pt>
                <c:pt idx="214">
                  <c:v>2070</c:v>
                </c:pt>
                <c:pt idx="215">
                  <c:v>2075</c:v>
                </c:pt>
                <c:pt idx="216">
                  <c:v>2080</c:v>
                </c:pt>
                <c:pt idx="217">
                  <c:v>2085</c:v>
                </c:pt>
                <c:pt idx="218">
                  <c:v>2090</c:v>
                </c:pt>
                <c:pt idx="219">
                  <c:v>2095</c:v>
                </c:pt>
                <c:pt idx="220">
                  <c:v>2100</c:v>
                </c:pt>
                <c:pt idx="221">
                  <c:v>2105</c:v>
                </c:pt>
                <c:pt idx="222">
                  <c:v>2110</c:v>
                </c:pt>
                <c:pt idx="223">
                  <c:v>2115</c:v>
                </c:pt>
                <c:pt idx="224">
                  <c:v>2120</c:v>
                </c:pt>
                <c:pt idx="225">
                  <c:v>2125</c:v>
                </c:pt>
                <c:pt idx="226">
                  <c:v>2130</c:v>
                </c:pt>
                <c:pt idx="227">
                  <c:v>2135</c:v>
                </c:pt>
                <c:pt idx="228">
                  <c:v>2140</c:v>
                </c:pt>
                <c:pt idx="229">
                  <c:v>2145</c:v>
                </c:pt>
                <c:pt idx="230">
                  <c:v>2150</c:v>
                </c:pt>
                <c:pt idx="231">
                  <c:v>2155</c:v>
                </c:pt>
                <c:pt idx="232">
                  <c:v>2160</c:v>
                </c:pt>
                <c:pt idx="233">
                  <c:v>2165</c:v>
                </c:pt>
                <c:pt idx="234">
                  <c:v>2170</c:v>
                </c:pt>
                <c:pt idx="235">
                  <c:v>2175</c:v>
                </c:pt>
                <c:pt idx="236">
                  <c:v>2180</c:v>
                </c:pt>
                <c:pt idx="237">
                  <c:v>2185</c:v>
                </c:pt>
                <c:pt idx="238">
                  <c:v>2190</c:v>
                </c:pt>
                <c:pt idx="239">
                  <c:v>2195</c:v>
                </c:pt>
                <c:pt idx="240">
                  <c:v>2200</c:v>
                </c:pt>
                <c:pt idx="241">
                  <c:v>2205</c:v>
                </c:pt>
                <c:pt idx="242">
                  <c:v>2210</c:v>
                </c:pt>
                <c:pt idx="243">
                  <c:v>2215</c:v>
                </c:pt>
                <c:pt idx="244">
                  <c:v>2220</c:v>
                </c:pt>
                <c:pt idx="245">
                  <c:v>2225</c:v>
                </c:pt>
                <c:pt idx="246">
                  <c:v>2230</c:v>
                </c:pt>
                <c:pt idx="247">
                  <c:v>2235</c:v>
                </c:pt>
                <c:pt idx="248">
                  <c:v>2240</c:v>
                </c:pt>
                <c:pt idx="249">
                  <c:v>2245</c:v>
                </c:pt>
                <c:pt idx="250">
                  <c:v>2250</c:v>
                </c:pt>
                <c:pt idx="251">
                  <c:v>2255</c:v>
                </c:pt>
                <c:pt idx="252">
                  <c:v>2260</c:v>
                </c:pt>
                <c:pt idx="253">
                  <c:v>2265</c:v>
                </c:pt>
                <c:pt idx="254">
                  <c:v>2270</c:v>
                </c:pt>
                <c:pt idx="255">
                  <c:v>2275</c:v>
                </c:pt>
                <c:pt idx="256">
                  <c:v>2280</c:v>
                </c:pt>
                <c:pt idx="257">
                  <c:v>2285</c:v>
                </c:pt>
                <c:pt idx="258">
                  <c:v>2290</c:v>
                </c:pt>
                <c:pt idx="259">
                  <c:v>2295</c:v>
                </c:pt>
                <c:pt idx="260">
                  <c:v>2300</c:v>
                </c:pt>
                <c:pt idx="261">
                  <c:v>2305</c:v>
                </c:pt>
                <c:pt idx="262">
                  <c:v>2310</c:v>
                </c:pt>
                <c:pt idx="263">
                  <c:v>2315</c:v>
                </c:pt>
                <c:pt idx="264">
                  <c:v>2320</c:v>
                </c:pt>
                <c:pt idx="265">
                  <c:v>2325</c:v>
                </c:pt>
                <c:pt idx="266">
                  <c:v>2330</c:v>
                </c:pt>
                <c:pt idx="267">
                  <c:v>2335</c:v>
                </c:pt>
                <c:pt idx="268">
                  <c:v>2340</c:v>
                </c:pt>
                <c:pt idx="269">
                  <c:v>2345</c:v>
                </c:pt>
                <c:pt idx="270">
                  <c:v>2350</c:v>
                </c:pt>
                <c:pt idx="271">
                  <c:v>2355</c:v>
                </c:pt>
                <c:pt idx="272">
                  <c:v>2360</c:v>
                </c:pt>
                <c:pt idx="273">
                  <c:v>2365</c:v>
                </c:pt>
                <c:pt idx="274">
                  <c:v>2370</c:v>
                </c:pt>
                <c:pt idx="275">
                  <c:v>2375</c:v>
                </c:pt>
                <c:pt idx="276">
                  <c:v>2380</c:v>
                </c:pt>
                <c:pt idx="277">
                  <c:v>2385</c:v>
                </c:pt>
                <c:pt idx="278">
                  <c:v>2390</c:v>
                </c:pt>
                <c:pt idx="279">
                  <c:v>2395</c:v>
                </c:pt>
                <c:pt idx="280">
                  <c:v>2400</c:v>
                </c:pt>
                <c:pt idx="281">
                  <c:v>2405</c:v>
                </c:pt>
                <c:pt idx="282">
                  <c:v>2410</c:v>
                </c:pt>
                <c:pt idx="283">
                  <c:v>2415</c:v>
                </c:pt>
                <c:pt idx="284">
                  <c:v>2420</c:v>
                </c:pt>
                <c:pt idx="285">
                  <c:v>2425</c:v>
                </c:pt>
                <c:pt idx="286">
                  <c:v>2430</c:v>
                </c:pt>
                <c:pt idx="287">
                  <c:v>2435</c:v>
                </c:pt>
                <c:pt idx="288">
                  <c:v>2440</c:v>
                </c:pt>
                <c:pt idx="289">
                  <c:v>2445</c:v>
                </c:pt>
                <c:pt idx="290">
                  <c:v>2450</c:v>
                </c:pt>
                <c:pt idx="291">
                  <c:v>2455</c:v>
                </c:pt>
                <c:pt idx="292">
                  <c:v>2460</c:v>
                </c:pt>
                <c:pt idx="293">
                  <c:v>2465</c:v>
                </c:pt>
                <c:pt idx="294">
                  <c:v>2470</c:v>
                </c:pt>
                <c:pt idx="295">
                  <c:v>2475</c:v>
                </c:pt>
                <c:pt idx="296">
                  <c:v>2480</c:v>
                </c:pt>
                <c:pt idx="297">
                  <c:v>2485</c:v>
                </c:pt>
                <c:pt idx="298">
                  <c:v>2490</c:v>
                </c:pt>
                <c:pt idx="299">
                  <c:v>2495</c:v>
                </c:pt>
                <c:pt idx="300">
                  <c:v>2500</c:v>
                </c:pt>
                <c:pt idx="301">
                  <c:v>2505</c:v>
                </c:pt>
                <c:pt idx="302">
                  <c:v>2510</c:v>
                </c:pt>
                <c:pt idx="303">
                  <c:v>2515</c:v>
                </c:pt>
                <c:pt idx="304">
                  <c:v>2520</c:v>
                </c:pt>
                <c:pt idx="305">
                  <c:v>2525</c:v>
                </c:pt>
                <c:pt idx="306">
                  <c:v>2530</c:v>
                </c:pt>
                <c:pt idx="307">
                  <c:v>2535</c:v>
                </c:pt>
                <c:pt idx="308">
                  <c:v>2540</c:v>
                </c:pt>
                <c:pt idx="309">
                  <c:v>2545</c:v>
                </c:pt>
                <c:pt idx="310">
                  <c:v>2550</c:v>
                </c:pt>
                <c:pt idx="311">
                  <c:v>2555</c:v>
                </c:pt>
                <c:pt idx="312">
                  <c:v>2560</c:v>
                </c:pt>
                <c:pt idx="313">
                  <c:v>2565</c:v>
                </c:pt>
                <c:pt idx="314">
                  <c:v>2570</c:v>
                </c:pt>
                <c:pt idx="315">
                  <c:v>2575</c:v>
                </c:pt>
                <c:pt idx="316">
                  <c:v>2580</c:v>
                </c:pt>
                <c:pt idx="317">
                  <c:v>2585</c:v>
                </c:pt>
                <c:pt idx="318">
                  <c:v>2590</c:v>
                </c:pt>
                <c:pt idx="319">
                  <c:v>2595</c:v>
                </c:pt>
                <c:pt idx="320">
                  <c:v>2600</c:v>
                </c:pt>
                <c:pt idx="321">
                  <c:v>2605</c:v>
                </c:pt>
                <c:pt idx="322">
                  <c:v>2610</c:v>
                </c:pt>
                <c:pt idx="323">
                  <c:v>2615</c:v>
                </c:pt>
                <c:pt idx="324">
                  <c:v>2620</c:v>
                </c:pt>
                <c:pt idx="325">
                  <c:v>2625</c:v>
                </c:pt>
                <c:pt idx="326">
                  <c:v>2630</c:v>
                </c:pt>
                <c:pt idx="327">
                  <c:v>2635</c:v>
                </c:pt>
                <c:pt idx="328">
                  <c:v>2640</c:v>
                </c:pt>
                <c:pt idx="329">
                  <c:v>2645</c:v>
                </c:pt>
                <c:pt idx="330">
                  <c:v>2650</c:v>
                </c:pt>
                <c:pt idx="331">
                  <c:v>2655</c:v>
                </c:pt>
                <c:pt idx="332">
                  <c:v>2660</c:v>
                </c:pt>
                <c:pt idx="333">
                  <c:v>2665</c:v>
                </c:pt>
                <c:pt idx="334">
                  <c:v>2670</c:v>
                </c:pt>
                <c:pt idx="335">
                  <c:v>2675</c:v>
                </c:pt>
                <c:pt idx="336">
                  <c:v>2680</c:v>
                </c:pt>
                <c:pt idx="337">
                  <c:v>2685</c:v>
                </c:pt>
                <c:pt idx="338">
                  <c:v>2690</c:v>
                </c:pt>
                <c:pt idx="339">
                  <c:v>2695</c:v>
                </c:pt>
                <c:pt idx="340">
                  <c:v>2700</c:v>
                </c:pt>
                <c:pt idx="341">
                  <c:v>2705</c:v>
                </c:pt>
                <c:pt idx="342">
                  <c:v>2710</c:v>
                </c:pt>
                <c:pt idx="343">
                  <c:v>2715</c:v>
                </c:pt>
                <c:pt idx="344">
                  <c:v>2720</c:v>
                </c:pt>
                <c:pt idx="345">
                  <c:v>2725</c:v>
                </c:pt>
                <c:pt idx="346">
                  <c:v>2730</c:v>
                </c:pt>
                <c:pt idx="347">
                  <c:v>2735</c:v>
                </c:pt>
                <c:pt idx="348">
                  <c:v>2740</c:v>
                </c:pt>
                <c:pt idx="349">
                  <c:v>2745</c:v>
                </c:pt>
                <c:pt idx="350">
                  <c:v>2750</c:v>
                </c:pt>
                <c:pt idx="351">
                  <c:v>2755</c:v>
                </c:pt>
                <c:pt idx="352">
                  <c:v>2760</c:v>
                </c:pt>
                <c:pt idx="353">
                  <c:v>2765</c:v>
                </c:pt>
                <c:pt idx="354">
                  <c:v>2770</c:v>
                </c:pt>
                <c:pt idx="355">
                  <c:v>2775</c:v>
                </c:pt>
                <c:pt idx="356">
                  <c:v>2780</c:v>
                </c:pt>
                <c:pt idx="357">
                  <c:v>2785</c:v>
                </c:pt>
                <c:pt idx="358">
                  <c:v>2790</c:v>
                </c:pt>
                <c:pt idx="359">
                  <c:v>2795</c:v>
                </c:pt>
                <c:pt idx="360">
                  <c:v>2800</c:v>
                </c:pt>
                <c:pt idx="361">
                  <c:v>2805</c:v>
                </c:pt>
                <c:pt idx="362">
                  <c:v>2810</c:v>
                </c:pt>
                <c:pt idx="363">
                  <c:v>2815</c:v>
                </c:pt>
                <c:pt idx="364">
                  <c:v>2820</c:v>
                </c:pt>
                <c:pt idx="365">
                  <c:v>2825</c:v>
                </c:pt>
                <c:pt idx="366">
                  <c:v>2830</c:v>
                </c:pt>
                <c:pt idx="367">
                  <c:v>2835</c:v>
                </c:pt>
                <c:pt idx="368">
                  <c:v>2840</c:v>
                </c:pt>
                <c:pt idx="369">
                  <c:v>2845</c:v>
                </c:pt>
                <c:pt idx="370">
                  <c:v>2850</c:v>
                </c:pt>
                <c:pt idx="371">
                  <c:v>2855</c:v>
                </c:pt>
                <c:pt idx="372">
                  <c:v>2860</c:v>
                </c:pt>
                <c:pt idx="373">
                  <c:v>2865</c:v>
                </c:pt>
                <c:pt idx="374">
                  <c:v>2870</c:v>
                </c:pt>
                <c:pt idx="375">
                  <c:v>2875</c:v>
                </c:pt>
                <c:pt idx="376">
                  <c:v>2880</c:v>
                </c:pt>
                <c:pt idx="377">
                  <c:v>2885</c:v>
                </c:pt>
                <c:pt idx="378">
                  <c:v>2890</c:v>
                </c:pt>
                <c:pt idx="379">
                  <c:v>2895</c:v>
                </c:pt>
                <c:pt idx="380">
                  <c:v>2900</c:v>
                </c:pt>
                <c:pt idx="381">
                  <c:v>2905</c:v>
                </c:pt>
                <c:pt idx="382">
                  <c:v>2910</c:v>
                </c:pt>
                <c:pt idx="383">
                  <c:v>2915</c:v>
                </c:pt>
                <c:pt idx="384">
                  <c:v>2920</c:v>
                </c:pt>
                <c:pt idx="385">
                  <c:v>2925</c:v>
                </c:pt>
                <c:pt idx="386">
                  <c:v>2930</c:v>
                </c:pt>
                <c:pt idx="387">
                  <c:v>2935</c:v>
                </c:pt>
                <c:pt idx="388">
                  <c:v>2940</c:v>
                </c:pt>
                <c:pt idx="389">
                  <c:v>2945</c:v>
                </c:pt>
                <c:pt idx="390">
                  <c:v>2950</c:v>
                </c:pt>
                <c:pt idx="391">
                  <c:v>2955</c:v>
                </c:pt>
                <c:pt idx="392">
                  <c:v>2960</c:v>
                </c:pt>
                <c:pt idx="393">
                  <c:v>2965</c:v>
                </c:pt>
                <c:pt idx="394">
                  <c:v>2970</c:v>
                </c:pt>
                <c:pt idx="395">
                  <c:v>2975</c:v>
                </c:pt>
                <c:pt idx="396">
                  <c:v>2980</c:v>
                </c:pt>
                <c:pt idx="397">
                  <c:v>2985</c:v>
                </c:pt>
                <c:pt idx="398">
                  <c:v>2990</c:v>
                </c:pt>
                <c:pt idx="399">
                  <c:v>2995</c:v>
                </c:pt>
                <c:pt idx="400">
                  <c:v>3000</c:v>
                </c:pt>
                <c:pt idx="401">
                  <c:v>3005</c:v>
                </c:pt>
                <c:pt idx="402">
                  <c:v>3010</c:v>
                </c:pt>
                <c:pt idx="403">
                  <c:v>3015</c:v>
                </c:pt>
                <c:pt idx="404">
                  <c:v>3020</c:v>
                </c:pt>
                <c:pt idx="405">
                  <c:v>3025</c:v>
                </c:pt>
                <c:pt idx="406">
                  <c:v>3030</c:v>
                </c:pt>
                <c:pt idx="407">
                  <c:v>3035</c:v>
                </c:pt>
                <c:pt idx="408">
                  <c:v>3040</c:v>
                </c:pt>
                <c:pt idx="409">
                  <c:v>3045</c:v>
                </c:pt>
                <c:pt idx="410">
                  <c:v>3050</c:v>
                </c:pt>
                <c:pt idx="411">
                  <c:v>3055</c:v>
                </c:pt>
                <c:pt idx="412">
                  <c:v>3060</c:v>
                </c:pt>
                <c:pt idx="413">
                  <c:v>3065</c:v>
                </c:pt>
                <c:pt idx="414">
                  <c:v>3070</c:v>
                </c:pt>
                <c:pt idx="415">
                  <c:v>3075</c:v>
                </c:pt>
                <c:pt idx="416">
                  <c:v>3080</c:v>
                </c:pt>
                <c:pt idx="417">
                  <c:v>3085</c:v>
                </c:pt>
                <c:pt idx="418">
                  <c:v>3090</c:v>
                </c:pt>
                <c:pt idx="419">
                  <c:v>3095</c:v>
                </c:pt>
                <c:pt idx="420">
                  <c:v>3100</c:v>
                </c:pt>
                <c:pt idx="421">
                  <c:v>3105</c:v>
                </c:pt>
                <c:pt idx="422">
                  <c:v>3110</c:v>
                </c:pt>
                <c:pt idx="423">
                  <c:v>3115</c:v>
                </c:pt>
                <c:pt idx="424">
                  <c:v>3120</c:v>
                </c:pt>
                <c:pt idx="425">
                  <c:v>3125</c:v>
                </c:pt>
                <c:pt idx="426">
                  <c:v>3130</c:v>
                </c:pt>
                <c:pt idx="427">
                  <c:v>3135</c:v>
                </c:pt>
                <c:pt idx="428">
                  <c:v>3140</c:v>
                </c:pt>
                <c:pt idx="429">
                  <c:v>3145</c:v>
                </c:pt>
                <c:pt idx="430">
                  <c:v>3150</c:v>
                </c:pt>
                <c:pt idx="431">
                  <c:v>3155</c:v>
                </c:pt>
                <c:pt idx="432">
                  <c:v>3160</c:v>
                </c:pt>
                <c:pt idx="433">
                  <c:v>3165</c:v>
                </c:pt>
                <c:pt idx="434">
                  <c:v>3170</c:v>
                </c:pt>
                <c:pt idx="435">
                  <c:v>3175</c:v>
                </c:pt>
                <c:pt idx="436">
                  <c:v>3180</c:v>
                </c:pt>
                <c:pt idx="437">
                  <c:v>3185</c:v>
                </c:pt>
                <c:pt idx="438">
                  <c:v>3190</c:v>
                </c:pt>
                <c:pt idx="439">
                  <c:v>3195</c:v>
                </c:pt>
                <c:pt idx="440">
                  <c:v>3200</c:v>
                </c:pt>
                <c:pt idx="441">
                  <c:v>3205</c:v>
                </c:pt>
                <c:pt idx="442">
                  <c:v>3210</c:v>
                </c:pt>
                <c:pt idx="443">
                  <c:v>3215</c:v>
                </c:pt>
                <c:pt idx="444">
                  <c:v>3220</c:v>
                </c:pt>
                <c:pt idx="445">
                  <c:v>3225</c:v>
                </c:pt>
                <c:pt idx="446">
                  <c:v>3230</c:v>
                </c:pt>
                <c:pt idx="447">
                  <c:v>3235</c:v>
                </c:pt>
                <c:pt idx="448">
                  <c:v>3240</c:v>
                </c:pt>
                <c:pt idx="449">
                  <c:v>3245</c:v>
                </c:pt>
                <c:pt idx="450">
                  <c:v>3250</c:v>
                </c:pt>
                <c:pt idx="451">
                  <c:v>3255</c:v>
                </c:pt>
                <c:pt idx="452">
                  <c:v>3260</c:v>
                </c:pt>
                <c:pt idx="453">
                  <c:v>3265</c:v>
                </c:pt>
                <c:pt idx="454">
                  <c:v>3270</c:v>
                </c:pt>
                <c:pt idx="455">
                  <c:v>3275</c:v>
                </c:pt>
                <c:pt idx="456">
                  <c:v>3280</c:v>
                </c:pt>
                <c:pt idx="457">
                  <c:v>3285</c:v>
                </c:pt>
                <c:pt idx="458">
                  <c:v>3290</c:v>
                </c:pt>
                <c:pt idx="459">
                  <c:v>3295</c:v>
                </c:pt>
                <c:pt idx="460">
                  <c:v>3300</c:v>
                </c:pt>
                <c:pt idx="461">
                  <c:v>3305</c:v>
                </c:pt>
                <c:pt idx="462">
                  <c:v>3310</c:v>
                </c:pt>
                <c:pt idx="463">
                  <c:v>3315</c:v>
                </c:pt>
                <c:pt idx="464">
                  <c:v>3320</c:v>
                </c:pt>
                <c:pt idx="465">
                  <c:v>3325</c:v>
                </c:pt>
                <c:pt idx="466">
                  <c:v>3330</c:v>
                </c:pt>
                <c:pt idx="467">
                  <c:v>3335</c:v>
                </c:pt>
                <c:pt idx="468">
                  <c:v>3340</c:v>
                </c:pt>
                <c:pt idx="469">
                  <c:v>3345</c:v>
                </c:pt>
                <c:pt idx="470">
                  <c:v>3350</c:v>
                </c:pt>
                <c:pt idx="471">
                  <c:v>3355</c:v>
                </c:pt>
                <c:pt idx="472">
                  <c:v>3360</c:v>
                </c:pt>
                <c:pt idx="473">
                  <c:v>3365</c:v>
                </c:pt>
                <c:pt idx="474">
                  <c:v>3370</c:v>
                </c:pt>
                <c:pt idx="475">
                  <c:v>3375</c:v>
                </c:pt>
                <c:pt idx="476">
                  <c:v>3380</c:v>
                </c:pt>
                <c:pt idx="477">
                  <c:v>3385</c:v>
                </c:pt>
                <c:pt idx="478">
                  <c:v>3390</c:v>
                </c:pt>
                <c:pt idx="479">
                  <c:v>3395</c:v>
                </c:pt>
                <c:pt idx="480">
                  <c:v>3400</c:v>
                </c:pt>
                <c:pt idx="481">
                  <c:v>3405</c:v>
                </c:pt>
                <c:pt idx="482">
                  <c:v>3410</c:v>
                </c:pt>
                <c:pt idx="483">
                  <c:v>3415</c:v>
                </c:pt>
                <c:pt idx="484">
                  <c:v>3420</c:v>
                </c:pt>
                <c:pt idx="485">
                  <c:v>3425</c:v>
                </c:pt>
                <c:pt idx="486">
                  <c:v>3430</c:v>
                </c:pt>
                <c:pt idx="487">
                  <c:v>3435</c:v>
                </c:pt>
                <c:pt idx="488">
                  <c:v>3440</c:v>
                </c:pt>
                <c:pt idx="489">
                  <c:v>3445</c:v>
                </c:pt>
                <c:pt idx="490">
                  <c:v>3450</c:v>
                </c:pt>
                <c:pt idx="491">
                  <c:v>3455</c:v>
                </c:pt>
                <c:pt idx="492">
                  <c:v>3460</c:v>
                </c:pt>
                <c:pt idx="493">
                  <c:v>3465</c:v>
                </c:pt>
                <c:pt idx="494">
                  <c:v>3470</c:v>
                </c:pt>
                <c:pt idx="495">
                  <c:v>3475</c:v>
                </c:pt>
                <c:pt idx="496">
                  <c:v>3480</c:v>
                </c:pt>
                <c:pt idx="497">
                  <c:v>3485</c:v>
                </c:pt>
                <c:pt idx="498">
                  <c:v>3490</c:v>
                </c:pt>
                <c:pt idx="499">
                  <c:v>3495</c:v>
                </c:pt>
                <c:pt idx="500">
                  <c:v>3500</c:v>
                </c:pt>
                <c:pt idx="501">
                  <c:v>3505</c:v>
                </c:pt>
                <c:pt idx="502">
                  <c:v>3510</c:v>
                </c:pt>
                <c:pt idx="503">
                  <c:v>3515</c:v>
                </c:pt>
                <c:pt idx="504">
                  <c:v>3520</c:v>
                </c:pt>
                <c:pt idx="505">
                  <c:v>3525</c:v>
                </c:pt>
                <c:pt idx="506">
                  <c:v>3530</c:v>
                </c:pt>
                <c:pt idx="507">
                  <c:v>3535</c:v>
                </c:pt>
                <c:pt idx="508">
                  <c:v>3540</c:v>
                </c:pt>
                <c:pt idx="509">
                  <c:v>3545</c:v>
                </c:pt>
                <c:pt idx="510">
                  <c:v>3550</c:v>
                </c:pt>
                <c:pt idx="511">
                  <c:v>3555</c:v>
                </c:pt>
                <c:pt idx="512">
                  <c:v>3560</c:v>
                </c:pt>
                <c:pt idx="513">
                  <c:v>3565</c:v>
                </c:pt>
                <c:pt idx="514">
                  <c:v>3570</c:v>
                </c:pt>
                <c:pt idx="515">
                  <c:v>3575</c:v>
                </c:pt>
                <c:pt idx="516">
                  <c:v>3580</c:v>
                </c:pt>
                <c:pt idx="517">
                  <c:v>3585</c:v>
                </c:pt>
                <c:pt idx="518">
                  <c:v>3590</c:v>
                </c:pt>
                <c:pt idx="519">
                  <c:v>3595</c:v>
                </c:pt>
                <c:pt idx="520">
                  <c:v>3600</c:v>
                </c:pt>
                <c:pt idx="521">
                  <c:v>3605</c:v>
                </c:pt>
                <c:pt idx="522">
                  <c:v>3610</c:v>
                </c:pt>
                <c:pt idx="523">
                  <c:v>3615</c:v>
                </c:pt>
                <c:pt idx="524">
                  <c:v>3620</c:v>
                </c:pt>
                <c:pt idx="525">
                  <c:v>3625</c:v>
                </c:pt>
                <c:pt idx="526">
                  <c:v>3630</c:v>
                </c:pt>
                <c:pt idx="527">
                  <c:v>3635</c:v>
                </c:pt>
                <c:pt idx="528">
                  <c:v>3640</c:v>
                </c:pt>
                <c:pt idx="529">
                  <c:v>3645</c:v>
                </c:pt>
                <c:pt idx="530">
                  <c:v>3650</c:v>
                </c:pt>
                <c:pt idx="531">
                  <c:v>3655</c:v>
                </c:pt>
                <c:pt idx="532">
                  <c:v>3660</c:v>
                </c:pt>
                <c:pt idx="533">
                  <c:v>3665</c:v>
                </c:pt>
                <c:pt idx="534">
                  <c:v>3670</c:v>
                </c:pt>
                <c:pt idx="535">
                  <c:v>3675</c:v>
                </c:pt>
                <c:pt idx="536">
                  <c:v>3680</c:v>
                </c:pt>
                <c:pt idx="537">
                  <c:v>3685</c:v>
                </c:pt>
                <c:pt idx="538">
                  <c:v>3690</c:v>
                </c:pt>
                <c:pt idx="539">
                  <c:v>3695</c:v>
                </c:pt>
                <c:pt idx="540">
                  <c:v>3700</c:v>
                </c:pt>
                <c:pt idx="541">
                  <c:v>3705</c:v>
                </c:pt>
                <c:pt idx="542">
                  <c:v>3710</c:v>
                </c:pt>
                <c:pt idx="543">
                  <c:v>3715</c:v>
                </c:pt>
                <c:pt idx="544">
                  <c:v>3720</c:v>
                </c:pt>
                <c:pt idx="545">
                  <c:v>3725</c:v>
                </c:pt>
                <c:pt idx="546">
                  <c:v>3730</c:v>
                </c:pt>
                <c:pt idx="547">
                  <c:v>3735</c:v>
                </c:pt>
                <c:pt idx="548">
                  <c:v>3740</c:v>
                </c:pt>
                <c:pt idx="549">
                  <c:v>3745</c:v>
                </c:pt>
                <c:pt idx="550">
                  <c:v>3750</c:v>
                </c:pt>
                <c:pt idx="551">
                  <c:v>3755</c:v>
                </c:pt>
                <c:pt idx="552">
                  <c:v>3760</c:v>
                </c:pt>
                <c:pt idx="553">
                  <c:v>3765</c:v>
                </c:pt>
                <c:pt idx="554">
                  <c:v>3770</c:v>
                </c:pt>
                <c:pt idx="555">
                  <c:v>3775</c:v>
                </c:pt>
                <c:pt idx="556">
                  <c:v>3780</c:v>
                </c:pt>
                <c:pt idx="557">
                  <c:v>3785</c:v>
                </c:pt>
                <c:pt idx="558">
                  <c:v>3790</c:v>
                </c:pt>
                <c:pt idx="559">
                  <c:v>3795</c:v>
                </c:pt>
                <c:pt idx="560">
                  <c:v>3800</c:v>
                </c:pt>
                <c:pt idx="561">
                  <c:v>3805</c:v>
                </c:pt>
                <c:pt idx="562">
                  <c:v>3810</c:v>
                </c:pt>
                <c:pt idx="563">
                  <c:v>3815</c:v>
                </c:pt>
                <c:pt idx="564">
                  <c:v>3820</c:v>
                </c:pt>
                <c:pt idx="565">
                  <c:v>3825</c:v>
                </c:pt>
                <c:pt idx="566">
                  <c:v>3830</c:v>
                </c:pt>
                <c:pt idx="567">
                  <c:v>3835</c:v>
                </c:pt>
                <c:pt idx="568">
                  <c:v>3840</c:v>
                </c:pt>
                <c:pt idx="569">
                  <c:v>3845</c:v>
                </c:pt>
                <c:pt idx="570">
                  <c:v>3850</c:v>
                </c:pt>
                <c:pt idx="571">
                  <c:v>3855</c:v>
                </c:pt>
                <c:pt idx="572">
                  <c:v>3860</c:v>
                </c:pt>
                <c:pt idx="573">
                  <c:v>3865</c:v>
                </c:pt>
                <c:pt idx="574">
                  <c:v>3870</c:v>
                </c:pt>
                <c:pt idx="575">
                  <c:v>3875</c:v>
                </c:pt>
                <c:pt idx="576">
                  <c:v>3880</c:v>
                </c:pt>
                <c:pt idx="577">
                  <c:v>3885</c:v>
                </c:pt>
                <c:pt idx="578">
                  <c:v>3890</c:v>
                </c:pt>
                <c:pt idx="579">
                  <c:v>3895</c:v>
                </c:pt>
                <c:pt idx="580">
                  <c:v>3900</c:v>
                </c:pt>
                <c:pt idx="581">
                  <c:v>3905</c:v>
                </c:pt>
                <c:pt idx="582">
                  <c:v>3910</c:v>
                </c:pt>
                <c:pt idx="583">
                  <c:v>3915</c:v>
                </c:pt>
                <c:pt idx="584">
                  <c:v>3920</c:v>
                </c:pt>
                <c:pt idx="585">
                  <c:v>3925</c:v>
                </c:pt>
                <c:pt idx="586">
                  <c:v>3930</c:v>
                </c:pt>
                <c:pt idx="587">
                  <c:v>3935</c:v>
                </c:pt>
                <c:pt idx="588">
                  <c:v>3940</c:v>
                </c:pt>
                <c:pt idx="589">
                  <c:v>3945</c:v>
                </c:pt>
                <c:pt idx="590">
                  <c:v>3950</c:v>
                </c:pt>
                <c:pt idx="591">
                  <c:v>3955</c:v>
                </c:pt>
                <c:pt idx="592">
                  <c:v>3960</c:v>
                </c:pt>
                <c:pt idx="593">
                  <c:v>3965</c:v>
                </c:pt>
                <c:pt idx="594">
                  <c:v>3970</c:v>
                </c:pt>
                <c:pt idx="595">
                  <c:v>3975</c:v>
                </c:pt>
                <c:pt idx="596">
                  <c:v>3980</c:v>
                </c:pt>
                <c:pt idx="597">
                  <c:v>3985</c:v>
                </c:pt>
                <c:pt idx="598">
                  <c:v>3990</c:v>
                </c:pt>
                <c:pt idx="599">
                  <c:v>3995</c:v>
                </c:pt>
                <c:pt idx="600">
                  <c:v>4000</c:v>
                </c:pt>
                <c:pt idx="601">
                  <c:v>4005</c:v>
                </c:pt>
                <c:pt idx="602">
                  <c:v>4010</c:v>
                </c:pt>
                <c:pt idx="603">
                  <c:v>4015</c:v>
                </c:pt>
                <c:pt idx="604">
                  <c:v>4020</c:v>
                </c:pt>
                <c:pt idx="605">
                  <c:v>4025</c:v>
                </c:pt>
                <c:pt idx="606">
                  <c:v>4030</c:v>
                </c:pt>
                <c:pt idx="607">
                  <c:v>4035</c:v>
                </c:pt>
                <c:pt idx="608">
                  <c:v>4040</c:v>
                </c:pt>
                <c:pt idx="609">
                  <c:v>4045</c:v>
                </c:pt>
                <c:pt idx="610">
                  <c:v>4050</c:v>
                </c:pt>
                <c:pt idx="611">
                  <c:v>4055</c:v>
                </c:pt>
                <c:pt idx="612">
                  <c:v>4060</c:v>
                </c:pt>
                <c:pt idx="613">
                  <c:v>4065</c:v>
                </c:pt>
                <c:pt idx="614">
                  <c:v>4070</c:v>
                </c:pt>
                <c:pt idx="615">
                  <c:v>4075</c:v>
                </c:pt>
                <c:pt idx="616">
                  <c:v>4080</c:v>
                </c:pt>
                <c:pt idx="617">
                  <c:v>4085</c:v>
                </c:pt>
                <c:pt idx="618">
                  <c:v>4090</c:v>
                </c:pt>
                <c:pt idx="619">
                  <c:v>4095</c:v>
                </c:pt>
                <c:pt idx="620">
                  <c:v>4100</c:v>
                </c:pt>
                <c:pt idx="621">
                  <c:v>4105</c:v>
                </c:pt>
                <c:pt idx="622">
                  <c:v>4110</c:v>
                </c:pt>
                <c:pt idx="623">
                  <c:v>4115</c:v>
                </c:pt>
                <c:pt idx="624">
                  <c:v>4120</c:v>
                </c:pt>
                <c:pt idx="625">
                  <c:v>4125</c:v>
                </c:pt>
                <c:pt idx="626">
                  <c:v>4130</c:v>
                </c:pt>
                <c:pt idx="627">
                  <c:v>4135</c:v>
                </c:pt>
                <c:pt idx="628">
                  <c:v>4140</c:v>
                </c:pt>
                <c:pt idx="629">
                  <c:v>4145</c:v>
                </c:pt>
                <c:pt idx="630">
                  <c:v>4150</c:v>
                </c:pt>
                <c:pt idx="631">
                  <c:v>4155</c:v>
                </c:pt>
                <c:pt idx="632">
                  <c:v>4160</c:v>
                </c:pt>
                <c:pt idx="633">
                  <c:v>4165</c:v>
                </c:pt>
                <c:pt idx="634">
                  <c:v>4170</c:v>
                </c:pt>
                <c:pt idx="635">
                  <c:v>4175</c:v>
                </c:pt>
                <c:pt idx="636">
                  <c:v>4180</c:v>
                </c:pt>
                <c:pt idx="637">
                  <c:v>4185</c:v>
                </c:pt>
                <c:pt idx="638">
                  <c:v>4190</c:v>
                </c:pt>
                <c:pt idx="639">
                  <c:v>4195</c:v>
                </c:pt>
                <c:pt idx="640">
                  <c:v>4200</c:v>
                </c:pt>
                <c:pt idx="641">
                  <c:v>4205</c:v>
                </c:pt>
                <c:pt idx="642">
                  <c:v>4210</c:v>
                </c:pt>
                <c:pt idx="643">
                  <c:v>4215</c:v>
                </c:pt>
                <c:pt idx="644">
                  <c:v>4220</c:v>
                </c:pt>
                <c:pt idx="645">
                  <c:v>4225</c:v>
                </c:pt>
                <c:pt idx="646">
                  <c:v>4230</c:v>
                </c:pt>
                <c:pt idx="647">
                  <c:v>4235</c:v>
                </c:pt>
                <c:pt idx="648">
                  <c:v>4240</c:v>
                </c:pt>
                <c:pt idx="649">
                  <c:v>4245</c:v>
                </c:pt>
                <c:pt idx="650">
                  <c:v>4250</c:v>
                </c:pt>
                <c:pt idx="651">
                  <c:v>4255</c:v>
                </c:pt>
                <c:pt idx="652">
                  <c:v>4260</c:v>
                </c:pt>
                <c:pt idx="653">
                  <c:v>4265</c:v>
                </c:pt>
                <c:pt idx="654">
                  <c:v>4270</c:v>
                </c:pt>
                <c:pt idx="655">
                  <c:v>4275</c:v>
                </c:pt>
                <c:pt idx="656">
                  <c:v>4280</c:v>
                </c:pt>
                <c:pt idx="657">
                  <c:v>4285</c:v>
                </c:pt>
                <c:pt idx="658">
                  <c:v>4290</c:v>
                </c:pt>
                <c:pt idx="659">
                  <c:v>4295</c:v>
                </c:pt>
                <c:pt idx="660">
                  <c:v>4300</c:v>
                </c:pt>
                <c:pt idx="661">
                  <c:v>4305</c:v>
                </c:pt>
                <c:pt idx="662">
                  <c:v>4310</c:v>
                </c:pt>
                <c:pt idx="663">
                  <c:v>4315</c:v>
                </c:pt>
                <c:pt idx="664">
                  <c:v>4320</c:v>
                </c:pt>
                <c:pt idx="665">
                  <c:v>4325</c:v>
                </c:pt>
                <c:pt idx="666">
                  <c:v>4330</c:v>
                </c:pt>
                <c:pt idx="667">
                  <c:v>4335</c:v>
                </c:pt>
                <c:pt idx="668">
                  <c:v>4340</c:v>
                </c:pt>
                <c:pt idx="669">
                  <c:v>4345</c:v>
                </c:pt>
                <c:pt idx="670">
                  <c:v>4350</c:v>
                </c:pt>
                <c:pt idx="671">
                  <c:v>4355</c:v>
                </c:pt>
                <c:pt idx="672">
                  <c:v>4360</c:v>
                </c:pt>
                <c:pt idx="673">
                  <c:v>4365</c:v>
                </c:pt>
                <c:pt idx="674">
                  <c:v>4370</c:v>
                </c:pt>
                <c:pt idx="675">
                  <c:v>4375</c:v>
                </c:pt>
                <c:pt idx="676">
                  <c:v>4380</c:v>
                </c:pt>
                <c:pt idx="677">
                  <c:v>4385</c:v>
                </c:pt>
                <c:pt idx="678">
                  <c:v>4390</c:v>
                </c:pt>
                <c:pt idx="679">
                  <c:v>4395</c:v>
                </c:pt>
                <c:pt idx="680">
                  <c:v>4400</c:v>
                </c:pt>
                <c:pt idx="681">
                  <c:v>4405</c:v>
                </c:pt>
                <c:pt idx="682">
                  <c:v>4410</c:v>
                </c:pt>
                <c:pt idx="683">
                  <c:v>4415</c:v>
                </c:pt>
                <c:pt idx="684">
                  <c:v>4420</c:v>
                </c:pt>
                <c:pt idx="685">
                  <c:v>4425</c:v>
                </c:pt>
                <c:pt idx="686">
                  <c:v>4430</c:v>
                </c:pt>
                <c:pt idx="687">
                  <c:v>4435</c:v>
                </c:pt>
                <c:pt idx="688">
                  <c:v>4440</c:v>
                </c:pt>
                <c:pt idx="689">
                  <c:v>4445</c:v>
                </c:pt>
                <c:pt idx="690">
                  <c:v>4450</c:v>
                </c:pt>
                <c:pt idx="691">
                  <c:v>4455</c:v>
                </c:pt>
                <c:pt idx="692">
                  <c:v>4460</c:v>
                </c:pt>
                <c:pt idx="693">
                  <c:v>4465</c:v>
                </c:pt>
                <c:pt idx="694">
                  <c:v>4470</c:v>
                </c:pt>
                <c:pt idx="695">
                  <c:v>4475</c:v>
                </c:pt>
                <c:pt idx="696">
                  <c:v>4480</c:v>
                </c:pt>
                <c:pt idx="697">
                  <c:v>4485</c:v>
                </c:pt>
                <c:pt idx="698">
                  <c:v>4490</c:v>
                </c:pt>
                <c:pt idx="699">
                  <c:v>4495</c:v>
                </c:pt>
                <c:pt idx="700">
                  <c:v>4500</c:v>
                </c:pt>
                <c:pt idx="701">
                  <c:v>4505</c:v>
                </c:pt>
                <c:pt idx="702">
                  <c:v>4510</c:v>
                </c:pt>
                <c:pt idx="703">
                  <c:v>4515</c:v>
                </c:pt>
                <c:pt idx="704">
                  <c:v>4520</c:v>
                </c:pt>
                <c:pt idx="705">
                  <c:v>4525</c:v>
                </c:pt>
                <c:pt idx="706">
                  <c:v>4530</c:v>
                </c:pt>
                <c:pt idx="707">
                  <c:v>4535</c:v>
                </c:pt>
                <c:pt idx="708">
                  <c:v>4540</c:v>
                </c:pt>
                <c:pt idx="709">
                  <c:v>4545</c:v>
                </c:pt>
                <c:pt idx="710">
                  <c:v>4550</c:v>
                </c:pt>
                <c:pt idx="711">
                  <c:v>4555</c:v>
                </c:pt>
                <c:pt idx="712">
                  <c:v>4560</c:v>
                </c:pt>
                <c:pt idx="713">
                  <c:v>4565</c:v>
                </c:pt>
                <c:pt idx="714">
                  <c:v>4570</c:v>
                </c:pt>
                <c:pt idx="715">
                  <c:v>4575</c:v>
                </c:pt>
                <c:pt idx="716">
                  <c:v>4580</c:v>
                </c:pt>
                <c:pt idx="717">
                  <c:v>4585</c:v>
                </c:pt>
                <c:pt idx="718">
                  <c:v>4590</c:v>
                </c:pt>
                <c:pt idx="719">
                  <c:v>4595</c:v>
                </c:pt>
                <c:pt idx="720">
                  <c:v>4600</c:v>
                </c:pt>
                <c:pt idx="721">
                  <c:v>4605</c:v>
                </c:pt>
                <c:pt idx="722">
                  <c:v>4610</c:v>
                </c:pt>
                <c:pt idx="723">
                  <c:v>4615</c:v>
                </c:pt>
                <c:pt idx="724">
                  <c:v>4620</c:v>
                </c:pt>
                <c:pt idx="725">
                  <c:v>4625</c:v>
                </c:pt>
                <c:pt idx="726">
                  <c:v>4630</c:v>
                </c:pt>
                <c:pt idx="727">
                  <c:v>4635</c:v>
                </c:pt>
                <c:pt idx="728">
                  <c:v>4640</c:v>
                </c:pt>
                <c:pt idx="729">
                  <c:v>4645</c:v>
                </c:pt>
                <c:pt idx="730">
                  <c:v>4650</c:v>
                </c:pt>
                <c:pt idx="731">
                  <c:v>4655</c:v>
                </c:pt>
                <c:pt idx="732">
                  <c:v>4660</c:v>
                </c:pt>
                <c:pt idx="733">
                  <c:v>4665</c:v>
                </c:pt>
                <c:pt idx="734">
                  <c:v>4670</c:v>
                </c:pt>
                <c:pt idx="735">
                  <c:v>4675</c:v>
                </c:pt>
                <c:pt idx="736">
                  <c:v>4680</c:v>
                </c:pt>
                <c:pt idx="737">
                  <c:v>4685</c:v>
                </c:pt>
                <c:pt idx="738">
                  <c:v>4690</c:v>
                </c:pt>
                <c:pt idx="739">
                  <c:v>4695</c:v>
                </c:pt>
                <c:pt idx="740">
                  <c:v>4700</c:v>
                </c:pt>
                <c:pt idx="741">
                  <c:v>4705</c:v>
                </c:pt>
                <c:pt idx="742">
                  <c:v>4710</c:v>
                </c:pt>
                <c:pt idx="743">
                  <c:v>4715</c:v>
                </c:pt>
                <c:pt idx="744">
                  <c:v>4720</c:v>
                </c:pt>
                <c:pt idx="745">
                  <c:v>4725</c:v>
                </c:pt>
                <c:pt idx="746">
                  <c:v>4730</c:v>
                </c:pt>
                <c:pt idx="747">
                  <c:v>4735</c:v>
                </c:pt>
                <c:pt idx="748">
                  <c:v>4740</c:v>
                </c:pt>
                <c:pt idx="749">
                  <c:v>4745</c:v>
                </c:pt>
                <c:pt idx="750">
                  <c:v>4750</c:v>
                </c:pt>
                <c:pt idx="751">
                  <c:v>4755</c:v>
                </c:pt>
                <c:pt idx="752">
                  <c:v>4760</c:v>
                </c:pt>
                <c:pt idx="753">
                  <c:v>4765</c:v>
                </c:pt>
                <c:pt idx="754">
                  <c:v>4770</c:v>
                </c:pt>
                <c:pt idx="755">
                  <c:v>4775</c:v>
                </c:pt>
                <c:pt idx="756">
                  <c:v>4780</c:v>
                </c:pt>
                <c:pt idx="757">
                  <c:v>4785</c:v>
                </c:pt>
                <c:pt idx="758">
                  <c:v>4790</c:v>
                </c:pt>
                <c:pt idx="759">
                  <c:v>4795</c:v>
                </c:pt>
                <c:pt idx="760">
                  <c:v>4800</c:v>
                </c:pt>
                <c:pt idx="761">
                  <c:v>4805</c:v>
                </c:pt>
                <c:pt idx="762">
                  <c:v>4810</c:v>
                </c:pt>
                <c:pt idx="763">
                  <c:v>4815</c:v>
                </c:pt>
                <c:pt idx="764">
                  <c:v>4820</c:v>
                </c:pt>
                <c:pt idx="765">
                  <c:v>4825</c:v>
                </c:pt>
                <c:pt idx="766">
                  <c:v>4830</c:v>
                </c:pt>
                <c:pt idx="767">
                  <c:v>4835</c:v>
                </c:pt>
                <c:pt idx="768">
                  <c:v>4840</c:v>
                </c:pt>
                <c:pt idx="769">
                  <c:v>4845</c:v>
                </c:pt>
                <c:pt idx="770">
                  <c:v>4850</c:v>
                </c:pt>
                <c:pt idx="771">
                  <c:v>4855</c:v>
                </c:pt>
                <c:pt idx="772">
                  <c:v>4860</c:v>
                </c:pt>
                <c:pt idx="773">
                  <c:v>4865</c:v>
                </c:pt>
                <c:pt idx="774">
                  <c:v>4870</c:v>
                </c:pt>
                <c:pt idx="775">
                  <c:v>4875</c:v>
                </c:pt>
                <c:pt idx="776">
                  <c:v>4880</c:v>
                </c:pt>
                <c:pt idx="777">
                  <c:v>4885</c:v>
                </c:pt>
                <c:pt idx="778">
                  <c:v>4890</c:v>
                </c:pt>
                <c:pt idx="779">
                  <c:v>4895</c:v>
                </c:pt>
                <c:pt idx="780">
                  <c:v>4900</c:v>
                </c:pt>
                <c:pt idx="781">
                  <c:v>4905</c:v>
                </c:pt>
                <c:pt idx="782">
                  <c:v>4910</c:v>
                </c:pt>
                <c:pt idx="783">
                  <c:v>4915</c:v>
                </c:pt>
                <c:pt idx="784">
                  <c:v>4920</c:v>
                </c:pt>
                <c:pt idx="785">
                  <c:v>4925</c:v>
                </c:pt>
                <c:pt idx="786">
                  <c:v>4930</c:v>
                </c:pt>
                <c:pt idx="787">
                  <c:v>4935</c:v>
                </c:pt>
                <c:pt idx="788">
                  <c:v>4940</c:v>
                </c:pt>
                <c:pt idx="789">
                  <c:v>4945</c:v>
                </c:pt>
                <c:pt idx="790">
                  <c:v>4950</c:v>
                </c:pt>
                <c:pt idx="791">
                  <c:v>4955</c:v>
                </c:pt>
                <c:pt idx="792">
                  <c:v>4960</c:v>
                </c:pt>
                <c:pt idx="793">
                  <c:v>4965</c:v>
                </c:pt>
                <c:pt idx="794">
                  <c:v>4970</c:v>
                </c:pt>
                <c:pt idx="795">
                  <c:v>4975</c:v>
                </c:pt>
                <c:pt idx="796">
                  <c:v>4980</c:v>
                </c:pt>
                <c:pt idx="797">
                  <c:v>4985</c:v>
                </c:pt>
                <c:pt idx="798">
                  <c:v>4990</c:v>
                </c:pt>
                <c:pt idx="799">
                  <c:v>4995</c:v>
                </c:pt>
                <c:pt idx="800">
                  <c:v>5000</c:v>
                </c:pt>
              </c:numCache>
            </c:numRef>
          </c:xVal>
          <c:yVal>
            <c:numRef>
              <c:f>Sheet2!$B$2:$B$802</c:f>
              <c:numCache>
                <c:formatCode>General</c:formatCode>
                <c:ptCount val="801"/>
                <c:pt idx="0">
                  <c:v>-70971.5342001147</c:v>
                </c:pt>
                <c:pt idx="1">
                  <c:v>-70551.3209651559</c:v>
                </c:pt>
                <c:pt idx="2">
                  <c:v>-70132.4746818134</c:v>
                </c:pt>
                <c:pt idx="3">
                  <c:v>-69714.9883062744</c:v>
                </c:pt>
                <c:pt idx="4">
                  <c:v>-69298.8548360955</c:v>
                </c:pt>
                <c:pt idx="5">
                  <c:v>-68884.0673104191</c:v>
                </c:pt>
                <c:pt idx="6">
                  <c:v>-68470.61881016</c:v>
                </c:pt>
                <c:pt idx="7">
                  <c:v>-68058.5024581684</c:v>
                </c:pt>
                <c:pt idx="8">
                  <c:v>-67647.7114193659</c:v>
                </c:pt>
                <c:pt idx="9">
                  <c:v>-67238.2389008598</c:v>
                </c:pt>
                <c:pt idx="10">
                  <c:v>-66830.0781520338</c:v>
                </c:pt>
                <c:pt idx="11">
                  <c:v>-66423.2224646178</c:v>
                </c:pt>
                <c:pt idx="12">
                  <c:v>-66017.6651727383</c:v>
                </c:pt>
                <c:pt idx="13">
                  <c:v>-65613.399652949</c:v>
                </c:pt>
                <c:pt idx="14">
                  <c:v>-65210.4193242439</c:v>
                </c:pt>
                <c:pt idx="15">
                  <c:v>-64808.7176480529</c:v>
                </c:pt>
                <c:pt idx="16">
                  <c:v>-64408.2881282216</c:v>
                </c:pt>
                <c:pt idx="17">
                  <c:v>-64009.1243109762</c:v>
                </c:pt>
                <c:pt idx="18">
                  <c:v>-63611.2197848725</c:v>
                </c:pt>
                <c:pt idx="19">
                  <c:v>-63214.5681807325</c:v>
                </c:pt>
                <c:pt idx="20">
                  <c:v>-62819.163171568</c:v>
                </c:pt>
                <c:pt idx="21">
                  <c:v>-62424.9984724912</c:v>
                </c:pt>
                <c:pt idx="22">
                  <c:v>-62032.0678406148</c:v>
                </c:pt>
                <c:pt idx="23">
                  <c:v>-61640.3650749399</c:v>
                </c:pt>
                <c:pt idx="24">
                  <c:v>-61249.8840162349</c:v>
                </c:pt>
                <c:pt idx="25">
                  <c:v>-60860.6185469038</c:v>
                </c:pt>
                <c:pt idx="26">
                  <c:v>-60472.562590846</c:v>
                </c:pt>
                <c:pt idx="27">
                  <c:v>-60085.7101133068</c:v>
                </c:pt>
                <c:pt idx="28">
                  <c:v>-59700.0551207211</c:v>
                </c:pt>
                <c:pt idx="29">
                  <c:v>-59315.5916605475</c:v>
                </c:pt>
                <c:pt idx="30">
                  <c:v>-58932.3138210976</c:v>
                </c:pt>
                <c:pt idx="31">
                  <c:v>-58550.2157313563</c:v>
                </c:pt>
                <c:pt idx="32">
                  <c:v>-58169.2915607976</c:v>
                </c:pt>
                <c:pt idx="33">
                  <c:v>-57789.5355191941</c:v>
                </c:pt>
                <c:pt idx="34">
                  <c:v>-57410.9418564198</c:v>
                </c:pt>
                <c:pt idx="35">
                  <c:v>-57033.5048622502</c:v>
                </c:pt>
                <c:pt idx="36">
                  <c:v>-56657.218866155</c:v>
                </c:pt>
                <c:pt idx="37">
                  <c:v>-56282.0782370881</c:v>
                </c:pt>
                <c:pt idx="38">
                  <c:v>-55908.0773832729</c:v>
                </c:pt>
                <c:pt idx="39">
                  <c:v>-55535.2107519839</c:v>
                </c:pt>
                <c:pt idx="40">
                  <c:v>-55163.4728293244</c:v>
                </c:pt>
                <c:pt idx="41">
                  <c:v>-54792.8581400015</c:v>
                </c:pt>
                <c:pt idx="42">
                  <c:v>-54423.361247098</c:v>
                </c:pt>
                <c:pt idx="43">
                  <c:v>-54054.9767518406</c:v>
                </c:pt>
                <c:pt idx="44">
                  <c:v>-53687.6992933671</c:v>
                </c:pt>
                <c:pt idx="45">
                  <c:v>-53321.5235484904</c:v>
                </c:pt>
                <c:pt idx="46">
                  <c:v>-52956.4442314603</c:v>
                </c:pt>
                <c:pt idx="47">
                  <c:v>-52592.4560937242</c:v>
                </c:pt>
                <c:pt idx="48">
                  <c:v>-52229.5539236851</c:v>
                </c:pt>
                <c:pt idx="49">
                  <c:v>-51867.7325464588</c:v>
                </c:pt>
                <c:pt idx="50">
                  <c:v>-51506.9868236298</c:v>
                </c:pt>
                <c:pt idx="51">
                  <c:v>-51147.3116530055</c:v>
                </c:pt>
                <c:pt idx="52">
                  <c:v>-50788.7019683701</c:v>
                </c:pt>
                <c:pt idx="53">
                  <c:v>-50431.1527392371</c:v>
                </c:pt>
                <c:pt idx="54">
                  <c:v>-50074.6589706013</c:v>
                </c:pt>
                <c:pt idx="55">
                  <c:v>-49719.2157026907</c:v>
                </c:pt>
                <c:pt idx="56">
                  <c:v>-49364.8180107165</c:v>
                </c:pt>
                <c:pt idx="57">
                  <c:v>-49011.4610046251</c:v>
                </c:pt>
                <c:pt idx="58">
                  <c:v>-48659.1398288473</c:v>
                </c:pt>
                <c:pt idx="59">
                  <c:v>-48307.84966205</c:v>
                </c:pt>
                <c:pt idx="60">
                  <c:v>-47957.5857168855</c:v>
                </c:pt>
                <c:pt idx="61">
                  <c:v>-47608.3432397429</c:v>
                </c:pt>
                <c:pt idx="62">
                  <c:v>-47260.1175104982</c:v>
                </c:pt>
                <c:pt idx="63">
                  <c:v>-46912.9038422663</c:v>
                </c:pt>
                <c:pt idx="64">
                  <c:v>-46566.6975811515</c:v>
                </c:pt>
                <c:pt idx="65">
                  <c:v>-46221.4941060001</c:v>
                </c:pt>
                <c:pt idx="66">
                  <c:v>-45877.2888281525</c:v>
                </c:pt>
                <c:pt idx="67">
                  <c:v>-45534.0771911969</c:v>
                </c:pt>
                <c:pt idx="68">
                  <c:v>-45191.8546707226</c:v>
                </c:pt>
                <c:pt idx="69">
                  <c:v>-44850.6167740744</c:v>
                </c:pt>
                <c:pt idx="70">
                  <c:v>-44510.3590401087</c:v>
                </c:pt>
                <c:pt idx="71">
                  <c:v>-44171.0770389493</c:v>
                </c:pt>
                <c:pt idx="72">
                  <c:v>-43832.7663717444</c:v>
                </c:pt>
                <c:pt idx="73">
                  <c:v>-43495.422670425</c:v>
                </c:pt>
                <c:pt idx="74">
                  <c:v>-43159.0415974644</c:v>
                </c:pt>
                <c:pt idx="75">
                  <c:v>-42823.6188456377</c:v>
                </c:pt>
                <c:pt idx="76">
                  <c:v>-42489.1501377838</c:v>
                </c:pt>
                <c:pt idx="77">
                  <c:v>-42155.6312265676</c:v>
                </c:pt>
                <c:pt idx="78">
                  <c:v>-41823.0578942434</c:v>
                </c:pt>
                <c:pt idx="79">
                  <c:v>-41491.4259524208</c:v>
                </c:pt>
                <c:pt idx="80">
                  <c:v>-41160.7312418298</c:v>
                </c:pt>
                <c:pt idx="81">
                  <c:v>-40830.9696320891</c:v>
                </c:pt>
                <c:pt idx="82">
                  <c:v>-40502.1370214741</c:v>
                </c:pt>
                <c:pt idx="83">
                  <c:v>-40174.2293366872</c:v>
                </c:pt>
                <c:pt idx="84">
                  <c:v>-39847.24253263</c:v>
                </c:pt>
                <c:pt idx="85">
                  <c:v>-39521.1725921755</c:v>
                </c:pt>
                <c:pt idx="86">
                  <c:v>-39196.0155259423</c:v>
                </c:pt>
                <c:pt idx="87">
                  <c:v>-38871.7673720704</c:v>
                </c:pt>
                <c:pt idx="88">
                  <c:v>-38548.4241959986</c:v>
                </c:pt>
                <c:pt idx="89">
                  <c:v>-38225.9820902431</c:v>
                </c:pt>
                <c:pt idx="90">
                  <c:v>-37904.437174177</c:v>
                </c:pt>
                <c:pt idx="91">
                  <c:v>-37583.7855938124</c:v>
                </c:pt>
                <c:pt idx="92">
                  <c:v>-37264.0235215836</c:v>
                </c:pt>
                <c:pt idx="93">
                  <c:v>-36945.1471561311</c:v>
                </c:pt>
                <c:pt idx="94">
                  <c:v>-36627.1527220882</c:v>
                </c:pt>
                <c:pt idx="95">
                  <c:v>-36310.0364698683</c:v>
                </c:pt>
                <c:pt idx="96">
                  <c:v>-35993.7946754543</c:v>
                </c:pt>
                <c:pt idx="97">
                  <c:v>-35678.4236401891</c:v>
                </c:pt>
                <c:pt idx="98">
                  <c:v>-35363.919690568</c:v>
                </c:pt>
                <c:pt idx="99">
                  <c:v>-35050.2791780327</c:v>
                </c:pt>
                <c:pt idx="100">
                  <c:v>-34737.4984787661</c:v>
                </c:pt>
                <c:pt idx="101">
                  <c:v>-34425.5739934896</c:v>
                </c:pt>
                <c:pt idx="102">
                  <c:v>-34114.502147262</c:v>
                </c:pt>
                <c:pt idx="103">
                  <c:v>-33804.2793892786</c:v>
                </c:pt>
                <c:pt idx="104">
                  <c:v>-33494.9021926735</c:v>
                </c:pt>
                <c:pt idx="105">
                  <c:v>-33186.3670543227</c:v>
                </c:pt>
                <c:pt idx="106">
                  <c:v>-32878.6704946489</c:v>
                </c:pt>
                <c:pt idx="107">
                  <c:v>-32571.8090574272</c:v>
                </c:pt>
                <c:pt idx="108">
                  <c:v>-32265.7793095938</c:v>
                </c:pt>
                <c:pt idx="109">
                  <c:v>-31960.5778410549</c:v>
                </c:pt>
                <c:pt idx="110">
                  <c:v>-31656.2012644981</c:v>
                </c:pt>
                <c:pt idx="111">
                  <c:v>-31352.646215204</c:v>
                </c:pt>
                <c:pt idx="112">
                  <c:v>-31049.9093508617</c:v>
                </c:pt>
                <c:pt idx="113">
                  <c:v>-30747.9873513831</c:v>
                </c:pt>
                <c:pt idx="114">
                  <c:v>-30446.8769187207</c:v>
                </c:pt>
                <c:pt idx="115">
                  <c:v>-30146.5747766864</c:v>
                </c:pt>
                <c:pt idx="116">
                  <c:v>-29847.0776707713</c:v>
                </c:pt>
                <c:pt idx="117">
                  <c:v>-29548.3823679674</c:v>
                </c:pt>
                <c:pt idx="118">
                  <c:v>-29250.4856565915</c:v>
                </c:pt>
                <c:pt idx="119">
                  <c:v>-28953.3843461092</c:v>
                </c:pt>
                <c:pt idx="120">
                  <c:v>-28657.0752669614</c:v>
                </c:pt>
                <c:pt idx="121">
                  <c:v>-28361.5552703923</c:v>
                </c:pt>
                <c:pt idx="122">
                  <c:v>-28066.8212282786</c:v>
                </c:pt>
                <c:pt idx="123">
                  <c:v>-27772.8700329593</c:v>
                </c:pt>
                <c:pt idx="124">
                  <c:v>-27479.6985970693</c:v>
                </c:pt>
                <c:pt idx="125">
                  <c:v>-27187.3038533723</c:v>
                </c:pt>
                <c:pt idx="126">
                  <c:v>-26895.6827545954</c:v>
                </c:pt>
                <c:pt idx="127">
                  <c:v>-26604.8322732667</c:v>
                </c:pt>
                <c:pt idx="128">
                  <c:v>-26314.7494015525</c:v>
                </c:pt>
                <c:pt idx="129">
                  <c:v>-26025.4311510968</c:v>
                </c:pt>
                <c:pt idx="130">
                  <c:v>-25736.8745528629</c:v>
                </c:pt>
                <c:pt idx="131">
                  <c:v>-25449.0766569741</c:v>
                </c:pt>
                <c:pt idx="132">
                  <c:v>-25162.0345325586</c:v>
                </c:pt>
                <c:pt idx="133">
                  <c:v>-24875.7452675944</c:v>
                </c:pt>
                <c:pt idx="134">
                  <c:v>-24590.2059687551</c:v>
                </c:pt>
                <c:pt idx="135">
                  <c:v>-24305.4137612578</c:v>
                </c:pt>
                <c:pt idx="136">
                  <c:v>-24021.3657887126</c:v>
                </c:pt>
                <c:pt idx="137">
                  <c:v>-23738.0592129729</c:v>
                </c:pt>
                <c:pt idx="138">
                  <c:v>-23455.4912139874</c:v>
                </c:pt>
                <c:pt idx="139">
                  <c:v>-23173.6589896524</c:v>
                </c:pt>
                <c:pt idx="140">
                  <c:v>-22892.5597556676</c:v>
                </c:pt>
                <c:pt idx="141">
                  <c:v>-22612.1907453908</c:v>
                </c:pt>
                <c:pt idx="142">
                  <c:v>-22332.5492096953</c:v>
                </c:pt>
                <c:pt idx="143">
                  <c:v>-22053.6324168286</c:v>
                </c:pt>
                <c:pt idx="144">
                  <c:v>-21775.4376522719</c:v>
                </c:pt>
                <c:pt idx="145">
                  <c:v>-21497.9622186007</c:v>
                </c:pt>
                <c:pt idx="146">
                  <c:v>-21221.2034353472</c:v>
                </c:pt>
                <c:pt idx="147">
                  <c:v>-20945.1586388639</c:v>
                </c:pt>
                <c:pt idx="148">
                  <c:v>-20669.8251821878</c:v>
                </c:pt>
                <c:pt idx="149">
                  <c:v>-20395.2004349073</c:v>
                </c:pt>
                <c:pt idx="150">
                  <c:v>-20121.2817830278</c:v>
                </c:pt>
                <c:pt idx="151">
                  <c:v>-19848.0666288416</c:v>
                </c:pt>
                <c:pt idx="152">
                  <c:v>-19575.5523907965</c:v>
                </c:pt>
                <c:pt idx="153">
                  <c:v>-19303.7365033666</c:v>
                </c:pt>
                <c:pt idx="154">
                  <c:v>-19032.6164169243</c:v>
                </c:pt>
                <c:pt idx="155">
                  <c:v>-18762.1895976139</c:v>
                </c:pt>
                <c:pt idx="156">
                  <c:v>-18492.4535272251</c:v>
                </c:pt>
                <c:pt idx="157">
                  <c:v>-18223.4057030683</c:v>
                </c:pt>
                <c:pt idx="158">
                  <c:v>-17955.0436378518</c:v>
                </c:pt>
                <c:pt idx="159">
                  <c:v>-17687.3648595593</c:v>
                </c:pt>
                <c:pt idx="160">
                  <c:v>-17420.3669113279</c:v>
                </c:pt>
                <c:pt idx="161">
                  <c:v>-17154.0473513288</c:v>
                </c:pt>
                <c:pt idx="162">
                  <c:v>-16888.4037526481</c:v>
                </c:pt>
                <c:pt idx="163">
                  <c:v>-16623.4337031684</c:v>
                </c:pt>
                <c:pt idx="164">
                  <c:v>-16359.1348054528</c:v>
                </c:pt>
                <c:pt idx="165">
                  <c:v>-16095.5046766282</c:v>
                </c:pt>
                <c:pt idx="166">
                  <c:v>-15832.5409482708</c:v>
                </c:pt>
                <c:pt idx="167">
                  <c:v>-15570.2412662929</c:v>
                </c:pt>
                <c:pt idx="168">
                  <c:v>-15308.6032908299</c:v>
                </c:pt>
                <c:pt idx="169">
                  <c:v>-15047.6246961286</c:v>
                </c:pt>
                <c:pt idx="170">
                  <c:v>-14787.3031704365</c:v>
                </c:pt>
                <c:pt idx="171">
                  <c:v>-14527.6364158928</c:v>
                </c:pt>
                <c:pt idx="172">
                  <c:v>-14268.622148419</c:v>
                </c:pt>
                <c:pt idx="173">
                  <c:v>-14010.2580976119</c:v>
                </c:pt>
                <c:pt idx="174">
                  <c:v>-13752.5420066369</c:v>
                </c:pt>
                <c:pt idx="175">
                  <c:v>-13495.4716321223</c:v>
                </c:pt>
                <c:pt idx="176">
                  <c:v>-13239.0447440541</c:v>
                </c:pt>
                <c:pt idx="177">
                  <c:v>-12983.2591256736</c:v>
                </c:pt>
                <c:pt idx="178">
                  <c:v>-12728.1125733731</c:v>
                </c:pt>
                <c:pt idx="179">
                  <c:v>-12473.602896595</c:v>
                </c:pt>
                <c:pt idx="180">
                  <c:v>-12219.7279177309</c:v>
                </c:pt>
                <c:pt idx="181">
                  <c:v>-11966.485472021</c:v>
                </c:pt>
                <c:pt idx="182">
                  <c:v>-11713.8734074557</c:v>
                </c:pt>
                <c:pt idx="183">
                  <c:v>-11461.8895846769</c:v>
                </c:pt>
                <c:pt idx="184">
                  <c:v>-11210.5318768811</c:v>
                </c:pt>
                <c:pt idx="185">
                  <c:v>-10959.798169723</c:v>
                </c:pt>
                <c:pt idx="186">
                  <c:v>-10709.686361219</c:v>
                </c:pt>
                <c:pt idx="187">
                  <c:v>-10460.1943616545</c:v>
                </c:pt>
                <c:pt idx="188">
                  <c:v>-10211.3200934881</c:v>
                </c:pt>
                <c:pt idx="189">
                  <c:v>-9963.06149126019</c:v>
                </c:pt>
                <c:pt idx="190">
                  <c:v>-9715.41650149954</c:v>
                </c:pt>
                <c:pt idx="191">
                  <c:v>-9468.38308263314</c:v>
                </c:pt>
                <c:pt idx="192">
                  <c:v>-9221.95920489502</c:v>
                </c:pt>
                <c:pt idx="193">
                  <c:v>-8976.1428502372</c:v>
                </c:pt>
                <c:pt idx="194">
                  <c:v>-8730.93201224029</c:v>
                </c:pt>
                <c:pt idx="195">
                  <c:v>-8486.32469602593</c:v>
                </c:pt>
                <c:pt idx="196">
                  <c:v>-8242.31891816942</c:v>
                </c:pt>
                <c:pt idx="197">
                  <c:v>-7998.91270661325</c:v>
                </c:pt>
                <c:pt idx="198">
                  <c:v>-7756.10410058126</c:v>
                </c:pt>
                <c:pt idx="199">
                  <c:v>-7513.89115049446</c:v>
                </c:pt>
                <c:pt idx="200">
                  <c:v>-7272.27191788587</c:v>
                </c:pt>
                <c:pt idx="201">
                  <c:v>-7031.24447531829</c:v>
                </c:pt>
                <c:pt idx="202">
                  <c:v>-6790.80690630066</c:v>
                </c:pt>
                <c:pt idx="203">
                  <c:v>-6550.95730520698</c:v>
                </c:pt>
                <c:pt idx="204">
                  <c:v>-6311.69377719454</c:v>
                </c:pt>
                <c:pt idx="205">
                  <c:v>-6073.01443812426</c:v>
                </c:pt>
                <c:pt idx="206">
                  <c:v>-5834.91741448024</c:v>
                </c:pt>
                <c:pt idx="207">
                  <c:v>-5597.40084329102</c:v>
                </c:pt>
                <c:pt idx="208">
                  <c:v>-5360.46287205181</c:v>
                </c:pt>
                <c:pt idx="209">
                  <c:v>-5124.10165864608</c:v>
                </c:pt>
                <c:pt idx="210">
                  <c:v>-4888.31537126942</c:v>
                </c:pt>
                <c:pt idx="211">
                  <c:v>-4653.10218835308</c:v>
                </c:pt>
                <c:pt idx="212">
                  <c:v>-4418.46029848786</c:v>
                </c:pt>
                <c:pt idx="213">
                  <c:v>-4184.38790035044</c:v>
                </c:pt>
                <c:pt idx="214">
                  <c:v>-3950.88320262823</c:v>
                </c:pt>
                <c:pt idx="215">
                  <c:v>-3717.94442394644</c:v>
                </c:pt>
                <c:pt idx="216">
                  <c:v>-3485.5697927947</c:v>
                </c:pt>
                <c:pt idx="217">
                  <c:v>-3253.75754745508</c:v>
                </c:pt>
                <c:pt idx="218">
                  <c:v>-3022.50593593105</c:v>
                </c:pt>
                <c:pt idx="219">
                  <c:v>-2791.8132158753</c:v>
                </c:pt>
                <c:pt idx="220">
                  <c:v>-2561.67765452049</c:v>
                </c:pt>
                <c:pt idx="221">
                  <c:v>-2332.09752860916</c:v>
                </c:pt>
                <c:pt idx="222">
                  <c:v>-2103.0711243244</c:v>
                </c:pt>
                <c:pt idx="223">
                  <c:v>-1874.59673722216</c:v>
                </c:pt>
                <c:pt idx="224">
                  <c:v>-1646.67267216212</c:v>
                </c:pt>
                <c:pt idx="225">
                  <c:v>-1419.29724324157</c:v>
                </c:pt>
                <c:pt idx="226">
                  <c:v>-1192.46877372806</c:v>
                </c:pt>
                <c:pt idx="227">
                  <c:v>-966.185595993418</c:v>
                </c:pt>
                <c:pt idx="228">
                  <c:v>-740.446051448584</c:v>
                </c:pt>
                <c:pt idx="229">
                  <c:v>-515.248490477912</c:v>
                </c:pt>
                <c:pt idx="230">
                  <c:v>-290.591272375546</c:v>
                </c:pt>
                <c:pt idx="231">
                  <c:v>-66.4727652812144</c:v>
                </c:pt>
                <c:pt idx="232">
                  <c:v>157.10865388345</c:v>
                </c:pt>
                <c:pt idx="233">
                  <c:v>380.154599476606</c:v>
                </c:pt>
                <c:pt idx="234">
                  <c:v>602.666677199188</c:v>
                </c:pt>
                <c:pt idx="235">
                  <c:v>824.646484156547</c:v>
                </c:pt>
                <c:pt idx="236">
                  <c:v>1046.09560891904</c:v>
                </c:pt>
                <c:pt idx="237">
                  <c:v>1267.01563158317</c:v>
                </c:pt>
                <c:pt idx="238">
                  <c:v>1487.40812383121</c:v>
                </c:pt>
                <c:pt idx="239">
                  <c:v>1707.27464899106</c:v>
                </c:pt>
                <c:pt idx="240">
                  <c:v>1926.61676209484</c:v>
                </c:pt>
                <c:pt idx="241">
                  <c:v>2145.4360099379</c:v>
                </c:pt>
                <c:pt idx="242">
                  <c:v>2363.73393113678</c:v>
                </c:pt>
                <c:pt idx="243">
                  <c:v>2581.51205618604</c:v>
                </c:pt>
                <c:pt idx="244">
                  <c:v>2798.77190751606</c:v>
                </c:pt>
                <c:pt idx="245">
                  <c:v>3015.51499954943</c:v>
                </c:pt>
                <c:pt idx="246">
                  <c:v>3231.74283875636</c:v>
                </c:pt>
                <c:pt idx="247">
                  <c:v>3447.45692371129</c:v>
                </c:pt>
                <c:pt idx="248">
                  <c:v>3662.65874514711</c:v>
                </c:pt>
                <c:pt idx="249">
                  <c:v>3877.34978601022</c:v>
                </c:pt>
                <c:pt idx="250">
                  <c:v>4091.53152151429</c:v>
                </c:pt>
                <c:pt idx="251">
                  <c:v>4305.20541919454</c:v>
                </c:pt>
                <c:pt idx="252">
                  <c:v>4518.37293896009</c:v>
                </c:pt>
                <c:pt idx="253">
                  <c:v>4731.0355331481</c:v>
                </c:pt>
                <c:pt idx="254">
                  <c:v>4943.19464657462</c:v>
                </c:pt>
                <c:pt idx="255">
                  <c:v>5154.85171658732</c:v>
                </c:pt>
                <c:pt idx="256">
                  <c:v>5366.00817311706</c:v>
                </c:pt>
                <c:pt idx="257">
                  <c:v>5576.66543872806</c:v>
                </c:pt>
                <c:pt idx="258">
                  <c:v>5786.82492866967</c:v>
                </c:pt>
                <c:pt idx="259">
                  <c:v>5996.48805092549</c:v>
                </c:pt>
                <c:pt idx="260">
                  <c:v>6205.65620626364</c:v>
                </c:pt>
                <c:pt idx="261">
                  <c:v>6414.33078828605</c:v>
                </c:pt>
                <c:pt idx="262">
                  <c:v>6622.51318347716</c:v>
                </c:pt>
                <c:pt idx="263">
                  <c:v>6830.2047712527</c:v>
                </c:pt>
                <c:pt idx="264">
                  <c:v>7037.40692400746</c:v>
                </c:pt>
                <c:pt idx="265">
                  <c:v>7244.12100716325</c:v>
                </c:pt>
                <c:pt idx="266">
                  <c:v>7450.3483792161</c:v>
                </c:pt>
                <c:pt idx="267">
                  <c:v>7656.09039178304</c:v>
                </c:pt>
                <c:pt idx="268">
                  <c:v>7861.34838964866</c:v>
                </c:pt>
                <c:pt idx="269">
                  <c:v>8066.12371081143</c:v>
                </c:pt>
                <c:pt idx="270">
                  <c:v>8270.41768652946</c:v>
                </c:pt>
                <c:pt idx="271">
                  <c:v>8474.23164136492</c:v>
                </c:pt>
                <c:pt idx="272">
                  <c:v>8677.5668932306</c:v>
                </c:pt>
                <c:pt idx="273">
                  <c:v>8880.42475343338</c:v>
                </c:pt>
                <c:pt idx="274">
                  <c:v>9082.80652671884</c:v>
                </c:pt>
                <c:pt idx="275">
                  <c:v>9284.71351131477</c:v>
                </c:pt>
                <c:pt idx="276">
                  <c:v>9486.14699897548</c:v>
                </c:pt>
                <c:pt idx="277">
                  <c:v>9687.10827502405</c:v>
                </c:pt>
                <c:pt idx="278">
                  <c:v>9887.59861839586</c:v>
                </c:pt>
                <c:pt idx="279">
                  <c:v>10087.6193016807</c:v>
                </c:pt>
                <c:pt idx="280">
                  <c:v>10287.1715911645</c:v>
                </c:pt>
                <c:pt idx="281">
                  <c:v>10486.256746872</c:v>
                </c:pt>
                <c:pt idx="282">
                  <c:v>10684.8760226073</c:v>
                </c:pt>
                <c:pt idx="283">
                  <c:v>10883.0306659956</c:v>
                </c:pt>
                <c:pt idx="284">
                  <c:v>11080.721918523</c:v>
                </c:pt>
                <c:pt idx="285">
                  <c:v>11277.9510155785</c:v>
                </c:pt>
                <c:pt idx="286">
                  <c:v>11474.7191864924</c:v>
                </c:pt>
                <c:pt idx="287">
                  <c:v>11671.0276545769</c:v>
                </c:pt>
                <c:pt idx="288">
                  <c:v>11866.8776371658</c:v>
                </c:pt>
                <c:pt idx="289">
                  <c:v>12062.2703456528</c:v>
                </c:pt>
                <c:pt idx="290">
                  <c:v>12257.2069855307</c:v>
                </c:pt>
                <c:pt idx="291">
                  <c:v>12451.6887564302</c:v>
                </c:pt>
                <c:pt idx="292">
                  <c:v>12645.7168521578</c:v>
                </c:pt>
                <c:pt idx="293">
                  <c:v>12839.2924607334</c:v>
                </c:pt>
                <c:pt idx="294">
                  <c:v>13032.4167644283</c:v>
                </c:pt>
                <c:pt idx="295">
                  <c:v>13225.0909398024</c:v>
                </c:pt>
                <c:pt idx="296">
                  <c:v>13417.3161577405</c:v>
                </c:pt>
                <c:pt idx="297">
                  <c:v>13609.0935834904</c:v>
                </c:pt>
                <c:pt idx="298">
                  <c:v>13800.4243766976</c:v>
                </c:pt>
                <c:pt idx="299">
                  <c:v>13991.3096914424</c:v>
                </c:pt>
                <c:pt idx="300">
                  <c:v>14181.7506762757</c:v>
                </c:pt>
                <c:pt idx="301">
                  <c:v>14371.7484742542</c:v>
                </c:pt>
                <c:pt idx="302">
                  <c:v>14561.3042229753</c:v>
                </c:pt>
                <c:pt idx="303">
                  <c:v>14750.4190546132</c:v>
                </c:pt>
                <c:pt idx="304">
                  <c:v>14939.0940959522</c:v>
                </c:pt>
                <c:pt idx="305">
                  <c:v>15127.330468422</c:v>
                </c:pt>
                <c:pt idx="306">
                  <c:v>15315.1292881314</c:v>
                </c:pt>
                <c:pt idx="307">
                  <c:v>15502.4916659023</c:v>
                </c:pt>
                <c:pt idx="308">
                  <c:v>15689.4187073034</c:v>
                </c:pt>
                <c:pt idx="309">
                  <c:v>15875.9115126834</c:v>
                </c:pt>
                <c:pt idx="310">
                  <c:v>16061.971177204</c:v>
                </c:pt>
                <c:pt idx="311">
                  <c:v>16247.598790873</c:v>
                </c:pt>
                <c:pt idx="312">
                  <c:v>16432.7954385763</c:v>
                </c:pt>
                <c:pt idx="313">
                  <c:v>16617.5622001105</c:v>
                </c:pt>
                <c:pt idx="314">
                  <c:v>16801.9001502153</c:v>
                </c:pt>
                <c:pt idx="315">
                  <c:v>16985.8103586047</c:v>
                </c:pt>
                <c:pt idx="316">
                  <c:v>17169.2938899986</c:v>
                </c:pt>
                <c:pt idx="317">
                  <c:v>17352.3518041543</c:v>
                </c:pt>
                <c:pt idx="318">
                  <c:v>17534.9851558984</c:v>
                </c:pt>
                <c:pt idx="319">
                  <c:v>17717.194995155</c:v>
                </c:pt>
                <c:pt idx="320">
                  <c:v>17898.9823669796</c:v>
                </c:pt>
                <c:pt idx="321">
                  <c:v>18080.3483115869</c:v>
                </c:pt>
                <c:pt idx="322">
                  <c:v>18261.2938643818</c:v>
                </c:pt>
                <c:pt idx="323">
                  <c:v>18441.8200559901</c:v>
                </c:pt>
                <c:pt idx="324">
                  <c:v>18621.9279122864</c:v>
                </c:pt>
                <c:pt idx="325">
                  <c:v>18801.618454425</c:v>
                </c:pt>
                <c:pt idx="326">
                  <c:v>18980.8926988679</c:v>
                </c:pt>
                <c:pt idx="327">
                  <c:v>19159.7516574151</c:v>
                </c:pt>
                <c:pt idx="328">
                  <c:v>19338.1963372319</c:v>
                </c:pt>
                <c:pt idx="329">
                  <c:v>19516.2277408786</c:v>
                </c:pt>
                <c:pt idx="330">
                  <c:v>19693.8468663379</c:v>
                </c:pt>
                <c:pt idx="331">
                  <c:v>19871.0547070437</c:v>
                </c:pt>
                <c:pt idx="332">
                  <c:v>20047.8522519086</c:v>
                </c:pt>
                <c:pt idx="333">
                  <c:v>20224.2404853512</c:v>
                </c:pt>
                <c:pt idx="334">
                  <c:v>20400.2203873243</c:v>
                </c:pt>
                <c:pt idx="335">
                  <c:v>20575.7929333418</c:v>
                </c:pt>
                <c:pt idx="336">
                  <c:v>20750.9590945054</c:v>
                </c:pt>
                <c:pt idx="337">
                  <c:v>20925.719837532</c:v>
                </c:pt>
                <c:pt idx="338">
                  <c:v>21100.0761247796</c:v>
                </c:pt>
                <c:pt idx="339">
                  <c:v>21274.0289142749</c:v>
                </c:pt>
                <c:pt idx="340">
                  <c:v>21447.5791597379</c:v>
                </c:pt>
                <c:pt idx="341">
                  <c:v>21620.7278106094</c:v>
                </c:pt>
                <c:pt idx="342">
                  <c:v>21793.4758120759</c:v>
                </c:pt>
                <c:pt idx="343">
                  <c:v>21965.8241050955</c:v>
                </c:pt>
                <c:pt idx="344">
                  <c:v>22137.7736264237</c:v>
                </c:pt>
                <c:pt idx="345">
                  <c:v>22309.3253086379</c:v>
                </c:pt>
                <c:pt idx="346">
                  <c:v>22480.4800801632</c:v>
                </c:pt>
                <c:pt idx="347">
                  <c:v>22651.2388652969</c:v>
                </c:pt>
                <c:pt idx="348">
                  <c:v>22821.602584233</c:v>
                </c:pt>
                <c:pt idx="349">
                  <c:v>22991.5721530877</c:v>
                </c:pt>
                <c:pt idx="350">
                  <c:v>23161.1484839217</c:v>
                </c:pt>
                <c:pt idx="351">
                  <c:v>23330.3324847666</c:v>
                </c:pt>
                <c:pt idx="352">
                  <c:v>23499.1250596475</c:v>
                </c:pt>
                <c:pt idx="353">
                  <c:v>23667.5271086071</c:v>
                </c:pt>
                <c:pt idx="354">
                  <c:v>23835.5395277295</c:v>
                </c:pt>
                <c:pt idx="355">
                  <c:v>24003.1632091636</c:v>
                </c:pt>
                <c:pt idx="356">
                  <c:v>24170.3990411453</c:v>
                </c:pt>
                <c:pt idx="357">
                  <c:v>24337.2479080232</c:v>
                </c:pt>
                <c:pt idx="358">
                  <c:v>24503.7106902782</c:v>
                </c:pt>
                <c:pt idx="359">
                  <c:v>24669.7882645489</c:v>
                </c:pt>
                <c:pt idx="360">
                  <c:v>24835.4815036523</c:v>
                </c:pt>
                <c:pt idx="361">
                  <c:v>25000.7912766084</c:v>
                </c:pt>
                <c:pt idx="362">
                  <c:v>25165.7184486595</c:v>
                </c:pt>
                <c:pt idx="363">
                  <c:v>25330.2638812956</c:v>
                </c:pt>
                <c:pt idx="364">
                  <c:v>25494.428432273</c:v>
                </c:pt>
                <c:pt idx="365">
                  <c:v>25658.2129556391</c:v>
                </c:pt>
                <c:pt idx="366">
                  <c:v>25821.6183017518</c:v>
                </c:pt>
                <c:pt idx="367">
                  <c:v>25984.6453173021</c:v>
                </c:pt>
                <c:pt idx="368">
                  <c:v>26147.2948453347</c:v>
                </c:pt>
                <c:pt idx="369">
                  <c:v>26309.5677252701</c:v>
                </c:pt>
                <c:pt idx="370">
                  <c:v>26471.4647929246</c:v>
                </c:pt>
                <c:pt idx="371">
                  <c:v>26632.9868805319</c:v>
                </c:pt>
                <c:pt idx="372">
                  <c:v>26794.1348167626</c:v>
                </c:pt>
                <c:pt idx="373">
                  <c:v>26954.9094267465</c:v>
                </c:pt>
                <c:pt idx="374">
                  <c:v>27115.3115320916</c:v>
                </c:pt>
                <c:pt idx="375">
                  <c:v>27275.3419509049</c:v>
                </c:pt>
                <c:pt idx="376">
                  <c:v>27435.0014978127</c:v>
                </c:pt>
                <c:pt idx="377">
                  <c:v>27594.2909839791</c:v>
                </c:pt>
                <c:pt idx="378">
                  <c:v>27753.2112171287</c:v>
                </c:pt>
                <c:pt idx="379">
                  <c:v>27911.7630015624</c:v>
                </c:pt>
                <c:pt idx="380">
                  <c:v>28069.9471381815</c:v>
                </c:pt>
                <c:pt idx="381">
                  <c:v>28227.764424503</c:v>
                </c:pt>
                <c:pt idx="382">
                  <c:v>28385.2156546802</c:v>
                </c:pt>
                <c:pt idx="383">
                  <c:v>28542.3016195239</c:v>
                </c:pt>
                <c:pt idx="384">
                  <c:v>28699.0231065173</c:v>
                </c:pt>
                <c:pt idx="385">
                  <c:v>28855.3808998388</c:v>
                </c:pt>
                <c:pt idx="386">
                  <c:v>29011.3757803787</c:v>
                </c:pt>
                <c:pt idx="387">
                  <c:v>29167.0085257576</c:v>
                </c:pt>
                <c:pt idx="388">
                  <c:v>29322.2799103459</c:v>
                </c:pt>
                <c:pt idx="389">
                  <c:v>29477.1907052812</c:v>
                </c:pt>
                <c:pt idx="390">
                  <c:v>29631.7416784874</c:v>
                </c:pt>
                <c:pt idx="391">
                  <c:v>29785.933594691</c:v>
                </c:pt>
                <c:pt idx="392">
                  <c:v>29939.7672154418</c:v>
                </c:pt>
                <c:pt idx="393">
                  <c:v>30093.2432991279</c:v>
                </c:pt>
                <c:pt idx="394">
                  <c:v>30246.3626009956</c:v>
                </c:pt>
                <c:pt idx="395">
                  <c:v>30399.1258731654</c:v>
                </c:pt>
                <c:pt idx="396">
                  <c:v>30551.5338646503</c:v>
                </c:pt>
                <c:pt idx="397">
                  <c:v>30703.5873213726</c:v>
                </c:pt>
                <c:pt idx="398">
                  <c:v>30855.2869861809</c:v>
                </c:pt>
                <c:pt idx="399">
                  <c:v>31006.6335988694</c:v>
                </c:pt>
                <c:pt idx="400">
                  <c:v>31157.6278961906</c:v>
                </c:pt>
                <c:pt idx="401">
                  <c:v>31308.2706118765</c:v>
                </c:pt>
                <c:pt idx="402">
                  <c:v>31458.5624766526</c:v>
                </c:pt>
                <c:pt idx="403">
                  <c:v>31608.5042182553</c:v>
                </c:pt>
                <c:pt idx="404">
                  <c:v>31758.0965614483</c:v>
                </c:pt>
                <c:pt idx="405">
                  <c:v>31907.3402280399</c:v>
                </c:pt>
                <c:pt idx="406">
                  <c:v>32056.2359368976</c:v>
                </c:pt>
                <c:pt idx="407">
                  <c:v>32204.7844039651</c:v>
                </c:pt>
                <c:pt idx="408">
                  <c:v>32352.986342279</c:v>
                </c:pt>
                <c:pt idx="409">
                  <c:v>32500.8424619833</c:v>
                </c:pt>
                <c:pt idx="410">
                  <c:v>32648.3534703464</c:v>
                </c:pt>
                <c:pt idx="411">
                  <c:v>32795.5200717764</c:v>
                </c:pt>
                <c:pt idx="412">
                  <c:v>32942.3429678364</c:v>
                </c:pt>
                <c:pt idx="413">
                  <c:v>33088.8228572607</c:v>
                </c:pt>
                <c:pt idx="414">
                  <c:v>33234.9604359693</c:v>
                </c:pt>
                <c:pt idx="415">
                  <c:v>33380.7563970841</c:v>
                </c:pt>
                <c:pt idx="416">
                  <c:v>33526.2114309435</c:v>
                </c:pt>
                <c:pt idx="417">
                  <c:v>33671.3262251171</c:v>
                </c:pt>
                <c:pt idx="418">
                  <c:v>33816.1014644224</c:v>
                </c:pt>
                <c:pt idx="419">
                  <c:v>33960.5378309371</c:v>
                </c:pt>
                <c:pt idx="420">
                  <c:v>34104.6360040161</c:v>
                </c:pt>
                <c:pt idx="421">
                  <c:v>34248.3966603056</c:v>
                </c:pt>
                <c:pt idx="422">
                  <c:v>34391.8204737563</c:v>
                </c:pt>
                <c:pt idx="423">
                  <c:v>34534.9081156398</c:v>
                </c:pt>
                <c:pt idx="424">
                  <c:v>34677.6602545619</c:v>
                </c:pt>
                <c:pt idx="425">
                  <c:v>34820.0775564774</c:v>
                </c:pt>
                <c:pt idx="426">
                  <c:v>34962.1606847034</c:v>
                </c:pt>
                <c:pt idx="427">
                  <c:v>35103.9102999351</c:v>
                </c:pt>
                <c:pt idx="428">
                  <c:v>35245.3270602572</c:v>
                </c:pt>
                <c:pt idx="429">
                  <c:v>35386.4116211605</c:v>
                </c:pt>
                <c:pt idx="430">
                  <c:v>35527.1646355542</c:v>
                </c:pt>
                <c:pt idx="431">
                  <c:v>35667.5867537799</c:v>
                </c:pt>
                <c:pt idx="432">
                  <c:v>35807.6786236255</c:v>
                </c:pt>
                <c:pt idx="433">
                  <c:v>35947.4408903378</c:v>
                </c:pt>
                <c:pt idx="434">
                  <c:v>36086.8741966374</c:v>
                </c:pt>
                <c:pt idx="435">
                  <c:v>36225.9791827311</c:v>
                </c:pt>
                <c:pt idx="436">
                  <c:v>36364.7564863253</c:v>
                </c:pt>
                <c:pt idx="437">
                  <c:v>36503.206742639</c:v>
                </c:pt>
                <c:pt idx="438">
                  <c:v>36641.3305844177</c:v>
                </c:pt>
                <c:pt idx="439">
                  <c:v>36779.1286419455</c:v>
                </c:pt>
                <c:pt idx="440">
                  <c:v>36916.6015430588</c:v>
                </c:pt>
                <c:pt idx="441">
                  <c:v>37053.7499131577</c:v>
                </c:pt>
                <c:pt idx="442">
                  <c:v>37190.5743752208</c:v>
                </c:pt>
                <c:pt idx="443">
                  <c:v>37327.0755498165</c:v>
                </c:pt>
                <c:pt idx="444">
                  <c:v>37463.2540551157</c:v>
                </c:pt>
                <c:pt idx="445">
                  <c:v>37599.110506905</c:v>
                </c:pt>
                <c:pt idx="446">
                  <c:v>37734.6455185984</c:v>
                </c:pt>
                <c:pt idx="447">
                  <c:v>37869.8597012494</c:v>
                </c:pt>
                <c:pt idx="448">
                  <c:v>38004.7536635646</c:v>
                </c:pt>
                <c:pt idx="449">
                  <c:v>38139.328011914</c:v>
                </c:pt>
                <c:pt idx="450">
                  <c:v>38273.5833503455</c:v>
                </c:pt>
                <c:pt idx="451">
                  <c:v>38407.5202805941</c:v>
                </c:pt>
                <c:pt idx="452">
                  <c:v>38541.1394020963</c:v>
                </c:pt>
                <c:pt idx="453">
                  <c:v>38674.4413120003</c:v>
                </c:pt>
                <c:pt idx="454">
                  <c:v>38807.4266051786</c:v>
                </c:pt>
                <c:pt idx="455">
                  <c:v>38940.09587424</c:v>
                </c:pt>
                <c:pt idx="456">
                  <c:v>39072.4497095403</c:v>
                </c:pt>
                <c:pt idx="457">
                  <c:v>39204.4886991943</c:v>
                </c:pt>
                <c:pt idx="458">
                  <c:v>39336.2134290878</c:v>
                </c:pt>
                <c:pt idx="459">
                  <c:v>39467.6244828878</c:v>
                </c:pt>
                <c:pt idx="460">
                  <c:v>39598.7224420552</c:v>
                </c:pt>
                <c:pt idx="461">
                  <c:v>39729.5078858553</c:v>
                </c:pt>
                <c:pt idx="462">
                  <c:v>39859.9813913692</c:v>
                </c:pt>
                <c:pt idx="463">
                  <c:v>39990.1435335047</c:v>
                </c:pt>
                <c:pt idx="464">
                  <c:v>40119.9948850075</c:v>
                </c:pt>
                <c:pt idx="465">
                  <c:v>40249.5360164723</c:v>
                </c:pt>
                <c:pt idx="466">
                  <c:v>40378.7674963536</c:v>
                </c:pt>
                <c:pt idx="467">
                  <c:v>40507.6898909765</c:v>
                </c:pt>
                <c:pt idx="468">
                  <c:v>40636.3037645476</c:v>
                </c:pt>
                <c:pt idx="469">
                  <c:v>40764.6096791658</c:v>
                </c:pt>
                <c:pt idx="470">
                  <c:v>40892.6081948321</c:v>
                </c:pt>
                <c:pt idx="471">
                  <c:v>41020.2998694617</c:v>
                </c:pt>
                <c:pt idx="472">
                  <c:v>41147.6852588929</c:v>
                </c:pt>
                <c:pt idx="473">
                  <c:v>41274.7649168989</c:v>
                </c:pt>
                <c:pt idx="474">
                  <c:v>41401.5393951968</c:v>
                </c:pt>
                <c:pt idx="475">
                  <c:v>41528.0092434597</c:v>
                </c:pt>
                <c:pt idx="476">
                  <c:v>41654.1750093248</c:v>
                </c:pt>
                <c:pt idx="477">
                  <c:v>41780.0372384052</c:v>
                </c:pt>
                <c:pt idx="478">
                  <c:v>41905.5964742992</c:v>
                </c:pt>
                <c:pt idx="479">
                  <c:v>42030.8532586009</c:v>
                </c:pt>
                <c:pt idx="480">
                  <c:v>42155.80813091</c:v>
                </c:pt>
                <c:pt idx="481">
                  <c:v>42280.4616288411</c:v>
                </c:pt>
                <c:pt idx="482">
                  <c:v>42404.8142880345</c:v>
                </c:pt>
                <c:pt idx="483">
                  <c:v>42528.8666421655</c:v>
                </c:pt>
                <c:pt idx="484">
                  <c:v>42652.6192229542</c:v>
                </c:pt>
                <c:pt idx="485">
                  <c:v>42776.072560175</c:v>
                </c:pt>
                <c:pt idx="486">
                  <c:v>42899.2271816669</c:v>
                </c:pt>
                <c:pt idx="487">
                  <c:v>43022.0836133417</c:v>
                </c:pt>
                <c:pt idx="488">
                  <c:v>43144.6423791953</c:v>
                </c:pt>
                <c:pt idx="489">
                  <c:v>43266.9040013161</c:v>
                </c:pt>
                <c:pt idx="490">
                  <c:v>43388.8689998935</c:v>
                </c:pt>
                <c:pt idx="491">
                  <c:v>43510.5378932295</c:v>
                </c:pt>
                <c:pt idx="492">
                  <c:v>43631.9111977456</c:v>
                </c:pt>
                <c:pt idx="493">
                  <c:v>43752.9894279938</c:v>
                </c:pt>
                <c:pt idx="494">
                  <c:v>43873.7730966646</c:v>
                </c:pt>
                <c:pt idx="495">
                  <c:v>43994.2627145968</c:v>
                </c:pt>
                <c:pt idx="496">
                  <c:v>44114.4587907862</c:v>
                </c:pt>
                <c:pt idx="497">
                  <c:v>44234.3618323944</c:v>
                </c:pt>
                <c:pt idx="498">
                  <c:v>44353.9723447583</c:v>
                </c:pt>
                <c:pt idx="499">
                  <c:v>44473.2908313985</c:v>
                </c:pt>
                <c:pt idx="500">
                  <c:v>44592.317794028</c:v>
                </c:pt>
                <c:pt idx="501">
                  <c:v>44711.0537325616</c:v>
                </c:pt>
                <c:pt idx="502">
                  <c:v>44829.4991451245</c:v>
                </c:pt>
                <c:pt idx="503">
                  <c:v>44947.6545280598</c:v>
                </c:pt>
                <c:pt idx="504">
                  <c:v>45065.5203759386</c:v>
                </c:pt>
                <c:pt idx="505">
                  <c:v>45183.0971815684</c:v>
                </c:pt>
                <c:pt idx="506">
                  <c:v>45300.385436</c:v>
                </c:pt>
                <c:pt idx="507">
                  <c:v>45417.3856285379</c:v>
                </c:pt>
                <c:pt idx="508">
                  <c:v>45534.0982467479</c:v>
                </c:pt>
                <c:pt idx="509">
                  <c:v>45650.5237764651</c:v>
                </c:pt>
                <c:pt idx="510">
                  <c:v>45766.662701803</c:v>
                </c:pt>
                <c:pt idx="511">
                  <c:v>45882.515505161</c:v>
                </c:pt>
                <c:pt idx="512">
                  <c:v>45998.082667233</c:v>
                </c:pt>
                <c:pt idx="513">
                  <c:v>46113.3646670152</c:v>
                </c:pt>
                <c:pt idx="514">
                  <c:v>46228.3619818147</c:v>
                </c:pt>
                <c:pt idx="515">
                  <c:v>46343.0750872574</c:v>
                </c:pt>
                <c:pt idx="516">
                  <c:v>46457.504457296</c:v>
                </c:pt>
                <c:pt idx="517">
                  <c:v>46571.650564217</c:v>
                </c:pt>
                <c:pt idx="518">
                  <c:v>46685.5138786505</c:v>
                </c:pt>
                <c:pt idx="519">
                  <c:v>46799.0948695765</c:v>
                </c:pt>
                <c:pt idx="520">
                  <c:v>46912.3940043337</c:v>
                </c:pt>
                <c:pt idx="521">
                  <c:v>47025.4117486262</c:v>
                </c:pt>
                <c:pt idx="522">
                  <c:v>47138.1485665317</c:v>
                </c:pt>
                <c:pt idx="523">
                  <c:v>47250.6049205102</c:v>
                </c:pt>
                <c:pt idx="524">
                  <c:v>47362.7812714099</c:v>
                </c:pt>
                <c:pt idx="525">
                  <c:v>47474.6780784762</c:v>
                </c:pt>
                <c:pt idx="526">
                  <c:v>47586.2957993582</c:v>
                </c:pt>
                <c:pt idx="527">
                  <c:v>47697.6348901172</c:v>
                </c:pt>
                <c:pt idx="528">
                  <c:v>47808.6958052325</c:v>
                </c:pt>
                <c:pt idx="529">
                  <c:v>47919.4789976109</c:v>
                </c:pt>
                <c:pt idx="530">
                  <c:v>48029.9849185932</c:v>
                </c:pt>
                <c:pt idx="531">
                  <c:v>48140.2140179606</c:v>
                </c:pt>
                <c:pt idx="532">
                  <c:v>48250.166743943</c:v>
                </c:pt>
                <c:pt idx="533">
                  <c:v>48359.8435432266</c:v>
                </c:pt>
                <c:pt idx="534">
                  <c:v>48469.2448609598</c:v>
                </c:pt>
                <c:pt idx="535">
                  <c:v>48578.3711407611</c:v>
                </c:pt>
                <c:pt idx="536">
                  <c:v>48687.222824726</c:v>
                </c:pt>
                <c:pt idx="537">
                  <c:v>48795.8003534352</c:v>
                </c:pt>
                <c:pt idx="538">
                  <c:v>48904.1041659595</c:v>
                </c:pt>
                <c:pt idx="539">
                  <c:v>49012.1346998685</c:v>
                </c:pt>
                <c:pt idx="540">
                  <c:v>49119.8923912364</c:v>
                </c:pt>
                <c:pt idx="541">
                  <c:v>49227.3776746499</c:v>
                </c:pt>
                <c:pt idx="542">
                  <c:v>49334.5909832151</c:v>
                </c:pt>
                <c:pt idx="543">
                  <c:v>49441.5327485625</c:v>
                </c:pt>
                <c:pt idx="544">
                  <c:v>49548.2034008566</c:v>
                </c:pt>
                <c:pt idx="545">
                  <c:v>49654.6033687999</c:v>
                </c:pt>
                <c:pt idx="546">
                  <c:v>49760.7330796421</c:v>
                </c:pt>
                <c:pt idx="547">
                  <c:v>49866.5929591841</c:v>
                </c:pt>
                <c:pt idx="548">
                  <c:v>49972.1834317873</c:v>
                </c:pt>
                <c:pt idx="549">
                  <c:v>50077.5049203782</c:v>
                </c:pt>
                <c:pt idx="550">
                  <c:v>50182.5578464563</c:v>
                </c:pt>
                <c:pt idx="551">
                  <c:v>50287.3426300995</c:v>
                </c:pt>
                <c:pt idx="552">
                  <c:v>50391.8596899712</c:v>
                </c:pt>
                <c:pt idx="553">
                  <c:v>50496.1094433271</c:v>
                </c:pt>
                <c:pt idx="554">
                  <c:v>50600.0923060199</c:v>
                </c:pt>
                <c:pt idx="555">
                  <c:v>50703.8086925084</c:v>
                </c:pt>
                <c:pt idx="556">
                  <c:v>50807.2590158617</c:v>
                </c:pt>
                <c:pt idx="557">
                  <c:v>50910.4436877659</c:v>
                </c:pt>
                <c:pt idx="558">
                  <c:v>51013.3631185307</c:v>
                </c:pt>
                <c:pt idx="559">
                  <c:v>51116.0177170953</c:v>
                </c:pt>
                <c:pt idx="560">
                  <c:v>51218.4078910353</c:v>
                </c:pt>
                <c:pt idx="561">
                  <c:v>51320.5340465679</c:v>
                </c:pt>
                <c:pt idx="562">
                  <c:v>51422.3965885586</c:v>
                </c:pt>
                <c:pt idx="563">
                  <c:v>51523.9959205269</c:v>
                </c:pt>
                <c:pt idx="564">
                  <c:v>51625.3324446534</c:v>
                </c:pt>
                <c:pt idx="565">
                  <c:v>51726.4065617838</c:v>
                </c:pt>
                <c:pt idx="566">
                  <c:v>51827.2186714362</c:v>
                </c:pt>
                <c:pt idx="567">
                  <c:v>51927.7691718082</c:v>
                </c:pt>
                <c:pt idx="568">
                  <c:v>52028.0584597801</c:v>
                </c:pt>
                <c:pt idx="569">
                  <c:v>52128.0869309227</c:v>
                </c:pt>
                <c:pt idx="570">
                  <c:v>52227.8549795029</c:v>
                </c:pt>
                <c:pt idx="571">
                  <c:v>52327.3629984887</c:v>
                </c:pt>
                <c:pt idx="572">
                  <c:v>52426.6113795561</c:v>
                </c:pt>
                <c:pt idx="573">
                  <c:v>52525.6005130938</c:v>
                </c:pt>
                <c:pt idx="574">
                  <c:v>52624.3307882096</c:v>
                </c:pt>
                <c:pt idx="575">
                  <c:v>52722.8025927362</c:v>
                </c:pt>
                <c:pt idx="576">
                  <c:v>52821.0163132356</c:v>
                </c:pt>
                <c:pt idx="577">
                  <c:v>52918.9723350067</c:v>
                </c:pt>
                <c:pt idx="578">
                  <c:v>53016.671042089</c:v>
                </c:pt>
                <c:pt idx="579">
                  <c:v>53114.1128172693</c:v>
                </c:pt>
                <c:pt idx="580">
                  <c:v>53211.2980420874</c:v>
                </c:pt>
                <c:pt idx="581">
                  <c:v>53308.2270968403</c:v>
                </c:pt>
                <c:pt idx="582">
                  <c:v>53404.9003605887</c:v>
                </c:pt>
                <c:pt idx="583">
                  <c:v>53501.3182111627</c:v>
                </c:pt>
                <c:pt idx="584">
                  <c:v>53597.4810251659</c:v>
                </c:pt>
                <c:pt idx="585">
                  <c:v>53693.3891779822</c:v>
                </c:pt>
                <c:pt idx="586">
                  <c:v>53789.0430437804</c:v>
                </c:pt>
                <c:pt idx="587">
                  <c:v>53884.4429955195</c:v>
                </c:pt>
                <c:pt idx="588">
                  <c:v>53979.589404954</c:v>
                </c:pt>
                <c:pt idx="589">
                  <c:v>54074.4826426401</c:v>
                </c:pt>
                <c:pt idx="590">
                  <c:v>54169.1230779388</c:v>
                </c:pt>
                <c:pt idx="591">
                  <c:v>54263.5110790235</c:v>
                </c:pt>
                <c:pt idx="592">
                  <c:v>54357.6470128833</c:v>
                </c:pt>
                <c:pt idx="593">
                  <c:v>54451.5312453299</c:v>
                </c:pt>
                <c:pt idx="594">
                  <c:v>54545.1641410007</c:v>
                </c:pt>
                <c:pt idx="595">
                  <c:v>54638.5460633659</c:v>
                </c:pt>
                <c:pt idx="596">
                  <c:v>54731.6773747312</c:v>
                </c:pt>
                <c:pt idx="597">
                  <c:v>54824.5584362458</c:v>
                </c:pt>
                <c:pt idx="598">
                  <c:v>54917.1896079051</c:v>
                </c:pt>
                <c:pt idx="599">
                  <c:v>55009.5712485559</c:v>
                </c:pt>
                <c:pt idx="600">
                  <c:v>55101.7037159028</c:v>
                </c:pt>
                <c:pt idx="601">
                  <c:v>55193.5873665115</c:v>
                </c:pt>
                <c:pt idx="602">
                  <c:v>55285.2225558143</c:v>
                </c:pt>
                <c:pt idx="603">
                  <c:v>55376.6096381157</c:v>
                </c:pt>
                <c:pt idx="604">
                  <c:v>55467.7489665962</c:v>
                </c:pt>
                <c:pt idx="605">
                  <c:v>55558.6408933171</c:v>
                </c:pt>
                <c:pt idx="606">
                  <c:v>55649.285769226</c:v>
                </c:pt>
                <c:pt idx="607">
                  <c:v>55739.6839441616</c:v>
                </c:pt>
                <c:pt idx="608">
                  <c:v>55829.835766858</c:v>
                </c:pt>
                <c:pt idx="609">
                  <c:v>55919.7415849479</c:v>
                </c:pt>
                <c:pt idx="610">
                  <c:v>56009.4017449718</c:v>
                </c:pt>
                <c:pt idx="611">
                  <c:v>56098.816592377</c:v>
                </c:pt>
                <c:pt idx="612">
                  <c:v>56187.9864715268</c:v>
                </c:pt>
                <c:pt idx="613">
                  <c:v>56276.9117257025</c:v>
                </c:pt>
                <c:pt idx="614">
                  <c:v>56365.592697109</c:v>
                </c:pt>
                <c:pt idx="615">
                  <c:v>56454.0297268787</c:v>
                </c:pt>
                <c:pt idx="616">
                  <c:v>56542.2231550771</c:v>
                </c:pt>
                <c:pt idx="617">
                  <c:v>56630.1733207066</c:v>
                </c:pt>
                <c:pt idx="618">
                  <c:v>56717.8805617107</c:v>
                </c:pt>
                <c:pt idx="619">
                  <c:v>56805.3452149789</c:v>
                </c:pt>
                <c:pt idx="620">
                  <c:v>56892.5676163521</c:v>
                </c:pt>
                <c:pt idx="621">
                  <c:v>56979.5481006247</c:v>
                </c:pt>
                <c:pt idx="622">
                  <c:v>57066.2870015506</c:v>
                </c:pt>
                <c:pt idx="623">
                  <c:v>57152.784651848</c:v>
                </c:pt>
                <c:pt idx="624">
                  <c:v>57239.0413832023</c:v>
                </c:pt>
                <c:pt idx="625">
                  <c:v>57325.0575262719</c:v>
                </c:pt>
                <c:pt idx="626">
                  <c:v>57410.8334106907</c:v>
                </c:pt>
                <c:pt idx="627">
                  <c:v>57496.3693650743</c:v>
                </c:pt>
                <c:pt idx="628">
                  <c:v>57581.6657170235</c:v>
                </c:pt>
                <c:pt idx="629">
                  <c:v>57666.7227931278</c:v>
                </c:pt>
                <c:pt idx="630">
                  <c:v>57751.5409189705</c:v>
                </c:pt>
                <c:pt idx="631">
                  <c:v>57836.1204191329</c:v>
                </c:pt>
                <c:pt idx="632">
                  <c:v>57920.4616171978</c:v>
                </c:pt>
                <c:pt idx="633">
                  <c:v>58004.5648357554</c:v>
                </c:pt>
                <c:pt idx="634">
                  <c:v>58088.4303964037</c:v>
                </c:pt>
                <c:pt idx="635">
                  <c:v>58172.0586197568</c:v>
                </c:pt>
                <c:pt idx="636">
                  <c:v>58255.4498254468</c:v>
                </c:pt>
                <c:pt idx="637">
                  <c:v>58338.6043321281</c:v>
                </c:pt>
                <c:pt idx="638">
                  <c:v>58421.5224574816</c:v>
                </c:pt>
                <c:pt idx="639">
                  <c:v>58504.204518219</c:v>
                </c:pt>
                <c:pt idx="640">
                  <c:v>58586.6508300859</c:v>
                </c:pt>
                <c:pt idx="641">
                  <c:v>58668.8617078669</c:v>
                </c:pt>
                <c:pt idx="642">
                  <c:v>58750.8374653886</c:v>
                </c:pt>
                <c:pt idx="643">
                  <c:v>58832.5784155247</c:v>
                </c:pt>
                <c:pt idx="644">
                  <c:v>58914.0848701983</c:v>
                </c:pt>
                <c:pt idx="645">
                  <c:v>58995.3571403873</c:v>
                </c:pt>
                <c:pt idx="646">
                  <c:v>59076.3955361277</c:v>
                </c:pt>
                <c:pt idx="647">
                  <c:v>59157.2003665168</c:v>
                </c:pt>
                <c:pt idx="648">
                  <c:v>59237.7719397184</c:v>
                </c:pt>
                <c:pt idx="649">
                  <c:v>59318.1105629654</c:v>
                </c:pt>
                <c:pt idx="650">
                  <c:v>59398.216542564</c:v>
                </c:pt>
                <c:pt idx="651">
                  <c:v>59478.0901838979</c:v>
                </c:pt>
                <c:pt idx="652">
                  <c:v>59557.7317914314</c:v>
                </c:pt>
                <c:pt idx="653">
                  <c:v>59637.1416687137</c:v>
                </c:pt>
                <c:pt idx="654">
                  <c:v>59716.3201183822</c:v>
                </c:pt>
                <c:pt idx="655">
                  <c:v>59795.2674421663</c:v>
                </c:pt>
                <c:pt idx="656">
                  <c:v>59873.9839408913</c:v>
                </c:pt>
                <c:pt idx="657">
                  <c:v>59952.4699144817</c:v>
                </c:pt>
                <c:pt idx="658">
                  <c:v>60030.7256619657</c:v>
                </c:pt>
                <c:pt idx="659">
                  <c:v>60108.7514814765</c:v>
                </c:pt>
                <c:pt idx="660">
                  <c:v>60186.5476702595</c:v>
                </c:pt>
                <c:pt idx="661">
                  <c:v>60264.1145246731</c:v>
                </c:pt>
                <c:pt idx="662">
                  <c:v>60341.452340193</c:v>
                </c:pt>
                <c:pt idx="663">
                  <c:v>60418.5614114163</c:v>
                </c:pt>
                <c:pt idx="664">
                  <c:v>60495.4420320641</c:v>
                </c:pt>
                <c:pt idx="665">
                  <c:v>60572.0944949861</c:v>
                </c:pt>
                <c:pt idx="666">
                  <c:v>60648.5190921631</c:v>
                </c:pt>
                <c:pt idx="667">
                  <c:v>60724.716114711</c:v>
                </c:pt>
                <c:pt idx="668">
                  <c:v>60800.6858528843</c:v>
                </c:pt>
                <c:pt idx="669">
                  <c:v>60876.4285960795</c:v>
                </c:pt>
                <c:pt idx="670">
                  <c:v>60951.9446328379</c:v>
                </c:pt>
                <c:pt idx="671">
                  <c:v>61027.2342508504</c:v>
                </c:pt>
                <c:pt idx="672">
                  <c:v>61102.2977369594</c:v>
                </c:pt>
                <c:pt idx="673">
                  <c:v>61177.1353771631</c:v>
                </c:pt>
                <c:pt idx="674">
                  <c:v>61251.7474566182</c:v>
                </c:pt>
                <c:pt idx="675">
                  <c:v>61326.1342596447</c:v>
                </c:pt>
                <c:pt idx="676">
                  <c:v>61400.2960697266</c:v>
                </c:pt>
                <c:pt idx="677">
                  <c:v>61474.2331695179</c:v>
                </c:pt>
                <c:pt idx="678">
                  <c:v>61547.9458408442</c:v>
                </c:pt>
                <c:pt idx="679">
                  <c:v>61621.4343647071</c:v>
                </c:pt>
                <c:pt idx="680">
                  <c:v>61694.6990212863</c:v>
                </c:pt>
                <c:pt idx="681">
                  <c:v>61767.7400899438</c:v>
                </c:pt>
                <c:pt idx="682">
                  <c:v>61840.5578492264</c:v>
                </c:pt>
                <c:pt idx="683">
                  <c:v>61913.1525768701</c:v>
                </c:pt>
                <c:pt idx="684">
                  <c:v>61985.5245498008</c:v>
                </c:pt>
                <c:pt idx="685">
                  <c:v>62057.6740441411</c:v>
                </c:pt>
                <c:pt idx="686">
                  <c:v>62129.6013352101</c:v>
                </c:pt>
                <c:pt idx="687">
                  <c:v>62201.3066975289</c:v>
                </c:pt>
                <c:pt idx="688">
                  <c:v>62272.7904048221</c:v>
                </c:pt>
                <c:pt idx="689">
                  <c:v>62344.052730022</c:v>
                </c:pt>
                <c:pt idx="690">
                  <c:v>62415.0939452711</c:v>
                </c:pt>
                <c:pt idx="691">
                  <c:v>62485.9143219254</c:v>
                </c:pt>
                <c:pt idx="692">
                  <c:v>62556.5141305577</c:v>
                </c:pt>
                <c:pt idx="693">
                  <c:v>62626.8936409601</c:v>
                </c:pt>
                <c:pt idx="694">
                  <c:v>62697.0531221478</c:v>
                </c:pt>
                <c:pt idx="695">
                  <c:v>62766.9928423613</c:v>
                </c:pt>
                <c:pt idx="696">
                  <c:v>62836.7130690697</c:v>
                </c:pt>
                <c:pt idx="697">
                  <c:v>62906.2140689741</c:v>
                </c:pt>
                <c:pt idx="698">
                  <c:v>62975.4961080103</c:v>
                </c:pt>
                <c:pt idx="699">
                  <c:v>63044.5594513518</c:v>
                </c:pt>
                <c:pt idx="700">
                  <c:v>63113.4043634118</c:v>
                </c:pt>
                <c:pt idx="701">
                  <c:v>63182.0311078487</c:v>
                </c:pt>
                <c:pt idx="702">
                  <c:v>63250.4399475658</c:v>
                </c:pt>
                <c:pt idx="703">
                  <c:v>63318.6311447164</c:v>
                </c:pt>
                <c:pt idx="704">
                  <c:v>63386.6049607063</c:v>
                </c:pt>
                <c:pt idx="705">
                  <c:v>63454.3616561961</c:v>
                </c:pt>
                <c:pt idx="706">
                  <c:v>63521.9014911044</c:v>
                </c:pt>
                <c:pt idx="707">
                  <c:v>63589.2247246107</c:v>
                </c:pt>
                <c:pt idx="708">
                  <c:v>63656.3316151587</c:v>
                </c:pt>
                <c:pt idx="709">
                  <c:v>63723.2224204575</c:v>
                </c:pt>
                <c:pt idx="710">
                  <c:v>63789.8973974868</c:v>
                </c:pt>
                <c:pt idx="711">
                  <c:v>63856.3568024975</c:v>
                </c:pt>
                <c:pt idx="712">
                  <c:v>63922.6008910161</c:v>
                </c:pt>
                <c:pt idx="713">
                  <c:v>63988.6299178458</c:v>
                </c:pt>
                <c:pt idx="714">
                  <c:v>64054.4441370721</c:v>
                </c:pt>
                <c:pt idx="715">
                  <c:v>64120.0438020616</c:v>
                </c:pt>
                <c:pt idx="716">
                  <c:v>64185.4291654679</c:v>
                </c:pt>
                <c:pt idx="717">
                  <c:v>64250.6004792333</c:v>
                </c:pt>
                <c:pt idx="718">
                  <c:v>64315.557994591</c:v>
                </c:pt>
                <c:pt idx="719">
                  <c:v>64380.3019620688</c:v>
                </c:pt>
                <c:pt idx="720">
                  <c:v>64444.8326314909</c:v>
                </c:pt>
                <c:pt idx="721">
                  <c:v>64509.1502519808</c:v>
                </c:pt>
                <c:pt idx="722">
                  <c:v>64573.2550719641</c:v>
                </c:pt>
                <c:pt idx="723">
                  <c:v>64637.147339171</c:v>
                </c:pt>
                <c:pt idx="724">
                  <c:v>64700.8273006397</c:v>
                </c:pt>
                <c:pt idx="725">
                  <c:v>64764.2952027174</c:v>
                </c:pt>
                <c:pt idx="726">
                  <c:v>64827.5512910641</c:v>
                </c:pt>
                <c:pt idx="727">
                  <c:v>64890.5958106555</c:v>
                </c:pt>
                <c:pt idx="728">
                  <c:v>64953.4290057844</c:v>
                </c:pt>
                <c:pt idx="729">
                  <c:v>65016.0511200635</c:v>
                </c:pt>
                <c:pt idx="730">
                  <c:v>65078.4623964295</c:v>
                </c:pt>
                <c:pt idx="731">
                  <c:v>65140.6630771434</c:v>
                </c:pt>
                <c:pt idx="732">
                  <c:v>65202.6534037947</c:v>
                </c:pt>
                <c:pt idx="733">
                  <c:v>65264.4336173033</c:v>
                </c:pt>
                <c:pt idx="734">
                  <c:v>65326.0039579213</c:v>
                </c:pt>
                <c:pt idx="735">
                  <c:v>65387.3646652373</c:v>
                </c:pt>
                <c:pt idx="736">
                  <c:v>65448.5159781767</c:v>
                </c:pt>
                <c:pt idx="737">
                  <c:v>65509.4581350064</c:v>
                </c:pt>
                <c:pt idx="738">
                  <c:v>65570.1913733351</c:v>
                </c:pt>
                <c:pt idx="739">
                  <c:v>65630.7159301178</c:v>
                </c:pt>
                <c:pt idx="740">
                  <c:v>65691.032041656</c:v>
                </c:pt>
                <c:pt idx="741">
                  <c:v>65751.1399436023</c:v>
                </c:pt>
                <c:pt idx="742">
                  <c:v>65811.0398709615</c:v>
                </c:pt>
                <c:pt idx="743">
                  <c:v>65870.7320580931</c:v>
                </c:pt>
                <c:pt idx="744">
                  <c:v>65930.2167387146</c:v>
                </c:pt>
                <c:pt idx="745">
                  <c:v>65989.494145903</c:v>
                </c:pt>
                <c:pt idx="746">
                  <c:v>66048.5645120969</c:v>
                </c:pt>
                <c:pt idx="747">
                  <c:v>66107.4280690996</c:v>
                </c:pt>
                <c:pt idx="748">
                  <c:v>66166.0850480815</c:v>
                </c:pt>
                <c:pt idx="749">
                  <c:v>66224.535679582</c:v>
                </c:pt>
                <c:pt idx="750">
                  <c:v>66282.7801935119</c:v>
                </c:pt>
                <c:pt idx="751">
                  <c:v>66340.8188191557</c:v>
                </c:pt>
                <c:pt idx="752">
                  <c:v>66398.6517851736</c:v>
                </c:pt>
                <c:pt idx="753">
                  <c:v>66456.2793196051</c:v>
                </c:pt>
                <c:pt idx="754">
                  <c:v>66513.7016498701</c:v>
                </c:pt>
                <c:pt idx="755">
                  <c:v>66570.9190027704</c:v>
                </c:pt>
                <c:pt idx="756">
                  <c:v>66627.9316044943</c:v>
                </c:pt>
                <c:pt idx="757">
                  <c:v>66684.7396806171</c:v>
                </c:pt>
                <c:pt idx="758">
                  <c:v>66741.343456103</c:v>
                </c:pt>
                <c:pt idx="759">
                  <c:v>66797.7431553091</c:v>
                </c:pt>
                <c:pt idx="760">
                  <c:v>66853.9390019865</c:v>
                </c:pt>
                <c:pt idx="761">
                  <c:v>66909.9312192821</c:v>
                </c:pt>
                <c:pt idx="762">
                  <c:v>66965.7200297419</c:v>
                </c:pt>
                <c:pt idx="763">
                  <c:v>67021.305655312</c:v>
                </c:pt>
                <c:pt idx="764">
                  <c:v>67076.6883173421</c:v>
                </c:pt>
                <c:pt idx="765">
                  <c:v>67131.8682365863</c:v>
                </c:pt>
                <c:pt idx="766">
                  <c:v>67186.8456332064</c:v>
                </c:pt>
                <c:pt idx="767">
                  <c:v>67241.6207267733</c:v>
                </c:pt>
                <c:pt idx="768">
                  <c:v>67296.1937362698</c:v>
                </c:pt>
                <c:pt idx="769">
                  <c:v>67350.5648800918</c:v>
                </c:pt>
                <c:pt idx="770">
                  <c:v>67404.7343760515</c:v>
                </c:pt>
                <c:pt idx="771">
                  <c:v>67458.7024413782</c:v>
                </c:pt>
                <c:pt idx="772">
                  <c:v>67512.4692927222</c:v>
                </c:pt>
                <c:pt idx="773">
                  <c:v>67566.0351461549</c:v>
                </c:pt>
                <c:pt idx="774">
                  <c:v>67619.4002171726</c:v>
                </c:pt>
                <c:pt idx="775">
                  <c:v>67672.5647206976</c:v>
                </c:pt>
                <c:pt idx="776">
                  <c:v>67725.5288710798</c:v>
                </c:pt>
                <c:pt idx="777">
                  <c:v>67778.2928821003</c:v>
                </c:pt>
                <c:pt idx="778">
                  <c:v>67830.8569669727</c:v>
                </c:pt>
                <c:pt idx="779">
                  <c:v>67883.221338344</c:v>
                </c:pt>
                <c:pt idx="780">
                  <c:v>67935.3862082986</c:v>
                </c:pt>
                <c:pt idx="781">
                  <c:v>67987.3517883585</c:v>
                </c:pt>
                <c:pt idx="782">
                  <c:v>68039.1182894874</c:v>
                </c:pt>
                <c:pt idx="783">
                  <c:v>68090.6859220899</c:v>
                </c:pt>
                <c:pt idx="784">
                  <c:v>68142.0548960161</c:v>
                </c:pt>
                <c:pt idx="785">
                  <c:v>68193.2254205624</c:v>
                </c:pt>
                <c:pt idx="786">
                  <c:v>68244.1977044734</c:v>
                </c:pt>
                <c:pt idx="787">
                  <c:v>68294.9719559441</c:v>
                </c:pt>
                <c:pt idx="788">
                  <c:v>68345.5483826217</c:v>
                </c:pt>
                <c:pt idx="789">
                  <c:v>68395.9271916081</c:v>
                </c:pt>
                <c:pt idx="790">
                  <c:v>68446.1085894604</c:v>
                </c:pt>
                <c:pt idx="791">
                  <c:v>68496.0927821954</c:v>
                </c:pt>
                <c:pt idx="792">
                  <c:v>68545.8799752885</c:v>
                </c:pt>
                <c:pt idx="793">
                  <c:v>68595.4703736774</c:v>
                </c:pt>
                <c:pt idx="794">
                  <c:v>68644.8641817643</c:v>
                </c:pt>
                <c:pt idx="795">
                  <c:v>68694.0616034166</c:v>
                </c:pt>
                <c:pt idx="796">
                  <c:v>68743.0628419692</c:v>
                </c:pt>
                <c:pt idx="797">
                  <c:v>68791.8681002265</c:v>
                </c:pt>
                <c:pt idx="798">
                  <c:v>68840.4775804651</c:v>
                </c:pt>
                <c:pt idx="799">
                  <c:v>68888.8914844339</c:v>
                </c:pt>
                <c:pt idx="800">
                  <c:v>68937.110013357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Sheet2!$H$2:$H$802</c:f>
              <c:numCache>
                <c:formatCode>General</c:formatCode>
                <c:ptCount val="801"/>
                <c:pt idx="0">
                  <c:v>1000</c:v>
                </c:pt>
                <c:pt idx="1">
                  <c:v>1005</c:v>
                </c:pt>
                <c:pt idx="2">
                  <c:v>1010</c:v>
                </c:pt>
                <c:pt idx="3">
                  <c:v>1015</c:v>
                </c:pt>
                <c:pt idx="4">
                  <c:v>1020</c:v>
                </c:pt>
                <c:pt idx="5">
                  <c:v>1025</c:v>
                </c:pt>
                <c:pt idx="6">
                  <c:v>1030</c:v>
                </c:pt>
                <c:pt idx="7">
                  <c:v>1035</c:v>
                </c:pt>
                <c:pt idx="8">
                  <c:v>1040</c:v>
                </c:pt>
                <c:pt idx="9">
                  <c:v>1045</c:v>
                </c:pt>
                <c:pt idx="10">
                  <c:v>1050</c:v>
                </c:pt>
                <c:pt idx="11">
                  <c:v>1055</c:v>
                </c:pt>
                <c:pt idx="12">
                  <c:v>1060</c:v>
                </c:pt>
                <c:pt idx="13">
                  <c:v>1065</c:v>
                </c:pt>
                <c:pt idx="14">
                  <c:v>1070</c:v>
                </c:pt>
                <c:pt idx="15">
                  <c:v>1075</c:v>
                </c:pt>
                <c:pt idx="16">
                  <c:v>1080</c:v>
                </c:pt>
                <c:pt idx="17">
                  <c:v>1085</c:v>
                </c:pt>
                <c:pt idx="18">
                  <c:v>1090</c:v>
                </c:pt>
                <c:pt idx="19">
                  <c:v>1095</c:v>
                </c:pt>
                <c:pt idx="20">
                  <c:v>1100</c:v>
                </c:pt>
                <c:pt idx="21">
                  <c:v>1105</c:v>
                </c:pt>
                <c:pt idx="22">
                  <c:v>1110</c:v>
                </c:pt>
                <c:pt idx="23">
                  <c:v>1115</c:v>
                </c:pt>
                <c:pt idx="24">
                  <c:v>1120</c:v>
                </c:pt>
                <c:pt idx="25">
                  <c:v>1125</c:v>
                </c:pt>
                <c:pt idx="26">
                  <c:v>1130</c:v>
                </c:pt>
                <c:pt idx="27">
                  <c:v>1135</c:v>
                </c:pt>
                <c:pt idx="28">
                  <c:v>1140</c:v>
                </c:pt>
                <c:pt idx="29">
                  <c:v>1145</c:v>
                </c:pt>
                <c:pt idx="30">
                  <c:v>1150</c:v>
                </c:pt>
                <c:pt idx="31">
                  <c:v>1155</c:v>
                </c:pt>
                <c:pt idx="32">
                  <c:v>1160</c:v>
                </c:pt>
                <c:pt idx="33">
                  <c:v>1165</c:v>
                </c:pt>
                <c:pt idx="34">
                  <c:v>1170</c:v>
                </c:pt>
                <c:pt idx="35">
                  <c:v>1175</c:v>
                </c:pt>
                <c:pt idx="36">
                  <c:v>1180</c:v>
                </c:pt>
                <c:pt idx="37">
                  <c:v>1185</c:v>
                </c:pt>
                <c:pt idx="38">
                  <c:v>1190</c:v>
                </c:pt>
                <c:pt idx="39">
                  <c:v>1195</c:v>
                </c:pt>
                <c:pt idx="40">
                  <c:v>1200</c:v>
                </c:pt>
                <c:pt idx="41">
                  <c:v>1205</c:v>
                </c:pt>
                <c:pt idx="42">
                  <c:v>1210</c:v>
                </c:pt>
                <c:pt idx="43">
                  <c:v>1215</c:v>
                </c:pt>
                <c:pt idx="44">
                  <c:v>1220</c:v>
                </c:pt>
                <c:pt idx="45">
                  <c:v>1225</c:v>
                </c:pt>
                <c:pt idx="46">
                  <c:v>1230</c:v>
                </c:pt>
                <c:pt idx="47">
                  <c:v>1235</c:v>
                </c:pt>
                <c:pt idx="48">
                  <c:v>1240</c:v>
                </c:pt>
                <c:pt idx="49">
                  <c:v>1245</c:v>
                </c:pt>
                <c:pt idx="50">
                  <c:v>1250</c:v>
                </c:pt>
                <c:pt idx="51">
                  <c:v>1255</c:v>
                </c:pt>
                <c:pt idx="52">
                  <c:v>1260</c:v>
                </c:pt>
                <c:pt idx="53">
                  <c:v>1265</c:v>
                </c:pt>
                <c:pt idx="54">
                  <c:v>1270</c:v>
                </c:pt>
                <c:pt idx="55">
                  <c:v>1275</c:v>
                </c:pt>
                <c:pt idx="56">
                  <c:v>1280</c:v>
                </c:pt>
                <c:pt idx="57">
                  <c:v>1285</c:v>
                </c:pt>
                <c:pt idx="58">
                  <c:v>1290</c:v>
                </c:pt>
                <c:pt idx="59">
                  <c:v>1295</c:v>
                </c:pt>
                <c:pt idx="60">
                  <c:v>1300</c:v>
                </c:pt>
                <c:pt idx="61">
                  <c:v>1305</c:v>
                </c:pt>
                <c:pt idx="62">
                  <c:v>1310</c:v>
                </c:pt>
                <c:pt idx="63">
                  <c:v>1315</c:v>
                </c:pt>
                <c:pt idx="64">
                  <c:v>1320</c:v>
                </c:pt>
                <c:pt idx="65">
                  <c:v>1325</c:v>
                </c:pt>
                <c:pt idx="66">
                  <c:v>1330</c:v>
                </c:pt>
                <c:pt idx="67">
                  <c:v>1335</c:v>
                </c:pt>
                <c:pt idx="68">
                  <c:v>1340</c:v>
                </c:pt>
                <c:pt idx="69">
                  <c:v>1345</c:v>
                </c:pt>
                <c:pt idx="70">
                  <c:v>1350</c:v>
                </c:pt>
                <c:pt idx="71">
                  <c:v>1355</c:v>
                </c:pt>
                <c:pt idx="72">
                  <c:v>1360</c:v>
                </c:pt>
                <c:pt idx="73">
                  <c:v>1365</c:v>
                </c:pt>
                <c:pt idx="74">
                  <c:v>1370</c:v>
                </c:pt>
                <c:pt idx="75">
                  <c:v>1375</c:v>
                </c:pt>
                <c:pt idx="76">
                  <c:v>1380</c:v>
                </c:pt>
                <c:pt idx="77">
                  <c:v>1385</c:v>
                </c:pt>
                <c:pt idx="78">
                  <c:v>1390</c:v>
                </c:pt>
                <c:pt idx="79">
                  <c:v>1395</c:v>
                </c:pt>
                <c:pt idx="80">
                  <c:v>1400</c:v>
                </c:pt>
                <c:pt idx="81">
                  <c:v>1405</c:v>
                </c:pt>
                <c:pt idx="82">
                  <c:v>1410</c:v>
                </c:pt>
                <c:pt idx="83">
                  <c:v>1415</c:v>
                </c:pt>
                <c:pt idx="84">
                  <c:v>1420</c:v>
                </c:pt>
                <c:pt idx="85">
                  <c:v>1425</c:v>
                </c:pt>
                <c:pt idx="86">
                  <c:v>1430</c:v>
                </c:pt>
                <c:pt idx="87">
                  <c:v>1435</c:v>
                </c:pt>
                <c:pt idx="88">
                  <c:v>1440</c:v>
                </c:pt>
                <c:pt idx="89">
                  <c:v>1445</c:v>
                </c:pt>
                <c:pt idx="90">
                  <c:v>1450</c:v>
                </c:pt>
                <c:pt idx="91">
                  <c:v>1455</c:v>
                </c:pt>
                <c:pt idx="92">
                  <c:v>1460</c:v>
                </c:pt>
                <c:pt idx="93">
                  <c:v>1465</c:v>
                </c:pt>
                <c:pt idx="94">
                  <c:v>1470</c:v>
                </c:pt>
                <c:pt idx="95">
                  <c:v>1475</c:v>
                </c:pt>
                <c:pt idx="96">
                  <c:v>1480</c:v>
                </c:pt>
                <c:pt idx="97">
                  <c:v>1485</c:v>
                </c:pt>
                <c:pt idx="98">
                  <c:v>1490</c:v>
                </c:pt>
                <c:pt idx="99">
                  <c:v>1495</c:v>
                </c:pt>
                <c:pt idx="100">
                  <c:v>1500</c:v>
                </c:pt>
                <c:pt idx="101">
                  <c:v>1505</c:v>
                </c:pt>
                <c:pt idx="102">
                  <c:v>1510</c:v>
                </c:pt>
                <c:pt idx="103">
                  <c:v>1515</c:v>
                </c:pt>
                <c:pt idx="104">
                  <c:v>1520</c:v>
                </c:pt>
                <c:pt idx="105">
                  <c:v>1525</c:v>
                </c:pt>
                <c:pt idx="106">
                  <c:v>1530</c:v>
                </c:pt>
                <c:pt idx="107">
                  <c:v>1535</c:v>
                </c:pt>
                <c:pt idx="108">
                  <c:v>1540</c:v>
                </c:pt>
                <c:pt idx="109">
                  <c:v>1545</c:v>
                </c:pt>
                <c:pt idx="110">
                  <c:v>1550</c:v>
                </c:pt>
                <c:pt idx="111">
                  <c:v>1555</c:v>
                </c:pt>
                <c:pt idx="112">
                  <c:v>1560</c:v>
                </c:pt>
                <c:pt idx="113">
                  <c:v>1565</c:v>
                </c:pt>
                <c:pt idx="114">
                  <c:v>1570</c:v>
                </c:pt>
                <c:pt idx="115">
                  <c:v>1575</c:v>
                </c:pt>
                <c:pt idx="116">
                  <c:v>1580</c:v>
                </c:pt>
                <c:pt idx="117">
                  <c:v>1585</c:v>
                </c:pt>
                <c:pt idx="118">
                  <c:v>1590</c:v>
                </c:pt>
                <c:pt idx="119">
                  <c:v>1595</c:v>
                </c:pt>
                <c:pt idx="120">
                  <c:v>1600</c:v>
                </c:pt>
                <c:pt idx="121">
                  <c:v>1605</c:v>
                </c:pt>
                <c:pt idx="122">
                  <c:v>1610</c:v>
                </c:pt>
                <c:pt idx="123">
                  <c:v>1615</c:v>
                </c:pt>
                <c:pt idx="124">
                  <c:v>1620</c:v>
                </c:pt>
                <c:pt idx="125">
                  <c:v>1625</c:v>
                </c:pt>
                <c:pt idx="126">
                  <c:v>1630</c:v>
                </c:pt>
                <c:pt idx="127">
                  <c:v>1635</c:v>
                </c:pt>
                <c:pt idx="128">
                  <c:v>1640</c:v>
                </c:pt>
                <c:pt idx="129">
                  <c:v>1645</c:v>
                </c:pt>
                <c:pt idx="130">
                  <c:v>1650</c:v>
                </c:pt>
                <c:pt idx="131">
                  <c:v>1655</c:v>
                </c:pt>
                <c:pt idx="132">
                  <c:v>1660</c:v>
                </c:pt>
                <c:pt idx="133">
                  <c:v>1665</c:v>
                </c:pt>
                <c:pt idx="134">
                  <c:v>1670</c:v>
                </c:pt>
                <c:pt idx="135">
                  <c:v>1675</c:v>
                </c:pt>
                <c:pt idx="136">
                  <c:v>1680</c:v>
                </c:pt>
                <c:pt idx="137">
                  <c:v>1685</c:v>
                </c:pt>
                <c:pt idx="138">
                  <c:v>1690</c:v>
                </c:pt>
                <c:pt idx="139">
                  <c:v>1695</c:v>
                </c:pt>
                <c:pt idx="140">
                  <c:v>1700</c:v>
                </c:pt>
                <c:pt idx="141">
                  <c:v>1705</c:v>
                </c:pt>
                <c:pt idx="142">
                  <c:v>1710</c:v>
                </c:pt>
                <c:pt idx="143">
                  <c:v>1715</c:v>
                </c:pt>
                <c:pt idx="144">
                  <c:v>1720</c:v>
                </c:pt>
                <c:pt idx="145">
                  <c:v>1725</c:v>
                </c:pt>
                <c:pt idx="146">
                  <c:v>1730</c:v>
                </c:pt>
                <c:pt idx="147">
                  <c:v>1735</c:v>
                </c:pt>
                <c:pt idx="148">
                  <c:v>1740</c:v>
                </c:pt>
                <c:pt idx="149">
                  <c:v>1745</c:v>
                </c:pt>
                <c:pt idx="150">
                  <c:v>1750</c:v>
                </c:pt>
                <c:pt idx="151">
                  <c:v>1755</c:v>
                </c:pt>
                <c:pt idx="152">
                  <c:v>1760</c:v>
                </c:pt>
                <c:pt idx="153">
                  <c:v>1765</c:v>
                </c:pt>
                <c:pt idx="154">
                  <c:v>1770</c:v>
                </c:pt>
                <c:pt idx="155">
                  <c:v>1775</c:v>
                </c:pt>
                <c:pt idx="156">
                  <c:v>1780</c:v>
                </c:pt>
                <c:pt idx="157">
                  <c:v>1785</c:v>
                </c:pt>
                <c:pt idx="158">
                  <c:v>1790</c:v>
                </c:pt>
                <c:pt idx="159">
                  <c:v>1795</c:v>
                </c:pt>
                <c:pt idx="160">
                  <c:v>1800</c:v>
                </c:pt>
                <c:pt idx="161">
                  <c:v>1805</c:v>
                </c:pt>
                <c:pt idx="162">
                  <c:v>1810</c:v>
                </c:pt>
                <c:pt idx="163">
                  <c:v>1815</c:v>
                </c:pt>
                <c:pt idx="164">
                  <c:v>1820</c:v>
                </c:pt>
                <c:pt idx="165">
                  <c:v>1825</c:v>
                </c:pt>
                <c:pt idx="166">
                  <c:v>1830</c:v>
                </c:pt>
                <c:pt idx="167">
                  <c:v>1835</c:v>
                </c:pt>
                <c:pt idx="168">
                  <c:v>1840</c:v>
                </c:pt>
                <c:pt idx="169">
                  <c:v>1845</c:v>
                </c:pt>
                <c:pt idx="170">
                  <c:v>1850</c:v>
                </c:pt>
                <c:pt idx="171">
                  <c:v>1855</c:v>
                </c:pt>
                <c:pt idx="172">
                  <c:v>1860</c:v>
                </c:pt>
                <c:pt idx="173">
                  <c:v>1865</c:v>
                </c:pt>
                <c:pt idx="174">
                  <c:v>1870</c:v>
                </c:pt>
                <c:pt idx="175">
                  <c:v>1875</c:v>
                </c:pt>
                <c:pt idx="176">
                  <c:v>1880</c:v>
                </c:pt>
                <c:pt idx="177">
                  <c:v>1885</c:v>
                </c:pt>
                <c:pt idx="178">
                  <c:v>1890</c:v>
                </c:pt>
                <c:pt idx="179">
                  <c:v>1895</c:v>
                </c:pt>
                <c:pt idx="180">
                  <c:v>1900</c:v>
                </c:pt>
                <c:pt idx="181">
                  <c:v>1905</c:v>
                </c:pt>
                <c:pt idx="182">
                  <c:v>1910</c:v>
                </c:pt>
                <c:pt idx="183">
                  <c:v>1915</c:v>
                </c:pt>
                <c:pt idx="184">
                  <c:v>1920</c:v>
                </c:pt>
                <c:pt idx="185">
                  <c:v>1925</c:v>
                </c:pt>
                <c:pt idx="186">
                  <c:v>1930</c:v>
                </c:pt>
                <c:pt idx="187">
                  <c:v>1935</c:v>
                </c:pt>
                <c:pt idx="188">
                  <c:v>1940</c:v>
                </c:pt>
                <c:pt idx="189">
                  <c:v>1945</c:v>
                </c:pt>
                <c:pt idx="190">
                  <c:v>1950</c:v>
                </c:pt>
                <c:pt idx="191">
                  <c:v>1955</c:v>
                </c:pt>
                <c:pt idx="192">
                  <c:v>1960</c:v>
                </c:pt>
                <c:pt idx="193">
                  <c:v>1965</c:v>
                </c:pt>
                <c:pt idx="194">
                  <c:v>1970</c:v>
                </c:pt>
                <c:pt idx="195">
                  <c:v>1975</c:v>
                </c:pt>
                <c:pt idx="196">
                  <c:v>1980</c:v>
                </c:pt>
                <c:pt idx="197">
                  <c:v>1985</c:v>
                </c:pt>
                <c:pt idx="198">
                  <c:v>1990</c:v>
                </c:pt>
                <c:pt idx="199">
                  <c:v>1995</c:v>
                </c:pt>
                <c:pt idx="200">
                  <c:v>2000</c:v>
                </c:pt>
                <c:pt idx="201">
                  <c:v>2005</c:v>
                </c:pt>
                <c:pt idx="202">
                  <c:v>2010</c:v>
                </c:pt>
                <c:pt idx="203">
                  <c:v>2015</c:v>
                </c:pt>
                <c:pt idx="204">
                  <c:v>2020</c:v>
                </c:pt>
                <c:pt idx="205">
                  <c:v>2025</c:v>
                </c:pt>
                <c:pt idx="206">
                  <c:v>2030</c:v>
                </c:pt>
                <c:pt idx="207">
                  <c:v>2035</c:v>
                </c:pt>
                <c:pt idx="208">
                  <c:v>2040</c:v>
                </c:pt>
                <c:pt idx="209">
                  <c:v>2045</c:v>
                </c:pt>
                <c:pt idx="210">
                  <c:v>2050</c:v>
                </c:pt>
                <c:pt idx="211">
                  <c:v>2055</c:v>
                </c:pt>
                <c:pt idx="212">
                  <c:v>2060</c:v>
                </c:pt>
                <c:pt idx="213">
                  <c:v>2065</c:v>
                </c:pt>
                <c:pt idx="214">
                  <c:v>2070</c:v>
                </c:pt>
                <c:pt idx="215">
                  <c:v>2075</c:v>
                </c:pt>
                <c:pt idx="216">
                  <c:v>2080</c:v>
                </c:pt>
                <c:pt idx="217">
                  <c:v>2085</c:v>
                </c:pt>
                <c:pt idx="218">
                  <c:v>2090</c:v>
                </c:pt>
                <c:pt idx="219">
                  <c:v>2095</c:v>
                </c:pt>
                <c:pt idx="220">
                  <c:v>2100</c:v>
                </c:pt>
                <c:pt idx="221">
                  <c:v>2105</c:v>
                </c:pt>
                <c:pt idx="222">
                  <c:v>2110</c:v>
                </c:pt>
                <c:pt idx="223">
                  <c:v>2115</c:v>
                </c:pt>
                <c:pt idx="224">
                  <c:v>2120</c:v>
                </c:pt>
                <c:pt idx="225">
                  <c:v>2125</c:v>
                </c:pt>
                <c:pt idx="226">
                  <c:v>2130</c:v>
                </c:pt>
                <c:pt idx="227">
                  <c:v>2135</c:v>
                </c:pt>
                <c:pt idx="228">
                  <c:v>2140</c:v>
                </c:pt>
                <c:pt idx="229">
                  <c:v>2145</c:v>
                </c:pt>
                <c:pt idx="230">
                  <c:v>2150</c:v>
                </c:pt>
                <c:pt idx="231">
                  <c:v>2155</c:v>
                </c:pt>
                <c:pt idx="232">
                  <c:v>2160</c:v>
                </c:pt>
                <c:pt idx="233">
                  <c:v>2165</c:v>
                </c:pt>
                <c:pt idx="234">
                  <c:v>2170</c:v>
                </c:pt>
                <c:pt idx="235">
                  <c:v>2175</c:v>
                </c:pt>
                <c:pt idx="236">
                  <c:v>2180</c:v>
                </c:pt>
                <c:pt idx="237">
                  <c:v>2185</c:v>
                </c:pt>
                <c:pt idx="238">
                  <c:v>2190</c:v>
                </c:pt>
                <c:pt idx="239">
                  <c:v>2195</c:v>
                </c:pt>
                <c:pt idx="240">
                  <c:v>2200</c:v>
                </c:pt>
                <c:pt idx="241">
                  <c:v>2205</c:v>
                </c:pt>
                <c:pt idx="242">
                  <c:v>2210</c:v>
                </c:pt>
                <c:pt idx="243">
                  <c:v>2215</c:v>
                </c:pt>
                <c:pt idx="244">
                  <c:v>2220</c:v>
                </c:pt>
                <c:pt idx="245">
                  <c:v>2225</c:v>
                </c:pt>
                <c:pt idx="246">
                  <c:v>2230</c:v>
                </c:pt>
                <c:pt idx="247">
                  <c:v>2235</c:v>
                </c:pt>
                <c:pt idx="248">
                  <c:v>2240</c:v>
                </c:pt>
                <c:pt idx="249">
                  <c:v>2245</c:v>
                </c:pt>
                <c:pt idx="250">
                  <c:v>2250</c:v>
                </c:pt>
                <c:pt idx="251">
                  <c:v>2255</c:v>
                </c:pt>
                <c:pt idx="252">
                  <c:v>2260</c:v>
                </c:pt>
                <c:pt idx="253">
                  <c:v>2265</c:v>
                </c:pt>
                <c:pt idx="254">
                  <c:v>2270</c:v>
                </c:pt>
                <c:pt idx="255">
                  <c:v>2275</c:v>
                </c:pt>
                <c:pt idx="256">
                  <c:v>2280</c:v>
                </c:pt>
                <c:pt idx="257">
                  <c:v>2285</c:v>
                </c:pt>
                <c:pt idx="258">
                  <c:v>2290</c:v>
                </c:pt>
                <c:pt idx="259">
                  <c:v>2295</c:v>
                </c:pt>
                <c:pt idx="260">
                  <c:v>2300</c:v>
                </c:pt>
                <c:pt idx="261">
                  <c:v>2305</c:v>
                </c:pt>
                <c:pt idx="262">
                  <c:v>2310</c:v>
                </c:pt>
                <c:pt idx="263">
                  <c:v>2315</c:v>
                </c:pt>
                <c:pt idx="264">
                  <c:v>2320</c:v>
                </c:pt>
                <c:pt idx="265">
                  <c:v>2325</c:v>
                </c:pt>
                <c:pt idx="266">
                  <c:v>2330</c:v>
                </c:pt>
                <c:pt idx="267">
                  <c:v>2335</c:v>
                </c:pt>
                <c:pt idx="268">
                  <c:v>2340</c:v>
                </c:pt>
                <c:pt idx="269">
                  <c:v>2345</c:v>
                </c:pt>
                <c:pt idx="270">
                  <c:v>2350</c:v>
                </c:pt>
                <c:pt idx="271">
                  <c:v>2355</c:v>
                </c:pt>
                <c:pt idx="272">
                  <c:v>2360</c:v>
                </c:pt>
                <c:pt idx="273">
                  <c:v>2365</c:v>
                </c:pt>
                <c:pt idx="274">
                  <c:v>2370</c:v>
                </c:pt>
                <c:pt idx="275">
                  <c:v>2375</c:v>
                </c:pt>
                <c:pt idx="276">
                  <c:v>2380</c:v>
                </c:pt>
                <c:pt idx="277">
                  <c:v>2385</c:v>
                </c:pt>
                <c:pt idx="278">
                  <c:v>2390</c:v>
                </c:pt>
                <c:pt idx="279">
                  <c:v>2395</c:v>
                </c:pt>
                <c:pt idx="280">
                  <c:v>2400</c:v>
                </c:pt>
                <c:pt idx="281">
                  <c:v>2405</c:v>
                </c:pt>
                <c:pt idx="282">
                  <c:v>2410</c:v>
                </c:pt>
                <c:pt idx="283">
                  <c:v>2415</c:v>
                </c:pt>
                <c:pt idx="284">
                  <c:v>2420</c:v>
                </c:pt>
                <c:pt idx="285">
                  <c:v>2425</c:v>
                </c:pt>
                <c:pt idx="286">
                  <c:v>2430</c:v>
                </c:pt>
                <c:pt idx="287">
                  <c:v>2435</c:v>
                </c:pt>
                <c:pt idx="288">
                  <c:v>2440</c:v>
                </c:pt>
                <c:pt idx="289">
                  <c:v>2445</c:v>
                </c:pt>
                <c:pt idx="290">
                  <c:v>2450</c:v>
                </c:pt>
                <c:pt idx="291">
                  <c:v>2455</c:v>
                </c:pt>
                <c:pt idx="292">
                  <c:v>2460</c:v>
                </c:pt>
                <c:pt idx="293">
                  <c:v>2465</c:v>
                </c:pt>
                <c:pt idx="294">
                  <c:v>2470</c:v>
                </c:pt>
                <c:pt idx="295">
                  <c:v>2475</c:v>
                </c:pt>
                <c:pt idx="296">
                  <c:v>2480</c:v>
                </c:pt>
                <c:pt idx="297">
                  <c:v>2485</c:v>
                </c:pt>
                <c:pt idx="298">
                  <c:v>2490</c:v>
                </c:pt>
                <c:pt idx="299">
                  <c:v>2495</c:v>
                </c:pt>
                <c:pt idx="300">
                  <c:v>2500</c:v>
                </c:pt>
                <c:pt idx="301">
                  <c:v>2505</c:v>
                </c:pt>
                <c:pt idx="302">
                  <c:v>2510</c:v>
                </c:pt>
                <c:pt idx="303">
                  <c:v>2515</c:v>
                </c:pt>
                <c:pt idx="304">
                  <c:v>2520</c:v>
                </c:pt>
                <c:pt idx="305">
                  <c:v>2525</c:v>
                </c:pt>
                <c:pt idx="306">
                  <c:v>2530</c:v>
                </c:pt>
                <c:pt idx="307">
                  <c:v>2535</c:v>
                </c:pt>
                <c:pt idx="308">
                  <c:v>2540</c:v>
                </c:pt>
                <c:pt idx="309">
                  <c:v>2545</c:v>
                </c:pt>
                <c:pt idx="310">
                  <c:v>2550</c:v>
                </c:pt>
                <c:pt idx="311">
                  <c:v>2555</c:v>
                </c:pt>
                <c:pt idx="312">
                  <c:v>2560</c:v>
                </c:pt>
                <c:pt idx="313">
                  <c:v>2565</c:v>
                </c:pt>
                <c:pt idx="314">
                  <c:v>2570</c:v>
                </c:pt>
                <c:pt idx="315">
                  <c:v>2575</c:v>
                </c:pt>
                <c:pt idx="316">
                  <c:v>2580</c:v>
                </c:pt>
                <c:pt idx="317">
                  <c:v>2585</c:v>
                </c:pt>
                <c:pt idx="318">
                  <c:v>2590</c:v>
                </c:pt>
                <c:pt idx="319">
                  <c:v>2595</c:v>
                </c:pt>
                <c:pt idx="320">
                  <c:v>2600</c:v>
                </c:pt>
                <c:pt idx="321">
                  <c:v>2605</c:v>
                </c:pt>
                <c:pt idx="322">
                  <c:v>2610</c:v>
                </c:pt>
                <c:pt idx="323">
                  <c:v>2615</c:v>
                </c:pt>
                <c:pt idx="324">
                  <c:v>2620</c:v>
                </c:pt>
                <c:pt idx="325">
                  <c:v>2625</c:v>
                </c:pt>
                <c:pt idx="326">
                  <c:v>2630</c:v>
                </c:pt>
                <c:pt idx="327">
                  <c:v>2635</c:v>
                </c:pt>
                <c:pt idx="328">
                  <c:v>2640</c:v>
                </c:pt>
                <c:pt idx="329">
                  <c:v>2645</c:v>
                </c:pt>
                <c:pt idx="330">
                  <c:v>2650</c:v>
                </c:pt>
                <c:pt idx="331">
                  <c:v>2655</c:v>
                </c:pt>
                <c:pt idx="332">
                  <c:v>2660</c:v>
                </c:pt>
                <c:pt idx="333">
                  <c:v>2665</c:v>
                </c:pt>
                <c:pt idx="334">
                  <c:v>2670</c:v>
                </c:pt>
                <c:pt idx="335">
                  <c:v>2675</c:v>
                </c:pt>
                <c:pt idx="336">
                  <c:v>2680</c:v>
                </c:pt>
                <c:pt idx="337">
                  <c:v>2685</c:v>
                </c:pt>
                <c:pt idx="338">
                  <c:v>2690</c:v>
                </c:pt>
                <c:pt idx="339">
                  <c:v>2695</c:v>
                </c:pt>
                <c:pt idx="340">
                  <c:v>2700</c:v>
                </c:pt>
                <c:pt idx="341">
                  <c:v>2705</c:v>
                </c:pt>
                <c:pt idx="342">
                  <c:v>2710</c:v>
                </c:pt>
                <c:pt idx="343">
                  <c:v>2715</c:v>
                </c:pt>
                <c:pt idx="344">
                  <c:v>2720</c:v>
                </c:pt>
                <c:pt idx="345">
                  <c:v>2725</c:v>
                </c:pt>
                <c:pt idx="346">
                  <c:v>2730</c:v>
                </c:pt>
                <c:pt idx="347">
                  <c:v>2735</c:v>
                </c:pt>
                <c:pt idx="348">
                  <c:v>2740</c:v>
                </c:pt>
                <c:pt idx="349">
                  <c:v>2745</c:v>
                </c:pt>
                <c:pt idx="350">
                  <c:v>2750</c:v>
                </c:pt>
                <c:pt idx="351">
                  <c:v>2755</c:v>
                </c:pt>
                <c:pt idx="352">
                  <c:v>2760</c:v>
                </c:pt>
                <c:pt idx="353">
                  <c:v>2765</c:v>
                </c:pt>
                <c:pt idx="354">
                  <c:v>2770</c:v>
                </c:pt>
                <c:pt idx="355">
                  <c:v>2775</c:v>
                </c:pt>
                <c:pt idx="356">
                  <c:v>2780</c:v>
                </c:pt>
                <c:pt idx="357">
                  <c:v>2785</c:v>
                </c:pt>
                <c:pt idx="358">
                  <c:v>2790</c:v>
                </c:pt>
                <c:pt idx="359">
                  <c:v>2795</c:v>
                </c:pt>
                <c:pt idx="360">
                  <c:v>2800</c:v>
                </c:pt>
                <c:pt idx="361">
                  <c:v>2805</c:v>
                </c:pt>
                <c:pt idx="362">
                  <c:v>2810</c:v>
                </c:pt>
                <c:pt idx="363">
                  <c:v>2815</c:v>
                </c:pt>
                <c:pt idx="364">
                  <c:v>2820</c:v>
                </c:pt>
                <c:pt idx="365">
                  <c:v>2825</c:v>
                </c:pt>
                <c:pt idx="366">
                  <c:v>2830</c:v>
                </c:pt>
                <c:pt idx="367">
                  <c:v>2835</c:v>
                </c:pt>
                <c:pt idx="368">
                  <c:v>2840</c:v>
                </c:pt>
                <c:pt idx="369">
                  <c:v>2845</c:v>
                </c:pt>
                <c:pt idx="370">
                  <c:v>2850</c:v>
                </c:pt>
                <c:pt idx="371">
                  <c:v>2855</c:v>
                </c:pt>
                <c:pt idx="372">
                  <c:v>2860</c:v>
                </c:pt>
                <c:pt idx="373">
                  <c:v>2865</c:v>
                </c:pt>
                <c:pt idx="374">
                  <c:v>2870</c:v>
                </c:pt>
                <c:pt idx="375">
                  <c:v>2875</c:v>
                </c:pt>
                <c:pt idx="376">
                  <c:v>2880</c:v>
                </c:pt>
                <c:pt idx="377">
                  <c:v>2885</c:v>
                </c:pt>
                <c:pt idx="378">
                  <c:v>2890</c:v>
                </c:pt>
                <c:pt idx="379">
                  <c:v>2895</c:v>
                </c:pt>
                <c:pt idx="380">
                  <c:v>2900</c:v>
                </c:pt>
                <c:pt idx="381">
                  <c:v>2905</c:v>
                </c:pt>
                <c:pt idx="382">
                  <c:v>2910</c:v>
                </c:pt>
                <c:pt idx="383">
                  <c:v>2915</c:v>
                </c:pt>
                <c:pt idx="384">
                  <c:v>2920</c:v>
                </c:pt>
                <c:pt idx="385">
                  <c:v>2925</c:v>
                </c:pt>
                <c:pt idx="386">
                  <c:v>2930</c:v>
                </c:pt>
                <c:pt idx="387">
                  <c:v>2935</c:v>
                </c:pt>
                <c:pt idx="388">
                  <c:v>2940</c:v>
                </c:pt>
                <c:pt idx="389">
                  <c:v>2945</c:v>
                </c:pt>
                <c:pt idx="390">
                  <c:v>2950</c:v>
                </c:pt>
                <c:pt idx="391">
                  <c:v>2955</c:v>
                </c:pt>
                <c:pt idx="392">
                  <c:v>2960</c:v>
                </c:pt>
                <c:pt idx="393">
                  <c:v>2965</c:v>
                </c:pt>
                <c:pt idx="394">
                  <c:v>2970</c:v>
                </c:pt>
                <c:pt idx="395">
                  <c:v>2975</c:v>
                </c:pt>
                <c:pt idx="396">
                  <c:v>2980</c:v>
                </c:pt>
                <c:pt idx="397">
                  <c:v>2985</c:v>
                </c:pt>
                <c:pt idx="398">
                  <c:v>2990</c:v>
                </c:pt>
                <c:pt idx="399">
                  <c:v>2995</c:v>
                </c:pt>
                <c:pt idx="400">
                  <c:v>3000</c:v>
                </c:pt>
                <c:pt idx="401">
                  <c:v>3005</c:v>
                </c:pt>
                <c:pt idx="402">
                  <c:v>3010</c:v>
                </c:pt>
                <c:pt idx="403">
                  <c:v>3015</c:v>
                </c:pt>
                <c:pt idx="404">
                  <c:v>3020</c:v>
                </c:pt>
                <c:pt idx="405">
                  <c:v>3025</c:v>
                </c:pt>
                <c:pt idx="406">
                  <c:v>3030</c:v>
                </c:pt>
                <c:pt idx="407">
                  <c:v>3035</c:v>
                </c:pt>
                <c:pt idx="408">
                  <c:v>3040</c:v>
                </c:pt>
                <c:pt idx="409">
                  <c:v>3045</c:v>
                </c:pt>
                <c:pt idx="410">
                  <c:v>3050</c:v>
                </c:pt>
                <c:pt idx="411">
                  <c:v>3055</c:v>
                </c:pt>
                <c:pt idx="412">
                  <c:v>3060</c:v>
                </c:pt>
                <c:pt idx="413">
                  <c:v>3065</c:v>
                </c:pt>
                <c:pt idx="414">
                  <c:v>3070</c:v>
                </c:pt>
                <c:pt idx="415">
                  <c:v>3075</c:v>
                </c:pt>
                <c:pt idx="416">
                  <c:v>3080</c:v>
                </c:pt>
                <c:pt idx="417">
                  <c:v>3085</c:v>
                </c:pt>
                <c:pt idx="418">
                  <c:v>3090</c:v>
                </c:pt>
                <c:pt idx="419">
                  <c:v>3095</c:v>
                </c:pt>
                <c:pt idx="420">
                  <c:v>3100</c:v>
                </c:pt>
                <c:pt idx="421">
                  <c:v>3105</c:v>
                </c:pt>
                <c:pt idx="422">
                  <c:v>3110</c:v>
                </c:pt>
                <c:pt idx="423">
                  <c:v>3115</c:v>
                </c:pt>
                <c:pt idx="424">
                  <c:v>3120</c:v>
                </c:pt>
                <c:pt idx="425">
                  <c:v>3125</c:v>
                </c:pt>
                <c:pt idx="426">
                  <c:v>3130</c:v>
                </c:pt>
                <c:pt idx="427">
                  <c:v>3135</c:v>
                </c:pt>
                <c:pt idx="428">
                  <c:v>3140</c:v>
                </c:pt>
                <c:pt idx="429">
                  <c:v>3145</c:v>
                </c:pt>
                <c:pt idx="430">
                  <c:v>3150</c:v>
                </c:pt>
                <c:pt idx="431">
                  <c:v>3155</c:v>
                </c:pt>
                <c:pt idx="432">
                  <c:v>3160</c:v>
                </c:pt>
                <c:pt idx="433">
                  <c:v>3165</c:v>
                </c:pt>
                <c:pt idx="434">
                  <c:v>3170</c:v>
                </c:pt>
                <c:pt idx="435">
                  <c:v>3175</c:v>
                </c:pt>
                <c:pt idx="436">
                  <c:v>3180</c:v>
                </c:pt>
                <c:pt idx="437">
                  <c:v>3185</c:v>
                </c:pt>
                <c:pt idx="438">
                  <c:v>3190</c:v>
                </c:pt>
                <c:pt idx="439">
                  <c:v>3195</c:v>
                </c:pt>
                <c:pt idx="440">
                  <c:v>3200</c:v>
                </c:pt>
                <c:pt idx="441">
                  <c:v>3205</c:v>
                </c:pt>
                <c:pt idx="442">
                  <c:v>3210</c:v>
                </c:pt>
                <c:pt idx="443">
                  <c:v>3215</c:v>
                </c:pt>
                <c:pt idx="444">
                  <c:v>3220</c:v>
                </c:pt>
                <c:pt idx="445">
                  <c:v>3225</c:v>
                </c:pt>
                <c:pt idx="446">
                  <c:v>3230</c:v>
                </c:pt>
                <c:pt idx="447">
                  <c:v>3235</c:v>
                </c:pt>
                <c:pt idx="448">
                  <c:v>3240</c:v>
                </c:pt>
                <c:pt idx="449">
                  <c:v>3245</c:v>
                </c:pt>
                <c:pt idx="450">
                  <c:v>3250</c:v>
                </c:pt>
                <c:pt idx="451">
                  <c:v>3255</c:v>
                </c:pt>
                <c:pt idx="452">
                  <c:v>3260</c:v>
                </c:pt>
                <c:pt idx="453">
                  <c:v>3265</c:v>
                </c:pt>
                <c:pt idx="454">
                  <c:v>3270</c:v>
                </c:pt>
                <c:pt idx="455">
                  <c:v>3275</c:v>
                </c:pt>
                <c:pt idx="456">
                  <c:v>3280</c:v>
                </c:pt>
                <c:pt idx="457">
                  <c:v>3285</c:v>
                </c:pt>
                <c:pt idx="458">
                  <c:v>3290</c:v>
                </c:pt>
                <c:pt idx="459">
                  <c:v>3295</c:v>
                </c:pt>
                <c:pt idx="460">
                  <c:v>3300</c:v>
                </c:pt>
                <c:pt idx="461">
                  <c:v>3305</c:v>
                </c:pt>
                <c:pt idx="462">
                  <c:v>3310</c:v>
                </c:pt>
                <c:pt idx="463">
                  <c:v>3315</c:v>
                </c:pt>
                <c:pt idx="464">
                  <c:v>3320</c:v>
                </c:pt>
                <c:pt idx="465">
                  <c:v>3325</c:v>
                </c:pt>
                <c:pt idx="466">
                  <c:v>3330</c:v>
                </c:pt>
                <c:pt idx="467">
                  <c:v>3335</c:v>
                </c:pt>
                <c:pt idx="468">
                  <c:v>3340</c:v>
                </c:pt>
                <c:pt idx="469">
                  <c:v>3345</c:v>
                </c:pt>
                <c:pt idx="470">
                  <c:v>3350</c:v>
                </c:pt>
                <c:pt idx="471">
                  <c:v>3355</c:v>
                </c:pt>
                <c:pt idx="472">
                  <c:v>3360</c:v>
                </c:pt>
                <c:pt idx="473">
                  <c:v>3365</c:v>
                </c:pt>
                <c:pt idx="474">
                  <c:v>3370</c:v>
                </c:pt>
                <c:pt idx="475">
                  <c:v>3375</c:v>
                </c:pt>
                <c:pt idx="476">
                  <c:v>3380</c:v>
                </c:pt>
                <c:pt idx="477">
                  <c:v>3385</c:v>
                </c:pt>
                <c:pt idx="478">
                  <c:v>3390</c:v>
                </c:pt>
                <c:pt idx="479">
                  <c:v>3395</c:v>
                </c:pt>
                <c:pt idx="480">
                  <c:v>3400</c:v>
                </c:pt>
                <c:pt idx="481">
                  <c:v>3405</c:v>
                </c:pt>
                <c:pt idx="482">
                  <c:v>3410</c:v>
                </c:pt>
                <c:pt idx="483">
                  <c:v>3415</c:v>
                </c:pt>
                <c:pt idx="484">
                  <c:v>3420</c:v>
                </c:pt>
                <c:pt idx="485">
                  <c:v>3425</c:v>
                </c:pt>
                <c:pt idx="486">
                  <c:v>3430</c:v>
                </c:pt>
                <c:pt idx="487">
                  <c:v>3435</c:v>
                </c:pt>
                <c:pt idx="488">
                  <c:v>3440</c:v>
                </c:pt>
                <c:pt idx="489">
                  <c:v>3445</c:v>
                </c:pt>
                <c:pt idx="490">
                  <c:v>3450</c:v>
                </c:pt>
                <c:pt idx="491">
                  <c:v>3455</c:v>
                </c:pt>
                <c:pt idx="492">
                  <c:v>3460</c:v>
                </c:pt>
                <c:pt idx="493">
                  <c:v>3465</c:v>
                </c:pt>
                <c:pt idx="494">
                  <c:v>3470</c:v>
                </c:pt>
                <c:pt idx="495">
                  <c:v>3475</c:v>
                </c:pt>
                <c:pt idx="496">
                  <c:v>3480</c:v>
                </c:pt>
                <c:pt idx="497">
                  <c:v>3485</c:v>
                </c:pt>
                <c:pt idx="498">
                  <c:v>3490</c:v>
                </c:pt>
                <c:pt idx="499">
                  <c:v>3495</c:v>
                </c:pt>
                <c:pt idx="500">
                  <c:v>3500</c:v>
                </c:pt>
                <c:pt idx="501">
                  <c:v>3505</c:v>
                </c:pt>
                <c:pt idx="502">
                  <c:v>3510</c:v>
                </c:pt>
                <c:pt idx="503">
                  <c:v>3515</c:v>
                </c:pt>
                <c:pt idx="504">
                  <c:v>3520</c:v>
                </c:pt>
                <c:pt idx="505">
                  <c:v>3525</c:v>
                </c:pt>
                <c:pt idx="506">
                  <c:v>3530</c:v>
                </c:pt>
                <c:pt idx="507">
                  <c:v>3535</c:v>
                </c:pt>
                <c:pt idx="508">
                  <c:v>3540</c:v>
                </c:pt>
                <c:pt idx="509">
                  <c:v>3545</c:v>
                </c:pt>
                <c:pt idx="510">
                  <c:v>3550</c:v>
                </c:pt>
                <c:pt idx="511">
                  <c:v>3555</c:v>
                </c:pt>
                <c:pt idx="512">
                  <c:v>3560</c:v>
                </c:pt>
                <c:pt idx="513">
                  <c:v>3565</c:v>
                </c:pt>
                <c:pt idx="514">
                  <c:v>3570</c:v>
                </c:pt>
                <c:pt idx="515">
                  <c:v>3575</c:v>
                </c:pt>
                <c:pt idx="516">
                  <c:v>3580</c:v>
                </c:pt>
                <c:pt idx="517">
                  <c:v>3585</c:v>
                </c:pt>
                <c:pt idx="518">
                  <c:v>3590</c:v>
                </c:pt>
                <c:pt idx="519">
                  <c:v>3595</c:v>
                </c:pt>
                <c:pt idx="520">
                  <c:v>3600</c:v>
                </c:pt>
                <c:pt idx="521">
                  <c:v>3605</c:v>
                </c:pt>
                <c:pt idx="522">
                  <c:v>3610</c:v>
                </c:pt>
                <c:pt idx="523">
                  <c:v>3615</c:v>
                </c:pt>
                <c:pt idx="524">
                  <c:v>3620</c:v>
                </c:pt>
                <c:pt idx="525">
                  <c:v>3625</c:v>
                </c:pt>
                <c:pt idx="526">
                  <c:v>3630</c:v>
                </c:pt>
                <c:pt idx="527">
                  <c:v>3635</c:v>
                </c:pt>
                <c:pt idx="528">
                  <c:v>3640</c:v>
                </c:pt>
                <c:pt idx="529">
                  <c:v>3645</c:v>
                </c:pt>
                <c:pt idx="530">
                  <c:v>3650</c:v>
                </c:pt>
                <c:pt idx="531">
                  <c:v>3655</c:v>
                </c:pt>
                <c:pt idx="532">
                  <c:v>3660</c:v>
                </c:pt>
                <c:pt idx="533">
                  <c:v>3665</c:v>
                </c:pt>
                <c:pt idx="534">
                  <c:v>3670</c:v>
                </c:pt>
                <c:pt idx="535">
                  <c:v>3675</c:v>
                </c:pt>
                <c:pt idx="536">
                  <c:v>3680</c:v>
                </c:pt>
                <c:pt idx="537">
                  <c:v>3685</c:v>
                </c:pt>
                <c:pt idx="538">
                  <c:v>3690</c:v>
                </c:pt>
                <c:pt idx="539">
                  <c:v>3695</c:v>
                </c:pt>
                <c:pt idx="540">
                  <c:v>3700</c:v>
                </c:pt>
                <c:pt idx="541">
                  <c:v>3705</c:v>
                </c:pt>
                <c:pt idx="542">
                  <c:v>3710</c:v>
                </c:pt>
                <c:pt idx="543">
                  <c:v>3715</c:v>
                </c:pt>
                <c:pt idx="544">
                  <c:v>3720</c:v>
                </c:pt>
                <c:pt idx="545">
                  <c:v>3725</c:v>
                </c:pt>
                <c:pt idx="546">
                  <c:v>3730</c:v>
                </c:pt>
                <c:pt idx="547">
                  <c:v>3735</c:v>
                </c:pt>
                <c:pt idx="548">
                  <c:v>3740</c:v>
                </c:pt>
                <c:pt idx="549">
                  <c:v>3745</c:v>
                </c:pt>
                <c:pt idx="550">
                  <c:v>3750</c:v>
                </c:pt>
                <c:pt idx="551">
                  <c:v>3755</c:v>
                </c:pt>
                <c:pt idx="552">
                  <c:v>3760</c:v>
                </c:pt>
                <c:pt idx="553">
                  <c:v>3765</c:v>
                </c:pt>
                <c:pt idx="554">
                  <c:v>3770</c:v>
                </c:pt>
                <c:pt idx="555">
                  <c:v>3775</c:v>
                </c:pt>
                <c:pt idx="556">
                  <c:v>3780</c:v>
                </c:pt>
                <c:pt idx="557">
                  <c:v>3785</c:v>
                </c:pt>
                <c:pt idx="558">
                  <c:v>3790</c:v>
                </c:pt>
                <c:pt idx="559">
                  <c:v>3795</c:v>
                </c:pt>
                <c:pt idx="560">
                  <c:v>3800</c:v>
                </c:pt>
                <c:pt idx="561">
                  <c:v>3805</c:v>
                </c:pt>
                <c:pt idx="562">
                  <c:v>3810</c:v>
                </c:pt>
                <c:pt idx="563">
                  <c:v>3815</c:v>
                </c:pt>
                <c:pt idx="564">
                  <c:v>3820</c:v>
                </c:pt>
                <c:pt idx="565">
                  <c:v>3825</c:v>
                </c:pt>
                <c:pt idx="566">
                  <c:v>3830</c:v>
                </c:pt>
                <c:pt idx="567">
                  <c:v>3835</c:v>
                </c:pt>
                <c:pt idx="568">
                  <c:v>3840</c:v>
                </c:pt>
                <c:pt idx="569">
                  <c:v>3845</c:v>
                </c:pt>
                <c:pt idx="570">
                  <c:v>3850</c:v>
                </c:pt>
                <c:pt idx="571">
                  <c:v>3855</c:v>
                </c:pt>
                <c:pt idx="572">
                  <c:v>3860</c:v>
                </c:pt>
                <c:pt idx="573">
                  <c:v>3865</c:v>
                </c:pt>
                <c:pt idx="574">
                  <c:v>3870</c:v>
                </c:pt>
                <c:pt idx="575">
                  <c:v>3875</c:v>
                </c:pt>
                <c:pt idx="576">
                  <c:v>3880</c:v>
                </c:pt>
                <c:pt idx="577">
                  <c:v>3885</c:v>
                </c:pt>
                <c:pt idx="578">
                  <c:v>3890</c:v>
                </c:pt>
                <c:pt idx="579">
                  <c:v>3895</c:v>
                </c:pt>
                <c:pt idx="580">
                  <c:v>3900</c:v>
                </c:pt>
                <c:pt idx="581">
                  <c:v>3905</c:v>
                </c:pt>
                <c:pt idx="582">
                  <c:v>3910</c:v>
                </c:pt>
                <c:pt idx="583">
                  <c:v>3915</c:v>
                </c:pt>
                <c:pt idx="584">
                  <c:v>3920</c:v>
                </c:pt>
                <c:pt idx="585">
                  <c:v>3925</c:v>
                </c:pt>
                <c:pt idx="586">
                  <c:v>3930</c:v>
                </c:pt>
                <c:pt idx="587">
                  <c:v>3935</c:v>
                </c:pt>
                <c:pt idx="588">
                  <c:v>3940</c:v>
                </c:pt>
                <c:pt idx="589">
                  <c:v>3945</c:v>
                </c:pt>
                <c:pt idx="590">
                  <c:v>3950</c:v>
                </c:pt>
                <c:pt idx="591">
                  <c:v>3955</c:v>
                </c:pt>
                <c:pt idx="592">
                  <c:v>3960</c:v>
                </c:pt>
                <c:pt idx="593">
                  <c:v>3965</c:v>
                </c:pt>
                <c:pt idx="594">
                  <c:v>3970</c:v>
                </c:pt>
                <c:pt idx="595">
                  <c:v>3975</c:v>
                </c:pt>
                <c:pt idx="596">
                  <c:v>3980</c:v>
                </c:pt>
                <c:pt idx="597">
                  <c:v>3985</c:v>
                </c:pt>
                <c:pt idx="598">
                  <c:v>3990</c:v>
                </c:pt>
                <c:pt idx="599">
                  <c:v>3995</c:v>
                </c:pt>
                <c:pt idx="600">
                  <c:v>4000</c:v>
                </c:pt>
                <c:pt idx="601">
                  <c:v>4005</c:v>
                </c:pt>
                <c:pt idx="602">
                  <c:v>4010</c:v>
                </c:pt>
                <c:pt idx="603">
                  <c:v>4015</c:v>
                </c:pt>
                <c:pt idx="604">
                  <c:v>4020</c:v>
                </c:pt>
                <c:pt idx="605">
                  <c:v>4025</c:v>
                </c:pt>
                <c:pt idx="606">
                  <c:v>4030</c:v>
                </c:pt>
                <c:pt idx="607">
                  <c:v>4035</c:v>
                </c:pt>
                <c:pt idx="608">
                  <c:v>4040</c:v>
                </c:pt>
                <c:pt idx="609">
                  <c:v>4045</c:v>
                </c:pt>
                <c:pt idx="610">
                  <c:v>4050</c:v>
                </c:pt>
                <c:pt idx="611">
                  <c:v>4055</c:v>
                </c:pt>
                <c:pt idx="612">
                  <c:v>4060</c:v>
                </c:pt>
                <c:pt idx="613">
                  <c:v>4065</c:v>
                </c:pt>
                <c:pt idx="614">
                  <c:v>4070</c:v>
                </c:pt>
                <c:pt idx="615">
                  <c:v>4075</c:v>
                </c:pt>
                <c:pt idx="616">
                  <c:v>4080</c:v>
                </c:pt>
                <c:pt idx="617">
                  <c:v>4085</c:v>
                </c:pt>
                <c:pt idx="618">
                  <c:v>4090</c:v>
                </c:pt>
                <c:pt idx="619">
                  <c:v>4095</c:v>
                </c:pt>
                <c:pt idx="620">
                  <c:v>4100</c:v>
                </c:pt>
                <c:pt idx="621">
                  <c:v>4105</c:v>
                </c:pt>
                <c:pt idx="622">
                  <c:v>4110</c:v>
                </c:pt>
                <c:pt idx="623">
                  <c:v>4115</c:v>
                </c:pt>
                <c:pt idx="624">
                  <c:v>4120</c:v>
                </c:pt>
                <c:pt idx="625">
                  <c:v>4125</c:v>
                </c:pt>
                <c:pt idx="626">
                  <c:v>4130</c:v>
                </c:pt>
                <c:pt idx="627">
                  <c:v>4135</c:v>
                </c:pt>
                <c:pt idx="628">
                  <c:v>4140</c:v>
                </c:pt>
                <c:pt idx="629">
                  <c:v>4145</c:v>
                </c:pt>
                <c:pt idx="630">
                  <c:v>4150</c:v>
                </c:pt>
                <c:pt idx="631">
                  <c:v>4155</c:v>
                </c:pt>
                <c:pt idx="632">
                  <c:v>4160</c:v>
                </c:pt>
                <c:pt idx="633">
                  <c:v>4165</c:v>
                </c:pt>
                <c:pt idx="634">
                  <c:v>4170</c:v>
                </c:pt>
                <c:pt idx="635">
                  <c:v>4175</c:v>
                </c:pt>
                <c:pt idx="636">
                  <c:v>4180</c:v>
                </c:pt>
                <c:pt idx="637">
                  <c:v>4185</c:v>
                </c:pt>
                <c:pt idx="638">
                  <c:v>4190</c:v>
                </c:pt>
                <c:pt idx="639">
                  <c:v>4195</c:v>
                </c:pt>
                <c:pt idx="640">
                  <c:v>4200</c:v>
                </c:pt>
                <c:pt idx="641">
                  <c:v>4205</c:v>
                </c:pt>
                <c:pt idx="642">
                  <c:v>4210</c:v>
                </c:pt>
                <c:pt idx="643">
                  <c:v>4215</c:v>
                </c:pt>
                <c:pt idx="644">
                  <c:v>4220</c:v>
                </c:pt>
                <c:pt idx="645">
                  <c:v>4225</c:v>
                </c:pt>
                <c:pt idx="646">
                  <c:v>4230</c:v>
                </c:pt>
                <c:pt idx="647">
                  <c:v>4235</c:v>
                </c:pt>
                <c:pt idx="648">
                  <c:v>4240</c:v>
                </c:pt>
                <c:pt idx="649">
                  <c:v>4245</c:v>
                </c:pt>
                <c:pt idx="650">
                  <c:v>4250</c:v>
                </c:pt>
                <c:pt idx="651">
                  <c:v>4255</c:v>
                </c:pt>
                <c:pt idx="652">
                  <c:v>4260</c:v>
                </c:pt>
                <c:pt idx="653">
                  <c:v>4265</c:v>
                </c:pt>
                <c:pt idx="654">
                  <c:v>4270</c:v>
                </c:pt>
                <c:pt idx="655">
                  <c:v>4275</c:v>
                </c:pt>
                <c:pt idx="656">
                  <c:v>4280</c:v>
                </c:pt>
                <c:pt idx="657">
                  <c:v>4285</c:v>
                </c:pt>
                <c:pt idx="658">
                  <c:v>4290</c:v>
                </c:pt>
                <c:pt idx="659">
                  <c:v>4295</c:v>
                </c:pt>
                <c:pt idx="660">
                  <c:v>4300</c:v>
                </c:pt>
                <c:pt idx="661">
                  <c:v>4305</c:v>
                </c:pt>
                <c:pt idx="662">
                  <c:v>4310</c:v>
                </c:pt>
                <c:pt idx="663">
                  <c:v>4315</c:v>
                </c:pt>
                <c:pt idx="664">
                  <c:v>4320</c:v>
                </c:pt>
                <c:pt idx="665">
                  <c:v>4325</c:v>
                </c:pt>
                <c:pt idx="666">
                  <c:v>4330</c:v>
                </c:pt>
                <c:pt idx="667">
                  <c:v>4335</c:v>
                </c:pt>
                <c:pt idx="668">
                  <c:v>4340</c:v>
                </c:pt>
                <c:pt idx="669">
                  <c:v>4345</c:v>
                </c:pt>
                <c:pt idx="670">
                  <c:v>4350</c:v>
                </c:pt>
                <c:pt idx="671">
                  <c:v>4355</c:v>
                </c:pt>
                <c:pt idx="672">
                  <c:v>4360</c:v>
                </c:pt>
                <c:pt idx="673">
                  <c:v>4365</c:v>
                </c:pt>
                <c:pt idx="674">
                  <c:v>4370</c:v>
                </c:pt>
                <c:pt idx="675">
                  <c:v>4375</c:v>
                </c:pt>
                <c:pt idx="676">
                  <c:v>4380</c:v>
                </c:pt>
                <c:pt idx="677">
                  <c:v>4385</c:v>
                </c:pt>
                <c:pt idx="678">
                  <c:v>4390</c:v>
                </c:pt>
                <c:pt idx="679">
                  <c:v>4395</c:v>
                </c:pt>
                <c:pt idx="680">
                  <c:v>4400</c:v>
                </c:pt>
                <c:pt idx="681">
                  <c:v>4405</c:v>
                </c:pt>
                <c:pt idx="682">
                  <c:v>4410</c:v>
                </c:pt>
                <c:pt idx="683">
                  <c:v>4415</c:v>
                </c:pt>
                <c:pt idx="684">
                  <c:v>4420</c:v>
                </c:pt>
                <c:pt idx="685">
                  <c:v>4425</c:v>
                </c:pt>
                <c:pt idx="686">
                  <c:v>4430</c:v>
                </c:pt>
                <c:pt idx="687">
                  <c:v>4435</c:v>
                </c:pt>
                <c:pt idx="688">
                  <c:v>4440</c:v>
                </c:pt>
                <c:pt idx="689">
                  <c:v>4445</c:v>
                </c:pt>
                <c:pt idx="690">
                  <c:v>4450</c:v>
                </c:pt>
                <c:pt idx="691">
                  <c:v>4455</c:v>
                </c:pt>
                <c:pt idx="692">
                  <c:v>4460</c:v>
                </c:pt>
                <c:pt idx="693">
                  <c:v>4465</c:v>
                </c:pt>
                <c:pt idx="694">
                  <c:v>4470</c:v>
                </c:pt>
                <c:pt idx="695">
                  <c:v>4475</c:v>
                </c:pt>
                <c:pt idx="696">
                  <c:v>4480</c:v>
                </c:pt>
                <c:pt idx="697">
                  <c:v>4485</c:v>
                </c:pt>
                <c:pt idx="698">
                  <c:v>4490</c:v>
                </c:pt>
                <c:pt idx="699">
                  <c:v>4495</c:v>
                </c:pt>
                <c:pt idx="700">
                  <c:v>4500</c:v>
                </c:pt>
                <c:pt idx="701">
                  <c:v>4505</c:v>
                </c:pt>
                <c:pt idx="702">
                  <c:v>4510</c:v>
                </c:pt>
                <c:pt idx="703">
                  <c:v>4515</c:v>
                </c:pt>
                <c:pt idx="704">
                  <c:v>4520</c:v>
                </c:pt>
                <c:pt idx="705">
                  <c:v>4525</c:v>
                </c:pt>
                <c:pt idx="706">
                  <c:v>4530</c:v>
                </c:pt>
                <c:pt idx="707">
                  <c:v>4535</c:v>
                </c:pt>
                <c:pt idx="708">
                  <c:v>4540</c:v>
                </c:pt>
                <c:pt idx="709">
                  <c:v>4545</c:v>
                </c:pt>
                <c:pt idx="710">
                  <c:v>4550</c:v>
                </c:pt>
                <c:pt idx="711">
                  <c:v>4555</c:v>
                </c:pt>
                <c:pt idx="712">
                  <c:v>4560</c:v>
                </c:pt>
                <c:pt idx="713">
                  <c:v>4565</c:v>
                </c:pt>
                <c:pt idx="714">
                  <c:v>4570</c:v>
                </c:pt>
                <c:pt idx="715">
                  <c:v>4575</c:v>
                </c:pt>
                <c:pt idx="716">
                  <c:v>4580</c:v>
                </c:pt>
                <c:pt idx="717">
                  <c:v>4585</c:v>
                </c:pt>
                <c:pt idx="718">
                  <c:v>4590</c:v>
                </c:pt>
                <c:pt idx="719">
                  <c:v>4595</c:v>
                </c:pt>
                <c:pt idx="720">
                  <c:v>4600</c:v>
                </c:pt>
                <c:pt idx="721">
                  <c:v>4605</c:v>
                </c:pt>
                <c:pt idx="722">
                  <c:v>4610</c:v>
                </c:pt>
                <c:pt idx="723">
                  <c:v>4615</c:v>
                </c:pt>
                <c:pt idx="724">
                  <c:v>4620</c:v>
                </c:pt>
                <c:pt idx="725">
                  <c:v>4625</c:v>
                </c:pt>
                <c:pt idx="726">
                  <c:v>4630</c:v>
                </c:pt>
                <c:pt idx="727">
                  <c:v>4635</c:v>
                </c:pt>
                <c:pt idx="728">
                  <c:v>4640</c:v>
                </c:pt>
                <c:pt idx="729">
                  <c:v>4645</c:v>
                </c:pt>
                <c:pt idx="730">
                  <c:v>4650</c:v>
                </c:pt>
                <c:pt idx="731">
                  <c:v>4655</c:v>
                </c:pt>
                <c:pt idx="732">
                  <c:v>4660</c:v>
                </c:pt>
                <c:pt idx="733">
                  <c:v>4665</c:v>
                </c:pt>
                <c:pt idx="734">
                  <c:v>4670</c:v>
                </c:pt>
                <c:pt idx="735">
                  <c:v>4675</c:v>
                </c:pt>
                <c:pt idx="736">
                  <c:v>4680</c:v>
                </c:pt>
                <c:pt idx="737">
                  <c:v>4685</c:v>
                </c:pt>
                <c:pt idx="738">
                  <c:v>4690</c:v>
                </c:pt>
                <c:pt idx="739">
                  <c:v>4695</c:v>
                </c:pt>
                <c:pt idx="740">
                  <c:v>4700</c:v>
                </c:pt>
                <c:pt idx="741">
                  <c:v>4705</c:v>
                </c:pt>
                <c:pt idx="742">
                  <c:v>4710</c:v>
                </c:pt>
                <c:pt idx="743">
                  <c:v>4715</c:v>
                </c:pt>
                <c:pt idx="744">
                  <c:v>4720</c:v>
                </c:pt>
                <c:pt idx="745">
                  <c:v>4725</c:v>
                </c:pt>
                <c:pt idx="746">
                  <c:v>4730</c:v>
                </c:pt>
                <c:pt idx="747">
                  <c:v>4735</c:v>
                </c:pt>
                <c:pt idx="748">
                  <c:v>4740</c:v>
                </c:pt>
                <c:pt idx="749">
                  <c:v>4745</c:v>
                </c:pt>
                <c:pt idx="750">
                  <c:v>4750</c:v>
                </c:pt>
                <c:pt idx="751">
                  <c:v>4755</c:v>
                </c:pt>
                <c:pt idx="752">
                  <c:v>4760</c:v>
                </c:pt>
                <c:pt idx="753">
                  <c:v>4765</c:v>
                </c:pt>
                <c:pt idx="754">
                  <c:v>4770</c:v>
                </c:pt>
                <c:pt idx="755">
                  <c:v>4775</c:v>
                </c:pt>
                <c:pt idx="756">
                  <c:v>4780</c:v>
                </c:pt>
                <c:pt idx="757">
                  <c:v>4785</c:v>
                </c:pt>
                <c:pt idx="758">
                  <c:v>4790</c:v>
                </c:pt>
                <c:pt idx="759">
                  <c:v>4795</c:v>
                </c:pt>
                <c:pt idx="760">
                  <c:v>4800</c:v>
                </c:pt>
                <c:pt idx="761">
                  <c:v>4805</c:v>
                </c:pt>
                <c:pt idx="762">
                  <c:v>4810</c:v>
                </c:pt>
                <c:pt idx="763">
                  <c:v>4815</c:v>
                </c:pt>
                <c:pt idx="764">
                  <c:v>4820</c:v>
                </c:pt>
                <c:pt idx="765">
                  <c:v>4825</c:v>
                </c:pt>
                <c:pt idx="766">
                  <c:v>4830</c:v>
                </c:pt>
                <c:pt idx="767">
                  <c:v>4835</c:v>
                </c:pt>
                <c:pt idx="768">
                  <c:v>4840</c:v>
                </c:pt>
                <c:pt idx="769">
                  <c:v>4845</c:v>
                </c:pt>
                <c:pt idx="770">
                  <c:v>4850</c:v>
                </c:pt>
                <c:pt idx="771">
                  <c:v>4855</c:v>
                </c:pt>
                <c:pt idx="772">
                  <c:v>4860</c:v>
                </c:pt>
                <c:pt idx="773">
                  <c:v>4865</c:v>
                </c:pt>
                <c:pt idx="774">
                  <c:v>4870</c:v>
                </c:pt>
                <c:pt idx="775">
                  <c:v>4875</c:v>
                </c:pt>
                <c:pt idx="776">
                  <c:v>4880</c:v>
                </c:pt>
                <c:pt idx="777">
                  <c:v>4885</c:v>
                </c:pt>
                <c:pt idx="778">
                  <c:v>4890</c:v>
                </c:pt>
                <c:pt idx="779">
                  <c:v>4895</c:v>
                </c:pt>
                <c:pt idx="780">
                  <c:v>4900</c:v>
                </c:pt>
                <c:pt idx="781">
                  <c:v>4905</c:v>
                </c:pt>
                <c:pt idx="782">
                  <c:v>4910</c:v>
                </c:pt>
                <c:pt idx="783">
                  <c:v>4915</c:v>
                </c:pt>
                <c:pt idx="784">
                  <c:v>4920</c:v>
                </c:pt>
                <c:pt idx="785">
                  <c:v>4925</c:v>
                </c:pt>
                <c:pt idx="786">
                  <c:v>4930</c:v>
                </c:pt>
                <c:pt idx="787">
                  <c:v>4935</c:v>
                </c:pt>
                <c:pt idx="788">
                  <c:v>4940</c:v>
                </c:pt>
                <c:pt idx="789">
                  <c:v>4945</c:v>
                </c:pt>
                <c:pt idx="790">
                  <c:v>4950</c:v>
                </c:pt>
                <c:pt idx="791">
                  <c:v>4955</c:v>
                </c:pt>
                <c:pt idx="792">
                  <c:v>4960</c:v>
                </c:pt>
                <c:pt idx="793">
                  <c:v>4965</c:v>
                </c:pt>
                <c:pt idx="794">
                  <c:v>4970</c:v>
                </c:pt>
                <c:pt idx="795">
                  <c:v>4975</c:v>
                </c:pt>
                <c:pt idx="796">
                  <c:v>4980</c:v>
                </c:pt>
                <c:pt idx="797">
                  <c:v>4985</c:v>
                </c:pt>
                <c:pt idx="798">
                  <c:v>4990</c:v>
                </c:pt>
                <c:pt idx="799">
                  <c:v>4995</c:v>
                </c:pt>
                <c:pt idx="800">
                  <c:v>5000</c:v>
                </c:pt>
              </c:numCache>
            </c:numRef>
          </c:xVal>
          <c:yVal>
            <c:numRef>
              <c:f>Sheet2!$J$2:$J$802</c:f>
              <c:numCache>
                <c:formatCode>General</c:formatCode>
                <c:ptCount val="801"/>
                <c:pt idx="0">
                  <c:v>-81199.735716281</c:v>
                </c:pt>
                <c:pt idx="1">
                  <c:v>-81096.2312032255</c:v>
                </c:pt>
                <c:pt idx="2">
                  <c:v>-80993.55380801</c:v>
                </c:pt>
                <c:pt idx="3">
                  <c:v>-80891.6994359582</c:v>
                </c:pt>
                <c:pt idx="4">
                  <c:v>-80790.6640327359</c:v>
                </c:pt>
                <c:pt idx="5">
                  <c:v>-80690.4435837578</c:v>
                </c:pt>
                <c:pt idx="6">
                  <c:v>-80591.0341136057</c:v>
                </c:pt>
                <c:pt idx="7">
                  <c:v>-80492.4316854582</c:v>
                </c:pt>
                <c:pt idx="8">
                  <c:v>-80394.6324005313</c:v>
                </c:pt>
                <c:pt idx="9">
                  <c:v>-80297.6323975297</c:v>
                </c:pt>
                <c:pt idx="10">
                  <c:v>-80201.4278521086</c:v>
                </c:pt>
                <c:pt idx="11">
                  <c:v>-80106.0149763462</c:v>
                </c:pt>
                <c:pt idx="12">
                  <c:v>-80011.3900182253</c:v>
                </c:pt>
                <c:pt idx="13">
                  <c:v>-79917.5492611257</c:v>
                </c:pt>
                <c:pt idx="14">
                  <c:v>-79824.4890233254</c:v>
                </c:pt>
                <c:pt idx="15">
                  <c:v>-79732.2056575113</c:v>
                </c:pt>
                <c:pt idx="16">
                  <c:v>-79640.6955502991</c:v>
                </c:pt>
                <c:pt idx="17">
                  <c:v>-79549.9551217624</c:v>
                </c:pt>
                <c:pt idx="18">
                  <c:v>-79459.9808249695</c:v>
                </c:pt>
                <c:pt idx="19">
                  <c:v>-79370.7691455301</c:v>
                </c:pt>
                <c:pt idx="20">
                  <c:v>-79282.3166011488</c:v>
                </c:pt>
                <c:pt idx="21">
                  <c:v>-79194.619741188</c:v>
                </c:pt>
                <c:pt idx="22">
                  <c:v>-79107.6751462376</c:v>
                </c:pt>
                <c:pt idx="23">
                  <c:v>-79021.4794276937</c:v>
                </c:pt>
                <c:pt idx="24">
                  <c:v>-78936.0292273434</c:v>
                </c:pt>
                <c:pt idx="25">
                  <c:v>-78851.3212169584</c:v>
                </c:pt>
                <c:pt idx="26">
                  <c:v>-78767.3520978949</c:v>
                </c:pt>
                <c:pt idx="27">
                  <c:v>-78684.1186007009</c:v>
                </c:pt>
                <c:pt idx="28">
                  <c:v>-78601.6174847303</c:v>
                </c:pt>
                <c:pt idx="29">
                  <c:v>-78519.8455377642</c:v>
                </c:pt>
                <c:pt idx="30">
                  <c:v>-78438.7995756381</c:v>
                </c:pt>
                <c:pt idx="31">
                  <c:v>-78358.4764418764</c:v>
                </c:pt>
                <c:pt idx="32">
                  <c:v>-78278.8730073323</c:v>
                </c:pt>
                <c:pt idx="33">
                  <c:v>-78199.9861698347</c:v>
                </c:pt>
                <c:pt idx="34">
                  <c:v>-78121.8128538409</c:v>
                </c:pt>
                <c:pt idx="35">
                  <c:v>-78044.3500100952</c:v>
                </c:pt>
                <c:pt idx="36">
                  <c:v>-77967.594615293</c:v>
                </c:pt>
                <c:pt idx="37">
                  <c:v>-77891.5436717514</c:v>
                </c:pt>
                <c:pt idx="38">
                  <c:v>-77816.1942070845</c:v>
                </c:pt>
                <c:pt idx="39">
                  <c:v>-77741.5432738847</c:v>
                </c:pt>
                <c:pt idx="40">
                  <c:v>-77667.5879494091</c:v>
                </c:pt>
                <c:pt idx="41">
                  <c:v>-77594.3253352712</c:v>
                </c:pt>
                <c:pt idx="42">
                  <c:v>-77521.7525571378</c:v>
                </c:pt>
                <c:pt idx="43">
                  <c:v>-77449.8667644305</c:v>
                </c:pt>
                <c:pt idx="44">
                  <c:v>-77378.6651300329</c:v>
                </c:pt>
                <c:pt idx="45">
                  <c:v>-77308.1448500017</c:v>
                </c:pt>
                <c:pt idx="46">
                  <c:v>-77238.3031432832</c:v>
                </c:pt>
                <c:pt idx="47">
                  <c:v>-77169.1372514341</c:v>
                </c:pt>
                <c:pt idx="48">
                  <c:v>-77100.6444383468</c:v>
                </c:pt>
                <c:pt idx="49">
                  <c:v>-77032.8219899794</c:v>
                </c:pt>
                <c:pt idx="50">
                  <c:v>-76965.6672140895</c:v>
                </c:pt>
                <c:pt idx="51">
                  <c:v>-76899.1774399729</c:v>
                </c:pt>
                <c:pt idx="52">
                  <c:v>-76833.3500182062</c:v>
                </c:pt>
                <c:pt idx="53">
                  <c:v>-76768.1823203931</c:v>
                </c:pt>
                <c:pt idx="54">
                  <c:v>-76703.6717389156</c:v>
                </c:pt>
                <c:pt idx="55">
                  <c:v>-76639.815686688</c:v>
                </c:pt>
                <c:pt idx="56">
                  <c:v>-76576.6115969158</c:v>
                </c:pt>
                <c:pt idx="57">
                  <c:v>-76514.0569228576</c:v>
                </c:pt>
                <c:pt idx="58">
                  <c:v>-76452.1491375913</c:v>
                </c:pt>
                <c:pt idx="59">
                  <c:v>-76390.8857337835</c:v>
                </c:pt>
                <c:pt idx="60">
                  <c:v>-76330.2642234623</c:v>
                </c:pt>
                <c:pt idx="61">
                  <c:v>-76270.2821377945</c:v>
                </c:pt>
                <c:pt idx="62">
                  <c:v>-76210.9370268653</c:v>
                </c:pt>
                <c:pt idx="63">
                  <c:v>-76152.2264594615</c:v>
                </c:pt>
                <c:pt idx="64">
                  <c:v>-76094.1480228584</c:v>
                </c:pt>
                <c:pt idx="65">
                  <c:v>-76036.6993226097</c:v>
                </c:pt>
                <c:pt idx="66">
                  <c:v>-75979.8779823405</c:v>
                </c:pt>
                <c:pt idx="67">
                  <c:v>-75923.6816435435</c:v>
                </c:pt>
                <c:pt idx="68">
                  <c:v>-75868.1079653783</c:v>
                </c:pt>
                <c:pt idx="69">
                  <c:v>-75813.1546244734</c:v>
                </c:pt>
                <c:pt idx="70">
                  <c:v>-75758.8193147319</c:v>
                </c:pt>
                <c:pt idx="71">
                  <c:v>-75705.0997471388</c:v>
                </c:pt>
                <c:pt idx="72">
                  <c:v>-75651.9936495726</c:v>
                </c:pt>
                <c:pt idx="73">
                  <c:v>-75599.4987666186</c:v>
                </c:pt>
                <c:pt idx="74">
                  <c:v>-75547.6128593854</c:v>
                </c:pt>
                <c:pt idx="75">
                  <c:v>-75496.333705324</c:v>
                </c:pt>
                <c:pt idx="76">
                  <c:v>-75445.6590980495</c:v>
                </c:pt>
                <c:pt idx="77">
                  <c:v>-75395.5868471653</c:v>
                </c:pt>
                <c:pt idx="78">
                  <c:v>-75346.1147780903</c:v>
                </c:pt>
                <c:pt idx="79">
                  <c:v>-75297.2407318877</c:v>
                </c:pt>
                <c:pt idx="80">
                  <c:v>-75248.9625650971</c:v>
                </c:pt>
                <c:pt idx="81">
                  <c:v>-75201.2781495688</c:v>
                </c:pt>
                <c:pt idx="82">
                  <c:v>-75154.1853722999</c:v>
                </c:pt>
                <c:pt idx="83">
                  <c:v>-75107.6821352737</c:v>
                </c:pt>
                <c:pt idx="84">
                  <c:v>-75061.7663553004</c:v>
                </c:pt>
                <c:pt idx="85">
                  <c:v>-75016.4359638606</c:v>
                </c:pt>
                <c:pt idx="86">
                  <c:v>-74971.6889069512</c:v>
                </c:pt>
                <c:pt idx="87">
                  <c:v>-74927.5231449325</c:v>
                </c:pt>
                <c:pt idx="88">
                  <c:v>-74883.9366523786</c:v>
                </c:pt>
                <c:pt idx="89">
                  <c:v>-74840.9274179291</c:v>
                </c:pt>
                <c:pt idx="90">
                  <c:v>-74798.4934441431</c:v>
                </c:pt>
                <c:pt idx="91">
                  <c:v>-74756.6327473552</c:v>
                </c:pt>
                <c:pt idx="92">
                  <c:v>-74715.3433575337</c:v>
                </c:pt>
                <c:pt idx="93">
                  <c:v>-74674.6233181402</c:v>
                </c:pt>
                <c:pt idx="94">
                  <c:v>-74634.4706859917</c:v>
                </c:pt>
                <c:pt idx="95">
                  <c:v>-74594.8835311239</c:v>
                </c:pt>
                <c:pt idx="96">
                  <c:v>-74555.8599366575</c:v>
                </c:pt>
                <c:pt idx="97">
                  <c:v>-74517.3979986649</c:v>
                </c:pt>
                <c:pt idx="98">
                  <c:v>-74479.4958260397</c:v>
                </c:pt>
                <c:pt idx="99">
                  <c:v>-74442.1515403676</c:v>
                </c:pt>
                <c:pt idx="100">
                  <c:v>-74405.363275799</c:v>
                </c:pt>
                <c:pt idx="101">
                  <c:v>-74369.1291789233</c:v>
                </c:pt>
                <c:pt idx="102">
                  <c:v>-74333.447408645</c:v>
                </c:pt>
                <c:pt idx="103">
                  <c:v>-74298.3161360614</c:v>
                </c:pt>
                <c:pt idx="104">
                  <c:v>-74263.7335443419</c:v>
                </c:pt>
                <c:pt idx="105">
                  <c:v>-74229.6978286086</c:v>
                </c:pt>
                <c:pt idx="106">
                  <c:v>-74196.2071958192</c:v>
                </c:pt>
                <c:pt idx="107">
                  <c:v>-74163.2598646504</c:v>
                </c:pt>
                <c:pt idx="108">
                  <c:v>-74130.8540653838</c:v>
                </c:pt>
                <c:pt idx="109">
                  <c:v>-74098.9880397929</c:v>
                </c:pt>
                <c:pt idx="110">
                  <c:v>-74067.660041031</c:v>
                </c:pt>
                <c:pt idx="111">
                  <c:v>-74036.8683335219</c:v>
                </c:pt>
                <c:pt idx="112">
                  <c:v>-74006.6111928503</c:v>
                </c:pt>
                <c:pt idx="113">
                  <c:v>-73976.8869056551</c:v>
                </c:pt>
                <c:pt idx="114">
                  <c:v>-73947.6937695233</c:v>
                </c:pt>
                <c:pt idx="115">
                  <c:v>-73919.0300928852</c:v>
                </c:pt>
                <c:pt idx="116">
                  <c:v>-73890.8941949113</c:v>
                </c:pt>
                <c:pt idx="117">
                  <c:v>-73863.2844054106</c:v>
                </c:pt>
                <c:pt idx="118">
                  <c:v>-73836.1990647292</c:v>
                </c:pt>
                <c:pt idx="119">
                  <c:v>-73809.6365236515</c:v>
                </c:pt>
                <c:pt idx="120">
                  <c:v>-73783.5951433021</c:v>
                </c:pt>
                <c:pt idx="121">
                  <c:v>-73758.0732950483</c:v>
                </c:pt>
                <c:pt idx="122">
                  <c:v>-73733.0693604047</c:v>
                </c:pt>
                <c:pt idx="123">
                  <c:v>-73708.5817309389</c:v>
                </c:pt>
                <c:pt idx="124">
                  <c:v>-73684.6088081777</c:v>
                </c:pt>
                <c:pt idx="125">
                  <c:v>-73661.1490035151</c:v>
                </c:pt>
                <c:pt idx="126">
                  <c:v>-73638.2007381213</c:v>
                </c:pt>
                <c:pt idx="127">
                  <c:v>-73615.7624428523</c:v>
                </c:pt>
                <c:pt idx="128">
                  <c:v>-73593.8325581617</c:v>
                </c:pt>
                <c:pt idx="129">
                  <c:v>-73572.4095340125</c:v>
                </c:pt>
                <c:pt idx="130">
                  <c:v>-73551.4918297902</c:v>
                </c:pt>
                <c:pt idx="131">
                  <c:v>-73531.0779142178</c:v>
                </c:pt>
                <c:pt idx="132">
                  <c:v>-73511.1662652705</c:v>
                </c:pt>
                <c:pt idx="133">
                  <c:v>-73491.7553700923</c:v>
                </c:pt>
                <c:pt idx="134">
                  <c:v>-73472.8437249138</c:v>
                </c:pt>
                <c:pt idx="135">
                  <c:v>-73454.42983497</c:v>
                </c:pt>
                <c:pt idx="136">
                  <c:v>-73436.51221442</c:v>
                </c:pt>
                <c:pt idx="137">
                  <c:v>-73419.089386267</c:v>
                </c:pt>
                <c:pt idx="138">
                  <c:v>-73402.1598822801</c:v>
                </c:pt>
                <c:pt idx="139">
                  <c:v>-73385.7222429162</c:v>
                </c:pt>
                <c:pt idx="140">
                  <c:v>-73369.7750172428</c:v>
                </c:pt>
                <c:pt idx="141">
                  <c:v>-73354.3167628626</c:v>
                </c:pt>
                <c:pt idx="142">
                  <c:v>-73339.3460458382</c:v>
                </c:pt>
                <c:pt idx="143">
                  <c:v>-73324.8614406175</c:v>
                </c:pt>
                <c:pt idx="144">
                  <c:v>-73310.861529961</c:v>
                </c:pt>
                <c:pt idx="145">
                  <c:v>-73297.3449048689</c:v>
                </c:pt>
                <c:pt idx="146">
                  <c:v>-73284.3101645095</c:v>
                </c:pt>
                <c:pt idx="147">
                  <c:v>-73271.7559161486</c:v>
                </c:pt>
                <c:pt idx="148">
                  <c:v>-73259.680775079</c:v>
                </c:pt>
                <c:pt idx="149">
                  <c:v>-73248.083364552</c:v>
                </c:pt>
                <c:pt idx="150">
                  <c:v>-73236.9623157083</c:v>
                </c:pt>
                <c:pt idx="151">
                  <c:v>-73226.3162675109</c:v>
                </c:pt>
                <c:pt idx="152">
                  <c:v>-73216.1438666779</c:v>
                </c:pt>
                <c:pt idx="153">
                  <c:v>-73206.4437676166</c:v>
                </c:pt>
                <c:pt idx="154">
                  <c:v>-73197.214632358</c:v>
                </c:pt>
                <c:pt idx="155">
                  <c:v>-73188.4551304924</c:v>
                </c:pt>
                <c:pt idx="156">
                  <c:v>-73180.1639391052</c:v>
                </c:pt>
                <c:pt idx="157">
                  <c:v>-73172.3397427142</c:v>
                </c:pt>
                <c:pt idx="158">
                  <c:v>-73164.9812332067</c:v>
                </c:pt>
                <c:pt idx="159">
                  <c:v>-73158.087109778</c:v>
                </c:pt>
                <c:pt idx="160">
                  <c:v>-73151.6560788701</c:v>
                </c:pt>
                <c:pt idx="161">
                  <c:v>-73145.6868541117</c:v>
                </c:pt>
                <c:pt idx="162">
                  <c:v>-73140.178156258</c:v>
                </c:pt>
                <c:pt idx="163">
                  <c:v>-73135.1287131321</c:v>
                </c:pt>
                <c:pt idx="164">
                  <c:v>-73130.5372595661</c:v>
                </c:pt>
                <c:pt idx="165">
                  <c:v>-73126.402537344</c:v>
                </c:pt>
                <c:pt idx="166">
                  <c:v>-73122.7232951436</c:v>
                </c:pt>
                <c:pt idx="167">
                  <c:v>-73119.4982884812</c:v>
                </c:pt>
                <c:pt idx="168">
                  <c:v>-73116.7262796545</c:v>
                </c:pt>
                <c:pt idx="169">
                  <c:v>-73114.4060376881</c:v>
                </c:pt>
                <c:pt idx="170">
                  <c:v>-73112.5363382786</c:v>
                </c:pt>
                <c:pt idx="171">
                  <c:v>-73111.1159637405</c:v>
                </c:pt>
                <c:pt idx="172">
                  <c:v>-73110.1437029525</c:v>
                </c:pt>
                <c:pt idx="173">
                  <c:v>-73109.6183513049</c:v>
                </c:pt>
                <c:pt idx="174">
                  <c:v>-73109.538710647</c:v>
                </c:pt>
                <c:pt idx="175">
                  <c:v>-73109.9035892354</c:v>
                </c:pt>
                <c:pt idx="176">
                  <c:v>-73110.7118016825</c:v>
                </c:pt>
                <c:pt idx="177">
                  <c:v>-73111.9621689062</c:v>
                </c:pt>
                <c:pt idx="178">
                  <c:v>-73113.6535180794</c:v>
                </c:pt>
                <c:pt idx="179">
                  <c:v>-73115.7846825804</c:v>
                </c:pt>
                <c:pt idx="180">
                  <c:v>-73118.354501944</c:v>
                </c:pt>
                <c:pt idx="181">
                  <c:v>-73121.3618218125</c:v>
                </c:pt>
                <c:pt idx="182">
                  <c:v>-73124.805493888</c:v>
                </c:pt>
                <c:pt idx="183">
                  <c:v>-73128.6843758847</c:v>
                </c:pt>
                <c:pt idx="184">
                  <c:v>-73132.9973314817</c:v>
                </c:pt>
                <c:pt idx="185">
                  <c:v>-73137.7432302763</c:v>
                </c:pt>
                <c:pt idx="186">
                  <c:v>-73142.9209477383</c:v>
                </c:pt>
                <c:pt idx="187">
                  <c:v>-73148.5293651639</c:v>
                </c:pt>
                <c:pt idx="188">
                  <c:v>-73154.5673696309</c:v>
                </c:pt>
                <c:pt idx="189">
                  <c:v>-73161.0338539538</c:v>
                </c:pt>
                <c:pt idx="190">
                  <c:v>-73167.9277166393</c:v>
                </c:pt>
                <c:pt idx="191">
                  <c:v>-73175.2478618433</c:v>
                </c:pt>
                <c:pt idx="192">
                  <c:v>-73182.9931993266</c:v>
                </c:pt>
                <c:pt idx="193">
                  <c:v>-73191.1626444128</c:v>
                </c:pt>
                <c:pt idx="194">
                  <c:v>-73199.7551179453</c:v>
                </c:pt>
                <c:pt idx="195">
                  <c:v>-73208.7695462456</c:v>
                </c:pt>
                <c:pt idx="196">
                  <c:v>-73218.2048610714</c:v>
                </c:pt>
                <c:pt idx="197">
                  <c:v>-73228.0599995757</c:v>
                </c:pt>
                <c:pt idx="198">
                  <c:v>-73238.3339042659</c:v>
                </c:pt>
                <c:pt idx="199">
                  <c:v>-73249.0255229635</c:v>
                </c:pt>
                <c:pt idx="200">
                  <c:v>-73260.133808764</c:v>
                </c:pt>
                <c:pt idx="201">
                  <c:v>-73271.6577199973</c:v>
                </c:pt>
                <c:pt idx="202">
                  <c:v>-73283.5962201891</c:v>
                </c:pt>
                <c:pt idx="203">
                  <c:v>-73295.9482780213</c:v>
                </c:pt>
                <c:pt idx="204">
                  <c:v>-73308.7128672943</c:v>
                </c:pt>
                <c:pt idx="205">
                  <c:v>-73321.8889668884</c:v>
                </c:pt>
                <c:pt idx="206">
                  <c:v>-73335.4755607268</c:v>
                </c:pt>
                <c:pt idx="207">
                  <c:v>-73349.4716377379</c:v>
                </c:pt>
                <c:pt idx="208">
                  <c:v>-73363.8761918184</c:v>
                </c:pt>
                <c:pt idx="209">
                  <c:v>-73378.6882217971</c:v>
                </c:pt>
                <c:pt idx="210">
                  <c:v>-73393.9067313984</c:v>
                </c:pt>
                <c:pt idx="211">
                  <c:v>-73409.5307292066</c:v>
                </c:pt>
                <c:pt idx="212">
                  <c:v>-73425.5592286304</c:v>
                </c:pt>
                <c:pt idx="213">
                  <c:v>-73441.991247868</c:v>
                </c:pt>
                <c:pt idx="214">
                  <c:v>-73458.8258098717</c:v>
                </c:pt>
                <c:pt idx="215">
                  <c:v>-73476.0619423142</c:v>
                </c:pt>
                <c:pt idx="216">
                  <c:v>-73493.6986775541</c:v>
                </c:pt>
                <c:pt idx="217">
                  <c:v>-73511.7350526019</c:v>
                </c:pt>
                <c:pt idx="218">
                  <c:v>-73530.170109087</c:v>
                </c:pt>
                <c:pt idx="219">
                  <c:v>-73549.0028932242</c:v>
                </c:pt>
                <c:pt idx="220">
                  <c:v>-73568.232455781</c:v>
                </c:pt>
                <c:pt idx="221">
                  <c:v>-73587.8578520452</c:v>
                </c:pt>
                <c:pt idx="222">
                  <c:v>-73607.8781417923</c:v>
                </c:pt>
                <c:pt idx="223">
                  <c:v>-73628.2923892541</c:v>
                </c:pt>
                <c:pt idx="224">
                  <c:v>-73649.0996630868</c:v>
                </c:pt>
                <c:pt idx="225">
                  <c:v>-73670.2990363395</c:v>
                </c:pt>
                <c:pt idx="226">
                  <c:v>-73691.8895864238</c:v>
                </c:pt>
                <c:pt idx="227">
                  <c:v>-73713.8703950825</c:v>
                </c:pt>
                <c:pt idx="228">
                  <c:v>-73736.2405483593</c:v>
                </c:pt>
                <c:pt idx="229">
                  <c:v>-73758.999136569</c:v>
                </c:pt>
                <c:pt idx="230">
                  <c:v>-73782.1452542672</c:v>
                </c:pt>
                <c:pt idx="231">
                  <c:v>-73805.6780002208</c:v>
                </c:pt>
                <c:pt idx="232">
                  <c:v>-73829.596477379</c:v>
                </c:pt>
                <c:pt idx="233">
                  <c:v>-73853.8997928439</c:v>
                </c:pt>
                <c:pt idx="234">
                  <c:v>-73878.5870578418</c:v>
                </c:pt>
                <c:pt idx="235">
                  <c:v>-73903.6573876947</c:v>
                </c:pt>
                <c:pt idx="236">
                  <c:v>-73929.1099017923</c:v>
                </c:pt>
                <c:pt idx="237">
                  <c:v>-73954.9437235637</c:v>
                </c:pt>
                <c:pt idx="238">
                  <c:v>-73981.1579804496</c:v>
                </c:pt>
                <c:pt idx="239">
                  <c:v>-74007.7518038754</c:v>
                </c:pt>
                <c:pt idx="240">
                  <c:v>-74034.7243292233</c:v>
                </c:pt>
                <c:pt idx="241">
                  <c:v>-74062.0746958055</c:v>
                </c:pt>
                <c:pt idx="242">
                  <c:v>-74089.8020468377</c:v>
                </c:pt>
                <c:pt idx="243">
                  <c:v>-74117.9055294126</c:v>
                </c:pt>
                <c:pt idx="244">
                  <c:v>-74146.3842944732</c:v>
                </c:pt>
                <c:pt idx="245">
                  <c:v>-74175.2374967873</c:v>
                </c:pt>
                <c:pt idx="246">
                  <c:v>-74204.4642949215</c:v>
                </c:pt>
                <c:pt idx="247">
                  <c:v>-74234.0638512155</c:v>
                </c:pt>
                <c:pt idx="248">
                  <c:v>-74264.0353317571</c:v>
                </c:pt>
                <c:pt idx="249">
                  <c:v>-74294.3779063569</c:v>
                </c:pt>
                <c:pt idx="250">
                  <c:v>-74325.0907485233</c:v>
                </c:pt>
                <c:pt idx="251">
                  <c:v>-74356.1730354383</c:v>
                </c:pt>
                <c:pt idx="252">
                  <c:v>-74387.6239479325</c:v>
                </c:pt>
                <c:pt idx="253">
                  <c:v>-74419.4426704612</c:v>
                </c:pt>
                <c:pt idx="254">
                  <c:v>-74451.6283910806</c:v>
                </c:pt>
                <c:pt idx="255">
                  <c:v>-74484.1803014233</c:v>
                </c:pt>
                <c:pt idx="256">
                  <c:v>-74517.0975966756</c:v>
                </c:pt>
                <c:pt idx="257">
                  <c:v>-74550.3794755534</c:v>
                </c:pt>
                <c:pt idx="258">
                  <c:v>-74584.0251402796</c:v>
                </c:pt>
                <c:pt idx="259">
                  <c:v>-74618.0337965605</c:v>
                </c:pt>
                <c:pt idx="260">
                  <c:v>-74652.4046535636</c:v>
                </c:pt>
                <c:pt idx="261">
                  <c:v>-74687.136923895</c:v>
                </c:pt>
                <c:pt idx="262">
                  <c:v>-74722.2298235764</c:v>
                </c:pt>
                <c:pt idx="263">
                  <c:v>-74757.6825720236</c:v>
                </c:pt>
                <c:pt idx="264">
                  <c:v>-74793.4943920243</c:v>
                </c:pt>
                <c:pt idx="265">
                  <c:v>-74829.6645097161</c:v>
                </c:pt>
                <c:pt idx="266">
                  <c:v>-74866.1921545653</c:v>
                </c:pt>
                <c:pt idx="267">
                  <c:v>-74903.0765593449</c:v>
                </c:pt>
                <c:pt idx="268">
                  <c:v>-74940.3169601139</c:v>
                </c:pt>
                <c:pt idx="269">
                  <c:v>-74977.912596196</c:v>
                </c:pt>
                <c:pt idx="270">
                  <c:v>-75015.8627101586</c:v>
                </c:pt>
                <c:pt idx="271">
                  <c:v>-75054.1665477924</c:v>
                </c:pt>
                <c:pt idx="272">
                  <c:v>-75092.8233580905</c:v>
                </c:pt>
                <c:pt idx="273">
                  <c:v>-75131.8323932283</c:v>
                </c:pt>
                <c:pt idx="274">
                  <c:v>-75171.1929085434</c:v>
                </c:pt>
                <c:pt idx="275">
                  <c:v>-75210.9041625154</c:v>
                </c:pt>
                <c:pt idx="276">
                  <c:v>-75250.9654167458</c:v>
                </c:pt>
                <c:pt idx="277">
                  <c:v>-75291.3759359391</c:v>
                </c:pt>
                <c:pt idx="278">
                  <c:v>-75332.1349878824</c:v>
                </c:pt>
                <c:pt idx="279">
                  <c:v>-75373.2418434268</c:v>
                </c:pt>
                <c:pt idx="280">
                  <c:v>-75414.6957764674</c:v>
                </c:pt>
                <c:pt idx="281">
                  <c:v>-75456.4960639253</c:v>
                </c:pt>
                <c:pt idx="282">
                  <c:v>-75498.6419857279</c:v>
                </c:pt>
                <c:pt idx="283">
                  <c:v>-75541.1328247903</c:v>
                </c:pt>
                <c:pt idx="284">
                  <c:v>-75583.9678669972</c:v>
                </c:pt>
                <c:pt idx="285">
                  <c:v>-75627.146401184</c:v>
                </c:pt>
                <c:pt idx="286">
                  <c:v>-75670.6677191188</c:v>
                </c:pt>
                <c:pt idx="287">
                  <c:v>-75714.5311154843</c:v>
                </c:pt>
                <c:pt idx="288">
                  <c:v>-75758.7358878597</c:v>
                </c:pt>
                <c:pt idx="289">
                  <c:v>-75803.2813367031</c:v>
                </c:pt>
                <c:pt idx="290">
                  <c:v>-75848.1667653335</c:v>
                </c:pt>
                <c:pt idx="291">
                  <c:v>-75893.3914799137</c:v>
                </c:pt>
                <c:pt idx="292">
                  <c:v>-75938.9547894327</c:v>
                </c:pt>
                <c:pt idx="293">
                  <c:v>-75984.8560056884</c:v>
                </c:pt>
                <c:pt idx="294">
                  <c:v>-76031.0944432707</c:v>
                </c:pt>
                <c:pt idx="295">
                  <c:v>-76077.6694195444</c:v>
                </c:pt>
                <c:pt idx="296">
                  <c:v>-76124.5802546324</c:v>
                </c:pt>
                <c:pt idx="297">
                  <c:v>-76171.826271399</c:v>
                </c:pt>
                <c:pt idx="298">
                  <c:v>-76219.4067954337</c:v>
                </c:pt>
                <c:pt idx="299">
                  <c:v>-76267.321155034</c:v>
                </c:pt>
                <c:pt idx="300">
                  <c:v>-76315.56868119</c:v>
                </c:pt>
                <c:pt idx="301">
                  <c:v>-76364.1487075677</c:v>
                </c:pt>
                <c:pt idx="302">
                  <c:v>-76413.0605704931</c:v>
                </c:pt>
                <c:pt idx="303">
                  <c:v>-76462.3036089363</c:v>
                </c:pt>
                <c:pt idx="304">
                  <c:v>-76511.8771644958</c:v>
                </c:pt>
                <c:pt idx="305">
                  <c:v>-76561.7805813829</c:v>
                </c:pt>
                <c:pt idx="306">
                  <c:v>-76612.0132064059</c:v>
                </c:pt>
                <c:pt idx="307">
                  <c:v>-76662.574388955</c:v>
                </c:pt>
                <c:pt idx="308">
                  <c:v>-76713.463480987</c:v>
                </c:pt>
                <c:pt idx="309">
                  <c:v>-76764.6798370098</c:v>
                </c:pt>
                <c:pt idx="310">
                  <c:v>-76816.222814068</c:v>
                </c:pt>
                <c:pt idx="311">
                  <c:v>-76868.0917717271</c:v>
                </c:pt>
                <c:pt idx="312">
                  <c:v>-76920.2860720597</c:v>
                </c:pt>
                <c:pt idx="313">
                  <c:v>-76972.80507963</c:v>
                </c:pt>
                <c:pt idx="314">
                  <c:v>-77025.6481614795</c:v>
                </c:pt>
                <c:pt idx="315">
                  <c:v>-77078.8146871129</c:v>
                </c:pt>
                <c:pt idx="316">
                  <c:v>-77132.3040284831</c:v>
                </c:pt>
                <c:pt idx="317">
                  <c:v>-77186.1155599775</c:v>
                </c:pt>
                <c:pt idx="318">
                  <c:v>-77240.2486584036</c:v>
                </c:pt>
                <c:pt idx="319">
                  <c:v>-77294.7027029749</c:v>
                </c:pt>
                <c:pt idx="320">
                  <c:v>-77349.4770752974</c:v>
                </c:pt>
                <c:pt idx="321">
                  <c:v>-77404.5711593555</c:v>
                </c:pt>
                <c:pt idx="322">
                  <c:v>-77459.9843414981</c:v>
                </c:pt>
                <c:pt idx="323">
                  <c:v>-77515.7160104256</c:v>
                </c:pt>
                <c:pt idx="324">
                  <c:v>-77571.7655571758</c:v>
                </c:pt>
                <c:pt idx="325">
                  <c:v>-77628.132375111</c:v>
                </c:pt>
                <c:pt idx="326">
                  <c:v>-77684.8158599044</c:v>
                </c:pt>
                <c:pt idx="327">
                  <c:v>-77741.8154095269</c:v>
                </c:pt>
                <c:pt idx="328">
                  <c:v>-77799.1304242344</c:v>
                </c:pt>
                <c:pt idx="329">
                  <c:v>-77856.7603065543</c:v>
                </c:pt>
                <c:pt idx="330">
                  <c:v>-77914.7044612732</c:v>
                </c:pt>
                <c:pt idx="331">
                  <c:v>-77972.9622954234</c:v>
                </c:pt>
                <c:pt idx="332">
                  <c:v>-78031.533218271</c:v>
                </c:pt>
                <c:pt idx="333">
                  <c:v>-78090.4166413026</c:v>
                </c:pt>
                <c:pt idx="334">
                  <c:v>-78149.6119782132</c:v>
                </c:pt>
                <c:pt idx="335">
                  <c:v>-78209.1186448938</c:v>
                </c:pt>
                <c:pt idx="336">
                  <c:v>-78268.9360594189</c:v>
                </c:pt>
                <c:pt idx="337">
                  <c:v>-78329.0636420344</c:v>
                </c:pt>
                <c:pt idx="338">
                  <c:v>-78389.5008151454</c:v>
                </c:pt>
                <c:pt idx="339">
                  <c:v>-78450.2470033042</c:v>
                </c:pt>
                <c:pt idx="340">
                  <c:v>-78511.3016331984</c:v>
                </c:pt>
                <c:pt idx="341">
                  <c:v>-78572.6641336389</c:v>
                </c:pt>
                <c:pt idx="342">
                  <c:v>-78634.3339355484</c:v>
                </c:pt>
                <c:pt idx="343">
                  <c:v>-78696.3104719492</c:v>
                </c:pt>
                <c:pt idx="344">
                  <c:v>-78758.5931779521</c:v>
                </c:pt>
                <c:pt idx="345">
                  <c:v>-78821.1814907449</c:v>
                </c:pt>
                <c:pt idx="346">
                  <c:v>-78884.0748495803</c:v>
                </c:pt>
                <c:pt idx="347">
                  <c:v>-78947.2726957655</c:v>
                </c:pt>
                <c:pt idx="348">
                  <c:v>-79010.7744726501</c:v>
                </c:pt>
                <c:pt idx="349">
                  <c:v>-79074.5796256156</c:v>
                </c:pt>
                <c:pt idx="350">
                  <c:v>-79138.6876020636</c:v>
                </c:pt>
                <c:pt idx="351">
                  <c:v>-79203.0978514053</c:v>
                </c:pt>
                <c:pt idx="352">
                  <c:v>-79267.8098250507</c:v>
                </c:pt>
                <c:pt idx="353">
                  <c:v>-79332.822976397</c:v>
                </c:pt>
                <c:pt idx="354">
                  <c:v>-79398.1367608186</c:v>
                </c:pt>
                <c:pt idx="355">
                  <c:v>-79463.7506356558</c:v>
                </c:pt>
                <c:pt idx="356">
                  <c:v>-79529.6640602047</c:v>
                </c:pt>
                <c:pt idx="357">
                  <c:v>-79595.8764957062</c:v>
                </c:pt>
                <c:pt idx="358">
                  <c:v>-79662.3874053357</c:v>
                </c:pt>
                <c:pt idx="359">
                  <c:v>-79729.1962541927</c:v>
                </c:pt>
                <c:pt idx="360">
                  <c:v>-79796.3025092907</c:v>
                </c:pt>
                <c:pt idx="361">
                  <c:v>-79863.7056395464</c:v>
                </c:pt>
                <c:pt idx="362">
                  <c:v>-79931.4051157702</c:v>
                </c:pt>
                <c:pt idx="363">
                  <c:v>-79999.4004106553</c:v>
                </c:pt>
                <c:pt idx="364">
                  <c:v>-80067.6909987686</c:v>
                </c:pt>
                <c:pt idx="365">
                  <c:v>-80136.2763565399</c:v>
                </c:pt>
                <c:pt idx="366">
                  <c:v>-80205.1559622524</c:v>
                </c:pt>
                <c:pt idx="367">
                  <c:v>-80274.3292960329</c:v>
                </c:pt>
                <c:pt idx="368">
                  <c:v>-80343.7958398419</c:v>
                </c:pt>
                <c:pt idx="369">
                  <c:v>-80413.5550774642</c:v>
                </c:pt>
                <c:pt idx="370">
                  <c:v>-80483.6064944987</c:v>
                </c:pt>
                <c:pt idx="371">
                  <c:v>-80553.9495783495</c:v>
                </c:pt>
                <c:pt idx="372">
                  <c:v>-80624.583818216</c:v>
                </c:pt>
                <c:pt idx="373">
                  <c:v>-80695.5087050837</c:v>
                </c:pt>
                <c:pt idx="374">
                  <c:v>-80766.7237317148</c:v>
                </c:pt>
                <c:pt idx="375">
                  <c:v>-80838.2283926387</c:v>
                </c:pt>
                <c:pt idx="376">
                  <c:v>-80910.0221841432</c:v>
                </c:pt>
                <c:pt idx="377">
                  <c:v>-80982.1046042648</c:v>
                </c:pt>
                <c:pt idx="378">
                  <c:v>-81054.4751527803</c:v>
                </c:pt>
                <c:pt idx="379">
                  <c:v>-81127.133331197</c:v>
                </c:pt>
                <c:pt idx="380">
                  <c:v>-81200.0786427444</c:v>
                </c:pt>
                <c:pt idx="381">
                  <c:v>-81273.3105923649</c:v>
                </c:pt>
                <c:pt idx="382">
                  <c:v>-81346.8286867049</c:v>
                </c:pt>
                <c:pt idx="383">
                  <c:v>-81420.6324341065</c:v>
                </c:pt>
                <c:pt idx="384">
                  <c:v>-81494.7213445981</c:v>
                </c:pt>
                <c:pt idx="385">
                  <c:v>-81569.0949298864</c:v>
                </c:pt>
                <c:pt idx="386">
                  <c:v>-81643.7527033473</c:v>
                </c:pt>
                <c:pt idx="387">
                  <c:v>-81718.6941800176</c:v>
                </c:pt>
                <c:pt idx="388">
                  <c:v>-81793.9188765863</c:v>
                </c:pt>
                <c:pt idx="389">
                  <c:v>-81869.4263113866</c:v>
                </c:pt>
                <c:pt idx="390">
                  <c:v>-81945.216004387</c:v>
                </c:pt>
                <c:pt idx="391">
                  <c:v>-82021.2874771834</c:v>
                </c:pt>
                <c:pt idx="392">
                  <c:v>-82097.6402529904</c:v>
                </c:pt>
                <c:pt idx="393">
                  <c:v>-82174.2738566337</c:v>
                </c:pt>
                <c:pt idx="394">
                  <c:v>-82251.1878145414</c:v>
                </c:pt>
                <c:pt idx="395">
                  <c:v>-82328.3816547362</c:v>
                </c:pt>
                <c:pt idx="396">
                  <c:v>-82405.8549068272</c:v>
                </c:pt>
                <c:pt idx="397">
                  <c:v>-82483.6071020022</c:v>
                </c:pt>
                <c:pt idx="398">
                  <c:v>-82561.6377730192</c:v>
                </c:pt>
                <c:pt idx="399">
                  <c:v>-82639.9464541993</c:v>
                </c:pt>
                <c:pt idx="400">
                  <c:v>-82718.5326814181</c:v>
                </c:pt>
                <c:pt idx="401">
                  <c:v>-82797.3959920986</c:v>
                </c:pt>
                <c:pt idx="402">
                  <c:v>-82876.5359252028</c:v>
                </c:pt>
                <c:pt idx="403">
                  <c:v>-82955.9520212248</c:v>
                </c:pt>
                <c:pt idx="404">
                  <c:v>-83035.6438221824</c:v>
                </c:pt>
                <c:pt idx="405">
                  <c:v>-83115.6108716102</c:v>
                </c:pt>
                <c:pt idx="406">
                  <c:v>-83195.8527145515</c:v>
                </c:pt>
                <c:pt idx="407">
                  <c:v>-83276.3688975513</c:v>
                </c:pt>
                <c:pt idx="408">
                  <c:v>-83357.1589686487</c:v>
                </c:pt>
                <c:pt idx="409">
                  <c:v>-83438.2224773693</c:v>
                </c:pt>
                <c:pt idx="410">
                  <c:v>-83519.5589747183</c:v>
                </c:pt>
                <c:pt idx="411">
                  <c:v>-83601.1680131731</c:v>
                </c:pt>
                <c:pt idx="412">
                  <c:v>-83683.0491466756</c:v>
                </c:pt>
                <c:pt idx="413">
                  <c:v>-83765.2019306258</c:v>
                </c:pt>
                <c:pt idx="414">
                  <c:v>-83847.6259218741</c:v>
                </c:pt>
                <c:pt idx="415">
                  <c:v>-83930.3206787145</c:v>
                </c:pt>
                <c:pt idx="416">
                  <c:v>-84013.2857608772</c:v>
                </c:pt>
                <c:pt idx="417">
                  <c:v>-84096.5207295221</c:v>
                </c:pt>
                <c:pt idx="418">
                  <c:v>-84180.0251472315</c:v>
                </c:pt>
                <c:pt idx="419">
                  <c:v>-84263.7985780033</c:v>
                </c:pt>
                <c:pt idx="420">
                  <c:v>-84347.840587244</c:v>
                </c:pt>
                <c:pt idx="421">
                  <c:v>-84432.1507417624</c:v>
                </c:pt>
                <c:pt idx="422">
                  <c:v>-84516.7286097619</c:v>
                </c:pt>
                <c:pt idx="423">
                  <c:v>-84601.5737608348</c:v>
                </c:pt>
                <c:pt idx="424">
                  <c:v>-84686.6857659549</c:v>
                </c:pt>
                <c:pt idx="425">
                  <c:v>-84772.064197471</c:v>
                </c:pt>
                <c:pt idx="426">
                  <c:v>-84857.7086291007</c:v>
                </c:pt>
                <c:pt idx="427">
                  <c:v>-84943.6186359232</c:v>
                </c:pt>
                <c:pt idx="428">
                  <c:v>-85029.7937943732</c:v>
                </c:pt>
                <c:pt idx="429">
                  <c:v>-85116.2336822345</c:v>
                </c:pt>
                <c:pt idx="430">
                  <c:v>-85202.9378786332</c:v>
                </c:pt>
                <c:pt idx="431">
                  <c:v>-85289.9059640316</c:v>
                </c:pt>
                <c:pt idx="432">
                  <c:v>-85377.1375202217</c:v>
                </c:pt>
                <c:pt idx="433">
                  <c:v>-85464.6321303191</c:v>
                </c:pt>
                <c:pt idx="434">
                  <c:v>-85552.3893787563</c:v>
                </c:pt>
                <c:pt idx="435">
                  <c:v>-85640.4088512771</c:v>
                </c:pt>
                <c:pt idx="436">
                  <c:v>-85728.6901349297</c:v>
                </c:pt>
                <c:pt idx="437">
                  <c:v>-85817.2328180611</c:v>
                </c:pt>
                <c:pt idx="438">
                  <c:v>-85906.0364903106</c:v>
                </c:pt>
                <c:pt idx="439">
                  <c:v>-85995.1007426042</c:v>
                </c:pt>
                <c:pt idx="440">
                  <c:v>-86084.4251671479</c:v>
                </c:pt>
                <c:pt idx="441">
                  <c:v>-86174.0093574224</c:v>
                </c:pt>
                <c:pt idx="442">
                  <c:v>-86263.8529081764</c:v>
                </c:pt>
                <c:pt idx="443">
                  <c:v>-86353.9554154215</c:v>
                </c:pt>
                <c:pt idx="444">
                  <c:v>-86444.3164764255</c:v>
                </c:pt>
                <c:pt idx="445">
                  <c:v>-86534.9356897072</c:v>
                </c:pt>
                <c:pt idx="446">
                  <c:v>-86625.8126550301</c:v>
                </c:pt>
                <c:pt idx="447">
                  <c:v>-86716.946973397</c:v>
                </c:pt>
                <c:pt idx="448">
                  <c:v>-86808.3382470439</c:v>
                </c:pt>
                <c:pt idx="449">
                  <c:v>-86899.9860794346</c:v>
                </c:pt>
                <c:pt idx="450">
                  <c:v>-86991.890075255</c:v>
                </c:pt>
                <c:pt idx="451">
                  <c:v>-87084.0498404069</c:v>
                </c:pt>
                <c:pt idx="452">
                  <c:v>-87176.4649820034</c:v>
                </c:pt>
                <c:pt idx="453">
                  <c:v>-87269.1351083624</c:v>
                </c:pt>
                <c:pt idx="454">
                  <c:v>-87362.0598290017</c:v>
                </c:pt>
                <c:pt idx="455">
                  <c:v>-87455.2387546329</c:v>
                </c:pt>
                <c:pt idx="456">
                  <c:v>-87548.6714971567</c:v>
                </c:pt>
                <c:pt idx="457">
                  <c:v>-87642.3576696567</c:v>
                </c:pt>
                <c:pt idx="458">
                  <c:v>-87736.2968863944</c:v>
                </c:pt>
                <c:pt idx="459">
                  <c:v>-87830.4887628038</c:v>
                </c:pt>
                <c:pt idx="460">
                  <c:v>-87924.932915486</c:v>
                </c:pt>
                <c:pt idx="461">
                  <c:v>-88019.6289622041</c:v>
                </c:pt>
                <c:pt idx="462">
                  <c:v>-88114.5765218773</c:v>
                </c:pt>
                <c:pt idx="463">
                  <c:v>-88209.7752145767</c:v>
                </c:pt>
                <c:pt idx="464">
                  <c:v>-88305.2246615189</c:v>
                </c:pt>
                <c:pt idx="465">
                  <c:v>-88400.9244850617</c:v>
                </c:pt>
                <c:pt idx="466">
                  <c:v>-88496.8743086988</c:v>
                </c:pt>
                <c:pt idx="467">
                  <c:v>-88593.0737570543</c:v>
                </c:pt>
                <c:pt idx="468">
                  <c:v>-88689.522455878</c:v>
                </c:pt>
                <c:pt idx="469">
                  <c:v>-88786.2200320401</c:v>
                </c:pt>
                <c:pt idx="470">
                  <c:v>-88883.1661135265</c:v>
                </c:pt>
                <c:pt idx="471">
                  <c:v>-88980.3603294334</c:v>
                </c:pt>
                <c:pt idx="472">
                  <c:v>-89077.8023099626</c:v>
                </c:pt>
                <c:pt idx="473">
                  <c:v>-89175.4916864163</c:v>
                </c:pt>
                <c:pt idx="474">
                  <c:v>-89273.4280911928</c:v>
                </c:pt>
                <c:pt idx="475">
                  <c:v>-89371.6111577809</c:v>
                </c:pt>
                <c:pt idx="476">
                  <c:v>-89470.0405207553</c:v>
                </c:pt>
                <c:pt idx="477">
                  <c:v>-89568.7158157721</c:v>
                </c:pt>
                <c:pt idx="478">
                  <c:v>-89667.6366795636</c:v>
                </c:pt>
                <c:pt idx="479">
                  <c:v>-89766.8027499336</c:v>
                </c:pt>
                <c:pt idx="480">
                  <c:v>-89866.213665753</c:v>
                </c:pt>
                <c:pt idx="481">
                  <c:v>-89965.8690669546</c:v>
                </c:pt>
                <c:pt idx="482">
                  <c:v>-90065.7685945289</c:v>
                </c:pt>
                <c:pt idx="483">
                  <c:v>-90165.9118905189</c:v>
                </c:pt>
                <c:pt idx="484">
                  <c:v>-90266.2985980161</c:v>
                </c:pt>
                <c:pt idx="485">
                  <c:v>-90366.9283611554</c:v>
                </c:pt>
                <c:pt idx="486">
                  <c:v>-90467.8008251109</c:v>
                </c:pt>
                <c:pt idx="487">
                  <c:v>-90568.915636091</c:v>
                </c:pt>
                <c:pt idx="488">
                  <c:v>-90670.2724413341</c:v>
                </c:pt>
                <c:pt idx="489">
                  <c:v>-90771.8708891042</c:v>
                </c:pt>
                <c:pt idx="490">
                  <c:v>-90873.7106286861</c:v>
                </c:pt>
                <c:pt idx="491">
                  <c:v>-90975.7913103813</c:v>
                </c:pt>
                <c:pt idx="492">
                  <c:v>-91078.1125855035</c:v>
                </c:pt>
                <c:pt idx="493">
                  <c:v>-91180.6741063741</c:v>
                </c:pt>
                <c:pt idx="494">
                  <c:v>-91283.4755263178</c:v>
                </c:pt>
                <c:pt idx="495">
                  <c:v>-91386.5164996586</c:v>
                </c:pt>
                <c:pt idx="496">
                  <c:v>-91489.7966817149</c:v>
                </c:pt>
                <c:pt idx="497">
                  <c:v>-91593.315728796</c:v>
                </c:pt>
                <c:pt idx="498">
                  <c:v>-91697.0732981971</c:v>
                </c:pt>
                <c:pt idx="499">
                  <c:v>-91801.0690481954</c:v>
                </c:pt>
                <c:pt idx="500">
                  <c:v>-91905.3026380459</c:v>
                </c:pt>
                <c:pt idx="501">
                  <c:v>-92009.7737279773</c:v>
                </c:pt>
                <c:pt idx="502">
                  <c:v>-92114.4819791873</c:v>
                </c:pt>
                <c:pt idx="503">
                  <c:v>-92219.4270538393</c:v>
                </c:pt>
                <c:pt idx="504">
                  <c:v>-92324.6086150575</c:v>
                </c:pt>
                <c:pt idx="505">
                  <c:v>-92430.0263269233</c:v>
                </c:pt>
                <c:pt idx="506">
                  <c:v>-92535.679854471</c:v>
                </c:pt>
                <c:pt idx="507">
                  <c:v>-92641.5688636839</c:v>
                </c:pt>
                <c:pt idx="508">
                  <c:v>-92747.69302149</c:v>
                </c:pt>
                <c:pt idx="509">
                  <c:v>-92854.0519957584</c:v>
                </c:pt>
                <c:pt idx="510">
                  <c:v>-92960.6454552949</c:v>
                </c:pt>
                <c:pt idx="511">
                  <c:v>-93067.4730698384</c:v>
                </c:pt>
                <c:pt idx="512">
                  <c:v>-93174.5345100567</c:v>
                </c:pt>
                <c:pt idx="513">
                  <c:v>-93281.8294475429</c:v>
                </c:pt>
                <c:pt idx="514">
                  <c:v>-93389.3575548109</c:v>
                </c:pt>
                <c:pt idx="515">
                  <c:v>-93497.1185052924</c:v>
                </c:pt>
                <c:pt idx="516">
                  <c:v>-93605.1119733321</c:v>
                </c:pt>
                <c:pt idx="517">
                  <c:v>-93713.3376341848</c:v>
                </c:pt>
                <c:pt idx="518">
                  <c:v>-93821.7951640108</c:v>
                </c:pt>
                <c:pt idx="519">
                  <c:v>-93930.4842398727</c:v>
                </c:pt>
                <c:pt idx="520">
                  <c:v>-94039.4045397312</c:v>
                </c:pt>
                <c:pt idx="521">
                  <c:v>-94148.5557424418</c:v>
                </c:pt>
                <c:pt idx="522">
                  <c:v>-94257.9375277506</c:v>
                </c:pt>
                <c:pt idx="523">
                  <c:v>-94367.5495762908</c:v>
                </c:pt>
                <c:pt idx="524">
                  <c:v>-94477.3915695794</c:v>
                </c:pt>
                <c:pt idx="525">
                  <c:v>-94587.4631900128</c:v>
                </c:pt>
                <c:pt idx="526">
                  <c:v>-94697.7641208637</c:v>
                </c:pt>
                <c:pt idx="527">
                  <c:v>-94808.2940462774</c:v>
                </c:pt>
                <c:pt idx="528">
                  <c:v>-94919.052651268</c:v>
                </c:pt>
                <c:pt idx="529">
                  <c:v>-95030.0396217151</c:v>
                </c:pt>
                <c:pt idx="530">
                  <c:v>-95141.2546443599</c:v>
                </c:pt>
                <c:pt idx="531">
                  <c:v>-95252.6974068019</c:v>
                </c:pt>
                <c:pt idx="532">
                  <c:v>-95364.3675974954</c:v>
                </c:pt>
                <c:pt idx="533">
                  <c:v>-95476.2649057459</c:v>
                </c:pt>
                <c:pt idx="534">
                  <c:v>-95588.3890217066</c:v>
                </c:pt>
                <c:pt idx="535">
                  <c:v>-95700.739636375</c:v>
                </c:pt>
                <c:pt idx="536">
                  <c:v>-95813.3164415894</c:v>
                </c:pt>
                <c:pt idx="537">
                  <c:v>-95926.1191300254</c:v>
                </c:pt>
                <c:pt idx="538">
                  <c:v>-96039.1473951928</c:v>
                </c:pt>
                <c:pt idx="539">
                  <c:v>-96152.4009314318</c:v>
                </c:pt>
                <c:pt idx="540">
                  <c:v>-96265.87943391</c:v>
                </c:pt>
                <c:pt idx="541">
                  <c:v>-96379.5825986188</c:v>
                </c:pt>
                <c:pt idx="542">
                  <c:v>-96493.51012237</c:v>
                </c:pt>
                <c:pt idx="543">
                  <c:v>-96607.6617027928</c:v>
                </c:pt>
                <c:pt idx="544">
                  <c:v>-96722.0370383302</c:v>
                </c:pt>
                <c:pt idx="545">
                  <c:v>-96836.635828236</c:v>
                </c:pt>
                <c:pt idx="546">
                  <c:v>-96951.4577725712</c:v>
                </c:pt>
                <c:pt idx="547">
                  <c:v>-97066.5025722011</c:v>
                </c:pt>
                <c:pt idx="548">
                  <c:v>-97181.7699287917</c:v>
                </c:pt>
                <c:pt idx="549">
                  <c:v>-97297.2595448067</c:v>
                </c:pt>
                <c:pt idx="550">
                  <c:v>-97412.9711235046</c:v>
                </c:pt>
                <c:pt idx="551">
                  <c:v>-97528.9043689348</c:v>
                </c:pt>
                <c:pt idx="552">
                  <c:v>-97645.058985935</c:v>
                </c:pt>
                <c:pt idx="553">
                  <c:v>-97761.4346801281</c:v>
                </c:pt>
                <c:pt idx="554">
                  <c:v>-97878.0311579186</c:v>
                </c:pt>
                <c:pt idx="555">
                  <c:v>-97994.8481264899</c:v>
                </c:pt>
                <c:pt idx="556">
                  <c:v>-98111.8852938011</c:v>
                </c:pt>
                <c:pt idx="557">
                  <c:v>-98229.1423685839</c:v>
                </c:pt>
                <c:pt idx="558">
                  <c:v>-98346.6190603393</c:v>
                </c:pt>
                <c:pt idx="559">
                  <c:v>-98464.3150793352</c:v>
                </c:pt>
                <c:pt idx="560">
                  <c:v>-98582.2301366026</c:v>
                </c:pt>
                <c:pt idx="561">
                  <c:v>-98700.3639439332</c:v>
                </c:pt>
                <c:pt idx="562">
                  <c:v>-98818.7162138758</c:v>
                </c:pt>
                <c:pt idx="563">
                  <c:v>-98937.2866597341</c:v>
                </c:pt>
                <c:pt idx="564">
                  <c:v>-99056.0749955631</c:v>
                </c:pt>
                <c:pt idx="565">
                  <c:v>-99175.0809361662</c:v>
                </c:pt>
                <c:pt idx="566">
                  <c:v>-99294.3041970927</c:v>
                </c:pt>
                <c:pt idx="567">
                  <c:v>-99413.7444946344</c:v>
                </c:pt>
                <c:pt idx="568">
                  <c:v>-99533.4015458228</c:v>
                </c:pt>
                <c:pt idx="569">
                  <c:v>-99653.2750684265</c:v>
                </c:pt>
                <c:pt idx="570">
                  <c:v>-99773.3647809482</c:v>
                </c:pt>
                <c:pt idx="571">
                  <c:v>-99893.6704026215</c:v>
                </c:pt>
                <c:pt idx="572">
                  <c:v>-100014.191653408</c:v>
                </c:pt>
                <c:pt idx="573">
                  <c:v>-100134.928253996</c:v>
                </c:pt>
                <c:pt idx="574">
                  <c:v>-100255.879925796</c:v>
                </c:pt>
                <c:pt idx="575">
                  <c:v>-100377.046390937</c:v>
                </c:pt>
                <c:pt idx="576">
                  <c:v>-100498.427372266</c:v>
                </c:pt>
                <c:pt idx="577">
                  <c:v>-100620.022593345</c:v>
                </c:pt>
                <c:pt idx="578">
                  <c:v>-100741.831778448</c:v>
                </c:pt>
                <c:pt idx="579">
                  <c:v>-100863.854652555</c:v>
                </c:pt>
                <c:pt idx="580">
                  <c:v>-100986.090941355</c:v>
                </c:pt>
                <c:pt idx="581">
                  <c:v>-101108.540371239</c:v>
                </c:pt>
                <c:pt idx="582">
                  <c:v>-101231.202669299</c:v>
                </c:pt>
                <c:pt idx="583">
                  <c:v>-101354.077563325</c:v>
                </c:pt>
                <c:pt idx="584">
                  <c:v>-101477.164781802</c:v>
                </c:pt>
                <c:pt idx="585">
                  <c:v>-101600.464053908</c:v>
                </c:pt>
                <c:pt idx="586">
                  <c:v>-101723.975109511</c:v>
                </c:pt>
                <c:pt idx="587">
                  <c:v>-101847.697679165</c:v>
                </c:pt>
                <c:pt idx="588">
                  <c:v>-101971.631494112</c:v>
                </c:pt>
                <c:pt idx="589">
                  <c:v>-102095.776286272</c:v>
                </c:pt>
                <c:pt idx="590">
                  <c:v>-102220.131788249</c:v>
                </c:pt>
                <c:pt idx="591">
                  <c:v>-102344.697733319</c:v>
                </c:pt>
                <c:pt idx="592">
                  <c:v>-102469.473855436</c:v>
                </c:pt>
                <c:pt idx="593">
                  <c:v>-102594.459889226</c:v>
                </c:pt>
                <c:pt idx="594">
                  <c:v>-102719.655569981</c:v>
                </c:pt>
                <c:pt idx="595">
                  <c:v>-102845.060633664</c:v>
                </c:pt>
                <c:pt idx="596">
                  <c:v>-102970.674816898</c:v>
                </c:pt>
                <c:pt idx="597">
                  <c:v>-103096.497856971</c:v>
                </c:pt>
                <c:pt idx="598">
                  <c:v>-103222.529491829</c:v>
                </c:pt>
                <c:pt idx="599">
                  <c:v>-103348.769460075</c:v>
                </c:pt>
                <c:pt idx="600">
                  <c:v>-103475.217500966</c:v>
                </c:pt>
                <c:pt idx="601">
                  <c:v>-103601.873354411</c:v>
                </c:pt>
                <c:pt idx="602">
                  <c:v>-103728.736760969</c:v>
                </c:pt>
                <c:pt idx="603">
                  <c:v>-103855.807461845</c:v>
                </c:pt>
                <c:pt idx="604">
                  <c:v>-103983.085198889</c:v>
                </c:pt>
                <c:pt idx="605">
                  <c:v>-104110.569714593</c:v>
                </c:pt>
                <c:pt idx="606">
                  <c:v>-104238.26075209</c:v>
                </c:pt>
                <c:pt idx="607">
                  <c:v>-104366.158055148</c:v>
                </c:pt>
                <c:pt idx="608">
                  <c:v>-104494.261368172</c:v>
                </c:pt>
                <c:pt idx="609">
                  <c:v>-104622.570436199</c:v>
                </c:pt>
                <c:pt idx="610">
                  <c:v>-104751.085004896</c:v>
                </c:pt>
                <c:pt idx="611">
                  <c:v>-104879.804820559</c:v>
                </c:pt>
                <c:pt idx="612">
                  <c:v>-105008.729630109</c:v>
                </c:pt>
                <c:pt idx="613">
                  <c:v>-105137.85918109</c:v>
                </c:pt>
                <c:pt idx="614">
                  <c:v>-105267.193221667</c:v>
                </c:pt>
                <c:pt idx="615">
                  <c:v>-105396.731500625</c:v>
                </c:pt>
                <c:pt idx="616">
                  <c:v>-105526.473767365</c:v>
                </c:pt>
                <c:pt idx="617">
                  <c:v>-105656.4197719</c:v>
                </c:pt>
                <c:pt idx="618">
                  <c:v>-105786.569264858</c:v>
                </c:pt>
                <c:pt idx="619">
                  <c:v>-105916.921997476</c:v>
                </c:pt>
                <c:pt idx="620">
                  <c:v>-106047.477721597</c:v>
                </c:pt>
                <c:pt idx="621">
                  <c:v>-106178.236189671</c:v>
                </c:pt>
                <c:pt idx="622">
                  <c:v>-106309.197154749</c:v>
                </c:pt>
                <c:pt idx="623">
                  <c:v>-106440.360370486</c:v>
                </c:pt>
                <c:pt idx="624">
                  <c:v>-106571.725591133</c:v>
                </c:pt>
                <c:pt idx="625">
                  <c:v>-106703.292571539</c:v>
                </c:pt>
                <c:pt idx="626">
                  <c:v>-106835.061067145</c:v>
                </c:pt>
                <c:pt idx="627">
                  <c:v>-106967.030833986</c:v>
                </c:pt>
                <c:pt idx="628">
                  <c:v>-107099.201628688</c:v>
                </c:pt>
                <c:pt idx="629">
                  <c:v>-107231.573208463</c:v>
                </c:pt>
                <c:pt idx="630">
                  <c:v>-107364.145331109</c:v>
                </c:pt>
                <c:pt idx="631">
                  <c:v>-107496.917755009</c:v>
                </c:pt>
                <c:pt idx="632">
                  <c:v>-107629.890239125</c:v>
                </c:pt>
                <c:pt idx="633">
                  <c:v>-107763.062543001</c:v>
                </c:pt>
                <c:pt idx="634">
                  <c:v>-107896.434426757</c:v>
                </c:pt>
                <c:pt idx="635">
                  <c:v>-108030.005651088</c:v>
                </c:pt>
                <c:pt idx="636">
                  <c:v>-108163.775977264</c:v>
                </c:pt>
                <c:pt idx="637">
                  <c:v>-108297.745167123</c:v>
                </c:pt>
                <c:pt idx="638">
                  <c:v>-108431.912983074</c:v>
                </c:pt>
                <c:pt idx="639">
                  <c:v>-108566.279188094</c:v>
                </c:pt>
                <c:pt idx="640">
                  <c:v>-108700.843545724</c:v>
                </c:pt>
                <c:pt idx="641">
                  <c:v>-108835.605820067</c:v>
                </c:pt>
                <c:pt idx="642">
                  <c:v>-108970.565775789</c:v>
                </c:pt>
                <c:pt idx="643">
                  <c:v>-109105.723178112</c:v>
                </c:pt>
                <c:pt idx="644">
                  <c:v>-109241.077792819</c:v>
                </c:pt>
                <c:pt idx="645">
                  <c:v>-109376.629386245</c:v>
                </c:pt>
                <c:pt idx="646">
                  <c:v>-109512.377725279</c:v>
                </c:pt>
                <c:pt idx="647">
                  <c:v>-109648.322577361</c:v>
                </c:pt>
                <c:pt idx="648">
                  <c:v>-109784.46371048</c:v>
                </c:pt>
                <c:pt idx="649">
                  <c:v>-109920.800893173</c:v>
                </c:pt>
                <c:pt idx="650">
                  <c:v>-110057.333894522</c:v>
                </c:pt>
                <c:pt idx="651">
                  <c:v>-110194.062484151</c:v>
                </c:pt>
                <c:pt idx="652">
                  <c:v>-110330.986432227</c:v>
                </c:pt>
                <c:pt idx="653">
                  <c:v>-110468.105509455</c:v>
                </c:pt>
                <c:pt idx="654">
                  <c:v>-110605.41948708</c:v>
                </c:pt>
                <c:pt idx="655">
                  <c:v>-110742.928136881</c:v>
                </c:pt>
                <c:pt idx="656">
                  <c:v>-110880.63123117</c:v>
                </c:pt>
                <c:pt idx="657">
                  <c:v>-111018.528542793</c:v>
                </c:pt>
                <c:pt idx="658">
                  <c:v>-111156.619845126</c:v>
                </c:pt>
                <c:pt idx="659">
                  <c:v>-111294.904912071</c:v>
                </c:pt>
                <c:pt idx="660">
                  <c:v>-111433.383518058</c:v>
                </c:pt>
                <c:pt idx="661">
                  <c:v>-111572.055438043</c:v>
                </c:pt>
                <c:pt idx="662">
                  <c:v>-111710.920447502</c:v>
                </c:pt>
                <c:pt idx="663">
                  <c:v>-111849.978322433</c:v>
                </c:pt>
                <c:pt idx="664">
                  <c:v>-111989.228839354</c:v>
                </c:pt>
                <c:pt idx="665">
                  <c:v>-112128.6717753</c:v>
                </c:pt>
                <c:pt idx="666">
                  <c:v>-112268.30690782</c:v>
                </c:pt>
                <c:pt idx="667">
                  <c:v>-112408.134014979</c:v>
                </c:pt>
                <c:pt idx="668">
                  <c:v>-112548.152875352</c:v>
                </c:pt>
                <c:pt idx="669">
                  <c:v>-112688.363268026</c:v>
                </c:pt>
                <c:pt idx="670">
                  <c:v>-112828.764972594</c:v>
                </c:pt>
                <c:pt idx="671">
                  <c:v>-112969.357769159</c:v>
                </c:pt>
                <c:pt idx="672">
                  <c:v>-113110.141438325</c:v>
                </c:pt>
                <c:pt idx="673">
                  <c:v>-113251.115761204</c:v>
                </c:pt>
                <c:pt idx="674">
                  <c:v>-113392.280519404</c:v>
                </c:pt>
                <c:pt idx="675">
                  <c:v>-113533.635495038</c:v>
                </c:pt>
                <c:pt idx="676">
                  <c:v>-113675.180470713</c:v>
                </c:pt>
                <c:pt idx="677">
                  <c:v>-113816.915229534</c:v>
                </c:pt>
                <c:pt idx="678">
                  <c:v>-113958.8395551</c:v>
                </c:pt>
                <c:pt idx="679">
                  <c:v>-114100.953231505</c:v>
                </c:pt>
                <c:pt idx="680">
                  <c:v>-114243.256043332</c:v>
                </c:pt>
                <c:pt idx="681">
                  <c:v>-114385.747775654</c:v>
                </c:pt>
                <c:pt idx="682">
                  <c:v>-114528.428214033</c:v>
                </c:pt>
                <c:pt idx="683">
                  <c:v>-114671.297144515</c:v>
                </c:pt>
                <c:pt idx="684">
                  <c:v>-114814.354353633</c:v>
                </c:pt>
                <c:pt idx="685">
                  <c:v>-114957.599628403</c:v>
                </c:pt>
                <c:pt idx="686">
                  <c:v>-115101.032756319</c:v>
                </c:pt>
                <c:pt idx="687">
                  <c:v>-115244.653525359</c:v>
                </c:pt>
                <c:pt idx="688">
                  <c:v>-115388.461723977</c:v>
                </c:pt>
                <c:pt idx="689">
                  <c:v>-115532.457141102</c:v>
                </c:pt>
                <c:pt idx="690">
                  <c:v>-115676.639566141</c:v>
                </c:pt>
                <c:pt idx="691">
                  <c:v>-115821.008788972</c:v>
                </c:pt>
                <c:pt idx="692">
                  <c:v>-115965.564599946</c:v>
                </c:pt>
                <c:pt idx="693">
                  <c:v>-116110.306789882</c:v>
                </c:pt>
                <c:pt idx="694">
                  <c:v>-116255.23515007</c:v>
                </c:pt>
                <c:pt idx="695">
                  <c:v>-116400.349472265</c:v>
                </c:pt>
                <c:pt idx="696">
                  <c:v>-116545.649548689</c:v>
                </c:pt>
                <c:pt idx="697">
                  <c:v>-116691.135172027</c:v>
                </c:pt>
                <c:pt idx="698">
                  <c:v>-116836.806135425</c:v>
                </c:pt>
                <c:pt idx="699">
                  <c:v>-116982.662232492</c:v>
                </c:pt>
                <c:pt idx="700">
                  <c:v>-117128.703257294</c:v>
                </c:pt>
                <c:pt idx="701">
                  <c:v>-117274.929004357</c:v>
                </c:pt>
                <c:pt idx="702">
                  <c:v>-117421.33926866</c:v>
                </c:pt>
                <c:pt idx="703">
                  <c:v>-117567.93384564</c:v>
                </c:pt>
                <c:pt idx="704">
                  <c:v>-117714.712531185</c:v>
                </c:pt>
                <c:pt idx="705">
                  <c:v>-117861.675121634</c:v>
                </c:pt>
                <c:pt idx="706">
                  <c:v>-118008.821413778</c:v>
                </c:pt>
                <c:pt idx="707">
                  <c:v>-118156.151204856</c:v>
                </c:pt>
                <c:pt idx="708">
                  <c:v>-118303.664292553</c:v>
                </c:pt>
                <c:pt idx="709">
                  <c:v>-118451.360475001</c:v>
                </c:pt>
                <c:pt idx="710">
                  <c:v>-118599.239550775</c:v>
                </c:pt>
                <c:pt idx="711">
                  <c:v>-118747.301318893</c:v>
                </c:pt>
                <c:pt idx="712">
                  <c:v>-118895.545578816</c:v>
                </c:pt>
                <c:pt idx="713">
                  <c:v>-119043.972130441</c:v>
                </c:pt>
                <c:pt idx="714">
                  <c:v>-119192.580774108</c:v>
                </c:pt>
                <c:pt idx="715">
                  <c:v>-119341.371310589</c:v>
                </c:pt>
                <c:pt idx="716">
                  <c:v>-119490.343541096</c:v>
                </c:pt>
                <c:pt idx="717">
                  <c:v>-119639.497267272</c:v>
                </c:pt>
                <c:pt idx="718">
                  <c:v>-119788.832291194</c:v>
                </c:pt>
                <c:pt idx="719">
                  <c:v>-119938.34841537</c:v>
                </c:pt>
                <c:pt idx="720">
                  <c:v>-120088.045442737</c:v>
                </c:pt>
                <c:pt idx="721">
                  <c:v>-120237.923176661</c:v>
                </c:pt>
                <c:pt idx="722">
                  <c:v>-120387.981420935</c:v>
                </c:pt>
                <c:pt idx="723">
                  <c:v>-120538.219979779</c:v>
                </c:pt>
                <c:pt idx="724">
                  <c:v>-120688.638657834</c:v>
                </c:pt>
                <c:pt idx="725">
                  <c:v>-120839.237260167</c:v>
                </c:pt>
                <c:pt idx="726">
                  <c:v>-120990.015592265</c:v>
                </c:pt>
                <c:pt idx="727">
                  <c:v>-121140.973460035</c:v>
                </c:pt>
                <c:pt idx="728">
                  <c:v>-121292.110669803</c:v>
                </c:pt>
                <c:pt idx="729">
                  <c:v>-121443.427028312</c:v>
                </c:pt>
                <c:pt idx="730">
                  <c:v>-121594.922342722</c:v>
                </c:pt>
                <c:pt idx="731">
                  <c:v>-121746.596420608</c:v>
                </c:pt>
                <c:pt idx="732">
                  <c:v>-121898.449069957</c:v>
                </c:pt>
                <c:pt idx="733">
                  <c:v>-122050.480099168</c:v>
                </c:pt>
                <c:pt idx="734">
                  <c:v>-122202.689317052</c:v>
                </c:pt>
                <c:pt idx="735">
                  <c:v>-122355.076532829</c:v>
                </c:pt>
                <c:pt idx="736">
                  <c:v>-122507.641556127</c:v>
                </c:pt>
                <c:pt idx="737">
                  <c:v>-122660.384196979</c:v>
                </c:pt>
                <c:pt idx="738">
                  <c:v>-122813.304265827</c:v>
                </c:pt>
                <c:pt idx="739">
                  <c:v>-122966.401573514</c:v>
                </c:pt>
                <c:pt idx="740">
                  <c:v>-123119.675931288</c:v>
                </c:pt>
                <c:pt idx="741">
                  <c:v>-123273.127150798</c:v>
                </c:pt>
                <c:pt idx="742">
                  <c:v>-123426.755044092</c:v>
                </c:pt>
                <c:pt idx="743">
                  <c:v>-123580.559423619</c:v>
                </c:pt>
                <c:pt idx="744">
                  <c:v>-123734.540102224</c:v>
                </c:pt>
                <c:pt idx="745">
                  <c:v>-123888.696893151</c:v>
                </c:pt>
                <c:pt idx="746">
                  <c:v>-124043.029610036</c:v>
                </c:pt>
                <c:pt idx="747">
                  <c:v>-124197.538066912</c:v>
                </c:pt>
                <c:pt idx="748">
                  <c:v>-124352.222078203</c:v>
                </c:pt>
                <c:pt idx="749">
                  <c:v>-124507.081458724</c:v>
                </c:pt>
                <c:pt idx="750">
                  <c:v>-124662.116023683</c:v>
                </c:pt>
                <c:pt idx="751">
                  <c:v>-124817.325588674</c:v>
                </c:pt>
                <c:pt idx="752">
                  <c:v>-124972.70996968</c:v>
                </c:pt>
                <c:pt idx="753">
                  <c:v>-125128.268983071</c:v>
                </c:pt>
                <c:pt idx="754">
                  <c:v>-125284.002445603</c:v>
                </c:pt>
                <c:pt idx="755">
                  <c:v>-125439.910174413</c:v>
                </c:pt>
                <c:pt idx="756">
                  <c:v>-125595.991987025</c:v>
                </c:pt>
                <c:pt idx="757">
                  <c:v>-125752.247701343</c:v>
                </c:pt>
                <c:pt idx="758">
                  <c:v>-125908.67713565</c:v>
                </c:pt>
                <c:pt idx="759">
                  <c:v>-126065.280108611</c:v>
                </c:pt>
                <c:pt idx="760">
                  <c:v>-126222.056439268</c:v>
                </c:pt>
                <c:pt idx="761">
                  <c:v>-126379.005947039</c:v>
                </c:pt>
                <c:pt idx="762">
                  <c:v>-126536.12845172</c:v>
                </c:pt>
                <c:pt idx="763">
                  <c:v>-126693.423773479</c:v>
                </c:pt>
                <c:pt idx="764">
                  <c:v>-126850.891732861</c:v>
                </c:pt>
                <c:pt idx="765">
                  <c:v>-127008.53215078</c:v>
                </c:pt>
                <c:pt idx="766">
                  <c:v>-127166.344848522</c:v>
                </c:pt>
                <c:pt idx="767">
                  <c:v>-127324.329647744</c:v>
                </c:pt>
                <c:pt idx="768">
                  <c:v>-127482.486370472</c:v>
                </c:pt>
                <c:pt idx="769">
                  <c:v>-127640.814839098</c:v>
                </c:pt>
                <c:pt idx="770">
                  <c:v>-127799.314876382</c:v>
                </c:pt>
                <c:pt idx="771">
                  <c:v>-127957.986305448</c:v>
                </c:pt>
                <c:pt idx="772">
                  <c:v>-128116.828949787</c:v>
                </c:pt>
                <c:pt idx="773">
                  <c:v>-128275.842633251</c:v>
                </c:pt>
                <c:pt idx="774">
                  <c:v>-128435.027180055</c:v>
                </c:pt>
                <c:pt idx="775">
                  <c:v>-128594.382414773</c:v>
                </c:pt>
                <c:pt idx="776">
                  <c:v>-128753.908162342</c:v>
                </c:pt>
                <c:pt idx="777">
                  <c:v>-128913.604248055</c:v>
                </c:pt>
                <c:pt idx="778">
                  <c:v>-129073.470497565</c:v>
                </c:pt>
                <c:pt idx="779">
                  <c:v>-129233.506736879</c:v>
                </c:pt>
                <c:pt idx="780">
                  <c:v>-129393.712792362</c:v>
                </c:pt>
                <c:pt idx="781">
                  <c:v>-129554.088490731</c:v>
                </c:pt>
                <c:pt idx="782">
                  <c:v>-129714.633659058</c:v>
                </c:pt>
                <c:pt idx="783">
                  <c:v>-129875.348124767</c:v>
                </c:pt>
                <c:pt idx="784">
                  <c:v>-130036.231715632</c:v>
                </c:pt>
                <c:pt idx="785">
                  <c:v>-130197.284259779</c:v>
                </c:pt>
                <c:pt idx="786">
                  <c:v>-130358.50558568</c:v>
                </c:pt>
                <c:pt idx="787">
                  <c:v>-130519.895522158</c:v>
                </c:pt>
                <c:pt idx="788">
                  <c:v>-130681.453898381</c:v>
                </c:pt>
                <c:pt idx="789">
                  <c:v>-130843.180543863</c:v>
                </c:pt>
                <c:pt idx="790">
                  <c:v>-131005.075288464</c:v>
                </c:pt>
                <c:pt idx="791">
                  <c:v>-131167.137962387</c:v>
                </c:pt>
                <c:pt idx="792">
                  <c:v>-131329.368396176</c:v>
                </c:pt>
                <c:pt idx="793">
                  <c:v>-131491.76642072</c:v>
                </c:pt>
                <c:pt idx="794">
                  <c:v>-131654.331867246</c:v>
                </c:pt>
                <c:pt idx="795">
                  <c:v>-131817.064567321</c:v>
                </c:pt>
                <c:pt idx="796">
                  <c:v>-131979.964352851</c:v>
                </c:pt>
                <c:pt idx="797">
                  <c:v>-132143.031056081</c:v>
                </c:pt>
                <c:pt idx="798">
                  <c:v>-132306.264509588</c:v>
                </c:pt>
                <c:pt idx="799">
                  <c:v>-132469.66454629</c:v>
                </c:pt>
                <c:pt idx="800">
                  <c:v>-132633.230999437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"Jaysurya 2004"</c:f>
              <c:strCache>
                <c:ptCount val="1"/>
                <c:pt idx="0">
                  <c:v>Jaysurya 2004</c:v>
                </c:pt>
              </c:strCache>
            </c:strRef>
          </c:tx>
          <c:spPr>
            <a:solidFill>
              <a:srgbClr val="ffc0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Sheet2!$H$2:$H$802</c:f>
              <c:numCache>
                <c:formatCode>General</c:formatCode>
                <c:ptCount val="801"/>
                <c:pt idx="0">
                  <c:v>1000</c:v>
                </c:pt>
                <c:pt idx="1">
                  <c:v>1005</c:v>
                </c:pt>
                <c:pt idx="2">
                  <c:v>1010</c:v>
                </c:pt>
                <c:pt idx="3">
                  <c:v>1015</c:v>
                </c:pt>
                <c:pt idx="4">
                  <c:v>1020</c:v>
                </c:pt>
                <c:pt idx="5">
                  <c:v>1025</c:v>
                </c:pt>
                <c:pt idx="6">
                  <c:v>1030</c:v>
                </c:pt>
                <c:pt idx="7">
                  <c:v>1035</c:v>
                </c:pt>
                <c:pt idx="8">
                  <c:v>1040</c:v>
                </c:pt>
                <c:pt idx="9">
                  <c:v>1045</c:v>
                </c:pt>
                <c:pt idx="10">
                  <c:v>1050</c:v>
                </c:pt>
                <c:pt idx="11">
                  <c:v>1055</c:v>
                </c:pt>
                <c:pt idx="12">
                  <c:v>1060</c:v>
                </c:pt>
                <c:pt idx="13">
                  <c:v>1065</c:v>
                </c:pt>
                <c:pt idx="14">
                  <c:v>1070</c:v>
                </c:pt>
                <c:pt idx="15">
                  <c:v>1075</c:v>
                </c:pt>
                <c:pt idx="16">
                  <c:v>1080</c:v>
                </c:pt>
                <c:pt idx="17">
                  <c:v>1085</c:v>
                </c:pt>
                <c:pt idx="18">
                  <c:v>1090</c:v>
                </c:pt>
                <c:pt idx="19">
                  <c:v>1095</c:v>
                </c:pt>
                <c:pt idx="20">
                  <c:v>1100</c:v>
                </c:pt>
                <c:pt idx="21">
                  <c:v>1105</c:v>
                </c:pt>
                <c:pt idx="22">
                  <c:v>1110</c:v>
                </c:pt>
                <c:pt idx="23">
                  <c:v>1115</c:v>
                </c:pt>
                <c:pt idx="24">
                  <c:v>1120</c:v>
                </c:pt>
                <c:pt idx="25">
                  <c:v>1125</c:v>
                </c:pt>
                <c:pt idx="26">
                  <c:v>1130</c:v>
                </c:pt>
                <c:pt idx="27">
                  <c:v>1135</c:v>
                </c:pt>
                <c:pt idx="28">
                  <c:v>1140</c:v>
                </c:pt>
                <c:pt idx="29">
                  <c:v>1145</c:v>
                </c:pt>
                <c:pt idx="30">
                  <c:v>1150</c:v>
                </c:pt>
                <c:pt idx="31">
                  <c:v>1155</c:v>
                </c:pt>
                <c:pt idx="32">
                  <c:v>1160</c:v>
                </c:pt>
                <c:pt idx="33">
                  <c:v>1165</c:v>
                </c:pt>
                <c:pt idx="34">
                  <c:v>1170</c:v>
                </c:pt>
                <c:pt idx="35">
                  <c:v>1175</c:v>
                </c:pt>
                <c:pt idx="36">
                  <c:v>1180</c:v>
                </c:pt>
                <c:pt idx="37">
                  <c:v>1185</c:v>
                </c:pt>
                <c:pt idx="38">
                  <c:v>1190</c:v>
                </c:pt>
                <c:pt idx="39">
                  <c:v>1195</c:v>
                </c:pt>
                <c:pt idx="40">
                  <c:v>1200</c:v>
                </c:pt>
                <c:pt idx="41">
                  <c:v>1205</c:v>
                </c:pt>
                <c:pt idx="42">
                  <c:v>1210</c:v>
                </c:pt>
                <c:pt idx="43">
                  <c:v>1215</c:v>
                </c:pt>
                <c:pt idx="44">
                  <c:v>1220</c:v>
                </c:pt>
                <c:pt idx="45">
                  <c:v>1225</c:v>
                </c:pt>
                <c:pt idx="46">
                  <c:v>1230</c:v>
                </c:pt>
                <c:pt idx="47">
                  <c:v>1235</c:v>
                </c:pt>
                <c:pt idx="48">
                  <c:v>1240</c:v>
                </c:pt>
                <c:pt idx="49">
                  <c:v>1245</c:v>
                </c:pt>
                <c:pt idx="50">
                  <c:v>1250</c:v>
                </c:pt>
                <c:pt idx="51">
                  <c:v>1255</c:v>
                </c:pt>
                <c:pt idx="52">
                  <c:v>1260</c:v>
                </c:pt>
                <c:pt idx="53">
                  <c:v>1265</c:v>
                </c:pt>
                <c:pt idx="54">
                  <c:v>1270</c:v>
                </c:pt>
                <c:pt idx="55">
                  <c:v>1275</c:v>
                </c:pt>
                <c:pt idx="56">
                  <c:v>1280</c:v>
                </c:pt>
                <c:pt idx="57">
                  <c:v>1285</c:v>
                </c:pt>
                <c:pt idx="58">
                  <c:v>1290</c:v>
                </c:pt>
                <c:pt idx="59">
                  <c:v>1295</c:v>
                </c:pt>
                <c:pt idx="60">
                  <c:v>1300</c:v>
                </c:pt>
                <c:pt idx="61">
                  <c:v>1305</c:v>
                </c:pt>
                <c:pt idx="62">
                  <c:v>1310</c:v>
                </c:pt>
                <c:pt idx="63">
                  <c:v>1315</c:v>
                </c:pt>
                <c:pt idx="64">
                  <c:v>1320</c:v>
                </c:pt>
                <c:pt idx="65">
                  <c:v>1325</c:v>
                </c:pt>
                <c:pt idx="66">
                  <c:v>1330</c:v>
                </c:pt>
                <c:pt idx="67">
                  <c:v>1335</c:v>
                </c:pt>
                <c:pt idx="68">
                  <c:v>1340</c:v>
                </c:pt>
                <c:pt idx="69">
                  <c:v>1345</c:v>
                </c:pt>
                <c:pt idx="70">
                  <c:v>1350</c:v>
                </c:pt>
                <c:pt idx="71">
                  <c:v>1355</c:v>
                </c:pt>
                <c:pt idx="72">
                  <c:v>1360</c:v>
                </c:pt>
                <c:pt idx="73">
                  <c:v>1365</c:v>
                </c:pt>
                <c:pt idx="74">
                  <c:v>1370</c:v>
                </c:pt>
                <c:pt idx="75">
                  <c:v>1375</c:v>
                </c:pt>
                <c:pt idx="76">
                  <c:v>1380</c:v>
                </c:pt>
                <c:pt idx="77">
                  <c:v>1385</c:v>
                </c:pt>
                <c:pt idx="78">
                  <c:v>1390</c:v>
                </c:pt>
                <c:pt idx="79">
                  <c:v>1395</c:v>
                </c:pt>
                <c:pt idx="80">
                  <c:v>1400</c:v>
                </c:pt>
                <c:pt idx="81">
                  <c:v>1405</c:v>
                </c:pt>
                <c:pt idx="82">
                  <c:v>1410</c:v>
                </c:pt>
                <c:pt idx="83">
                  <c:v>1415</c:v>
                </c:pt>
                <c:pt idx="84">
                  <c:v>1420</c:v>
                </c:pt>
                <c:pt idx="85">
                  <c:v>1425</c:v>
                </c:pt>
                <c:pt idx="86">
                  <c:v>1430</c:v>
                </c:pt>
                <c:pt idx="87">
                  <c:v>1435</c:v>
                </c:pt>
                <c:pt idx="88">
                  <c:v>1440</c:v>
                </c:pt>
                <c:pt idx="89">
                  <c:v>1445</c:v>
                </c:pt>
                <c:pt idx="90">
                  <c:v>1450</c:v>
                </c:pt>
                <c:pt idx="91">
                  <c:v>1455</c:v>
                </c:pt>
                <c:pt idx="92">
                  <c:v>1460</c:v>
                </c:pt>
                <c:pt idx="93">
                  <c:v>1465</c:v>
                </c:pt>
                <c:pt idx="94">
                  <c:v>1470</c:v>
                </c:pt>
                <c:pt idx="95">
                  <c:v>1475</c:v>
                </c:pt>
                <c:pt idx="96">
                  <c:v>1480</c:v>
                </c:pt>
                <c:pt idx="97">
                  <c:v>1485</c:v>
                </c:pt>
                <c:pt idx="98">
                  <c:v>1490</c:v>
                </c:pt>
                <c:pt idx="99">
                  <c:v>1495</c:v>
                </c:pt>
                <c:pt idx="100">
                  <c:v>1500</c:v>
                </c:pt>
                <c:pt idx="101">
                  <c:v>1505</c:v>
                </c:pt>
                <c:pt idx="102">
                  <c:v>1510</c:v>
                </c:pt>
                <c:pt idx="103">
                  <c:v>1515</c:v>
                </c:pt>
                <c:pt idx="104">
                  <c:v>1520</c:v>
                </c:pt>
                <c:pt idx="105">
                  <c:v>1525</c:v>
                </c:pt>
                <c:pt idx="106">
                  <c:v>1530</c:v>
                </c:pt>
                <c:pt idx="107">
                  <c:v>1535</c:v>
                </c:pt>
                <c:pt idx="108">
                  <c:v>1540</c:v>
                </c:pt>
                <c:pt idx="109">
                  <c:v>1545</c:v>
                </c:pt>
                <c:pt idx="110">
                  <c:v>1550</c:v>
                </c:pt>
                <c:pt idx="111">
                  <c:v>1555</c:v>
                </c:pt>
                <c:pt idx="112">
                  <c:v>1560</c:v>
                </c:pt>
                <c:pt idx="113">
                  <c:v>1565</c:v>
                </c:pt>
                <c:pt idx="114">
                  <c:v>1570</c:v>
                </c:pt>
                <c:pt idx="115">
                  <c:v>1575</c:v>
                </c:pt>
                <c:pt idx="116">
                  <c:v>1580</c:v>
                </c:pt>
                <c:pt idx="117">
                  <c:v>1585</c:v>
                </c:pt>
                <c:pt idx="118">
                  <c:v>1590</c:v>
                </c:pt>
                <c:pt idx="119">
                  <c:v>1595</c:v>
                </c:pt>
                <c:pt idx="120">
                  <c:v>1600</c:v>
                </c:pt>
                <c:pt idx="121">
                  <c:v>1605</c:v>
                </c:pt>
                <c:pt idx="122">
                  <c:v>1610</c:v>
                </c:pt>
                <c:pt idx="123">
                  <c:v>1615</c:v>
                </c:pt>
                <c:pt idx="124">
                  <c:v>1620</c:v>
                </c:pt>
                <c:pt idx="125">
                  <c:v>1625</c:v>
                </c:pt>
                <c:pt idx="126">
                  <c:v>1630</c:v>
                </c:pt>
                <c:pt idx="127">
                  <c:v>1635</c:v>
                </c:pt>
                <c:pt idx="128">
                  <c:v>1640</c:v>
                </c:pt>
                <c:pt idx="129">
                  <c:v>1645</c:v>
                </c:pt>
                <c:pt idx="130">
                  <c:v>1650</c:v>
                </c:pt>
                <c:pt idx="131">
                  <c:v>1655</c:v>
                </c:pt>
                <c:pt idx="132">
                  <c:v>1660</c:v>
                </c:pt>
                <c:pt idx="133">
                  <c:v>1665</c:v>
                </c:pt>
                <c:pt idx="134">
                  <c:v>1670</c:v>
                </c:pt>
                <c:pt idx="135">
                  <c:v>1675</c:v>
                </c:pt>
                <c:pt idx="136">
                  <c:v>1680</c:v>
                </c:pt>
                <c:pt idx="137">
                  <c:v>1685</c:v>
                </c:pt>
                <c:pt idx="138">
                  <c:v>1690</c:v>
                </c:pt>
                <c:pt idx="139">
                  <c:v>1695</c:v>
                </c:pt>
                <c:pt idx="140">
                  <c:v>1700</c:v>
                </c:pt>
                <c:pt idx="141">
                  <c:v>1705</c:v>
                </c:pt>
                <c:pt idx="142">
                  <c:v>1710</c:v>
                </c:pt>
                <c:pt idx="143">
                  <c:v>1715</c:v>
                </c:pt>
                <c:pt idx="144">
                  <c:v>1720</c:v>
                </c:pt>
                <c:pt idx="145">
                  <c:v>1725</c:v>
                </c:pt>
                <c:pt idx="146">
                  <c:v>1730</c:v>
                </c:pt>
                <c:pt idx="147">
                  <c:v>1735</c:v>
                </c:pt>
                <c:pt idx="148">
                  <c:v>1740</c:v>
                </c:pt>
                <c:pt idx="149">
                  <c:v>1745</c:v>
                </c:pt>
                <c:pt idx="150">
                  <c:v>1750</c:v>
                </c:pt>
                <c:pt idx="151">
                  <c:v>1755</c:v>
                </c:pt>
                <c:pt idx="152">
                  <c:v>1760</c:v>
                </c:pt>
                <c:pt idx="153">
                  <c:v>1765</c:v>
                </c:pt>
                <c:pt idx="154">
                  <c:v>1770</c:v>
                </c:pt>
                <c:pt idx="155">
                  <c:v>1775</c:v>
                </c:pt>
                <c:pt idx="156">
                  <c:v>1780</c:v>
                </c:pt>
                <c:pt idx="157">
                  <c:v>1785</c:v>
                </c:pt>
                <c:pt idx="158">
                  <c:v>1790</c:v>
                </c:pt>
                <c:pt idx="159">
                  <c:v>1795</c:v>
                </c:pt>
                <c:pt idx="160">
                  <c:v>1800</c:v>
                </c:pt>
                <c:pt idx="161">
                  <c:v>1805</c:v>
                </c:pt>
                <c:pt idx="162">
                  <c:v>1810</c:v>
                </c:pt>
                <c:pt idx="163">
                  <c:v>1815</c:v>
                </c:pt>
                <c:pt idx="164">
                  <c:v>1820</c:v>
                </c:pt>
                <c:pt idx="165">
                  <c:v>1825</c:v>
                </c:pt>
                <c:pt idx="166">
                  <c:v>1830</c:v>
                </c:pt>
                <c:pt idx="167">
                  <c:v>1835</c:v>
                </c:pt>
                <c:pt idx="168">
                  <c:v>1840</c:v>
                </c:pt>
                <c:pt idx="169">
                  <c:v>1845</c:v>
                </c:pt>
                <c:pt idx="170">
                  <c:v>1850</c:v>
                </c:pt>
                <c:pt idx="171">
                  <c:v>1855</c:v>
                </c:pt>
                <c:pt idx="172">
                  <c:v>1860</c:v>
                </c:pt>
                <c:pt idx="173">
                  <c:v>1865</c:v>
                </c:pt>
                <c:pt idx="174">
                  <c:v>1870</c:v>
                </c:pt>
                <c:pt idx="175">
                  <c:v>1875</c:v>
                </c:pt>
                <c:pt idx="176">
                  <c:v>1880</c:v>
                </c:pt>
                <c:pt idx="177">
                  <c:v>1885</c:v>
                </c:pt>
                <c:pt idx="178">
                  <c:v>1890</c:v>
                </c:pt>
                <c:pt idx="179">
                  <c:v>1895</c:v>
                </c:pt>
                <c:pt idx="180">
                  <c:v>1900</c:v>
                </c:pt>
                <c:pt idx="181">
                  <c:v>1905</c:v>
                </c:pt>
                <c:pt idx="182">
                  <c:v>1910</c:v>
                </c:pt>
                <c:pt idx="183">
                  <c:v>1915</c:v>
                </c:pt>
                <c:pt idx="184">
                  <c:v>1920</c:v>
                </c:pt>
                <c:pt idx="185">
                  <c:v>1925</c:v>
                </c:pt>
                <c:pt idx="186">
                  <c:v>1930</c:v>
                </c:pt>
                <c:pt idx="187">
                  <c:v>1935</c:v>
                </c:pt>
                <c:pt idx="188">
                  <c:v>1940</c:v>
                </c:pt>
                <c:pt idx="189">
                  <c:v>1945</c:v>
                </c:pt>
                <c:pt idx="190">
                  <c:v>1950</c:v>
                </c:pt>
                <c:pt idx="191">
                  <c:v>1955</c:v>
                </c:pt>
                <c:pt idx="192">
                  <c:v>1960</c:v>
                </c:pt>
                <c:pt idx="193">
                  <c:v>1965</c:v>
                </c:pt>
                <c:pt idx="194">
                  <c:v>1970</c:v>
                </c:pt>
                <c:pt idx="195">
                  <c:v>1975</c:v>
                </c:pt>
                <c:pt idx="196">
                  <c:v>1980</c:v>
                </c:pt>
                <c:pt idx="197">
                  <c:v>1985</c:v>
                </c:pt>
                <c:pt idx="198">
                  <c:v>1990</c:v>
                </c:pt>
                <c:pt idx="199">
                  <c:v>1995</c:v>
                </c:pt>
                <c:pt idx="200">
                  <c:v>2000</c:v>
                </c:pt>
                <c:pt idx="201">
                  <c:v>2005</c:v>
                </c:pt>
                <c:pt idx="202">
                  <c:v>2010</c:v>
                </c:pt>
                <c:pt idx="203">
                  <c:v>2015</c:v>
                </c:pt>
                <c:pt idx="204">
                  <c:v>2020</c:v>
                </c:pt>
                <c:pt idx="205">
                  <c:v>2025</c:v>
                </c:pt>
                <c:pt idx="206">
                  <c:v>2030</c:v>
                </c:pt>
                <c:pt idx="207">
                  <c:v>2035</c:v>
                </c:pt>
                <c:pt idx="208">
                  <c:v>2040</c:v>
                </c:pt>
                <c:pt idx="209">
                  <c:v>2045</c:v>
                </c:pt>
                <c:pt idx="210">
                  <c:v>2050</c:v>
                </c:pt>
                <c:pt idx="211">
                  <c:v>2055</c:v>
                </c:pt>
                <c:pt idx="212">
                  <c:v>2060</c:v>
                </c:pt>
                <c:pt idx="213">
                  <c:v>2065</c:v>
                </c:pt>
                <c:pt idx="214">
                  <c:v>2070</c:v>
                </c:pt>
                <c:pt idx="215">
                  <c:v>2075</c:v>
                </c:pt>
                <c:pt idx="216">
                  <c:v>2080</c:v>
                </c:pt>
                <c:pt idx="217">
                  <c:v>2085</c:v>
                </c:pt>
                <c:pt idx="218">
                  <c:v>2090</c:v>
                </c:pt>
                <c:pt idx="219">
                  <c:v>2095</c:v>
                </c:pt>
                <c:pt idx="220">
                  <c:v>2100</c:v>
                </c:pt>
                <c:pt idx="221">
                  <c:v>2105</c:v>
                </c:pt>
                <c:pt idx="222">
                  <c:v>2110</c:v>
                </c:pt>
                <c:pt idx="223">
                  <c:v>2115</c:v>
                </c:pt>
                <c:pt idx="224">
                  <c:v>2120</c:v>
                </c:pt>
                <c:pt idx="225">
                  <c:v>2125</c:v>
                </c:pt>
                <c:pt idx="226">
                  <c:v>2130</c:v>
                </c:pt>
                <c:pt idx="227">
                  <c:v>2135</c:v>
                </c:pt>
                <c:pt idx="228">
                  <c:v>2140</c:v>
                </c:pt>
                <c:pt idx="229">
                  <c:v>2145</c:v>
                </c:pt>
                <c:pt idx="230">
                  <c:v>2150</c:v>
                </c:pt>
                <c:pt idx="231">
                  <c:v>2155</c:v>
                </c:pt>
                <c:pt idx="232">
                  <c:v>2160</c:v>
                </c:pt>
                <c:pt idx="233">
                  <c:v>2165</c:v>
                </c:pt>
                <c:pt idx="234">
                  <c:v>2170</c:v>
                </c:pt>
                <c:pt idx="235">
                  <c:v>2175</c:v>
                </c:pt>
                <c:pt idx="236">
                  <c:v>2180</c:v>
                </c:pt>
                <c:pt idx="237">
                  <c:v>2185</c:v>
                </c:pt>
                <c:pt idx="238">
                  <c:v>2190</c:v>
                </c:pt>
                <c:pt idx="239">
                  <c:v>2195</c:v>
                </c:pt>
                <c:pt idx="240">
                  <c:v>2200</c:v>
                </c:pt>
                <c:pt idx="241">
                  <c:v>2205</c:v>
                </c:pt>
                <c:pt idx="242">
                  <c:v>2210</c:v>
                </c:pt>
                <c:pt idx="243">
                  <c:v>2215</c:v>
                </c:pt>
                <c:pt idx="244">
                  <c:v>2220</c:v>
                </c:pt>
                <c:pt idx="245">
                  <c:v>2225</c:v>
                </c:pt>
                <c:pt idx="246">
                  <c:v>2230</c:v>
                </c:pt>
                <c:pt idx="247">
                  <c:v>2235</c:v>
                </c:pt>
                <c:pt idx="248">
                  <c:v>2240</c:v>
                </c:pt>
                <c:pt idx="249">
                  <c:v>2245</c:v>
                </c:pt>
                <c:pt idx="250">
                  <c:v>2250</c:v>
                </c:pt>
                <c:pt idx="251">
                  <c:v>2255</c:v>
                </c:pt>
                <c:pt idx="252">
                  <c:v>2260</c:v>
                </c:pt>
                <c:pt idx="253">
                  <c:v>2265</c:v>
                </c:pt>
                <c:pt idx="254">
                  <c:v>2270</c:v>
                </c:pt>
                <c:pt idx="255">
                  <c:v>2275</c:v>
                </c:pt>
                <c:pt idx="256">
                  <c:v>2280</c:v>
                </c:pt>
                <c:pt idx="257">
                  <c:v>2285</c:v>
                </c:pt>
                <c:pt idx="258">
                  <c:v>2290</c:v>
                </c:pt>
                <c:pt idx="259">
                  <c:v>2295</c:v>
                </c:pt>
                <c:pt idx="260">
                  <c:v>2300</c:v>
                </c:pt>
                <c:pt idx="261">
                  <c:v>2305</c:v>
                </c:pt>
                <c:pt idx="262">
                  <c:v>2310</c:v>
                </c:pt>
                <c:pt idx="263">
                  <c:v>2315</c:v>
                </c:pt>
                <c:pt idx="264">
                  <c:v>2320</c:v>
                </c:pt>
                <c:pt idx="265">
                  <c:v>2325</c:v>
                </c:pt>
                <c:pt idx="266">
                  <c:v>2330</c:v>
                </c:pt>
                <c:pt idx="267">
                  <c:v>2335</c:v>
                </c:pt>
                <c:pt idx="268">
                  <c:v>2340</c:v>
                </c:pt>
                <c:pt idx="269">
                  <c:v>2345</c:v>
                </c:pt>
                <c:pt idx="270">
                  <c:v>2350</c:v>
                </c:pt>
                <c:pt idx="271">
                  <c:v>2355</c:v>
                </c:pt>
                <c:pt idx="272">
                  <c:v>2360</c:v>
                </c:pt>
                <c:pt idx="273">
                  <c:v>2365</c:v>
                </c:pt>
                <c:pt idx="274">
                  <c:v>2370</c:v>
                </c:pt>
                <c:pt idx="275">
                  <c:v>2375</c:v>
                </c:pt>
                <c:pt idx="276">
                  <c:v>2380</c:v>
                </c:pt>
                <c:pt idx="277">
                  <c:v>2385</c:v>
                </c:pt>
                <c:pt idx="278">
                  <c:v>2390</c:v>
                </c:pt>
                <c:pt idx="279">
                  <c:v>2395</c:v>
                </c:pt>
                <c:pt idx="280">
                  <c:v>2400</c:v>
                </c:pt>
                <c:pt idx="281">
                  <c:v>2405</c:v>
                </c:pt>
                <c:pt idx="282">
                  <c:v>2410</c:v>
                </c:pt>
                <c:pt idx="283">
                  <c:v>2415</c:v>
                </c:pt>
                <c:pt idx="284">
                  <c:v>2420</c:v>
                </c:pt>
                <c:pt idx="285">
                  <c:v>2425</c:v>
                </c:pt>
                <c:pt idx="286">
                  <c:v>2430</c:v>
                </c:pt>
                <c:pt idx="287">
                  <c:v>2435</c:v>
                </c:pt>
                <c:pt idx="288">
                  <c:v>2440</c:v>
                </c:pt>
                <c:pt idx="289">
                  <c:v>2445</c:v>
                </c:pt>
                <c:pt idx="290">
                  <c:v>2450</c:v>
                </c:pt>
                <c:pt idx="291">
                  <c:v>2455</c:v>
                </c:pt>
                <c:pt idx="292">
                  <c:v>2460</c:v>
                </c:pt>
                <c:pt idx="293">
                  <c:v>2465</c:v>
                </c:pt>
                <c:pt idx="294">
                  <c:v>2470</c:v>
                </c:pt>
                <c:pt idx="295">
                  <c:v>2475</c:v>
                </c:pt>
                <c:pt idx="296">
                  <c:v>2480</c:v>
                </c:pt>
                <c:pt idx="297">
                  <c:v>2485</c:v>
                </c:pt>
                <c:pt idx="298">
                  <c:v>2490</c:v>
                </c:pt>
                <c:pt idx="299">
                  <c:v>2495</c:v>
                </c:pt>
                <c:pt idx="300">
                  <c:v>2500</c:v>
                </c:pt>
                <c:pt idx="301">
                  <c:v>2505</c:v>
                </c:pt>
                <c:pt idx="302">
                  <c:v>2510</c:v>
                </c:pt>
                <c:pt idx="303">
                  <c:v>2515</c:v>
                </c:pt>
                <c:pt idx="304">
                  <c:v>2520</c:v>
                </c:pt>
                <c:pt idx="305">
                  <c:v>2525</c:v>
                </c:pt>
                <c:pt idx="306">
                  <c:v>2530</c:v>
                </c:pt>
                <c:pt idx="307">
                  <c:v>2535</c:v>
                </c:pt>
                <c:pt idx="308">
                  <c:v>2540</c:v>
                </c:pt>
                <c:pt idx="309">
                  <c:v>2545</c:v>
                </c:pt>
                <c:pt idx="310">
                  <c:v>2550</c:v>
                </c:pt>
                <c:pt idx="311">
                  <c:v>2555</c:v>
                </c:pt>
                <c:pt idx="312">
                  <c:v>2560</c:v>
                </c:pt>
                <c:pt idx="313">
                  <c:v>2565</c:v>
                </c:pt>
                <c:pt idx="314">
                  <c:v>2570</c:v>
                </c:pt>
                <c:pt idx="315">
                  <c:v>2575</c:v>
                </c:pt>
                <c:pt idx="316">
                  <c:v>2580</c:v>
                </c:pt>
                <c:pt idx="317">
                  <c:v>2585</c:v>
                </c:pt>
                <c:pt idx="318">
                  <c:v>2590</c:v>
                </c:pt>
                <c:pt idx="319">
                  <c:v>2595</c:v>
                </c:pt>
                <c:pt idx="320">
                  <c:v>2600</c:v>
                </c:pt>
                <c:pt idx="321">
                  <c:v>2605</c:v>
                </c:pt>
                <c:pt idx="322">
                  <c:v>2610</c:v>
                </c:pt>
                <c:pt idx="323">
                  <c:v>2615</c:v>
                </c:pt>
                <c:pt idx="324">
                  <c:v>2620</c:v>
                </c:pt>
                <c:pt idx="325">
                  <c:v>2625</c:v>
                </c:pt>
                <c:pt idx="326">
                  <c:v>2630</c:v>
                </c:pt>
                <c:pt idx="327">
                  <c:v>2635</c:v>
                </c:pt>
                <c:pt idx="328">
                  <c:v>2640</c:v>
                </c:pt>
                <c:pt idx="329">
                  <c:v>2645</c:v>
                </c:pt>
                <c:pt idx="330">
                  <c:v>2650</c:v>
                </c:pt>
                <c:pt idx="331">
                  <c:v>2655</c:v>
                </c:pt>
                <c:pt idx="332">
                  <c:v>2660</c:v>
                </c:pt>
                <c:pt idx="333">
                  <c:v>2665</c:v>
                </c:pt>
                <c:pt idx="334">
                  <c:v>2670</c:v>
                </c:pt>
                <c:pt idx="335">
                  <c:v>2675</c:v>
                </c:pt>
                <c:pt idx="336">
                  <c:v>2680</c:v>
                </c:pt>
                <c:pt idx="337">
                  <c:v>2685</c:v>
                </c:pt>
                <c:pt idx="338">
                  <c:v>2690</c:v>
                </c:pt>
                <c:pt idx="339">
                  <c:v>2695</c:v>
                </c:pt>
                <c:pt idx="340">
                  <c:v>2700</c:v>
                </c:pt>
                <c:pt idx="341">
                  <c:v>2705</c:v>
                </c:pt>
                <c:pt idx="342">
                  <c:v>2710</c:v>
                </c:pt>
                <c:pt idx="343">
                  <c:v>2715</c:v>
                </c:pt>
                <c:pt idx="344">
                  <c:v>2720</c:v>
                </c:pt>
                <c:pt idx="345">
                  <c:v>2725</c:v>
                </c:pt>
                <c:pt idx="346">
                  <c:v>2730</c:v>
                </c:pt>
                <c:pt idx="347">
                  <c:v>2735</c:v>
                </c:pt>
                <c:pt idx="348">
                  <c:v>2740</c:v>
                </c:pt>
                <c:pt idx="349">
                  <c:v>2745</c:v>
                </c:pt>
                <c:pt idx="350">
                  <c:v>2750</c:v>
                </c:pt>
                <c:pt idx="351">
                  <c:v>2755</c:v>
                </c:pt>
                <c:pt idx="352">
                  <c:v>2760</c:v>
                </c:pt>
                <c:pt idx="353">
                  <c:v>2765</c:v>
                </c:pt>
                <c:pt idx="354">
                  <c:v>2770</c:v>
                </c:pt>
                <c:pt idx="355">
                  <c:v>2775</c:v>
                </c:pt>
                <c:pt idx="356">
                  <c:v>2780</c:v>
                </c:pt>
                <c:pt idx="357">
                  <c:v>2785</c:v>
                </c:pt>
                <c:pt idx="358">
                  <c:v>2790</c:v>
                </c:pt>
                <c:pt idx="359">
                  <c:v>2795</c:v>
                </c:pt>
                <c:pt idx="360">
                  <c:v>2800</c:v>
                </c:pt>
                <c:pt idx="361">
                  <c:v>2805</c:v>
                </c:pt>
                <c:pt idx="362">
                  <c:v>2810</c:v>
                </c:pt>
                <c:pt idx="363">
                  <c:v>2815</c:v>
                </c:pt>
                <c:pt idx="364">
                  <c:v>2820</c:v>
                </c:pt>
                <c:pt idx="365">
                  <c:v>2825</c:v>
                </c:pt>
                <c:pt idx="366">
                  <c:v>2830</c:v>
                </c:pt>
                <c:pt idx="367">
                  <c:v>2835</c:v>
                </c:pt>
                <c:pt idx="368">
                  <c:v>2840</c:v>
                </c:pt>
                <c:pt idx="369">
                  <c:v>2845</c:v>
                </c:pt>
                <c:pt idx="370">
                  <c:v>2850</c:v>
                </c:pt>
                <c:pt idx="371">
                  <c:v>2855</c:v>
                </c:pt>
                <c:pt idx="372">
                  <c:v>2860</c:v>
                </c:pt>
                <c:pt idx="373">
                  <c:v>2865</c:v>
                </c:pt>
                <c:pt idx="374">
                  <c:v>2870</c:v>
                </c:pt>
                <c:pt idx="375">
                  <c:v>2875</c:v>
                </c:pt>
                <c:pt idx="376">
                  <c:v>2880</c:v>
                </c:pt>
                <c:pt idx="377">
                  <c:v>2885</c:v>
                </c:pt>
                <c:pt idx="378">
                  <c:v>2890</c:v>
                </c:pt>
                <c:pt idx="379">
                  <c:v>2895</c:v>
                </c:pt>
                <c:pt idx="380">
                  <c:v>2900</c:v>
                </c:pt>
                <c:pt idx="381">
                  <c:v>2905</c:v>
                </c:pt>
                <c:pt idx="382">
                  <c:v>2910</c:v>
                </c:pt>
                <c:pt idx="383">
                  <c:v>2915</c:v>
                </c:pt>
                <c:pt idx="384">
                  <c:v>2920</c:v>
                </c:pt>
                <c:pt idx="385">
                  <c:v>2925</c:v>
                </c:pt>
                <c:pt idx="386">
                  <c:v>2930</c:v>
                </c:pt>
                <c:pt idx="387">
                  <c:v>2935</c:v>
                </c:pt>
                <c:pt idx="388">
                  <c:v>2940</c:v>
                </c:pt>
                <c:pt idx="389">
                  <c:v>2945</c:v>
                </c:pt>
                <c:pt idx="390">
                  <c:v>2950</c:v>
                </c:pt>
                <c:pt idx="391">
                  <c:v>2955</c:v>
                </c:pt>
                <c:pt idx="392">
                  <c:v>2960</c:v>
                </c:pt>
                <c:pt idx="393">
                  <c:v>2965</c:v>
                </c:pt>
                <c:pt idx="394">
                  <c:v>2970</c:v>
                </c:pt>
                <c:pt idx="395">
                  <c:v>2975</c:v>
                </c:pt>
                <c:pt idx="396">
                  <c:v>2980</c:v>
                </c:pt>
                <c:pt idx="397">
                  <c:v>2985</c:v>
                </c:pt>
                <c:pt idx="398">
                  <c:v>2990</c:v>
                </c:pt>
                <c:pt idx="399">
                  <c:v>2995</c:v>
                </c:pt>
                <c:pt idx="400">
                  <c:v>3000</c:v>
                </c:pt>
                <c:pt idx="401">
                  <c:v>3005</c:v>
                </c:pt>
                <c:pt idx="402">
                  <c:v>3010</c:v>
                </c:pt>
                <c:pt idx="403">
                  <c:v>3015</c:v>
                </c:pt>
                <c:pt idx="404">
                  <c:v>3020</c:v>
                </c:pt>
                <c:pt idx="405">
                  <c:v>3025</c:v>
                </c:pt>
                <c:pt idx="406">
                  <c:v>3030</c:v>
                </c:pt>
                <c:pt idx="407">
                  <c:v>3035</c:v>
                </c:pt>
                <c:pt idx="408">
                  <c:v>3040</c:v>
                </c:pt>
                <c:pt idx="409">
                  <c:v>3045</c:v>
                </c:pt>
                <c:pt idx="410">
                  <c:v>3050</c:v>
                </c:pt>
                <c:pt idx="411">
                  <c:v>3055</c:v>
                </c:pt>
                <c:pt idx="412">
                  <c:v>3060</c:v>
                </c:pt>
                <c:pt idx="413">
                  <c:v>3065</c:v>
                </c:pt>
                <c:pt idx="414">
                  <c:v>3070</c:v>
                </c:pt>
                <c:pt idx="415">
                  <c:v>3075</c:v>
                </c:pt>
                <c:pt idx="416">
                  <c:v>3080</c:v>
                </c:pt>
                <c:pt idx="417">
                  <c:v>3085</c:v>
                </c:pt>
                <c:pt idx="418">
                  <c:v>3090</c:v>
                </c:pt>
                <c:pt idx="419">
                  <c:v>3095</c:v>
                </c:pt>
                <c:pt idx="420">
                  <c:v>3100</c:v>
                </c:pt>
                <c:pt idx="421">
                  <c:v>3105</c:v>
                </c:pt>
                <c:pt idx="422">
                  <c:v>3110</c:v>
                </c:pt>
                <c:pt idx="423">
                  <c:v>3115</c:v>
                </c:pt>
                <c:pt idx="424">
                  <c:v>3120</c:v>
                </c:pt>
                <c:pt idx="425">
                  <c:v>3125</c:v>
                </c:pt>
                <c:pt idx="426">
                  <c:v>3130</c:v>
                </c:pt>
                <c:pt idx="427">
                  <c:v>3135</c:v>
                </c:pt>
                <c:pt idx="428">
                  <c:v>3140</c:v>
                </c:pt>
                <c:pt idx="429">
                  <c:v>3145</c:v>
                </c:pt>
                <c:pt idx="430">
                  <c:v>3150</c:v>
                </c:pt>
                <c:pt idx="431">
                  <c:v>3155</c:v>
                </c:pt>
                <c:pt idx="432">
                  <c:v>3160</c:v>
                </c:pt>
                <c:pt idx="433">
                  <c:v>3165</c:v>
                </c:pt>
                <c:pt idx="434">
                  <c:v>3170</c:v>
                </c:pt>
                <c:pt idx="435">
                  <c:v>3175</c:v>
                </c:pt>
                <c:pt idx="436">
                  <c:v>3180</c:v>
                </c:pt>
                <c:pt idx="437">
                  <c:v>3185</c:v>
                </c:pt>
                <c:pt idx="438">
                  <c:v>3190</c:v>
                </c:pt>
                <c:pt idx="439">
                  <c:v>3195</c:v>
                </c:pt>
                <c:pt idx="440">
                  <c:v>3200</c:v>
                </c:pt>
                <c:pt idx="441">
                  <c:v>3205</c:v>
                </c:pt>
                <c:pt idx="442">
                  <c:v>3210</c:v>
                </c:pt>
                <c:pt idx="443">
                  <c:v>3215</c:v>
                </c:pt>
                <c:pt idx="444">
                  <c:v>3220</c:v>
                </c:pt>
                <c:pt idx="445">
                  <c:v>3225</c:v>
                </c:pt>
                <c:pt idx="446">
                  <c:v>3230</c:v>
                </c:pt>
                <c:pt idx="447">
                  <c:v>3235</c:v>
                </c:pt>
                <c:pt idx="448">
                  <c:v>3240</c:v>
                </c:pt>
                <c:pt idx="449">
                  <c:v>3245</c:v>
                </c:pt>
                <c:pt idx="450">
                  <c:v>3250</c:v>
                </c:pt>
                <c:pt idx="451">
                  <c:v>3255</c:v>
                </c:pt>
                <c:pt idx="452">
                  <c:v>3260</c:v>
                </c:pt>
                <c:pt idx="453">
                  <c:v>3265</c:v>
                </c:pt>
                <c:pt idx="454">
                  <c:v>3270</c:v>
                </c:pt>
                <c:pt idx="455">
                  <c:v>3275</c:v>
                </c:pt>
                <c:pt idx="456">
                  <c:v>3280</c:v>
                </c:pt>
                <c:pt idx="457">
                  <c:v>3285</c:v>
                </c:pt>
                <c:pt idx="458">
                  <c:v>3290</c:v>
                </c:pt>
                <c:pt idx="459">
                  <c:v>3295</c:v>
                </c:pt>
                <c:pt idx="460">
                  <c:v>3300</c:v>
                </c:pt>
                <c:pt idx="461">
                  <c:v>3305</c:v>
                </c:pt>
                <c:pt idx="462">
                  <c:v>3310</c:v>
                </c:pt>
                <c:pt idx="463">
                  <c:v>3315</c:v>
                </c:pt>
                <c:pt idx="464">
                  <c:v>3320</c:v>
                </c:pt>
                <c:pt idx="465">
                  <c:v>3325</c:v>
                </c:pt>
                <c:pt idx="466">
                  <c:v>3330</c:v>
                </c:pt>
                <c:pt idx="467">
                  <c:v>3335</c:v>
                </c:pt>
                <c:pt idx="468">
                  <c:v>3340</c:v>
                </c:pt>
                <c:pt idx="469">
                  <c:v>3345</c:v>
                </c:pt>
                <c:pt idx="470">
                  <c:v>3350</c:v>
                </c:pt>
                <c:pt idx="471">
                  <c:v>3355</c:v>
                </c:pt>
                <c:pt idx="472">
                  <c:v>3360</c:v>
                </c:pt>
                <c:pt idx="473">
                  <c:v>3365</c:v>
                </c:pt>
                <c:pt idx="474">
                  <c:v>3370</c:v>
                </c:pt>
                <c:pt idx="475">
                  <c:v>3375</c:v>
                </c:pt>
                <c:pt idx="476">
                  <c:v>3380</c:v>
                </c:pt>
                <c:pt idx="477">
                  <c:v>3385</c:v>
                </c:pt>
                <c:pt idx="478">
                  <c:v>3390</c:v>
                </c:pt>
                <c:pt idx="479">
                  <c:v>3395</c:v>
                </c:pt>
                <c:pt idx="480">
                  <c:v>3400</c:v>
                </c:pt>
                <c:pt idx="481">
                  <c:v>3405</c:v>
                </c:pt>
                <c:pt idx="482">
                  <c:v>3410</c:v>
                </c:pt>
                <c:pt idx="483">
                  <c:v>3415</c:v>
                </c:pt>
                <c:pt idx="484">
                  <c:v>3420</c:v>
                </c:pt>
                <c:pt idx="485">
                  <c:v>3425</c:v>
                </c:pt>
                <c:pt idx="486">
                  <c:v>3430</c:v>
                </c:pt>
                <c:pt idx="487">
                  <c:v>3435</c:v>
                </c:pt>
                <c:pt idx="488">
                  <c:v>3440</c:v>
                </c:pt>
                <c:pt idx="489">
                  <c:v>3445</c:v>
                </c:pt>
                <c:pt idx="490">
                  <c:v>3450</c:v>
                </c:pt>
                <c:pt idx="491">
                  <c:v>3455</c:v>
                </c:pt>
                <c:pt idx="492">
                  <c:v>3460</c:v>
                </c:pt>
                <c:pt idx="493">
                  <c:v>3465</c:v>
                </c:pt>
                <c:pt idx="494">
                  <c:v>3470</c:v>
                </c:pt>
                <c:pt idx="495">
                  <c:v>3475</c:v>
                </c:pt>
                <c:pt idx="496">
                  <c:v>3480</c:v>
                </c:pt>
                <c:pt idx="497">
                  <c:v>3485</c:v>
                </c:pt>
                <c:pt idx="498">
                  <c:v>3490</c:v>
                </c:pt>
                <c:pt idx="499">
                  <c:v>3495</c:v>
                </c:pt>
                <c:pt idx="500">
                  <c:v>3500</c:v>
                </c:pt>
                <c:pt idx="501">
                  <c:v>3505</c:v>
                </c:pt>
                <c:pt idx="502">
                  <c:v>3510</c:v>
                </c:pt>
                <c:pt idx="503">
                  <c:v>3515</c:v>
                </c:pt>
                <c:pt idx="504">
                  <c:v>3520</c:v>
                </c:pt>
                <c:pt idx="505">
                  <c:v>3525</c:v>
                </c:pt>
                <c:pt idx="506">
                  <c:v>3530</c:v>
                </c:pt>
                <c:pt idx="507">
                  <c:v>3535</c:v>
                </c:pt>
                <c:pt idx="508">
                  <c:v>3540</c:v>
                </c:pt>
                <c:pt idx="509">
                  <c:v>3545</c:v>
                </c:pt>
                <c:pt idx="510">
                  <c:v>3550</c:v>
                </c:pt>
                <c:pt idx="511">
                  <c:v>3555</c:v>
                </c:pt>
                <c:pt idx="512">
                  <c:v>3560</c:v>
                </c:pt>
                <c:pt idx="513">
                  <c:v>3565</c:v>
                </c:pt>
                <c:pt idx="514">
                  <c:v>3570</c:v>
                </c:pt>
                <c:pt idx="515">
                  <c:v>3575</c:v>
                </c:pt>
                <c:pt idx="516">
                  <c:v>3580</c:v>
                </c:pt>
                <c:pt idx="517">
                  <c:v>3585</c:v>
                </c:pt>
                <c:pt idx="518">
                  <c:v>3590</c:v>
                </c:pt>
                <c:pt idx="519">
                  <c:v>3595</c:v>
                </c:pt>
                <c:pt idx="520">
                  <c:v>3600</c:v>
                </c:pt>
                <c:pt idx="521">
                  <c:v>3605</c:v>
                </c:pt>
                <c:pt idx="522">
                  <c:v>3610</c:v>
                </c:pt>
                <c:pt idx="523">
                  <c:v>3615</c:v>
                </c:pt>
                <c:pt idx="524">
                  <c:v>3620</c:v>
                </c:pt>
                <c:pt idx="525">
                  <c:v>3625</c:v>
                </c:pt>
                <c:pt idx="526">
                  <c:v>3630</c:v>
                </c:pt>
                <c:pt idx="527">
                  <c:v>3635</c:v>
                </c:pt>
                <c:pt idx="528">
                  <c:v>3640</c:v>
                </c:pt>
                <c:pt idx="529">
                  <c:v>3645</c:v>
                </c:pt>
                <c:pt idx="530">
                  <c:v>3650</c:v>
                </c:pt>
                <c:pt idx="531">
                  <c:v>3655</c:v>
                </c:pt>
                <c:pt idx="532">
                  <c:v>3660</c:v>
                </c:pt>
                <c:pt idx="533">
                  <c:v>3665</c:v>
                </c:pt>
                <c:pt idx="534">
                  <c:v>3670</c:v>
                </c:pt>
                <c:pt idx="535">
                  <c:v>3675</c:v>
                </c:pt>
                <c:pt idx="536">
                  <c:v>3680</c:v>
                </c:pt>
                <c:pt idx="537">
                  <c:v>3685</c:v>
                </c:pt>
                <c:pt idx="538">
                  <c:v>3690</c:v>
                </c:pt>
                <c:pt idx="539">
                  <c:v>3695</c:v>
                </c:pt>
                <c:pt idx="540">
                  <c:v>3700</c:v>
                </c:pt>
                <c:pt idx="541">
                  <c:v>3705</c:v>
                </c:pt>
                <c:pt idx="542">
                  <c:v>3710</c:v>
                </c:pt>
                <c:pt idx="543">
                  <c:v>3715</c:v>
                </c:pt>
                <c:pt idx="544">
                  <c:v>3720</c:v>
                </c:pt>
                <c:pt idx="545">
                  <c:v>3725</c:v>
                </c:pt>
                <c:pt idx="546">
                  <c:v>3730</c:v>
                </c:pt>
                <c:pt idx="547">
                  <c:v>3735</c:v>
                </c:pt>
                <c:pt idx="548">
                  <c:v>3740</c:v>
                </c:pt>
                <c:pt idx="549">
                  <c:v>3745</c:v>
                </c:pt>
                <c:pt idx="550">
                  <c:v>3750</c:v>
                </c:pt>
                <c:pt idx="551">
                  <c:v>3755</c:v>
                </c:pt>
                <c:pt idx="552">
                  <c:v>3760</c:v>
                </c:pt>
                <c:pt idx="553">
                  <c:v>3765</c:v>
                </c:pt>
                <c:pt idx="554">
                  <c:v>3770</c:v>
                </c:pt>
                <c:pt idx="555">
                  <c:v>3775</c:v>
                </c:pt>
                <c:pt idx="556">
                  <c:v>3780</c:v>
                </c:pt>
                <c:pt idx="557">
                  <c:v>3785</c:v>
                </c:pt>
                <c:pt idx="558">
                  <c:v>3790</c:v>
                </c:pt>
                <c:pt idx="559">
                  <c:v>3795</c:v>
                </c:pt>
                <c:pt idx="560">
                  <c:v>3800</c:v>
                </c:pt>
                <c:pt idx="561">
                  <c:v>3805</c:v>
                </c:pt>
                <c:pt idx="562">
                  <c:v>3810</c:v>
                </c:pt>
                <c:pt idx="563">
                  <c:v>3815</c:v>
                </c:pt>
                <c:pt idx="564">
                  <c:v>3820</c:v>
                </c:pt>
                <c:pt idx="565">
                  <c:v>3825</c:v>
                </c:pt>
                <c:pt idx="566">
                  <c:v>3830</c:v>
                </c:pt>
                <c:pt idx="567">
                  <c:v>3835</c:v>
                </c:pt>
                <c:pt idx="568">
                  <c:v>3840</c:v>
                </c:pt>
                <c:pt idx="569">
                  <c:v>3845</c:v>
                </c:pt>
                <c:pt idx="570">
                  <c:v>3850</c:v>
                </c:pt>
                <c:pt idx="571">
                  <c:v>3855</c:v>
                </c:pt>
                <c:pt idx="572">
                  <c:v>3860</c:v>
                </c:pt>
                <c:pt idx="573">
                  <c:v>3865</c:v>
                </c:pt>
                <c:pt idx="574">
                  <c:v>3870</c:v>
                </c:pt>
                <c:pt idx="575">
                  <c:v>3875</c:v>
                </c:pt>
                <c:pt idx="576">
                  <c:v>3880</c:v>
                </c:pt>
                <c:pt idx="577">
                  <c:v>3885</c:v>
                </c:pt>
                <c:pt idx="578">
                  <c:v>3890</c:v>
                </c:pt>
                <c:pt idx="579">
                  <c:v>3895</c:v>
                </c:pt>
                <c:pt idx="580">
                  <c:v>3900</c:v>
                </c:pt>
                <c:pt idx="581">
                  <c:v>3905</c:v>
                </c:pt>
                <c:pt idx="582">
                  <c:v>3910</c:v>
                </c:pt>
                <c:pt idx="583">
                  <c:v>3915</c:v>
                </c:pt>
                <c:pt idx="584">
                  <c:v>3920</c:v>
                </c:pt>
                <c:pt idx="585">
                  <c:v>3925</c:v>
                </c:pt>
                <c:pt idx="586">
                  <c:v>3930</c:v>
                </c:pt>
                <c:pt idx="587">
                  <c:v>3935</c:v>
                </c:pt>
                <c:pt idx="588">
                  <c:v>3940</c:v>
                </c:pt>
                <c:pt idx="589">
                  <c:v>3945</c:v>
                </c:pt>
                <c:pt idx="590">
                  <c:v>3950</c:v>
                </c:pt>
                <c:pt idx="591">
                  <c:v>3955</c:v>
                </c:pt>
                <c:pt idx="592">
                  <c:v>3960</c:v>
                </c:pt>
                <c:pt idx="593">
                  <c:v>3965</c:v>
                </c:pt>
                <c:pt idx="594">
                  <c:v>3970</c:v>
                </c:pt>
                <c:pt idx="595">
                  <c:v>3975</c:v>
                </c:pt>
                <c:pt idx="596">
                  <c:v>3980</c:v>
                </c:pt>
                <c:pt idx="597">
                  <c:v>3985</c:v>
                </c:pt>
                <c:pt idx="598">
                  <c:v>3990</c:v>
                </c:pt>
                <c:pt idx="599">
                  <c:v>3995</c:v>
                </c:pt>
                <c:pt idx="600">
                  <c:v>4000</c:v>
                </c:pt>
                <c:pt idx="601">
                  <c:v>4005</c:v>
                </c:pt>
                <c:pt idx="602">
                  <c:v>4010</c:v>
                </c:pt>
                <c:pt idx="603">
                  <c:v>4015</c:v>
                </c:pt>
                <c:pt idx="604">
                  <c:v>4020</c:v>
                </c:pt>
                <c:pt idx="605">
                  <c:v>4025</c:v>
                </c:pt>
                <c:pt idx="606">
                  <c:v>4030</c:v>
                </c:pt>
                <c:pt idx="607">
                  <c:v>4035</c:v>
                </c:pt>
                <c:pt idx="608">
                  <c:v>4040</c:v>
                </c:pt>
                <c:pt idx="609">
                  <c:v>4045</c:v>
                </c:pt>
                <c:pt idx="610">
                  <c:v>4050</c:v>
                </c:pt>
                <c:pt idx="611">
                  <c:v>4055</c:v>
                </c:pt>
                <c:pt idx="612">
                  <c:v>4060</c:v>
                </c:pt>
                <c:pt idx="613">
                  <c:v>4065</c:v>
                </c:pt>
                <c:pt idx="614">
                  <c:v>4070</c:v>
                </c:pt>
                <c:pt idx="615">
                  <c:v>4075</c:v>
                </c:pt>
                <c:pt idx="616">
                  <c:v>4080</c:v>
                </c:pt>
                <c:pt idx="617">
                  <c:v>4085</c:v>
                </c:pt>
                <c:pt idx="618">
                  <c:v>4090</c:v>
                </c:pt>
                <c:pt idx="619">
                  <c:v>4095</c:v>
                </c:pt>
                <c:pt idx="620">
                  <c:v>4100</c:v>
                </c:pt>
                <c:pt idx="621">
                  <c:v>4105</c:v>
                </c:pt>
                <c:pt idx="622">
                  <c:v>4110</c:v>
                </c:pt>
                <c:pt idx="623">
                  <c:v>4115</c:v>
                </c:pt>
                <c:pt idx="624">
                  <c:v>4120</c:v>
                </c:pt>
                <c:pt idx="625">
                  <c:v>4125</c:v>
                </c:pt>
                <c:pt idx="626">
                  <c:v>4130</c:v>
                </c:pt>
                <c:pt idx="627">
                  <c:v>4135</c:v>
                </c:pt>
                <c:pt idx="628">
                  <c:v>4140</c:v>
                </c:pt>
                <c:pt idx="629">
                  <c:v>4145</c:v>
                </c:pt>
                <c:pt idx="630">
                  <c:v>4150</c:v>
                </c:pt>
                <c:pt idx="631">
                  <c:v>4155</c:v>
                </c:pt>
                <c:pt idx="632">
                  <c:v>4160</c:v>
                </c:pt>
                <c:pt idx="633">
                  <c:v>4165</c:v>
                </c:pt>
                <c:pt idx="634">
                  <c:v>4170</c:v>
                </c:pt>
                <c:pt idx="635">
                  <c:v>4175</c:v>
                </c:pt>
                <c:pt idx="636">
                  <c:v>4180</c:v>
                </c:pt>
                <c:pt idx="637">
                  <c:v>4185</c:v>
                </c:pt>
                <c:pt idx="638">
                  <c:v>4190</c:v>
                </c:pt>
                <c:pt idx="639">
                  <c:v>4195</c:v>
                </c:pt>
                <c:pt idx="640">
                  <c:v>4200</c:v>
                </c:pt>
                <c:pt idx="641">
                  <c:v>4205</c:v>
                </c:pt>
                <c:pt idx="642">
                  <c:v>4210</c:v>
                </c:pt>
                <c:pt idx="643">
                  <c:v>4215</c:v>
                </c:pt>
                <c:pt idx="644">
                  <c:v>4220</c:v>
                </c:pt>
                <c:pt idx="645">
                  <c:v>4225</c:v>
                </c:pt>
                <c:pt idx="646">
                  <c:v>4230</c:v>
                </c:pt>
                <c:pt idx="647">
                  <c:v>4235</c:v>
                </c:pt>
                <c:pt idx="648">
                  <c:v>4240</c:v>
                </c:pt>
                <c:pt idx="649">
                  <c:v>4245</c:v>
                </c:pt>
                <c:pt idx="650">
                  <c:v>4250</c:v>
                </c:pt>
                <c:pt idx="651">
                  <c:v>4255</c:v>
                </c:pt>
                <c:pt idx="652">
                  <c:v>4260</c:v>
                </c:pt>
                <c:pt idx="653">
                  <c:v>4265</c:v>
                </c:pt>
                <c:pt idx="654">
                  <c:v>4270</c:v>
                </c:pt>
                <c:pt idx="655">
                  <c:v>4275</c:v>
                </c:pt>
                <c:pt idx="656">
                  <c:v>4280</c:v>
                </c:pt>
                <c:pt idx="657">
                  <c:v>4285</c:v>
                </c:pt>
                <c:pt idx="658">
                  <c:v>4290</c:v>
                </c:pt>
                <c:pt idx="659">
                  <c:v>4295</c:v>
                </c:pt>
                <c:pt idx="660">
                  <c:v>4300</c:v>
                </c:pt>
                <c:pt idx="661">
                  <c:v>4305</c:v>
                </c:pt>
                <c:pt idx="662">
                  <c:v>4310</c:v>
                </c:pt>
                <c:pt idx="663">
                  <c:v>4315</c:v>
                </c:pt>
                <c:pt idx="664">
                  <c:v>4320</c:v>
                </c:pt>
                <c:pt idx="665">
                  <c:v>4325</c:v>
                </c:pt>
                <c:pt idx="666">
                  <c:v>4330</c:v>
                </c:pt>
                <c:pt idx="667">
                  <c:v>4335</c:v>
                </c:pt>
                <c:pt idx="668">
                  <c:v>4340</c:v>
                </c:pt>
                <c:pt idx="669">
                  <c:v>4345</c:v>
                </c:pt>
                <c:pt idx="670">
                  <c:v>4350</c:v>
                </c:pt>
                <c:pt idx="671">
                  <c:v>4355</c:v>
                </c:pt>
                <c:pt idx="672">
                  <c:v>4360</c:v>
                </c:pt>
                <c:pt idx="673">
                  <c:v>4365</c:v>
                </c:pt>
                <c:pt idx="674">
                  <c:v>4370</c:v>
                </c:pt>
                <c:pt idx="675">
                  <c:v>4375</c:v>
                </c:pt>
                <c:pt idx="676">
                  <c:v>4380</c:v>
                </c:pt>
                <c:pt idx="677">
                  <c:v>4385</c:v>
                </c:pt>
                <c:pt idx="678">
                  <c:v>4390</c:v>
                </c:pt>
                <c:pt idx="679">
                  <c:v>4395</c:v>
                </c:pt>
                <c:pt idx="680">
                  <c:v>4400</c:v>
                </c:pt>
                <c:pt idx="681">
                  <c:v>4405</c:v>
                </c:pt>
                <c:pt idx="682">
                  <c:v>4410</c:v>
                </c:pt>
                <c:pt idx="683">
                  <c:v>4415</c:v>
                </c:pt>
                <c:pt idx="684">
                  <c:v>4420</c:v>
                </c:pt>
                <c:pt idx="685">
                  <c:v>4425</c:v>
                </c:pt>
                <c:pt idx="686">
                  <c:v>4430</c:v>
                </c:pt>
                <c:pt idx="687">
                  <c:v>4435</c:v>
                </c:pt>
                <c:pt idx="688">
                  <c:v>4440</c:v>
                </c:pt>
                <c:pt idx="689">
                  <c:v>4445</c:v>
                </c:pt>
                <c:pt idx="690">
                  <c:v>4450</c:v>
                </c:pt>
                <c:pt idx="691">
                  <c:v>4455</c:v>
                </c:pt>
                <c:pt idx="692">
                  <c:v>4460</c:v>
                </c:pt>
                <c:pt idx="693">
                  <c:v>4465</c:v>
                </c:pt>
                <c:pt idx="694">
                  <c:v>4470</c:v>
                </c:pt>
                <c:pt idx="695">
                  <c:v>4475</c:v>
                </c:pt>
                <c:pt idx="696">
                  <c:v>4480</c:v>
                </c:pt>
                <c:pt idx="697">
                  <c:v>4485</c:v>
                </c:pt>
                <c:pt idx="698">
                  <c:v>4490</c:v>
                </c:pt>
                <c:pt idx="699">
                  <c:v>4495</c:v>
                </c:pt>
                <c:pt idx="700">
                  <c:v>4500</c:v>
                </c:pt>
                <c:pt idx="701">
                  <c:v>4505</c:v>
                </c:pt>
                <c:pt idx="702">
                  <c:v>4510</c:v>
                </c:pt>
                <c:pt idx="703">
                  <c:v>4515</c:v>
                </c:pt>
                <c:pt idx="704">
                  <c:v>4520</c:v>
                </c:pt>
                <c:pt idx="705">
                  <c:v>4525</c:v>
                </c:pt>
                <c:pt idx="706">
                  <c:v>4530</c:v>
                </c:pt>
                <c:pt idx="707">
                  <c:v>4535</c:v>
                </c:pt>
                <c:pt idx="708">
                  <c:v>4540</c:v>
                </c:pt>
                <c:pt idx="709">
                  <c:v>4545</c:v>
                </c:pt>
                <c:pt idx="710">
                  <c:v>4550</c:v>
                </c:pt>
                <c:pt idx="711">
                  <c:v>4555</c:v>
                </c:pt>
                <c:pt idx="712">
                  <c:v>4560</c:v>
                </c:pt>
                <c:pt idx="713">
                  <c:v>4565</c:v>
                </c:pt>
                <c:pt idx="714">
                  <c:v>4570</c:v>
                </c:pt>
                <c:pt idx="715">
                  <c:v>4575</c:v>
                </c:pt>
                <c:pt idx="716">
                  <c:v>4580</c:v>
                </c:pt>
                <c:pt idx="717">
                  <c:v>4585</c:v>
                </c:pt>
                <c:pt idx="718">
                  <c:v>4590</c:v>
                </c:pt>
                <c:pt idx="719">
                  <c:v>4595</c:v>
                </c:pt>
                <c:pt idx="720">
                  <c:v>4600</c:v>
                </c:pt>
                <c:pt idx="721">
                  <c:v>4605</c:v>
                </c:pt>
                <c:pt idx="722">
                  <c:v>4610</c:v>
                </c:pt>
                <c:pt idx="723">
                  <c:v>4615</c:v>
                </c:pt>
                <c:pt idx="724">
                  <c:v>4620</c:v>
                </c:pt>
                <c:pt idx="725">
                  <c:v>4625</c:v>
                </c:pt>
                <c:pt idx="726">
                  <c:v>4630</c:v>
                </c:pt>
                <c:pt idx="727">
                  <c:v>4635</c:v>
                </c:pt>
                <c:pt idx="728">
                  <c:v>4640</c:v>
                </c:pt>
                <c:pt idx="729">
                  <c:v>4645</c:v>
                </c:pt>
                <c:pt idx="730">
                  <c:v>4650</c:v>
                </c:pt>
                <c:pt idx="731">
                  <c:v>4655</c:v>
                </c:pt>
                <c:pt idx="732">
                  <c:v>4660</c:v>
                </c:pt>
                <c:pt idx="733">
                  <c:v>4665</c:v>
                </c:pt>
                <c:pt idx="734">
                  <c:v>4670</c:v>
                </c:pt>
                <c:pt idx="735">
                  <c:v>4675</c:v>
                </c:pt>
                <c:pt idx="736">
                  <c:v>4680</c:v>
                </c:pt>
                <c:pt idx="737">
                  <c:v>4685</c:v>
                </c:pt>
                <c:pt idx="738">
                  <c:v>4690</c:v>
                </c:pt>
                <c:pt idx="739">
                  <c:v>4695</c:v>
                </c:pt>
                <c:pt idx="740">
                  <c:v>4700</c:v>
                </c:pt>
                <c:pt idx="741">
                  <c:v>4705</c:v>
                </c:pt>
                <c:pt idx="742">
                  <c:v>4710</c:v>
                </c:pt>
                <c:pt idx="743">
                  <c:v>4715</c:v>
                </c:pt>
                <c:pt idx="744">
                  <c:v>4720</c:v>
                </c:pt>
                <c:pt idx="745">
                  <c:v>4725</c:v>
                </c:pt>
                <c:pt idx="746">
                  <c:v>4730</c:v>
                </c:pt>
                <c:pt idx="747">
                  <c:v>4735</c:v>
                </c:pt>
                <c:pt idx="748">
                  <c:v>4740</c:v>
                </c:pt>
                <c:pt idx="749">
                  <c:v>4745</c:v>
                </c:pt>
                <c:pt idx="750">
                  <c:v>4750</c:v>
                </c:pt>
                <c:pt idx="751">
                  <c:v>4755</c:v>
                </c:pt>
                <c:pt idx="752">
                  <c:v>4760</c:v>
                </c:pt>
                <c:pt idx="753">
                  <c:v>4765</c:v>
                </c:pt>
                <c:pt idx="754">
                  <c:v>4770</c:v>
                </c:pt>
                <c:pt idx="755">
                  <c:v>4775</c:v>
                </c:pt>
                <c:pt idx="756">
                  <c:v>4780</c:v>
                </c:pt>
                <c:pt idx="757">
                  <c:v>4785</c:v>
                </c:pt>
                <c:pt idx="758">
                  <c:v>4790</c:v>
                </c:pt>
                <c:pt idx="759">
                  <c:v>4795</c:v>
                </c:pt>
                <c:pt idx="760">
                  <c:v>4800</c:v>
                </c:pt>
                <c:pt idx="761">
                  <c:v>4805</c:v>
                </c:pt>
                <c:pt idx="762">
                  <c:v>4810</c:v>
                </c:pt>
                <c:pt idx="763">
                  <c:v>4815</c:v>
                </c:pt>
                <c:pt idx="764">
                  <c:v>4820</c:v>
                </c:pt>
                <c:pt idx="765">
                  <c:v>4825</c:v>
                </c:pt>
                <c:pt idx="766">
                  <c:v>4830</c:v>
                </c:pt>
                <c:pt idx="767">
                  <c:v>4835</c:v>
                </c:pt>
                <c:pt idx="768">
                  <c:v>4840</c:v>
                </c:pt>
                <c:pt idx="769">
                  <c:v>4845</c:v>
                </c:pt>
                <c:pt idx="770">
                  <c:v>4850</c:v>
                </c:pt>
                <c:pt idx="771">
                  <c:v>4855</c:v>
                </c:pt>
                <c:pt idx="772">
                  <c:v>4860</c:v>
                </c:pt>
                <c:pt idx="773">
                  <c:v>4865</c:v>
                </c:pt>
                <c:pt idx="774">
                  <c:v>4870</c:v>
                </c:pt>
                <c:pt idx="775">
                  <c:v>4875</c:v>
                </c:pt>
                <c:pt idx="776">
                  <c:v>4880</c:v>
                </c:pt>
                <c:pt idx="777">
                  <c:v>4885</c:v>
                </c:pt>
                <c:pt idx="778">
                  <c:v>4890</c:v>
                </c:pt>
                <c:pt idx="779">
                  <c:v>4895</c:v>
                </c:pt>
                <c:pt idx="780">
                  <c:v>4900</c:v>
                </c:pt>
                <c:pt idx="781">
                  <c:v>4905</c:v>
                </c:pt>
                <c:pt idx="782">
                  <c:v>4910</c:v>
                </c:pt>
                <c:pt idx="783">
                  <c:v>4915</c:v>
                </c:pt>
                <c:pt idx="784">
                  <c:v>4920</c:v>
                </c:pt>
                <c:pt idx="785">
                  <c:v>4925</c:v>
                </c:pt>
                <c:pt idx="786">
                  <c:v>4930</c:v>
                </c:pt>
                <c:pt idx="787">
                  <c:v>4935</c:v>
                </c:pt>
                <c:pt idx="788">
                  <c:v>4940</c:v>
                </c:pt>
                <c:pt idx="789">
                  <c:v>4945</c:v>
                </c:pt>
                <c:pt idx="790">
                  <c:v>4950</c:v>
                </c:pt>
                <c:pt idx="791">
                  <c:v>4955</c:v>
                </c:pt>
                <c:pt idx="792">
                  <c:v>4960</c:v>
                </c:pt>
                <c:pt idx="793">
                  <c:v>4965</c:v>
                </c:pt>
                <c:pt idx="794">
                  <c:v>4970</c:v>
                </c:pt>
                <c:pt idx="795">
                  <c:v>4975</c:v>
                </c:pt>
                <c:pt idx="796">
                  <c:v>4980</c:v>
                </c:pt>
                <c:pt idx="797">
                  <c:v>4985</c:v>
                </c:pt>
                <c:pt idx="798">
                  <c:v>4990</c:v>
                </c:pt>
                <c:pt idx="799">
                  <c:v>4995</c:v>
                </c:pt>
                <c:pt idx="800">
                  <c:v>5000</c:v>
                </c:pt>
              </c:numCache>
            </c:numRef>
          </c:xVal>
          <c:yVal>
            <c:numRef>
              <c:f>Sheet2!$O$2:$O$802</c:f>
              <c:numCache>
                <c:formatCode>General</c:formatCode>
                <c:ptCount val="801"/>
                <c:pt idx="0">
                  <c:v>-67381.1725084598</c:v>
                </c:pt>
                <c:pt idx="1">
                  <c:v>-67122.4343859232</c:v>
                </c:pt>
                <c:pt idx="2">
                  <c:v>-66863.6185516233</c:v>
                </c:pt>
                <c:pt idx="3">
                  <c:v>-66604.7253902748</c:v>
                </c:pt>
                <c:pt idx="4">
                  <c:v>-66345.7552828023</c:v>
                </c:pt>
                <c:pt idx="5">
                  <c:v>-66086.7086063957</c:v>
                </c:pt>
                <c:pt idx="6">
                  <c:v>-65827.5857345649</c:v>
                </c:pt>
                <c:pt idx="7">
                  <c:v>-65568.3870371937</c:v>
                </c:pt>
                <c:pt idx="8">
                  <c:v>-65309.1128805917</c:v>
                </c:pt>
                <c:pt idx="9">
                  <c:v>-65049.7636275466</c:v>
                </c:pt>
                <c:pt idx="10">
                  <c:v>-64790.3396373742</c:v>
                </c:pt>
                <c:pt idx="11">
                  <c:v>-64530.8412659683</c:v>
                </c:pt>
                <c:pt idx="12">
                  <c:v>-64271.2688658493</c:v>
                </c:pt>
                <c:pt idx="13">
                  <c:v>-64011.6227862118</c:v>
                </c:pt>
                <c:pt idx="14">
                  <c:v>-63751.9033729715</c:v>
                </c:pt>
                <c:pt idx="15">
                  <c:v>-63492.1109688114</c:v>
                </c:pt>
                <c:pt idx="16">
                  <c:v>-63232.2459132266</c:v>
                </c:pt>
                <c:pt idx="17">
                  <c:v>-62972.3085425686</c:v>
                </c:pt>
                <c:pt idx="18">
                  <c:v>-62712.299190089</c:v>
                </c:pt>
                <c:pt idx="19">
                  <c:v>-62452.218185982</c:v>
                </c:pt>
                <c:pt idx="20">
                  <c:v>-62192.0658574262</c:v>
                </c:pt>
                <c:pt idx="21">
                  <c:v>-61931.8425286259</c:v>
                </c:pt>
                <c:pt idx="22">
                  <c:v>-61671.5485208514</c:v>
                </c:pt>
                <c:pt idx="23">
                  <c:v>-61411.1841524786</c:v>
                </c:pt>
                <c:pt idx="24">
                  <c:v>-61150.749739028</c:v>
                </c:pt>
                <c:pt idx="25">
                  <c:v>-60890.2455932029</c:v>
                </c:pt>
                <c:pt idx="26">
                  <c:v>-60629.6720249271</c:v>
                </c:pt>
                <c:pt idx="27">
                  <c:v>-60369.0293413814</c:v>
                </c:pt>
                <c:pt idx="28">
                  <c:v>-60108.3178470405</c:v>
                </c:pt>
                <c:pt idx="29">
                  <c:v>-59847.537843708</c:v>
                </c:pt>
                <c:pt idx="30">
                  <c:v>-59586.6896305518</c:v>
                </c:pt>
                <c:pt idx="31">
                  <c:v>-59325.7735041381</c:v>
                </c:pt>
                <c:pt idx="32">
                  <c:v>-59064.7897584656</c:v>
                </c:pt>
                <c:pt idx="33">
                  <c:v>-58803.7386849984</c:v>
                </c:pt>
                <c:pt idx="34">
                  <c:v>-58542.6205726987</c:v>
                </c:pt>
                <c:pt idx="35">
                  <c:v>-58281.4357080592</c:v>
                </c:pt>
                <c:pt idx="36">
                  <c:v>-58020.1843751339</c:v>
                </c:pt>
                <c:pt idx="37">
                  <c:v>-57758.8668555699</c:v>
                </c:pt>
                <c:pt idx="38">
                  <c:v>-57497.4834286374</c:v>
                </c:pt>
                <c:pt idx="39">
                  <c:v>-57236.0343712596</c:v>
                </c:pt>
                <c:pt idx="40">
                  <c:v>-56974.5199580426</c:v>
                </c:pt>
                <c:pt idx="41">
                  <c:v>-56712.9404613039</c:v>
                </c:pt>
                <c:pt idx="42">
                  <c:v>-56451.2961511013</c:v>
                </c:pt>
                <c:pt idx="43">
                  <c:v>-56189.5872952604</c:v>
                </c:pt>
                <c:pt idx="44">
                  <c:v>-55927.8141594027</c:v>
                </c:pt>
                <c:pt idx="45">
                  <c:v>-55665.9770069723</c:v>
                </c:pt>
                <c:pt idx="46">
                  <c:v>-55404.0760992629</c:v>
                </c:pt>
                <c:pt idx="47">
                  <c:v>-55142.1116954437</c:v>
                </c:pt>
                <c:pt idx="48">
                  <c:v>-54880.0840525852</c:v>
                </c:pt>
                <c:pt idx="49">
                  <c:v>-54617.9934256852</c:v>
                </c:pt>
                <c:pt idx="50">
                  <c:v>-54355.8400676928</c:v>
                </c:pt>
                <c:pt idx="51">
                  <c:v>-54093.6242295338</c:v>
                </c:pt>
                <c:pt idx="52">
                  <c:v>-53831.3461601344</c:v>
                </c:pt>
                <c:pt idx="53">
                  <c:v>-53569.0061064454</c:v>
                </c:pt>
                <c:pt idx="54">
                  <c:v>-53306.6043134653</c:v>
                </c:pt>
                <c:pt idx="55">
                  <c:v>-53044.1410242632</c:v>
                </c:pt>
                <c:pt idx="56">
                  <c:v>-52781.6164800022</c:v>
                </c:pt>
                <c:pt idx="57">
                  <c:v>-52519.030919961</c:v>
                </c:pt>
                <c:pt idx="58">
                  <c:v>-52256.3845815563</c:v>
                </c:pt>
                <c:pt idx="59">
                  <c:v>-51993.6777003644</c:v>
                </c:pt>
                <c:pt idx="60">
                  <c:v>-51730.9105101424</c:v>
                </c:pt>
                <c:pt idx="61">
                  <c:v>-51468.0832428491</c:v>
                </c:pt>
                <c:pt idx="62">
                  <c:v>-51205.1961286661</c:v>
                </c:pt>
                <c:pt idx="63">
                  <c:v>-50942.2493960178</c:v>
                </c:pt>
                <c:pt idx="64">
                  <c:v>-50679.2432715914</c:v>
                </c:pt>
                <c:pt idx="65">
                  <c:v>-50416.1779803567</c:v>
                </c:pt>
                <c:pt idx="66">
                  <c:v>-50153.053745586</c:v>
                </c:pt>
                <c:pt idx="67">
                  <c:v>-49889.8707888725</c:v>
                </c:pt>
                <c:pt idx="68">
                  <c:v>-49626.6293301495</c:v>
                </c:pt>
                <c:pt idx="69">
                  <c:v>-49363.3295877092</c:v>
                </c:pt>
                <c:pt idx="70">
                  <c:v>-49099.9717782207</c:v>
                </c:pt>
                <c:pt idx="71">
                  <c:v>-48836.556116748</c:v>
                </c:pt>
                <c:pt idx="72">
                  <c:v>-48573.0828167682</c:v>
                </c:pt>
                <c:pt idx="73">
                  <c:v>-48309.5520901883</c:v>
                </c:pt>
                <c:pt idx="74">
                  <c:v>-48045.9641473634</c:v>
                </c:pt>
                <c:pt idx="75">
                  <c:v>-47782.3191971126</c:v>
                </c:pt>
                <c:pt idx="76">
                  <c:v>-47518.6174467366</c:v>
                </c:pt>
                <c:pt idx="77">
                  <c:v>-47254.8591020339</c:v>
                </c:pt>
                <c:pt idx="78">
                  <c:v>-46991.044367317</c:v>
                </c:pt>
                <c:pt idx="79">
                  <c:v>-46727.1734454286</c:v>
                </c:pt>
                <c:pt idx="80">
                  <c:v>-46463.2465377572</c:v>
                </c:pt>
                <c:pt idx="81">
                  <c:v>-46199.2638442529</c:v>
                </c:pt>
                <c:pt idx="82">
                  <c:v>-45935.2255634427</c:v>
                </c:pt>
                <c:pt idx="83">
                  <c:v>-45671.1318924455</c:v>
                </c:pt>
                <c:pt idx="84">
                  <c:v>-45406.9830269872</c:v>
                </c:pt>
                <c:pt idx="85">
                  <c:v>-45142.7791614152</c:v>
                </c:pt>
                <c:pt idx="86">
                  <c:v>-44878.5204887131</c:v>
                </c:pt>
                <c:pt idx="87">
                  <c:v>-44614.2072005152</c:v>
                </c:pt>
                <c:pt idx="88">
                  <c:v>-44349.8394871201</c:v>
                </c:pt>
                <c:pt idx="89">
                  <c:v>-44085.4175375049</c:v>
                </c:pt>
                <c:pt idx="90">
                  <c:v>-43820.9415393388</c:v>
                </c:pt>
                <c:pt idx="91">
                  <c:v>-43556.4116789971</c:v>
                </c:pt>
                <c:pt idx="92">
                  <c:v>-43291.8281415738</c:v>
                </c:pt>
                <c:pt idx="93">
                  <c:v>-43027.1911108953</c:v>
                </c:pt>
                <c:pt idx="94">
                  <c:v>-42762.500769533</c:v>
                </c:pt>
                <c:pt idx="95">
                  <c:v>-42497.7572988166</c:v>
                </c:pt>
                <c:pt idx="96">
                  <c:v>-42232.9608788463</c:v>
                </c:pt>
                <c:pt idx="97">
                  <c:v>-41968.1116885053</c:v>
                </c:pt>
                <c:pt idx="98">
                  <c:v>-41703.2099054724</c:v>
                </c:pt>
                <c:pt idx="99">
                  <c:v>-41438.2557062336</c:v>
                </c:pt>
                <c:pt idx="100">
                  <c:v>-41173.2492660949</c:v>
                </c:pt>
                <c:pt idx="101">
                  <c:v>-40908.190759193</c:v>
                </c:pt>
                <c:pt idx="102">
                  <c:v>-40643.0803585079</c:v>
                </c:pt>
                <c:pt idx="103">
                  <c:v>-40377.9182358741</c:v>
                </c:pt>
                <c:pt idx="104">
                  <c:v>-40112.7045619915</c:v>
                </c:pt>
                <c:pt idx="105">
                  <c:v>-39847.4395064373</c:v>
                </c:pt>
                <c:pt idx="106">
                  <c:v>-39582.1232376766</c:v>
                </c:pt>
                <c:pt idx="107">
                  <c:v>-39316.7559230735</c:v>
                </c:pt>
                <c:pt idx="108">
                  <c:v>-39051.3377289015</c:v>
                </c:pt>
                <c:pt idx="109">
                  <c:v>-38785.8688203547</c:v>
                </c:pt>
                <c:pt idx="110">
                  <c:v>-38520.3493615579</c:v>
                </c:pt>
                <c:pt idx="111">
                  <c:v>-38254.7795155768</c:v>
                </c:pt>
                <c:pt idx="112">
                  <c:v>-37989.1594444289</c:v>
                </c:pt>
                <c:pt idx="113">
                  <c:v>-37723.4893090927</c:v>
                </c:pt>
                <c:pt idx="114">
                  <c:v>-37457.7692695182</c:v>
                </c:pt>
                <c:pt idx="115">
                  <c:v>-37191.9994846367</c:v>
                </c:pt>
                <c:pt idx="116">
                  <c:v>-36926.1801123704</c:v>
                </c:pt>
                <c:pt idx="117">
                  <c:v>-36660.3113096417</c:v>
                </c:pt>
                <c:pt idx="118">
                  <c:v>-36394.3932323834</c:v>
                </c:pt>
                <c:pt idx="119">
                  <c:v>-36128.4260355473</c:v>
                </c:pt>
                <c:pt idx="120">
                  <c:v>-35862.4098731138</c:v>
                </c:pt>
                <c:pt idx="121">
                  <c:v>-35596.3448981008</c:v>
                </c:pt>
                <c:pt idx="122">
                  <c:v>-35330.231262573</c:v>
                </c:pt>
                <c:pt idx="123">
                  <c:v>-35064.0691176504</c:v>
                </c:pt>
                <c:pt idx="124">
                  <c:v>-34797.8586135174</c:v>
                </c:pt>
                <c:pt idx="125">
                  <c:v>-34531.5998994314</c:v>
                </c:pt>
                <c:pt idx="126">
                  <c:v>-34265.293123731</c:v>
                </c:pt>
                <c:pt idx="127">
                  <c:v>-33998.9384338451</c:v>
                </c:pt>
                <c:pt idx="128">
                  <c:v>-33732.5359763006</c:v>
                </c:pt>
                <c:pt idx="129">
                  <c:v>-33466.0858967312</c:v>
                </c:pt>
                <c:pt idx="130">
                  <c:v>-33199.588339885</c:v>
                </c:pt>
                <c:pt idx="131">
                  <c:v>-32933.043449633</c:v>
                </c:pt>
                <c:pt idx="132">
                  <c:v>-32666.4513689769</c:v>
                </c:pt>
                <c:pt idx="133">
                  <c:v>-32399.8122400568</c:v>
                </c:pt>
                <c:pt idx="134">
                  <c:v>-32133.1262041594</c:v>
                </c:pt>
                <c:pt idx="135">
                  <c:v>-31866.3934017251</c:v>
                </c:pt>
                <c:pt idx="136">
                  <c:v>-31599.6139723558</c:v>
                </c:pt>
                <c:pt idx="137">
                  <c:v>-31332.7880548226</c:v>
                </c:pt>
                <c:pt idx="138">
                  <c:v>-31065.9157870731</c:v>
                </c:pt>
                <c:pt idx="139">
                  <c:v>-30798.9973062384</c:v>
                </c:pt>
                <c:pt idx="140">
                  <c:v>-30532.0327486407</c:v>
                </c:pt>
                <c:pt idx="141">
                  <c:v>-30265.0222498003</c:v>
                </c:pt>
                <c:pt idx="142">
                  <c:v>-29997.9659444426</c:v>
                </c:pt>
                <c:pt idx="143">
                  <c:v>-29730.8639665052</c:v>
                </c:pt>
                <c:pt idx="144">
                  <c:v>-29463.7164491448</c:v>
                </c:pt>
                <c:pt idx="145">
                  <c:v>-29196.5235247436</c:v>
                </c:pt>
                <c:pt idx="146">
                  <c:v>-28929.2853249167</c:v>
                </c:pt>
                <c:pt idx="147">
                  <c:v>-28662.0019805183</c:v>
                </c:pt>
                <c:pt idx="148">
                  <c:v>-28394.6736216483</c:v>
                </c:pt>
                <c:pt idx="149">
                  <c:v>-28127.3003776591</c:v>
                </c:pt>
                <c:pt idx="150">
                  <c:v>-27859.8823771617</c:v>
                </c:pt>
                <c:pt idx="151">
                  <c:v>-27592.4197480321</c:v>
                </c:pt>
                <c:pt idx="152">
                  <c:v>-27324.9126174179</c:v>
                </c:pt>
                <c:pt idx="153">
                  <c:v>-27057.3611117439</c:v>
                </c:pt>
                <c:pt idx="154">
                  <c:v>-26789.7653567189</c:v>
                </c:pt>
                <c:pt idx="155">
                  <c:v>-26522.1254773415</c:v>
                </c:pt>
                <c:pt idx="156">
                  <c:v>-26254.4415979059</c:v>
                </c:pt>
                <c:pt idx="157">
                  <c:v>-25986.7138420081</c:v>
                </c:pt>
                <c:pt idx="158">
                  <c:v>-25718.9423325517</c:v>
                </c:pt>
                <c:pt idx="159">
                  <c:v>-25451.1271917537</c:v>
                </c:pt>
                <c:pt idx="160">
                  <c:v>-25183.26854115</c:v>
                </c:pt>
                <c:pt idx="161">
                  <c:v>-24915.3665016017</c:v>
                </c:pt>
                <c:pt idx="162">
                  <c:v>-24647.4211933</c:v>
                </c:pt>
                <c:pt idx="163">
                  <c:v>-24379.4327357721</c:v>
                </c:pt>
                <c:pt idx="164">
                  <c:v>-24111.4012478868</c:v>
                </c:pt>
                <c:pt idx="165">
                  <c:v>-23843.3268478596</c:v>
                </c:pt>
                <c:pt idx="166">
                  <c:v>-23575.2096532583</c:v>
                </c:pt>
                <c:pt idx="167">
                  <c:v>-23307.0497810083</c:v>
                </c:pt>
                <c:pt idx="168">
                  <c:v>-23038.8473473977</c:v>
                </c:pt>
                <c:pt idx="169">
                  <c:v>-22770.6024680826</c:v>
                </c:pt>
                <c:pt idx="170">
                  <c:v>-22502.3152580925</c:v>
                </c:pt>
                <c:pt idx="171">
                  <c:v>-22233.9858318348</c:v>
                </c:pt>
                <c:pt idx="172">
                  <c:v>-21965.6143031002</c:v>
                </c:pt>
                <c:pt idx="173">
                  <c:v>-21697.2007850677</c:v>
                </c:pt>
                <c:pt idx="174">
                  <c:v>-21428.7453903095</c:v>
                </c:pt>
                <c:pt idx="175">
                  <c:v>-21160.2482307956</c:v>
                </c:pt>
                <c:pt idx="176">
                  <c:v>-20891.709417899</c:v>
                </c:pt>
                <c:pt idx="177">
                  <c:v>-20623.1290624002</c:v>
                </c:pt>
                <c:pt idx="178">
                  <c:v>-20354.5072744921</c:v>
                </c:pt>
                <c:pt idx="179">
                  <c:v>-20085.8441637845</c:v>
                </c:pt>
                <c:pt idx="180">
                  <c:v>-19817.1398393088</c:v>
                </c:pt>
                <c:pt idx="181">
                  <c:v>-19548.3944095224</c:v>
                </c:pt>
                <c:pt idx="182">
                  <c:v>-19279.6079823137</c:v>
                </c:pt>
                <c:pt idx="183">
                  <c:v>-19010.7806650058</c:v>
                </c:pt>
                <c:pt idx="184">
                  <c:v>-18741.9125643619</c:v>
                </c:pt>
                <c:pt idx="185">
                  <c:v>-18473.0037865886</c:v>
                </c:pt>
                <c:pt idx="186">
                  <c:v>-18204.0544373411</c:v>
                </c:pt>
                <c:pt idx="187">
                  <c:v>-17935.0646217272</c:v>
                </c:pt>
                <c:pt idx="188">
                  <c:v>-17666.0344443112</c:v>
                </c:pt>
                <c:pt idx="189">
                  <c:v>-17396.9640091186</c:v>
                </c:pt>
                <c:pt idx="190">
                  <c:v>-17127.8534196402</c:v>
                </c:pt>
                <c:pt idx="191">
                  <c:v>-16858.7027788359</c:v>
                </c:pt>
                <c:pt idx="192">
                  <c:v>-16589.5121891389</c:v>
                </c:pt>
                <c:pt idx="193">
                  <c:v>-16320.2817524599</c:v>
                </c:pt>
                <c:pt idx="194">
                  <c:v>-16051.011570191</c:v>
                </c:pt>
                <c:pt idx="195">
                  <c:v>-15781.7017432094</c:v>
                </c:pt>
                <c:pt idx="196">
                  <c:v>-15512.3523718818</c:v>
                </c:pt>
                <c:pt idx="197">
                  <c:v>-15242.9635560678</c:v>
                </c:pt>
                <c:pt idx="198">
                  <c:v>-14973.5353951241</c:v>
                </c:pt>
                <c:pt idx="199">
                  <c:v>-14704.0679879079</c:v>
                </c:pt>
                <c:pt idx="200">
                  <c:v>-14434.5614327811</c:v>
                </c:pt>
                <c:pt idx="201">
                  <c:v>-14165.0158276135</c:v>
                </c:pt>
                <c:pt idx="202">
                  <c:v>-13895.4312697872</c:v>
                </c:pt>
                <c:pt idx="203">
                  <c:v>-13625.8078561994</c:v>
                </c:pt>
                <c:pt idx="204">
                  <c:v>-13356.1456832666</c:v>
                </c:pt>
                <c:pt idx="205">
                  <c:v>-13086.444846928</c:v>
                </c:pt>
                <c:pt idx="206">
                  <c:v>-12816.7054426489</c:v>
                </c:pt>
                <c:pt idx="207">
                  <c:v>-12546.9275654246</c:v>
                </c:pt>
                <c:pt idx="208">
                  <c:v>-12277.1113097832</c:v>
                </c:pt>
                <c:pt idx="209">
                  <c:v>-12007.2567697898</c:v>
                </c:pt>
                <c:pt idx="210">
                  <c:v>-11737.3640390493</c:v>
                </c:pt>
                <c:pt idx="211">
                  <c:v>-11467.4332107101</c:v>
                </c:pt>
                <c:pt idx="212">
                  <c:v>-11197.4643774672</c:v>
                </c:pt>
                <c:pt idx="213">
                  <c:v>-10927.4576315657</c:v>
                </c:pt>
                <c:pt idx="214">
                  <c:v>-10657.413064804</c:v>
                </c:pt>
                <c:pt idx="215">
                  <c:v>-10387.330768537</c:v>
                </c:pt>
                <c:pt idx="216">
                  <c:v>-10117.2108336793</c:v>
                </c:pt>
                <c:pt idx="217">
                  <c:v>-9847.05335070862</c:v>
                </c:pt>
                <c:pt idx="218">
                  <c:v>-9576.85840966843</c:v>
                </c:pt>
                <c:pt idx="219">
                  <c:v>-9306.62610017153</c:v>
                </c:pt>
                <c:pt idx="220">
                  <c:v>-9036.35651140297</c:v>
                </c:pt>
                <c:pt idx="221">
                  <c:v>-8766.04973212309</c:v>
                </c:pt>
                <c:pt idx="222">
                  <c:v>-8495.70585067054</c:v>
                </c:pt>
                <c:pt idx="223">
                  <c:v>-8225.32495496536</c:v>
                </c:pt>
                <c:pt idx="224">
                  <c:v>-7954.90713251181</c:v>
                </c:pt>
                <c:pt idx="225">
                  <c:v>-7684.45247040148</c:v>
                </c:pt>
                <c:pt idx="226">
                  <c:v>-7413.96105531606</c:v>
                </c:pt>
                <c:pt idx="227">
                  <c:v>-7143.4329735303</c:v>
                </c:pt>
                <c:pt idx="228">
                  <c:v>-6872.86831091484</c:v>
                </c:pt>
                <c:pt idx="229">
                  <c:v>-6602.26715293907</c:v>
                </c:pt>
                <c:pt idx="230">
                  <c:v>-6331.62958467393</c:v>
                </c:pt>
                <c:pt idx="231">
                  <c:v>-6060.95569079465</c:v>
                </c:pt>
                <c:pt idx="232">
                  <c:v>-5790.24555558354</c:v>
                </c:pt>
                <c:pt idx="233">
                  <c:v>-5519.49926293274</c:v>
                </c:pt>
                <c:pt idx="234">
                  <c:v>-5248.71689634687</c:v>
                </c:pt>
                <c:pt idx="235">
                  <c:v>-4977.89853894573</c:v>
                </c:pt>
                <c:pt idx="236">
                  <c:v>-4707.04427346699</c:v>
                </c:pt>
                <c:pt idx="237">
                  <c:v>-4436.15418226878</c:v>
                </c:pt>
                <c:pt idx="238">
                  <c:v>-4165.22834733227</c:v>
                </c:pt>
                <c:pt idx="239">
                  <c:v>-3894.26685026432</c:v>
                </c:pt>
                <c:pt idx="240">
                  <c:v>-3623.26977230001</c:v>
                </c:pt>
                <c:pt idx="241">
                  <c:v>-3352.23719430513</c:v>
                </c:pt>
                <c:pt idx="242">
                  <c:v>-3081.16919677876</c:v>
                </c:pt>
                <c:pt idx="243">
                  <c:v>-2810.06585985573</c:v>
                </c:pt>
                <c:pt idx="244">
                  <c:v>-2538.92726330906</c:v>
                </c:pt>
                <c:pt idx="245">
                  <c:v>-2267.75348655248</c:v>
                </c:pt>
                <c:pt idx="246">
                  <c:v>-1996.54460864276</c:v>
                </c:pt>
                <c:pt idx="247">
                  <c:v>-1725.30070828218</c:v>
                </c:pt>
                <c:pt idx="248">
                  <c:v>-1454.02186382086</c:v>
                </c:pt>
                <c:pt idx="249">
                  <c:v>-1182.70815325915</c:v>
                </c:pt>
                <c:pt idx="250">
                  <c:v>-911.35965424998</c:v>
                </c:pt>
                <c:pt idx="251">
                  <c:v>-639.976444101128</c:v>
                </c:pt>
                <c:pt idx="252">
                  <c:v>-368.558599777549</c:v>
                </c:pt>
                <c:pt idx="253">
                  <c:v>-97.1061979036604</c:v>
                </c:pt>
                <c:pt idx="254">
                  <c:v>174.380685234435</c:v>
                </c:pt>
                <c:pt idx="255">
                  <c:v>445.901973686698</c:v>
                </c:pt>
                <c:pt idx="256">
                  <c:v>717.457591836923</c:v>
                </c:pt>
                <c:pt idx="257">
                  <c:v>989.047464400574</c:v>
                </c:pt>
                <c:pt idx="258">
                  <c:v>1260.67151642257</c:v>
                </c:pt>
                <c:pt idx="259">
                  <c:v>1532.32967327516</c:v>
                </c:pt>
                <c:pt idx="260">
                  <c:v>1804.02186065577</c:v>
                </c:pt>
                <c:pt idx="261">
                  <c:v>2075.74800458486</c:v>
                </c:pt>
                <c:pt idx="262">
                  <c:v>2347.50803140385</c:v>
                </c:pt>
                <c:pt idx="263">
                  <c:v>2619.30186777306</c:v>
                </c:pt>
                <c:pt idx="264">
                  <c:v>2891.12944066957</c:v>
                </c:pt>
                <c:pt idx="265">
                  <c:v>3162.99067738525</c:v>
                </c:pt>
                <c:pt idx="266">
                  <c:v>3434.88550552467</c:v>
                </c:pt>
                <c:pt idx="267">
                  <c:v>3706.81385300313</c:v>
                </c:pt>
                <c:pt idx="268">
                  <c:v>3978.77564804461</c:v>
                </c:pt>
                <c:pt idx="269">
                  <c:v>4250.77081917988</c:v>
                </c:pt>
                <c:pt idx="270">
                  <c:v>4522.79929524443</c:v>
                </c:pt>
                <c:pt idx="271">
                  <c:v>4794.8610053766</c:v>
                </c:pt>
                <c:pt idx="272">
                  <c:v>5066.95587901564</c:v>
                </c:pt>
                <c:pt idx="273">
                  <c:v>5339.08384589978</c:v>
                </c:pt>
                <c:pt idx="274">
                  <c:v>5611.24483606432</c:v>
                </c:pt>
                <c:pt idx="275">
                  <c:v>5883.43877983983</c:v>
                </c:pt>
                <c:pt idx="276">
                  <c:v>6155.66560785014</c:v>
                </c:pt>
                <c:pt idx="277">
                  <c:v>6427.92525101066</c:v>
                </c:pt>
                <c:pt idx="278">
                  <c:v>6700.21764052638</c:v>
                </c:pt>
                <c:pt idx="279">
                  <c:v>6972.54270789021</c:v>
                </c:pt>
                <c:pt idx="280">
                  <c:v>7244.90038488108</c:v>
                </c:pt>
                <c:pt idx="281">
                  <c:v>7517.29060356214</c:v>
                </c:pt>
                <c:pt idx="282">
                  <c:v>7789.71329627908</c:v>
                </c:pt>
                <c:pt idx="283">
                  <c:v>8062.16839565826</c:v>
                </c:pt>
                <c:pt idx="284">
                  <c:v>8334.65583460507</c:v>
                </c:pt>
                <c:pt idx="285">
                  <c:v>8607.17554630211</c:v>
                </c:pt>
                <c:pt idx="286">
                  <c:v>8879.72746420755</c:v>
                </c:pt>
                <c:pt idx="287">
                  <c:v>9152.31152205334</c:v>
                </c:pt>
                <c:pt idx="288">
                  <c:v>9424.92765384364</c:v>
                </c:pt>
                <c:pt idx="289">
                  <c:v>9697.57579385309</c:v>
                </c:pt>
                <c:pt idx="290">
                  <c:v>9970.25587662505</c:v>
                </c:pt>
                <c:pt idx="291">
                  <c:v>10242.9678369702</c:v>
                </c:pt>
                <c:pt idx="292">
                  <c:v>10515.7116099646</c:v>
                </c:pt>
                <c:pt idx="293">
                  <c:v>10788.4871309484</c:v>
                </c:pt>
                <c:pt idx="294">
                  <c:v>11061.2943355238</c:v>
                </c:pt>
                <c:pt idx="295">
                  <c:v>11334.1331595541</c:v>
                </c:pt>
                <c:pt idx="296">
                  <c:v>11607.0035391614</c:v>
                </c:pt>
                <c:pt idx="297">
                  <c:v>11879.9054107255</c:v>
                </c:pt>
                <c:pt idx="298">
                  <c:v>12152.8387108822</c:v>
                </c:pt>
                <c:pt idx="299">
                  <c:v>12425.8033765218</c:v>
                </c:pt>
                <c:pt idx="300">
                  <c:v>12698.7993447876</c:v>
                </c:pt>
                <c:pt idx="301">
                  <c:v>12971.8265530743</c:v>
                </c:pt>
                <c:pt idx="302">
                  <c:v>13244.8849390263</c:v>
                </c:pt>
                <c:pt idx="303">
                  <c:v>13517.9744405368</c:v>
                </c:pt>
                <c:pt idx="304">
                  <c:v>13791.0949957457</c:v>
                </c:pt>
                <c:pt idx="305">
                  <c:v>14064.2465430384</c:v>
                </c:pt>
                <c:pt idx="306">
                  <c:v>14337.4290210444</c:v>
                </c:pt>
                <c:pt idx="307">
                  <c:v>14610.6423686357</c:v>
                </c:pt>
                <c:pt idx="308">
                  <c:v>14883.8865249254</c:v>
                </c:pt>
                <c:pt idx="309">
                  <c:v>15157.1614292666</c:v>
                </c:pt>
                <c:pt idx="310">
                  <c:v>15430.4670212502</c:v>
                </c:pt>
                <c:pt idx="311">
                  <c:v>15703.8032407045</c:v>
                </c:pt>
                <c:pt idx="312">
                  <c:v>15977.1700276929</c:v>
                </c:pt>
                <c:pt idx="313">
                  <c:v>16250.5673225133</c:v>
                </c:pt>
                <c:pt idx="314">
                  <c:v>16523.995065696</c:v>
                </c:pt>
                <c:pt idx="315">
                  <c:v>16797.4531980029</c:v>
                </c:pt>
                <c:pt idx="316">
                  <c:v>17070.941660426</c:v>
                </c:pt>
                <c:pt idx="317">
                  <c:v>17344.4603941859</c:v>
                </c:pt>
                <c:pt idx="318">
                  <c:v>17618.0093407305</c:v>
                </c:pt>
                <c:pt idx="319">
                  <c:v>17891.5884417341</c:v>
                </c:pt>
                <c:pt idx="320">
                  <c:v>18165.1976390954</c:v>
                </c:pt>
                <c:pt idx="321">
                  <c:v>18438.8368749367</c:v>
                </c:pt>
                <c:pt idx="322">
                  <c:v>18712.5060916026</c:v>
                </c:pt>
                <c:pt idx="323">
                  <c:v>18986.2052316584</c:v>
                </c:pt>
                <c:pt idx="324">
                  <c:v>19259.9342378892</c:v>
                </c:pt>
                <c:pt idx="325">
                  <c:v>19533.6930532984</c:v>
                </c:pt>
                <c:pt idx="326">
                  <c:v>19807.4816211066</c:v>
                </c:pt>
                <c:pt idx="327">
                  <c:v>20081.2998847502</c:v>
                </c:pt>
                <c:pt idx="328">
                  <c:v>20355.1477878802</c:v>
                </c:pt>
                <c:pt idx="329">
                  <c:v>20629.0252743612</c:v>
                </c:pt>
                <c:pt idx="330">
                  <c:v>20902.9322882701</c:v>
                </c:pt>
                <c:pt idx="331">
                  <c:v>21176.8687738945</c:v>
                </c:pt>
                <c:pt idx="332">
                  <c:v>21450.8346757322</c:v>
                </c:pt>
                <c:pt idx="333">
                  <c:v>21724.8299384894</c:v>
                </c:pt>
                <c:pt idx="334">
                  <c:v>21998.8545070799</c:v>
                </c:pt>
                <c:pt idx="335">
                  <c:v>22272.9083266239</c:v>
                </c:pt>
                <c:pt idx="336">
                  <c:v>22546.9913424466</c:v>
                </c:pt>
                <c:pt idx="337">
                  <c:v>22821.1035000772</c:v>
                </c:pt>
                <c:pt idx="338">
                  <c:v>23095.2447452479</c:v>
                </c:pt>
                <c:pt idx="339">
                  <c:v>23369.4150238925</c:v>
                </c:pt>
                <c:pt idx="340">
                  <c:v>23643.6142821457</c:v>
                </c:pt>
                <c:pt idx="341">
                  <c:v>23917.8424663413</c:v>
                </c:pt>
                <c:pt idx="342">
                  <c:v>24192.0995230117</c:v>
                </c:pt>
                <c:pt idx="343">
                  <c:v>24466.3853988867</c:v>
                </c:pt>
                <c:pt idx="344">
                  <c:v>24740.7000408921</c:v>
                </c:pt>
                <c:pt idx="345">
                  <c:v>25015.043396149</c:v>
                </c:pt>
                <c:pt idx="346">
                  <c:v>25289.4154119724</c:v>
                </c:pt>
                <c:pt idx="347">
                  <c:v>25563.8160358704</c:v>
                </c:pt>
                <c:pt idx="348">
                  <c:v>25838.245215543</c:v>
                </c:pt>
                <c:pt idx="349">
                  <c:v>26112.7028988811</c:v>
                </c:pt>
                <c:pt idx="350">
                  <c:v>26387.1890339654</c:v>
                </c:pt>
                <c:pt idx="351">
                  <c:v>26661.7035690652</c:v>
                </c:pt>
                <c:pt idx="352">
                  <c:v>26936.246452638</c:v>
                </c:pt>
                <c:pt idx="353">
                  <c:v>27210.8176333277</c:v>
                </c:pt>
                <c:pt idx="354">
                  <c:v>27485.4170599641</c:v>
                </c:pt>
                <c:pt idx="355">
                  <c:v>27760.0446815617</c:v>
                </c:pt>
                <c:pt idx="356">
                  <c:v>28034.7004473186</c:v>
                </c:pt>
                <c:pt idx="357">
                  <c:v>28309.3843066159</c:v>
                </c:pt>
                <c:pt idx="358">
                  <c:v>28584.0962090161</c:v>
                </c:pt>
                <c:pt idx="359">
                  <c:v>28858.836104263</c:v>
                </c:pt>
                <c:pt idx="360">
                  <c:v>29133.6039422796</c:v>
                </c:pt>
                <c:pt idx="361">
                  <c:v>29408.3996731682</c:v>
                </c:pt>
                <c:pt idx="362">
                  <c:v>29683.2232472088</c:v>
                </c:pt>
                <c:pt idx="363">
                  <c:v>29958.0746148584</c:v>
                </c:pt>
                <c:pt idx="364">
                  <c:v>30232.9537267499</c:v>
                </c:pt>
                <c:pt idx="365">
                  <c:v>30507.8605336914</c:v>
                </c:pt>
                <c:pt idx="366">
                  <c:v>30782.794986665</c:v>
                </c:pt>
                <c:pt idx="367">
                  <c:v>31057.7570368261</c:v>
                </c:pt>
                <c:pt idx="368">
                  <c:v>31332.7466355024</c:v>
                </c:pt>
                <c:pt idx="369">
                  <c:v>31607.7637341929</c:v>
                </c:pt>
                <c:pt idx="370">
                  <c:v>31882.8082845671</c:v>
                </c:pt>
                <c:pt idx="371">
                  <c:v>32157.8802384641</c:v>
                </c:pt>
                <c:pt idx="372">
                  <c:v>32432.9795478918</c:v>
                </c:pt>
                <c:pt idx="373">
                  <c:v>32708.1061650257</c:v>
                </c:pt>
                <c:pt idx="374">
                  <c:v>32983.2600422083</c:v>
                </c:pt>
                <c:pt idx="375">
                  <c:v>33258.4411319483</c:v>
                </c:pt>
                <c:pt idx="376">
                  <c:v>33533.6493869193</c:v>
                </c:pt>
                <c:pt idx="377">
                  <c:v>33808.8847599595</c:v>
                </c:pt>
                <c:pt idx="378">
                  <c:v>34084.1472040705</c:v>
                </c:pt>
                <c:pt idx="379">
                  <c:v>34359.4366724164</c:v>
                </c:pt>
                <c:pt idx="380">
                  <c:v>34634.7531183232</c:v>
                </c:pt>
                <c:pt idx="381">
                  <c:v>34910.0964952778</c:v>
                </c:pt>
                <c:pt idx="382">
                  <c:v>35185.4667569273</c:v>
                </c:pt>
                <c:pt idx="383">
                  <c:v>35460.863857078</c:v>
                </c:pt>
                <c:pt idx="384">
                  <c:v>35736.2877496946</c:v>
                </c:pt>
                <c:pt idx="385">
                  <c:v>36011.7383888996</c:v>
                </c:pt>
                <c:pt idx="386">
                  <c:v>36287.2157289724</c:v>
                </c:pt>
                <c:pt idx="387">
                  <c:v>36562.7197243482</c:v>
                </c:pt>
                <c:pt idx="388">
                  <c:v>36838.2503296176</c:v>
                </c:pt>
                <c:pt idx="389">
                  <c:v>37113.8074995256</c:v>
                </c:pt>
                <c:pt idx="390">
                  <c:v>37389.391188971</c:v>
                </c:pt>
                <c:pt idx="391">
                  <c:v>37665.0013530054</c:v>
                </c:pt>
                <c:pt idx="392">
                  <c:v>37940.6379468324</c:v>
                </c:pt>
                <c:pt idx="393">
                  <c:v>38216.3009258071</c:v>
                </c:pt>
                <c:pt idx="394">
                  <c:v>38491.9902454351</c:v>
                </c:pt>
                <c:pt idx="395">
                  <c:v>38767.7058613718</c:v>
                </c:pt>
                <c:pt idx="396">
                  <c:v>39043.4477294217</c:v>
                </c:pt>
                <c:pt idx="397">
                  <c:v>39319.2158055376</c:v>
                </c:pt>
                <c:pt idx="398">
                  <c:v>39595.0100458199</c:v>
                </c:pt>
                <c:pt idx="399">
                  <c:v>39870.8304065156</c:v>
                </c:pt>
                <c:pt idx="400">
                  <c:v>40146.6768440181</c:v>
                </c:pt>
                <c:pt idx="401">
                  <c:v>40422.549314866</c:v>
                </c:pt>
                <c:pt idx="402">
                  <c:v>40698.4477757425</c:v>
                </c:pt>
                <c:pt idx="403">
                  <c:v>40974.3721834749</c:v>
                </c:pt>
                <c:pt idx="404">
                  <c:v>41250.3224950333</c:v>
                </c:pt>
                <c:pt idx="405">
                  <c:v>41526.2986675308</c:v>
                </c:pt>
                <c:pt idx="406">
                  <c:v>41802.3006582218</c:v>
                </c:pt>
                <c:pt idx="407">
                  <c:v>42078.328424502</c:v>
                </c:pt>
                <c:pt idx="408">
                  <c:v>42354.3819239076</c:v>
                </c:pt>
                <c:pt idx="409">
                  <c:v>42630.4611141142</c:v>
                </c:pt>
                <c:pt idx="410">
                  <c:v>42906.5659529366</c:v>
                </c:pt>
                <c:pt idx="411">
                  <c:v>43182.6963983279</c:v>
                </c:pt>
                <c:pt idx="412">
                  <c:v>43458.8524083787</c:v>
                </c:pt>
                <c:pt idx="413">
                  <c:v>43735.0339413167</c:v>
                </c:pt>
                <c:pt idx="414">
                  <c:v>44011.2409555057</c:v>
                </c:pt>
                <c:pt idx="415">
                  <c:v>44287.4734094455</c:v>
                </c:pt>
                <c:pt idx="416">
                  <c:v>44563.7312617704</c:v>
                </c:pt>
                <c:pt idx="417">
                  <c:v>44840.0144712493</c:v>
                </c:pt>
                <c:pt idx="418">
                  <c:v>45116.3229967847</c:v>
                </c:pt>
                <c:pt idx="419">
                  <c:v>45392.656797412</c:v>
                </c:pt>
                <c:pt idx="420">
                  <c:v>45669.015832299</c:v>
                </c:pt>
                <c:pt idx="421">
                  <c:v>45945.4000607454</c:v>
                </c:pt>
                <c:pt idx="422">
                  <c:v>46221.8094421817</c:v>
                </c:pt>
                <c:pt idx="423">
                  <c:v>46498.2439361691</c:v>
                </c:pt>
                <c:pt idx="424">
                  <c:v>46774.7035023983</c:v>
                </c:pt>
                <c:pt idx="425">
                  <c:v>47051.1881006895</c:v>
                </c:pt>
                <c:pt idx="426">
                  <c:v>47327.6976909914</c:v>
                </c:pt>
                <c:pt idx="427">
                  <c:v>47604.2322333806</c:v>
                </c:pt>
                <c:pt idx="428">
                  <c:v>47880.7916880611</c:v>
                </c:pt>
                <c:pt idx="429">
                  <c:v>48157.3760153635</c:v>
                </c:pt>
                <c:pt idx="430">
                  <c:v>48433.9851757447</c:v>
                </c:pt>
                <c:pt idx="431">
                  <c:v>48710.6191297872</c:v>
                </c:pt>
                <c:pt idx="432">
                  <c:v>48987.2778381982</c:v>
                </c:pt>
                <c:pt idx="433">
                  <c:v>49263.9612618093</c:v>
                </c:pt>
                <c:pt idx="434">
                  <c:v>49540.6693615761</c:v>
                </c:pt>
                <c:pt idx="435">
                  <c:v>49817.4020985771</c:v>
                </c:pt>
                <c:pt idx="436">
                  <c:v>50094.1594340134</c:v>
                </c:pt>
                <c:pt idx="437">
                  <c:v>50370.9413292083</c:v>
                </c:pt>
                <c:pt idx="438">
                  <c:v>50647.7477456063</c:v>
                </c:pt>
                <c:pt idx="439">
                  <c:v>50924.578644773</c:v>
                </c:pt>
                <c:pt idx="440">
                  <c:v>51201.4339883941</c:v>
                </c:pt>
                <c:pt idx="441">
                  <c:v>51478.3137382751</c:v>
                </c:pt>
                <c:pt idx="442">
                  <c:v>51755.2178563407</c:v>
                </c:pt>
                <c:pt idx="443">
                  <c:v>52032.1463046343</c:v>
                </c:pt>
                <c:pt idx="444">
                  <c:v>52309.0990453171</c:v>
                </c:pt>
                <c:pt idx="445">
                  <c:v>52586.076040668</c:v>
                </c:pt>
                <c:pt idx="446">
                  <c:v>52863.077253083</c:v>
                </c:pt>
                <c:pt idx="447">
                  <c:v>53140.1026450741</c:v>
                </c:pt>
                <c:pt idx="448">
                  <c:v>53417.1521792696</c:v>
                </c:pt>
                <c:pt idx="449">
                  <c:v>53694.2258184129</c:v>
                </c:pt>
                <c:pt idx="450">
                  <c:v>53971.3235253624</c:v>
                </c:pt>
                <c:pt idx="451">
                  <c:v>54248.4452630906</c:v>
                </c:pt>
                <c:pt idx="452">
                  <c:v>54525.5909946838</c:v>
                </c:pt>
                <c:pt idx="453">
                  <c:v>54802.7606833416</c:v>
                </c:pt>
                <c:pt idx="454">
                  <c:v>55079.9542923763</c:v>
                </c:pt>
                <c:pt idx="455">
                  <c:v>55357.1717852124</c:v>
                </c:pt>
                <c:pt idx="456">
                  <c:v>55634.4131253859</c:v>
                </c:pt>
                <c:pt idx="457">
                  <c:v>55911.6782765443</c:v>
                </c:pt>
                <c:pt idx="458">
                  <c:v>56188.9672024456</c:v>
                </c:pt>
                <c:pt idx="459">
                  <c:v>56466.2798669577</c:v>
                </c:pt>
                <c:pt idx="460">
                  <c:v>56743.6162340587</c:v>
                </c:pt>
                <c:pt idx="461">
                  <c:v>57020.9762678353</c:v>
                </c:pt>
                <c:pt idx="462">
                  <c:v>57298.3599324834</c:v>
                </c:pt>
                <c:pt idx="463">
                  <c:v>57575.7671923065</c:v>
                </c:pt>
                <c:pt idx="464">
                  <c:v>57853.1980117163</c:v>
                </c:pt>
                <c:pt idx="465">
                  <c:v>58130.6523552313</c:v>
                </c:pt>
                <c:pt idx="466">
                  <c:v>58408.130187477</c:v>
                </c:pt>
                <c:pt idx="467">
                  <c:v>58685.6314731849</c:v>
                </c:pt>
                <c:pt idx="468">
                  <c:v>58963.1561771925</c:v>
                </c:pt>
                <c:pt idx="469">
                  <c:v>59240.7042644424</c:v>
                </c:pt>
                <c:pt idx="470">
                  <c:v>59518.2756999819</c:v>
                </c:pt>
                <c:pt idx="471">
                  <c:v>59795.870448963</c:v>
                </c:pt>
                <c:pt idx="472">
                  <c:v>60073.4884766412</c:v>
                </c:pt>
                <c:pt idx="473">
                  <c:v>60351.1297483756</c:v>
                </c:pt>
                <c:pt idx="474">
                  <c:v>60628.7942296282</c:v>
                </c:pt>
                <c:pt idx="475">
                  <c:v>60906.4818859635</c:v>
                </c:pt>
                <c:pt idx="476">
                  <c:v>61184.192683048</c:v>
                </c:pt>
                <c:pt idx="477">
                  <c:v>61461.9265866497</c:v>
                </c:pt>
                <c:pt idx="478">
                  <c:v>61739.6835626381</c:v>
                </c:pt>
                <c:pt idx="479">
                  <c:v>62017.4635769828</c:v>
                </c:pt>
                <c:pt idx="480">
                  <c:v>62295.2665957541</c:v>
                </c:pt>
                <c:pt idx="481">
                  <c:v>62573.092585122</c:v>
                </c:pt>
                <c:pt idx="482">
                  <c:v>62850.9415113556</c:v>
                </c:pt>
                <c:pt idx="483">
                  <c:v>63128.8133408233</c:v>
                </c:pt>
                <c:pt idx="484">
                  <c:v>63406.7080399917</c:v>
                </c:pt>
                <c:pt idx="485">
                  <c:v>63684.6255754255</c:v>
                </c:pt>
                <c:pt idx="486">
                  <c:v>63962.5659137871</c:v>
                </c:pt>
                <c:pt idx="487">
                  <c:v>64240.5290218361</c:v>
                </c:pt>
                <c:pt idx="488">
                  <c:v>64518.5148664288</c:v>
                </c:pt>
                <c:pt idx="489">
                  <c:v>64796.5234145178</c:v>
                </c:pt>
                <c:pt idx="490">
                  <c:v>65074.5546331518</c:v>
                </c:pt>
                <c:pt idx="491">
                  <c:v>65352.6084894749</c:v>
                </c:pt>
                <c:pt idx="492">
                  <c:v>65630.6849507263</c:v>
                </c:pt>
                <c:pt idx="493">
                  <c:v>65908.7839842399</c:v>
                </c:pt>
                <c:pt idx="494">
                  <c:v>66186.9055574438</c:v>
                </c:pt>
                <c:pt idx="495">
                  <c:v>66465.0496378602</c:v>
                </c:pt>
                <c:pt idx="496">
                  <c:v>66743.2161931044</c:v>
                </c:pt>
                <c:pt idx="497">
                  <c:v>67021.4051908851</c:v>
                </c:pt>
                <c:pt idx="498">
                  <c:v>67299.6165990035</c:v>
                </c:pt>
                <c:pt idx="499">
                  <c:v>67577.850385353</c:v>
                </c:pt>
                <c:pt idx="500">
                  <c:v>67856.106517919</c:v>
                </c:pt>
                <c:pt idx="501">
                  <c:v>68134.3849647784</c:v>
                </c:pt>
                <c:pt idx="502">
                  <c:v>68412.6856940989</c:v>
                </c:pt>
                <c:pt idx="503">
                  <c:v>68691.0086741392</c:v>
                </c:pt>
                <c:pt idx="504">
                  <c:v>68969.3538732481</c:v>
                </c:pt>
                <c:pt idx="505">
                  <c:v>69247.7212598646</c:v>
                </c:pt>
                <c:pt idx="506">
                  <c:v>69526.1108025168</c:v>
                </c:pt>
                <c:pt idx="507">
                  <c:v>69804.5224698223</c:v>
                </c:pt>
                <c:pt idx="508">
                  <c:v>70082.9562304873</c:v>
                </c:pt>
                <c:pt idx="509">
                  <c:v>70361.4120533066</c:v>
                </c:pt>
                <c:pt idx="510">
                  <c:v>70639.8899071628</c:v>
                </c:pt>
                <c:pt idx="511">
                  <c:v>70918.3897610263</c:v>
                </c:pt>
                <c:pt idx="512">
                  <c:v>71196.9115839547</c:v>
                </c:pt>
                <c:pt idx="513">
                  <c:v>71475.4553450926</c:v>
                </c:pt>
                <c:pt idx="514">
                  <c:v>71754.021013671</c:v>
                </c:pt>
                <c:pt idx="515">
                  <c:v>72032.6085590073</c:v>
                </c:pt>
                <c:pt idx="516">
                  <c:v>72311.2179505045</c:v>
                </c:pt>
                <c:pt idx="517">
                  <c:v>72589.8491576513</c:v>
                </c:pt>
                <c:pt idx="518">
                  <c:v>72868.5021500213</c:v>
                </c:pt>
                <c:pt idx="519">
                  <c:v>73147.176897273</c:v>
                </c:pt>
                <c:pt idx="520">
                  <c:v>73425.8733691493</c:v>
                </c:pt>
                <c:pt idx="521">
                  <c:v>73704.5915354769</c:v>
                </c:pt>
                <c:pt idx="522">
                  <c:v>73983.3313661666</c:v>
                </c:pt>
                <c:pt idx="523">
                  <c:v>74262.0928312122</c:v>
                </c:pt>
                <c:pt idx="524">
                  <c:v>74540.8759006908</c:v>
                </c:pt>
                <c:pt idx="525">
                  <c:v>74819.6805447617</c:v>
                </c:pt>
                <c:pt idx="526">
                  <c:v>75098.5067336672</c:v>
                </c:pt>
                <c:pt idx="527">
                  <c:v>75377.3544377309</c:v>
                </c:pt>
                <c:pt idx="528">
                  <c:v>75656.2236273585</c:v>
                </c:pt>
                <c:pt idx="529">
                  <c:v>75935.1142730368</c:v>
                </c:pt>
                <c:pt idx="530">
                  <c:v>76214.0263453336</c:v>
                </c:pt>
                <c:pt idx="531">
                  <c:v>76492.9598148974</c:v>
                </c:pt>
                <c:pt idx="532">
                  <c:v>76771.9146524569</c:v>
                </c:pt>
                <c:pt idx="533">
                  <c:v>77050.8908288209</c:v>
                </c:pt>
                <c:pt idx="534">
                  <c:v>77329.8883148777</c:v>
                </c:pt>
                <c:pt idx="535">
                  <c:v>77608.907081595</c:v>
                </c:pt>
                <c:pt idx="536">
                  <c:v>77887.9471000196</c:v>
                </c:pt>
                <c:pt idx="537">
                  <c:v>78167.0083412767</c:v>
                </c:pt>
                <c:pt idx="538">
                  <c:v>78446.0907765703</c:v>
                </c:pt>
                <c:pt idx="539">
                  <c:v>78725.1943771819</c:v>
                </c:pt>
                <c:pt idx="540">
                  <c:v>79004.3191144712</c:v>
                </c:pt>
                <c:pt idx="541">
                  <c:v>79283.464959875</c:v>
                </c:pt>
                <c:pt idx="542">
                  <c:v>79562.6318849074</c:v>
                </c:pt>
                <c:pt idx="543">
                  <c:v>79841.8198611591</c:v>
                </c:pt>
                <c:pt idx="544">
                  <c:v>80121.0288602973</c:v>
                </c:pt>
                <c:pt idx="545">
                  <c:v>80400.2588540655</c:v>
                </c:pt>
                <c:pt idx="546">
                  <c:v>80679.5098142829</c:v>
                </c:pt>
                <c:pt idx="547">
                  <c:v>80958.7817128445</c:v>
                </c:pt>
                <c:pt idx="548">
                  <c:v>81238.0745217201</c:v>
                </c:pt>
                <c:pt idx="549">
                  <c:v>81517.388212955</c:v>
                </c:pt>
                <c:pt idx="550">
                  <c:v>81796.7227586686</c:v>
                </c:pt>
                <c:pt idx="551">
                  <c:v>82076.0781310551</c:v>
                </c:pt>
                <c:pt idx="552">
                  <c:v>82355.4543023825</c:v>
                </c:pt>
                <c:pt idx="553">
                  <c:v>82634.8512449926</c:v>
                </c:pt>
                <c:pt idx="554">
                  <c:v>82914.2689313007</c:v>
                </c:pt>
                <c:pt idx="555">
                  <c:v>83193.7073337953</c:v>
                </c:pt>
                <c:pt idx="556">
                  <c:v>83473.1664250376</c:v>
                </c:pt>
                <c:pt idx="557">
                  <c:v>83752.6461776616</c:v>
                </c:pt>
                <c:pt idx="558">
                  <c:v>84032.1465643735</c:v>
                </c:pt>
                <c:pt idx="559">
                  <c:v>84311.6675579516</c:v>
                </c:pt>
                <c:pt idx="560">
                  <c:v>84591.2091312457</c:v>
                </c:pt>
                <c:pt idx="561">
                  <c:v>84870.7712571774</c:v>
                </c:pt>
                <c:pt idx="562">
                  <c:v>85150.3539087391</c:v>
                </c:pt>
                <c:pt idx="563">
                  <c:v>85429.9570589944</c:v>
                </c:pt>
                <c:pt idx="564">
                  <c:v>85709.5806810773</c:v>
                </c:pt>
                <c:pt idx="565">
                  <c:v>85989.2247481922</c:v>
                </c:pt>
                <c:pt idx="566">
                  <c:v>86268.8892336136</c:v>
                </c:pt>
                <c:pt idx="567">
                  <c:v>86548.5741106857</c:v>
                </c:pt>
                <c:pt idx="568">
                  <c:v>86828.2793528222</c:v>
                </c:pt>
                <c:pt idx="569">
                  <c:v>87108.0049335062</c:v>
                </c:pt>
                <c:pt idx="570">
                  <c:v>87387.7508262895</c:v>
                </c:pt>
                <c:pt idx="571">
                  <c:v>87667.5170047928</c:v>
                </c:pt>
                <c:pt idx="572">
                  <c:v>87947.3034427051</c:v>
                </c:pt>
                <c:pt idx="573">
                  <c:v>88227.1101137837</c:v>
                </c:pt>
                <c:pt idx="574">
                  <c:v>88506.9369918538</c:v>
                </c:pt>
                <c:pt idx="575">
                  <c:v>88786.7840508079</c:v>
                </c:pt>
                <c:pt idx="576">
                  <c:v>89066.6512646065</c:v>
                </c:pt>
                <c:pt idx="577">
                  <c:v>89346.5386072765</c:v>
                </c:pt>
                <c:pt idx="578">
                  <c:v>89626.4460529122</c:v>
                </c:pt>
                <c:pt idx="579">
                  <c:v>89906.3735756742</c:v>
                </c:pt>
                <c:pt idx="580">
                  <c:v>90186.3211497897</c:v>
                </c:pt>
                <c:pt idx="581">
                  <c:v>90466.2887495516</c:v>
                </c:pt>
                <c:pt idx="582">
                  <c:v>90746.276349319</c:v>
                </c:pt>
                <c:pt idx="583">
                  <c:v>91026.2839235165</c:v>
                </c:pt>
                <c:pt idx="584">
                  <c:v>91306.3114466337</c:v>
                </c:pt>
                <c:pt idx="585">
                  <c:v>91586.3588932258</c:v>
                </c:pt>
                <c:pt idx="586">
                  <c:v>91866.4262379124</c:v>
                </c:pt>
                <c:pt idx="587">
                  <c:v>92146.5134553779</c:v>
                </c:pt>
                <c:pt idx="588">
                  <c:v>92426.620520371</c:v>
                </c:pt>
                <c:pt idx="589">
                  <c:v>92706.7474077044</c:v>
                </c:pt>
                <c:pt idx="590">
                  <c:v>92986.8940922548</c:v>
                </c:pt>
                <c:pt idx="591">
                  <c:v>93267.0605489624</c:v>
                </c:pt>
                <c:pt idx="592">
                  <c:v>93547.2467528307</c:v>
                </c:pt>
                <c:pt idx="593">
                  <c:v>93827.4526789265</c:v>
                </c:pt>
                <c:pt idx="594">
                  <c:v>94107.6783023793</c:v>
                </c:pt>
                <c:pt idx="595">
                  <c:v>94387.9235983814</c:v>
                </c:pt>
                <c:pt idx="596">
                  <c:v>94668.1885421875</c:v>
                </c:pt>
                <c:pt idx="597">
                  <c:v>94948.4731091143</c:v>
                </c:pt>
                <c:pt idx="598">
                  <c:v>95228.7772745406</c:v>
                </c:pt>
                <c:pt idx="599">
                  <c:v>95509.1010139068</c:v>
                </c:pt>
                <c:pt idx="600">
                  <c:v>95789.444302715</c:v>
                </c:pt>
                <c:pt idx="601">
                  <c:v>96069.8071165282</c:v>
                </c:pt>
                <c:pt idx="602">
                  <c:v>96350.1894309707</c:v>
                </c:pt>
                <c:pt idx="603">
                  <c:v>96630.5912217275</c:v>
                </c:pt>
                <c:pt idx="604">
                  <c:v>96911.0124645441</c:v>
                </c:pt>
                <c:pt idx="605">
                  <c:v>97191.4531352264</c:v>
                </c:pt>
                <c:pt idx="606">
                  <c:v>97471.9132096404</c:v>
                </c:pt>
                <c:pt idx="607">
                  <c:v>97752.392663712</c:v>
                </c:pt>
                <c:pt idx="608">
                  <c:v>98032.8914734267</c:v>
                </c:pt>
                <c:pt idx="609">
                  <c:v>98313.4096148295</c:v>
                </c:pt>
                <c:pt idx="610">
                  <c:v>98593.9470640246</c:v>
                </c:pt>
                <c:pt idx="611">
                  <c:v>98874.5037971753</c:v>
                </c:pt>
                <c:pt idx="612">
                  <c:v>99155.0797905034</c:v>
                </c:pt>
                <c:pt idx="613">
                  <c:v>99435.6750202896</c:v>
                </c:pt>
                <c:pt idx="614">
                  <c:v>99716.2894628728</c:v>
                </c:pt>
                <c:pt idx="615">
                  <c:v>99996.92309465</c:v>
                </c:pt>
                <c:pt idx="616">
                  <c:v>100277.575892076</c:v>
                </c:pt>
                <c:pt idx="617">
                  <c:v>100558.247831664</c:v>
                </c:pt>
                <c:pt idx="618">
                  <c:v>100838.938889984</c:v>
                </c:pt>
                <c:pt idx="619">
                  <c:v>101119.649043663</c:v>
                </c:pt>
                <c:pt idx="620">
                  <c:v>101400.378269385</c:v>
                </c:pt>
                <c:pt idx="621">
                  <c:v>101681.126543893</c:v>
                </c:pt>
                <c:pt idx="622">
                  <c:v>101961.893843985</c:v>
                </c:pt>
                <c:pt idx="623">
                  <c:v>102242.680146514</c:v>
                </c:pt>
                <c:pt idx="624">
                  <c:v>102523.485428391</c:v>
                </c:pt>
                <c:pt idx="625">
                  <c:v>102804.309666584</c:v>
                </c:pt>
                <c:pt idx="626">
                  <c:v>103085.152838115</c:v>
                </c:pt>
                <c:pt idx="627">
                  <c:v>103366.014920062</c:v>
                </c:pt>
                <c:pt idx="628">
                  <c:v>103646.895889559</c:v>
                </c:pt>
                <c:pt idx="629">
                  <c:v>103927.795723795</c:v>
                </c:pt>
                <c:pt idx="630">
                  <c:v>104208.714400014</c:v>
                </c:pt>
                <c:pt idx="631">
                  <c:v>104489.651895514</c:v>
                </c:pt>
                <c:pt idx="632">
                  <c:v>104770.608187649</c:v>
                </c:pt>
                <c:pt idx="633">
                  <c:v>105051.583253828</c:v>
                </c:pt>
                <c:pt idx="634">
                  <c:v>105332.577071512</c:v>
                </c:pt>
                <c:pt idx="635">
                  <c:v>105613.589618217</c:v>
                </c:pt>
                <c:pt idx="636">
                  <c:v>105894.620871513</c:v>
                </c:pt>
                <c:pt idx="637">
                  <c:v>106175.670809024</c:v>
                </c:pt>
                <c:pt idx="638">
                  <c:v>106456.739408427</c:v>
                </c:pt>
                <c:pt idx="639">
                  <c:v>106737.826647453</c:v>
                </c:pt>
                <c:pt idx="640">
                  <c:v>107018.932503885</c:v>
                </c:pt>
                <c:pt idx="641">
                  <c:v>107300.056955559</c:v>
                </c:pt>
                <c:pt idx="642">
                  <c:v>107581.199980365</c:v>
                </c:pt>
                <c:pt idx="643">
                  <c:v>107862.361556245</c:v>
                </c:pt>
                <c:pt idx="644">
                  <c:v>108143.541661191</c:v>
                </c:pt>
                <c:pt idx="645">
                  <c:v>108424.740273251</c:v>
                </c:pt>
                <c:pt idx="646">
                  <c:v>108705.957370522</c:v>
                </c:pt>
                <c:pt idx="647">
                  <c:v>108987.192931155</c:v>
                </c:pt>
                <c:pt idx="648">
                  <c:v>109268.44693335</c:v>
                </c:pt>
                <c:pt idx="649">
                  <c:v>109549.719355361</c:v>
                </c:pt>
                <c:pt idx="650">
                  <c:v>109831.010175491</c:v>
                </c:pt>
                <c:pt idx="651">
                  <c:v>110112.319372097</c:v>
                </c:pt>
                <c:pt idx="652">
                  <c:v>110393.646923583</c:v>
                </c:pt>
                <c:pt idx="653">
                  <c:v>110674.992808407</c:v>
                </c:pt>
                <c:pt idx="654">
                  <c:v>110956.357005075</c:v>
                </c:pt>
                <c:pt idx="655">
                  <c:v>111237.739492146</c:v>
                </c:pt>
                <c:pt idx="656">
                  <c:v>111519.140248227</c:v>
                </c:pt>
                <c:pt idx="657">
                  <c:v>111800.559251975</c:v>
                </c:pt>
                <c:pt idx="658">
                  <c:v>112081.996482099</c:v>
                </c:pt>
                <c:pt idx="659">
                  <c:v>112363.451917355</c:v>
                </c:pt>
                <c:pt idx="660">
                  <c:v>112644.92553655</c:v>
                </c:pt>
                <c:pt idx="661">
                  <c:v>112926.41731854</c:v>
                </c:pt>
                <c:pt idx="662">
                  <c:v>113207.927242229</c:v>
                </c:pt>
                <c:pt idx="663">
                  <c:v>113489.455286573</c:v>
                </c:pt>
                <c:pt idx="664">
                  <c:v>113771.001430572</c:v>
                </c:pt>
                <c:pt idx="665">
                  <c:v>114052.56565328</c:v>
                </c:pt>
                <c:pt idx="666">
                  <c:v>114334.147933794</c:v>
                </c:pt>
                <c:pt idx="667">
                  <c:v>114615.748251265</c:v>
                </c:pt>
                <c:pt idx="668">
                  <c:v>114897.366584887</c:v>
                </c:pt>
                <c:pt idx="669">
                  <c:v>115179.002913905</c:v>
                </c:pt>
                <c:pt idx="670">
                  <c:v>115460.65721761</c:v>
                </c:pt>
                <c:pt idx="671">
                  <c:v>115742.329475342</c:v>
                </c:pt>
                <c:pt idx="672">
                  <c:v>116024.019666488</c:v>
                </c:pt>
                <c:pt idx="673">
                  <c:v>116305.727770482</c:v>
                </c:pt>
                <c:pt idx="674">
                  <c:v>116587.453766805</c:v>
                </c:pt>
                <c:pt idx="675">
                  <c:v>116869.197634986</c:v>
                </c:pt>
                <c:pt idx="676">
                  <c:v>117150.959354599</c:v>
                </c:pt>
                <c:pt idx="677">
                  <c:v>117432.738905266</c:v>
                </c:pt>
                <c:pt idx="678">
                  <c:v>117714.536266655</c:v>
                </c:pt>
                <c:pt idx="679">
                  <c:v>117996.351418481</c:v>
                </c:pt>
                <c:pt idx="680">
                  <c:v>118278.184340505</c:v>
                </c:pt>
                <c:pt idx="681">
                  <c:v>118560.035012532</c:v>
                </c:pt>
                <c:pt idx="682">
                  <c:v>118841.903414415</c:v>
                </c:pt>
                <c:pt idx="683">
                  <c:v>119123.789526053</c:v>
                </c:pt>
                <c:pt idx="684">
                  <c:v>119405.693327389</c:v>
                </c:pt>
                <c:pt idx="685">
                  <c:v>119687.614798411</c:v>
                </c:pt>
                <c:pt idx="686">
                  <c:v>119969.553919155</c:v>
                </c:pt>
                <c:pt idx="687">
                  <c:v>120251.5106697</c:v>
                </c:pt>
                <c:pt idx="688">
                  <c:v>120533.485030169</c:v>
                </c:pt>
                <c:pt idx="689">
                  <c:v>120815.476980733</c:v>
                </c:pt>
                <c:pt idx="690">
                  <c:v>121097.486501603</c:v>
                </c:pt>
                <c:pt idx="691">
                  <c:v>121379.513573039</c:v>
                </c:pt>
                <c:pt idx="692">
                  <c:v>121661.558175343</c:v>
                </c:pt>
                <c:pt idx="693">
                  <c:v>121943.620288862</c:v>
                </c:pt>
                <c:pt idx="694">
                  <c:v>122225.699893985</c:v>
                </c:pt>
                <c:pt idx="695">
                  <c:v>122507.796971148</c:v>
                </c:pt>
                <c:pt idx="696">
                  <c:v>122789.911500829</c:v>
                </c:pt>
                <c:pt idx="697">
                  <c:v>123072.043463548</c:v>
                </c:pt>
                <c:pt idx="698">
                  <c:v>123354.192839873</c:v>
                </c:pt>
                <c:pt idx="699">
                  <c:v>123636.35961041</c:v>
                </c:pt>
                <c:pt idx="700">
                  <c:v>123918.543755812</c:v>
                </c:pt>
                <c:pt idx="701">
                  <c:v>124200.745256773</c:v>
                </c:pt>
                <c:pt idx="702">
                  <c:v>124482.96409403</c:v>
                </c:pt>
                <c:pt idx="703">
                  <c:v>124765.200248364</c:v>
                </c:pt>
                <c:pt idx="704">
                  <c:v>125047.453700598</c:v>
                </c:pt>
                <c:pt idx="705">
                  <c:v>125329.724431596</c:v>
                </c:pt>
                <c:pt idx="706">
                  <c:v>125612.012422266</c:v>
                </c:pt>
                <c:pt idx="707">
                  <c:v>125894.317653558</c:v>
                </c:pt>
                <c:pt idx="708">
                  <c:v>126176.640106463</c:v>
                </c:pt>
                <c:pt idx="709">
                  <c:v>126458.979762015</c:v>
                </c:pt>
                <c:pt idx="710">
                  <c:v>126741.336601289</c:v>
                </c:pt>
                <c:pt idx="711">
                  <c:v>127023.710605401</c:v>
                </c:pt>
                <c:pt idx="712">
                  <c:v>127306.10175551</c:v>
                </c:pt>
                <c:pt idx="713">
                  <c:v>127588.510032815</c:v>
                </c:pt>
                <c:pt idx="714">
                  <c:v>127870.935418558</c:v>
                </c:pt>
                <c:pt idx="715">
                  <c:v>128153.377894019</c:v>
                </c:pt>
                <c:pt idx="716">
                  <c:v>128435.837440522</c:v>
                </c:pt>
                <c:pt idx="717">
                  <c:v>128718.314039431</c:v>
                </c:pt>
                <c:pt idx="718">
                  <c:v>129000.807672148</c:v>
                </c:pt>
                <c:pt idx="719">
                  <c:v>129283.31832012</c:v>
                </c:pt>
                <c:pt idx="720">
                  <c:v>129565.84596483</c:v>
                </c:pt>
                <c:pt idx="721">
                  <c:v>129848.390587805</c:v>
                </c:pt>
                <c:pt idx="722">
                  <c:v>130130.952170609</c:v>
                </c:pt>
                <c:pt idx="723">
                  <c:v>130413.530694848</c:v>
                </c:pt>
                <c:pt idx="724">
                  <c:v>130696.126142168</c:v>
                </c:pt>
                <c:pt idx="725">
                  <c:v>130978.738494252</c:v>
                </c:pt>
                <c:pt idx="726">
                  <c:v>131261.367732827</c:v>
                </c:pt>
                <c:pt idx="727">
                  <c:v>131544.013839655</c:v>
                </c:pt>
                <c:pt idx="728">
                  <c:v>131826.676796541</c:v>
                </c:pt>
                <c:pt idx="729">
                  <c:v>132109.356585326</c:v>
                </c:pt>
                <c:pt idx="730">
                  <c:v>132392.053187893</c:v>
                </c:pt>
                <c:pt idx="731">
                  <c:v>132674.766586162</c:v>
                </c:pt>
                <c:pt idx="732">
                  <c:v>132957.496762092</c:v>
                </c:pt>
                <c:pt idx="733">
                  <c:v>133240.243697683</c:v>
                </c:pt>
                <c:pt idx="734">
                  <c:v>133523.00737497</c:v>
                </c:pt>
                <c:pt idx="735">
                  <c:v>133805.787776029</c:v>
                </c:pt>
                <c:pt idx="736">
                  <c:v>134088.584882973</c:v>
                </c:pt>
                <c:pt idx="737">
                  <c:v>134371.398677955</c:v>
                </c:pt>
                <c:pt idx="738">
                  <c:v>134654.229143165</c:v>
                </c:pt>
                <c:pt idx="739">
                  <c:v>134937.076260829</c:v>
                </c:pt>
                <c:pt idx="740">
                  <c:v>135219.940013214</c:v>
                </c:pt>
                <c:pt idx="741">
                  <c:v>135502.820382624</c:v>
                </c:pt>
                <c:pt idx="742">
                  <c:v>135785.717351399</c:v>
                </c:pt>
                <c:pt idx="743">
                  <c:v>136068.630901919</c:v>
                </c:pt>
                <c:pt idx="744">
                  <c:v>136351.561016598</c:v>
                </c:pt>
                <c:pt idx="745">
                  <c:v>136634.507677891</c:v>
                </c:pt>
                <c:pt idx="746">
                  <c:v>136917.470868287</c:v>
                </c:pt>
                <c:pt idx="747">
                  <c:v>137200.450570315</c:v>
                </c:pt>
                <c:pt idx="748">
                  <c:v>137483.446766537</c:v>
                </c:pt>
                <c:pt idx="749">
                  <c:v>137766.459439556</c:v>
                </c:pt>
                <c:pt idx="750">
                  <c:v>138049.488572009</c:v>
                </c:pt>
                <c:pt idx="751">
                  <c:v>138332.53414657</c:v>
                </c:pt>
                <c:pt idx="752">
                  <c:v>138615.59614595</c:v>
                </c:pt>
                <c:pt idx="753">
                  <c:v>138898.674552896</c:v>
                </c:pt>
                <c:pt idx="754">
                  <c:v>139181.769350192</c:v>
                </c:pt>
                <c:pt idx="755">
                  <c:v>139464.880520656</c:v>
                </c:pt>
                <c:pt idx="756">
                  <c:v>139748.008047144</c:v>
                </c:pt>
                <c:pt idx="757">
                  <c:v>140031.151912547</c:v>
                </c:pt>
                <c:pt idx="758">
                  <c:v>140314.312099792</c:v>
                </c:pt>
                <c:pt idx="759">
                  <c:v>140597.488591842</c:v>
                </c:pt>
                <c:pt idx="760">
                  <c:v>140880.681371695</c:v>
                </c:pt>
                <c:pt idx="761">
                  <c:v>141163.890422384</c:v>
                </c:pt>
                <c:pt idx="762">
                  <c:v>141447.115726977</c:v>
                </c:pt>
                <c:pt idx="763">
                  <c:v>141730.357268581</c:v>
                </c:pt>
                <c:pt idx="764">
                  <c:v>142013.615030332</c:v>
                </c:pt>
                <c:pt idx="765">
                  <c:v>142296.888995406</c:v>
                </c:pt>
                <c:pt idx="766">
                  <c:v>142580.179147011</c:v>
                </c:pt>
                <c:pt idx="767">
                  <c:v>142863.485468391</c:v>
                </c:pt>
                <c:pt idx="768">
                  <c:v>143146.807942825</c:v>
                </c:pt>
                <c:pt idx="769">
                  <c:v>143430.146553626</c:v>
                </c:pt>
                <c:pt idx="770">
                  <c:v>143713.50128414</c:v>
                </c:pt>
                <c:pt idx="771">
                  <c:v>143996.87211775</c:v>
                </c:pt>
                <c:pt idx="772">
                  <c:v>144280.259037872</c:v>
                </c:pt>
                <c:pt idx="773">
                  <c:v>144563.662027955</c:v>
                </c:pt>
                <c:pt idx="774">
                  <c:v>144847.081071484</c:v>
                </c:pt>
                <c:pt idx="775">
                  <c:v>145130.516151977</c:v>
                </c:pt>
                <c:pt idx="776">
                  <c:v>145413.967252985</c:v>
                </c:pt>
                <c:pt idx="777">
                  <c:v>145697.434358095</c:v>
                </c:pt>
                <c:pt idx="778">
                  <c:v>145980.917450925</c:v>
                </c:pt>
                <c:pt idx="779">
                  <c:v>146264.416515128</c:v>
                </c:pt>
                <c:pt idx="780">
                  <c:v>146547.93153439</c:v>
                </c:pt>
                <c:pt idx="781">
                  <c:v>146831.46249243</c:v>
                </c:pt>
                <c:pt idx="782">
                  <c:v>147115.009373001</c:v>
                </c:pt>
                <c:pt idx="783">
                  <c:v>147398.572159888</c:v>
                </c:pt>
                <c:pt idx="784">
                  <c:v>147682.15083691</c:v>
                </c:pt>
                <c:pt idx="785">
                  <c:v>147965.745387919</c:v>
                </c:pt>
                <c:pt idx="786">
                  <c:v>148249.355796798</c:v>
                </c:pt>
                <c:pt idx="787">
                  <c:v>148532.982047465</c:v>
                </c:pt>
                <c:pt idx="788">
                  <c:v>148816.62412387</c:v>
                </c:pt>
                <c:pt idx="789">
                  <c:v>149100.282009994</c:v>
                </c:pt>
                <c:pt idx="790">
                  <c:v>149383.955689851</c:v>
                </c:pt>
                <c:pt idx="791">
                  <c:v>149667.645147489</c:v>
                </c:pt>
                <c:pt idx="792">
                  <c:v>149951.350366986</c:v>
                </c:pt>
                <c:pt idx="793">
                  <c:v>150235.071332454</c:v>
                </c:pt>
                <c:pt idx="794">
                  <c:v>150518.808028035</c:v>
                </c:pt>
                <c:pt idx="795">
                  <c:v>150802.560437905</c:v>
                </c:pt>
                <c:pt idx="796">
                  <c:v>151086.328546269</c:v>
                </c:pt>
                <c:pt idx="797">
                  <c:v>151370.112337368</c:v>
                </c:pt>
                <c:pt idx="798">
                  <c:v>151653.911795469</c:v>
                </c:pt>
                <c:pt idx="799">
                  <c:v>151937.726904876</c:v>
                </c:pt>
                <c:pt idx="800">
                  <c:v>152221.557649922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"Gaillard 2003: Haematite equilibriation "</c:f>
              <c:strCache>
                <c:ptCount val="1"/>
                <c:pt idx="0">
                  <c:v>Gaillard 2003: Haematite equilibriation 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Sheet2!$H$2:$H$802</c:f>
              <c:numCache>
                <c:formatCode>General</c:formatCode>
                <c:ptCount val="801"/>
                <c:pt idx="0">
                  <c:v>1000</c:v>
                </c:pt>
                <c:pt idx="1">
                  <c:v>1005</c:v>
                </c:pt>
                <c:pt idx="2">
                  <c:v>1010</c:v>
                </c:pt>
                <c:pt idx="3">
                  <c:v>1015</c:v>
                </c:pt>
                <c:pt idx="4">
                  <c:v>1020</c:v>
                </c:pt>
                <c:pt idx="5">
                  <c:v>1025</c:v>
                </c:pt>
                <c:pt idx="6">
                  <c:v>1030</c:v>
                </c:pt>
                <c:pt idx="7">
                  <c:v>1035</c:v>
                </c:pt>
                <c:pt idx="8">
                  <c:v>1040</c:v>
                </c:pt>
                <c:pt idx="9">
                  <c:v>1045</c:v>
                </c:pt>
                <c:pt idx="10">
                  <c:v>1050</c:v>
                </c:pt>
                <c:pt idx="11">
                  <c:v>1055</c:v>
                </c:pt>
                <c:pt idx="12">
                  <c:v>1060</c:v>
                </c:pt>
                <c:pt idx="13">
                  <c:v>1065</c:v>
                </c:pt>
                <c:pt idx="14">
                  <c:v>1070</c:v>
                </c:pt>
                <c:pt idx="15">
                  <c:v>1075</c:v>
                </c:pt>
                <c:pt idx="16">
                  <c:v>1080</c:v>
                </c:pt>
                <c:pt idx="17">
                  <c:v>1085</c:v>
                </c:pt>
                <c:pt idx="18">
                  <c:v>1090</c:v>
                </c:pt>
                <c:pt idx="19">
                  <c:v>1095</c:v>
                </c:pt>
                <c:pt idx="20">
                  <c:v>1100</c:v>
                </c:pt>
                <c:pt idx="21">
                  <c:v>1105</c:v>
                </c:pt>
                <c:pt idx="22">
                  <c:v>1110</c:v>
                </c:pt>
                <c:pt idx="23">
                  <c:v>1115</c:v>
                </c:pt>
                <c:pt idx="24">
                  <c:v>1120</c:v>
                </c:pt>
                <c:pt idx="25">
                  <c:v>1125</c:v>
                </c:pt>
                <c:pt idx="26">
                  <c:v>1130</c:v>
                </c:pt>
                <c:pt idx="27">
                  <c:v>1135</c:v>
                </c:pt>
                <c:pt idx="28">
                  <c:v>1140</c:v>
                </c:pt>
                <c:pt idx="29">
                  <c:v>1145</c:v>
                </c:pt>
                <c:pt idx="30">
                  <c:v>1150</c:v>
                </c:pt>
                <c:pt idx="31">
                  <c:v>1155</c:v>
                </c:pt>
                <c:pt idx="32">
                  <c:v>1160</c:v>
                </c:pt>
                <c:pt idx="33">
                  <c:v>1165</c:v>
                </c:pt>
                <c:pt idx="34">
                  <c:v>1170</c:v>
                </c:pt>
                <c:pt idx="35">
                  <c:v>1175</c:v>
                </c:pt>
                <c:pt idx="36">
                  <c:v>1180</c:v>
                </c:pt>
                <c:pt idx="37">
                  <c:v>1185</c:v>
                </c:pt>
                <c:pt idx="38">
                  <c:v>1190</c:v>
                </c:pt>
                <c:pt idx="39">
                  <c:v>1195</c:v>
                </c:pt>
                <c:pt idx="40">
                  <c:v>1200</c:v>
                </c:pt>
                <c:pt idx="41">
                  <c:v>1205</c:v>
                </c:pt>
                <c:pt idx="42">
                  <c:v>1210</c:v>
                </c:pt>
                <c:pt idx="43">
                  <c:v>1215</c:v>
                </c:pt>
                <c:pt idx="44">
                  <c:v>1220</c:v>
                </c:pt>
                <c:pt idx="45">
                  <c:v>1225</c:v>
                </c:pt>
                <c:pt idx="46">
                  <c:v>1230</c:v>
                </c:pt>
                <c:pt idx="47">
                  <c:v>1235</c:v>
                </c:pt>
                <c:pt idx="48">
                  <c:v>1240</c:v>
                </c:pt>
                <c:pt idx="49">
                  <c:v>1245</c:v>
                </c:pt>
                <c:pt idx="50">
                  <c:v>1250</c:v>
                </c:pt>
                <c:pt idx="51">
                  <c:v>1255</c:v>
                </c:pt>
                <c:pt idx="52">
                  <c:v>1260</c:v>
                </c:pt>
                <c:pt idx="53">
                  <c:v>1265</c:v>
                </c:pt>
                <c:pt idx="54">
                  <c:v>1270</c:v>
                </c:pt>
                <c:pt idx="55">
                  <c:v>1275</c:v>
                </c:pt>
                <c:pt idx="56">
                  <c:v>1280</c:v>
                </c:pt>
                <c:pt idx="57">
                  <c:v>1285</c:v>
                </c:pt>
                <c:pt idx="58">
                  <c:v>1290</c:v>
                </c:pt>
                <c:pt idx="59">
                  <c:v>1295</c:v>
                </c:pt>
                <c:pt idx="60">
                  <c:v>1300</c:v>
                </c:pt>
                <c:pt idx="61">
                  <c:v>1305</c:v>
                </c:pt>
                <c:pt idx="62">
                  <c:v>1310</c:v>
                </c:pt>
                <c:pt idx="63">
                  <c:v>1315</c:v>
                </c:pt>
                <c:pt idx="64">
                  <c:v>1320</c:v>
                </c:pt>
                <c:pt idx="65">
                  <c:v>1325</c:v>
                </c:pt>
                <c:pt idx="66">
                  <c:v>1330</c:v>
                </c:pt>
                <c:pt idx="67">
                  <c:v>1335</c:v>
                </c:pt>
                <c:pt idx="68">
                  <c:v>1340</c:v>
                </c:pt>
                <c:pt idx="69">
                  <c:v>1345</c:v>
                </c:pt>
                <c:pt idx="70">
                  <c:v>1350</c:v>
                </c:pt>
                <c:pt idx="71">
                  <c:v>1355</c:v>
                </c:pt>
                <c:pt idx="72">
                  <c:v>1360</c:v>
                </c:pt>
                <c:pt idx="73">
                  <c:v>1365</c:v>
                </c:pt>
                <c:pt idx="74">
                  <c:v>1370</c:v>
                </c:pt>
                <c:pt idx="75">
                  <c:v>1375</c:v>
                </c:pt>
                <c:pt idx="76">
                  <c:v>1380</c:v>
                </c:pt>
                <c:pt idx="77">
                  <c:v>1385</c:v>
                </c:pt>
                <c:pt idx="78">
                  <c:v>1390</c:v>
                </c:pt>
                <c:pt idx="79">
                  <c:v>1395</c:v>
                </c:pt>
                <c:pt idx="80">
                  <c:v>1400</c:v>
                </c:pt>
                <c:pt idx="81">
                  <c:v>1405</c:v>
                </c:pt>
                <c:pt idx="82">
                  <c:v>1410</c:v>
                </c:pt>
                <c:pt idx="83">
                  <c:v>1415</c:v>
                </c:pt>
                <c:pt idx="84">
                  <c:v>1420</c:v>
                </c:pt>
                <c:pt idx="85">
                  <c:v>1425</c:v>
                </c:pt>
                <c:pt idx="86">
                  <c:v>1430</c:v>
                </c:pt>
                <c:pt idx="87">
                  <c:v>1435</c:v>
                </c:pt>
                <c:pt idx="88">
                  <c:v>1440</c:v>
                </c:pt>
                <c:pt idx="89">
                  <c:v>1445</c:v>
                </c:pt>
                <c:pt idx="90">
                  <c:v>1450</c:v>
                </c:pt>
                <c:pt idx="91">
                  <c:v>1455</c:v>
                </c:pt>
                <c:pt idx="92">
                  <c:v>1460</c:v>
                </c:pt>
                <c:pt idx="93">
                  <c:v>1465</c:v>
                </c:pt>
                <c:pt idx="94">
                  <c:v>1470</c:v>
                </c:pt>
                <c:pt idx="95">
                  <c:v>1475</c:v>
                </c:pt>
                <c:pt idx="96">
                  <c:v>1480</c:v>
                </c:pt>
                <c:pt idx="97">
                  <c:v>1485</c:v>
                </c:pt>
                <c:pt idx="98">
                  <c:v>1490</c:v>
                </c:pt>
                <c:pt idx="99">
                  <c:v>1495</c:v>
                </c:pt>
                <c:pt idx="100">
                  <c:v>1500</c:v>
                </c:pt>
                <c:pt idx="101">
                  <c:v>1505</c:v>
                </c:pt>
                <c:pt idx="102">
                  <c:v>1510</c:v>
                </c:pt>
                <c:pt idx="103">
                  <c:v>1515</c:v>
                </c:pt>
                <c:pt idx="104">
                  <c:v>1520</c:v>
                </c:pt>
                <c:pt idx="105">
                  <c:v>1525</c:v>
                </c:pt>
                <c:pt idx="106">
                  <c:v>1530</c:v>
                </c:pt>
                <c:pt idx="107">
                  <c:v>1535</c:v>
                </c:pt>
                <c:pt idx="108">
                  <c:v>1540</c:v>
                </c:pt>
                <c:pt idx="109">
                  <c:v>1545</c:v>
                </c:pt>
                <c:pt idx="110">
                  <c:v>1550</c:v>
                </c:pt>
                <c:pt idx="111">
                  <c:v>1555</c:v>
                </c:pt>
                <c:pt idx="112">
                  <c:v>1560</c:v>
                </c:pt>
                <c:pt idx="113">
                  <c:v>1565</c:v>
                </c:pt>
                <c:pt idx="114">
                  <c:v>1570</c:v>
                </c:pt>
                <c:pt idx="115">
                  <c:v>1575</c:v>
                </c:pt>
                <c:pt idx="116">
                  <c:v>1580</c:v>
                </c:pt>
                <c:pt idx="117">
                  <c:v>1585</c:v>
                </c:pt>
                <c:pt idx="118">
                  <c:v>1590</c:v>
                </c:pt>
                <c:pt idx="119">
                  <c:v>1595</c:v>
                </c:pt>
                <c:pt idx="120">
                  <c:v>1600</c:v>
                </c:pt>
                <c:pt idx="121">
                  <c:v>1605</c:v>
                </c:pt>
                <c:pt idx="122">
                  <c:v>1610</c:v>
                </c:pt>
                <c:pt idx="123">
                  <c:v>1615</c:v>
                </c:pt>
                <c:pt idx="124">
                  <c:v>1620</c:v>
                </c:pt>
                <c:pt idx="125">
                  <c:v>1625</c:v>
                </c:pt>
                <c:pt idx="126">
                  <c:v>1630</c:v>
                </c:pt>
                <c:pt idx="127">
                  <c:v>1635</c:v>
                </c:pt>
                <c:pt idx="128">
                  <c:v>1640</c:v>
                </c:pt>
                <c:pt idx="129">
                  <c:v>1645</c:v>
                </c:pt>
                <c:pt idx="130">
                  <c:v>1650</c:v>
                </c:pt>
                <c:pt idx="131">
                  <c:v>1655</c:v>
                </c:pt>
                <c:pt idx="132">
                  <c:v>1660</c:v>
                </c:pt>
                <c:pt idx="133">
                  <c:v>1665</c:v>
                </c:pt>
                <c:pt idx="134">
                  <c:v>1670</c:v>
                </c:pt>
                <c:pt idx="135">
                  <c:v>1675</c:v>
                </c:pt>
                <c:pt idx="136">
                  <c:v>1680</c:v>
                </c:pt>
                <c:pt idx="137">
                  <c:v>1685</c:v>
                </c:pt>
                <c:pt idx="138">
                  <c:v>1690</c:v>
                </c:pt>
                <c:pt idx="139">
                  <c:v>1695</c:v>
                </c:pt>
                <c:pt idx="140">
                  <c:v>1700</c:v>
                </c:pt>
                <c:pt idx="141">
                  <c:v>1705</c:v>
                </c:pt>
                <c:pt idx="142">
                  <c:v>1710</c:v>
                </c:pt>
                <c:pt idx="143">
                  <c:v>1715</c:v>
                </c:pt>
                <c:pt idx="144">
                  <c:v>1720</c:v>
                </c:pt>
                <c:pt idx="145">
                  <c:v>1725</c:v>
                </c:pt>
                <c:pt idx="146">
                  <c:v>1730</c:v>
                </c:pt>
                <c:pt idx="147">
                  <c:v>1735</c:v>
                </c:pt>
                <c:pt idx="148">
                  <c:v>1740</c:v>
                </c:pt>
                <c:pt idx="149">
                  <c:v>1745</c:v>
                </c:pt>
                <c:pt idx="150">
                  <c:v>1750</c:v>
                </c:pt>
                <c:pt idx="151">
                  <c:v>1755</c:v>
                </c:pt>
                <c:pt idx="152">
                  <c:v>1760</c:v>
                </c:pt>
                <c:pt idx="153">
                  <c:v>1765</c:v>
                </c:pt>
                <c:pt idx="154">
                  <c:v>1770</c:v>
                </c:pt>
                <c:pt idx="155">
                  <c:v>1775</c:v>
                </c:pt>
                <c:pt idx="156">
                  <c:v>1780</c:v>
                </c:pt>
                <c:pt idx="157">
                  <c:v>1785</c:v>
                </c:pt>
                <c:pt idx="158">
                  <c:v>1790</c:v>
                </c:pt>
                <c:pt idx="159">
                  <c:v>1795</c:v>
                </c:pt>
                <c:pt idx="160">
                  <c:v>1800</c:v>
                </c:pt>
                <c:pt idx="161">
                  <c:v>1805</c:v>
                </c:pt>
                <c:pt idx="162">
                  <c:v>1810</c:v>
                </c:pt>
                <c:pt idx="163">
                  <c:v>1815</c:v>
                </c:pt>
                <c:pt idx="164">
                  <c:v>1820</c:v>
                </c:pt>
                <c:pt idx="165">
                  <c:v>1825</c:v>
                </c:pt>
                <c:pt idx="166">
                  <c:v>1830</c:v>
                </c:pt>
                <c:pt idx="167">
                  <c:v>1835</c:v>
                </c:pt>
                <c:pt idx="168">
                  <c:v>1840</c:v>
                </c:pt>
                <c:pt idx="169">
                  <c:v>1845</c:v>
                </c:pt>
                <c:pt idx="170">
                  <c:v>1850</c:v>
                </c:pt>
                <c:pt idx="171">
                  <c:v>1855</c:v>
                </c:pt>
                <c:pt idx="172">
                  <c:v>1860</c:v>
                </c:pt>
                <c:pt idx="173">
                  <c:v>1865</c:v>
                </c:pt>
                <c:pt idx="174">
                  <c:v>1870</c:v>
                </c:pt>
                <c:pt idx="175">
                  <c:v>1875</c:v>
                </c:pt>
                <c:pt idx="176">
                  <c:v>1880</c:v>
                </c:pt>
                <c:pt idx="177">
                  <c:v>1885</c:v>
                </c:pt>
                <c:pt idx="178">
                  <c:v>1890</c:v>
                </c:pt>
                <c:pt idx="179">
                  <c:v>1895</c:v>
                </c:pt>
                <c:pt idx="180">
                  <c:v>1900</c:v>
                </c:pt>
                <c:pt idx="181">
                  <c:v>1905</c:v>
                </c:pt>
                <c:pt idx="182">
                  <c:v>1910</c:v>
                </c:pt>
                <c:pt idx="183">
                  <c:v>1915</c:v>
                </c:pt>
                <c:pt idx="184">
                  <c:v>1920</c:v>
                </c:pt>
                <c:pt idx="185">
                  <c:v>1925</c:v>
                </c:pt>
                <c:pt idx="186">
                  <c:v>1930</c:v>
                </c:pt>
                <c:pt idx="187">
                  <c:v>1935</c:v>
                </c:pt>
                <c:pt idx="188">
                  <c:v>1940</c:v>
                </c:pt>
                <c:pt idx="189">
                  <c:v>1945</c:v>
                </c:pt>
                <c:pt idx="190">
                  <c:v>1950</c:v>
                </c:pt>
                <c:pt idx="191">
                  <c:v>1955</c:v>
                </c:pt>
                <c:pt idx="192">
                  <c:v>1960</c:v>
                </c:pt>
                <c:pt idx="193">
                  <c:v>1965</c:v>
                </c:pt>
                <c:pt idx="194">
                  <c:v>1970</c:v>
                </c:pt>
                <c:pt idx="195">
                  <c:v>1975</c:v>
                </c:pt>
                <c:pt idx="196">
                  <c:v>1980</c:v>
                </c:pt>
                <c:pt idx="197">
                  <c:v>1985</c:v>
                </c:pt>
                <c:pt idx="198">
                  <c:v>1990</c:v>
                </c:pt>
                <c:pt idx="199">
                  <c:v>1995</c:v>
                </c:pt>
                <c:pt idx="200">
                  <c:v>2000</c:v>
                </c:pt>
                <c:pt idx="201">
                  <c:v>2005</c:v>
                </c:pt>
                <c:pt idx="202">
                  <c:v>2010</c:v>
                </c:pt>
                <c:pt idx="203">
                  <c:v>2015</c:v>
                </c:pt>
                <c:pt idx="204">
                  <c:v>2020</c:v>
                </c:pt>
                <c:pt idx="205">
                  <c:v>2025</c:v>
                </c:pt>
                <c:pt idx="206">
                  <c:v>2030</c:v>
                </c:pt>
                <c:pt idx="207">
                  <c:v>2035</c:v>
                </c:pt>
                <c:pt idx="208">
                  <c:v>2040</c:v>
                </c:pt>
                <c:pt idx="209">
                  <c:v>2045</c:v>
                </c:pt>
                <c:pt idx="210">
                  <c:v>2050</c:v>
                </c:pt>
                <c:pt idx="211">
                  <c:v>2055</c:v>
                </c:pt>
                <c:pt idx="212">
                  <c:v>2060</c:v>
                </c:pt>
                <c:pt idx="213">
                  <c:v>2065</c:v>
                </c:pt>
                <c:pt idx="214">
                  <c:v>2070</c:v>
                </c:pt>
                <c:pt idx="215">
                  <c:v>2075</c:v>
                </c:pt>
                <c:pt idx="216">
                  <c:v>2080</c:v>
                </c:pt>
                <c:pt idx="217">
                  <c:v>2085</c:v>
                </c:pt>
                <c:pt idx="218">
                  <c:v>2090</c:v>
                </c:pt>
                <c:pt idx="219">
                  <c:v>2095</c:v>
                </c:pt>
                <c:pt idx="220">
                  <c:v>2100</c:v>
                </c:pt>
                <c:pt idx="221">
                  <c:v>2105</c:v>
                </c:pt>
                <c:pt idx="222">
                  <c:v>2110</c:v>
                </c:pt>
                <c:pt idx="223">
                  <c:v>2115</c:v>
                </c:pt>
                <c:pt idx="224">
                  <c:v>2120</c:v>
                </c:pt>
                <c:pt idx="225">
                  <c:v>2125</c:v>
                </c:pt>
                <c:pt idx="226">
                  <c:v>2130</c:v>
                </c:pt>
                <c:pt idx="227">
                  <c:v>2135</c:v>
                </c:pt>
                <c:pt idx="228">
                  <c:v>2140</c:v>
                </c:pt>
                <c:pt idx="229">
                  <c:v>2145</c:v>
                </c:pt>
                <c:pt idx="230">
                  <c:v>2150</c:v>
                </c:pt>
                <c:pt idx="231">
                  <c:v>2155</c:v>
                </c:pt>
                <c:pt idx="232">
                  <c:v>2160</c:v>
                </c:pt>
                <c:pt idx="233">
                  <c:v>2165</c:v>
                </c:pt>
                <c:pt idx="234">
                  <c:v>2170</c:v>
                </c:pt>
                <c:pt idx="235">
                  <c:v>2175</c:v>
                </c:pt>
                <c:pt idx="236">
                  <c:v>2180</c:v>
                </c:pt>
                <c:pt idx="237">
                  <c:v>2185</c:v>
                </c:pt>
                <c:pt idx="238">
                  <c:v>2190</c:v>
                </c:pt>
                <c:pt idx="239">
                  <c:v>2195</c:v>
                </c:pt>
                <c:pt idx="240">
                  <c:v>2200</c:v>
                </c:pt>
                <c:pt idx="241">
                  <c:v>2205</c:v>
                </c:pt>
                <c:pt idx="242">
                  <c:v>2210</c:v>
                </c:pt>
                <c:pt idx="243">
                  <c:v>2215</c:v>
                </c:pt>
                <c:pt idx="244">
                  <c:v>2220</c:v>
                </c:pt>
                <c:pt idx="245">
                  <c:v>2225</c:v>
                </c:pt>
                <c:pt idx="246">
                  <c:v>2230</c:v>
                </c:pt>
                <c:pt idx="247">
                  <c:v>2235</c:v>
                </c:pt>
                <c:pt idx="248">
                  <c:v>2240</c:v>
                </c:pt>
                <c:pt idx="249">
                  <c:v>2245</c:v>
                </c:pt>
                <c:pt idx="250">
                  <c:v>2250</c:v>
                </c:pt>
                <c:pt idx="251">
                  <c:v>2255</c:v>
                </c:pt>
                <c:pt idx="252">
                  <c:v>2260</c:v>
                </c:pt>
                <c:pt idx="253">
                  <c:v>2265</c:v>
                </c:pt>
                <c:pt idx="254">
                  <c:v>2270</c:v>
                </c:pt>
                <c:pt idx="255">
                  <c:v>2275</c:v>
                </c:pt>
                <c:pt idx="256">
                  <c:v>2280</c:v>
                </c:pt>
                <c:pt idx="257">
                  <c:v>2285</c:v>
                </c:pt>
                <c:pt idx="258">
                  <c:v>2290</c:v>
                </c:pt>
                <c:pt idx="259">
                  <c:v>2295</c:v>
                </c:pt>
                <c:pt idx="260">
                  <c:v>2300</c:v>
                </c:pt>
                <c:pt idx="261">
                  <c:v>2305</c:v>
                </c:pt>
                <c:pt idx="262">
                  <c:v>2310</c:v>
                </c:pt>
                <c:pt idx="263">
                  <c:v>2315</c:v>
                </c:pt>
                <c:pt idx="264">
                  <c:v>2320</c:v>
                </c:pt>
                <c:pt idx="265">
                  <c:v>2325</c:v>
                </c:pt>
                <c:pt idx="266">
                  <c:v>2330</c:v>
                </c:pt>
                <c:pt idx="267">
                  <c:v>2335</c:v>
                </c:pt>
                <c:pt idx="268">
                  <c:v>2340</c:v>
                </c:pt>
                <c:pt idx="269">
                  <c:v>2345</c:v>
                </c:pt>
                <c:pt idx="270">
                  <c:v>2350</c:v>
                </c:pt>
                <c:pt idx="271">
                  <c:v>2355</c:v>
                </c:pt>
                <c:pt idx="272">
                  <c:v>2360</c:v>
                </c:pt>
                <c:pt idx="273">
                  <c:v>2365</c:v>
                </c:pt>
                <c:pt idx="274">
                  <c:v>2370</c:v>
                </c:pt>
                <c:pt idx="275">
                  <c:v>2375</c:v>
                </c:pt>
                <c:pt idx="276">
                  <c:v>2380</c:v>
                </c:pt>
                <c:pt idx="277">
                  <c:v>2385</c:v>
                </c:pt>
                <c:pt idx="278">
                  <c:v>2390</c:v>
                </c:pt>
                <c:pt idx="279">
                  <c:v>2395</c:v>
                </c:pt>
                <c:pt idx="280">
                  <c:v>2400</c:v>
                </c:pt>
                <c:pt idx="281">
                  <c:v>2405</c:v>
                </c:pt>
                <c:pt idx="282">
                  <c:v>2410</c:v>
                </c:pt>
                <c:pt idx="283">
                  <c:v>2415</c:v>
                </c:pt>
                <c:pt idx="284">
                  <c:v>2420</c:v>
                </c:pt>
                <c:pt idx="285">
                  <c:v>2425</c:v>
                </c:pt>
                <c:pt idx="286">
                  <c:v>2430</c:v>
                </c:pt>
                <c:pt idx="287">
                  <c:v>2435</c:v>
                </c:pt>
                <c:pt idx="288">
                  <c:v>2440</c:v>
                </c:pt>
                <c:pt idx="289">
                  <c:v>2445</c:v>
                </c:pt>
                <c:pt idx="290">
                  <c:v>2450</c:v>
                </c:pt>
                <c:pt idx="291">
                  <c:v>2455</c:v>
                </c:pt>
                <c:pt idx="292">
                  <c:v>2460</c:v>
                </c:pt>
                <c:pt idx="293">
                  <c:v>2465</c:v>
                </c:pt>
                <c:pt idx="294">
                  <c:v>2470</c:v>
                </c:pt>
                <c:pt idx="295">
                  <c:v>2475</c:v>
                </c:pt>
                <c:pt idx="296">
                  <c:v>2480</c:v>
                </c:pt>
                <c:pt idx="297">
                  <c:v>2485</c:v>
                </c:pt>
                <c:pt idx="298">
                  <c:v>2490</c:v>
                </c:pt>
                <c:pt idx="299">
                  <c:v>2495</c:v>
                </c:pt>
                <c:pt idx="300">
                  <c:v>2500</c:v>
                </c:pt>
                <c:pt idx="301">
                  <c:v>2505</c:v>
                </c:pt>
                <c:pt idx="302">
                  <c:v>2510</c:v>
                </c:pt>
                <c:pt idx="303">
                  <c:v>2515</c:v>
                </c:pt>
                <c:pt idx="304">
                  <c:v>2520</c:v>
                </c:pt>
                <c:pt idx="305">
                  <c:v>2525</c:v>
                </c:pt>
                <c:pt idx="306">
                  <c:v>2530</c:v>
                </c:pt>
                <c:pt idx="307">
                  <c:v>2535</c:v>
                </c:pt>
                <c:pt idx="308">
                  <c:v>2540</c:v>
                </c:pt>
                <c:pt idx="309">
                  <c:v>2545</c:v>
                </c:pt>
                <c:pt idx="310">
                  <c:v>2550</c:v>
                </c:pt>
                <c:pt idx="311">
                  <c:v>2555</c:v>
                </c:pt>
                <c:pt idx="312">
                  <c:v>2560</c:v>
                </c:pt>
                <c:pt idx="313">
                  <c:v>2565</c:v>
                </c:pt>
                <c:pt idx="314">
                  <c:v>2570</c:v>
                </c:pt>
                <c:pt idx="315">
                  <c:v>2575</c:v>
                </c:pt>
                <c:pt idx="316">
                  <c:v>2580</c:v>
                </c:pt>
                <c:pt idx="317">
                  <c:v>2585</c:v>
                </c:pt>
                <c:pt idx="318">
                  <c:v>2590</c:v>
                </c:pt>
                <c:pt idx="319">
                  <c:v>2595</c:v>
                </c:pt>
                <c:pt idx="320">
                  <c:v>2600</c:v>
                </c:pt>
                <c:pt idx="321">
                  <c:v>2605</c:v>
                </c:pt>
                <c:pt idx="322">
                  <c:v>2610</c:v>
                </c:pt>
                <c:pt idx="323">
                  <c:v>2615</c:v>
                </c:pt>
                <c:pt idx="324">
                  <c:v>2620</c:v>
                </c:pt>
                <c:pt idx="325">
                  <c:v>2625</c:v>
                </c:pt>
                <c:pt idx="326">
                  <c:v>2630</c:v>
                </c:pt>
                <c:pt idx="327">
                  <c:v>2635</c:v>
                </c:pt>
                <c:pt idx="328">
                  <c:v>2640</c:v>
                </c:pt>
                <c:pt idx="329">
                  <c:v>2645</c:v>
                </c:pt>
                <c:pt idx="330">
                  <c:v>2650</c:v>
                </c:pt>
                <c:pt idx="331">
                  <c:v>2655</c:v>
                </c:pt>
                <c:pt idx="332">
                  <c:v>2660</c:v>
                </c:pt>
                <c:pt idx="333">
                  <c:v>2665</c:v>
                </c:pt>
                <c:pt idx="334">
                  <c:v>2670</c:v>
                </c:pt>
                <c:pt idx="335">
                  <c:v>2675</c:v>
                </c:pt>
                <c:pt idx="336">
                  <c:v>2680</c:v>
                </c:pt>
                <c:pt idx="337">
                  <c:v>2685</c:v>
                </c:pt>
                <c:pt idx="338">
                  <c:v>2690</c:v>
                </c:pt>
                <c:pt idx="339">
                  <c:v>2695</c:v>
                </c:pt>
                <c:pt idx="340">
                  <c:v>2700</c:v>
                </c:pt>
                <c:pt idx="341">
                  <c:v>2705</c:v>
                </c:pt>
                <c:pt idx="342">
                  <c:v>2710</c:v>
                </c:pt>
                <c:pt idx="343">
                  <c:v>2715</c:v>
                </c:pt>
                <c:pt idx="344">
                  <c:v>2720</c:v>
                </c:pt>
                <c:pt idx="345">
                  <c:v>2725</c:v>
                </c:pt>
                <c:pt idx="346">
                  <c:v>2730</c:v>
                </c:pt>
                <c:pt idx="347">
                  <c:v>2735</c:v>
                </c:pt>
                <c:pt idx="348">
                  <c:v>2740</c:v>
                </c:pt>
                <c:pt idx="349">
                  <c:v>2745</c:v>
                </c:pt>
                <c:pt idx="350">
                  <c:v>2750</c:v>
                </c:pt>
                <c:pt idx="351">
                  <c:v>2755</c:v>
                </c:pt>
                <c:pt idx="352">
                  <c:v>2760</c:v>
                </c:pt>
                <c:pt idx="353">
                  <c:v>2765</c:v>
                </c:pt>
                <c:pt idx="354">
                  <c:v>2770</c:v>
                </c:pt>
                <c:pt idx="355">
                  <c:v>2775</c:v>
                </c:pt>
                <c:pt idx="356">
                  <c:v>2780</c:v>
                </c:pt>
                <c:pt idx="357">
                  <c:v>2785</c:v>
                </c:pt>
                <c:pt idx="358">
                  <c:v>2790</c:v>
                </c:pt>
                <c:pt idx="359">
                  <c:v>2795</c:v>
                </c:pt>
                <c:pt idx="360">
                  <c:v>2800</c:v>
                </c:pt>
                <c:pt idx="361">
                  <c:v>2805</c:v>
                </c:pt>
                <c:pt idx="362">
                  <c:v>2810</c:v>
                </c:pt>
                <c:pt idx="363">
                  <c:v>2815</c:v>
                </c:pt>
                <c:pt idx="364">
                  <c:v>2820</c:v>
                </c:pt>
                <c:pt idx="365">
                  <c:v>2825</c:v>
                </c:pt>
                <c:pt idx="366">
                  <c:v>2830</c:v>
                </c:pt>
                <c:pt idx="367">
                  <c:v>2835</c:v>
                </c:pt>
                <c:pt idx="368">
                  <c:v>2840</c:v>
                </c:pt>
                <c:pt idx="369">
                  <c:v>2845</c:v>
                </c:pt>
                <c:pt idx="370">
                  <c:v>2850</c:v>
                </c:pt>
                <c:pt idx="371">
                  <c:v>2855</c:v>
                </c:pt>
                <c:pt idx="372">
                  <c:v>2860</c:v>
                </c:pt>
                <c:pt idx="373">
                  <c:v>2865</c:v>
                </c:pt>
                <c:pt idx="374">
                  <c:v>2870</c:v>
                </c:pt>
                <c:pt idx="375">
                  <c:v>2875</c:v>
                </c:pt>
                <c:pt idx="376">
                  <c:v>2880</c:v>
                </c:pt>
                <c:pt idx="377">
                  <c:v>2885</c:v>
                </c:pt>
                <c:pt idx="378">
                  <c:v>2890</c:v>
                </c:pt>
                <c:pt idx="379">
                  <c:v>2895</c:v>
                </c:pt>
                <c:pt idx="380">
                  <c:v>2900</c:v>
                </c:pt>
                <c:pt idx="381">
                  <c:v>2905</c:v>
                </c:pt>
                <c:pt idx="382">
                  <c:v>2910</c:v>
                </c:pt>
                <c:pt idx="383">
                  <c:v>2915</c:v>
                </c:pt>
                <c:pt idx="384">
                  <c:v>2920</c:v>
                </c:pt>
                <c:pt idx="385">
                  <c:v>2925</c:v>
                </c:pt>
                <c:pt idx="386">
                  <c:v>2930</c:v>
                </c:pt>
                <c:pt idx="387">
                  <c:v>2935</c:v>
                </c:pt>
                <c:pt idx="388">
                  <c:v>2940</c:v>
                </c:pt>
                <c:pt idx="389">
                  <c:v>2945</c:v>
                </c:pt>
                <c:pt idx="390">
                  <c:v>2950</c:v>
                </c:pt>
                <c:pt idx="391">
                  <c:v>2955</c:v>
                </c:pt>
                <c:pt idx="392">
                  <c:v>2960</c:v>
                </c:pt>
                <c:pt idx="393">
                  <c:v>2965</c:v>
                </c:pt>
                <c:pt idx="394">
                  <c:v>2970</c:v>
                </c:pt>
                <c:pt idx="395">
                  <c:v>2975</c:v>
                </c:pt>
                <c:pt idx="396">
                  <c:v>2980</c:v>
                </c:pt>
                <c:pt idx="397">
                  <c:v>2985</c:v>
                </c:pt>
                <c:pt idx="398">
                  <c:v>2990</c:v>
                </c:pt>
                <c:pt idx="399">
                  <c:v>2995</c:v>
                </c:pt>
                <c:pt idx="400">
                  <c:v>3000</c:v>
                </c:pt>
                <c:pt idx="401">
                  <c:v>3005</c:v>
                </c:pt>
                <c:pt idx="402">
                  <c:v>3010</c:v>
                </c:pt>
                <c:pt idx="403">
                  <c:v>3015</c:v>
                </c:pt>
                <c:pt idx="404">
                  <c:v>3020</c:v>
                </c:pt>
                <c:pt idx="405">
                  <c:v>3025</c:v>
                </c:pt>
                <c:pt idx="406">
                  <c:v>3030</c:v>
                </c:pt>
                <c:pt idx="407">
                  <c:v>3035</c:v>
                </c:pt>
                <c:pt idx="408">
                  <c:v>3040</c:v>
                </c:pt>
                <c:pt idx="409">
                  <c:v>3045</c:v>
                </c:pt>
                <c:pt idx="410">
                  <c:v>3050</c:v>
                </c:pt>
                <c:pt idx="411">
                  <c:v>3055</c:v>
                </c:pt>
                <c:pt idx="412">
                  <c:v>3060</c:v>
                </c:pt>
                <c:pt idx="413">
                  <c:v>3065</c:v>
                </c:pt>
                <c:pt idx="414">
                  <c:v>3070</c:v>
                </c:pt>
                <c:pt idx="415">
                  <c:v>3075</c:v>
                </c:pt>
                <c:pt idx="416">
                  <c:v>3080</c:v>
                </c:pt>
                <c:pt idx="417">
                  <c:v>3085</c:v>
                </c:pt>
                <c:pt idx="418">
                  <c:v>3090</c:v>
                </c:pt>
                <c:pt idx="419">
                  <c:v>3095</c:v>
                </c:pt>
                <c:pt idx="420">
                  <c:v>3100</c:v>
                </c:pt>
                <c:pt idx="421">
                  <c:v>3105</c:v>
                </c:pt>
                <c:pt idx="422">
                  <c:v>3110</c:v>
                </c:pt>
                <c:pt idx="423">
                  <c:v>3115</c:v>
                </c:pt>
                <c:pt idx="424">
                  <c:v>3120</c:v>
                </c:pt>
                <c:pt idx="425">
                  <c:v>3125</c:v>
                </c:pt>
                <c:pt idx="426">
                  <c:v>3130</c:v>
                </c:pt>
                <c:pt idx="427">
                  <c:v>3135</c:v>
                </c:pt>
                <c:pt idx="428">
                  <c:v>3140</c:v>
                </c:pt>
                <c:pt idx="429">
                  <c:v>3145</c:v>
                </c:pt>
                <c:pt idx="430">
                  <c:v>3150</c:v>
                </c:pt>
                <c:pt idx="431">
                  <c:v>3155</c:v>
                </c:pt>
                <c:pt idx="432">
                  <c:v>3160</c:v>
                </c:pt>
                <c:pt idx="433">
                  <c:v>3165</c:v>
                </c:pt>
                <c:pt idx="434">
                  <c:v>3170</c:v>
                </c:pt>
                <c:pt idx="435">
                  <c:v>3175</c:v>
                </c:pt>
                <c:pt idx="436">
                  <c:v>3180</c:v>
                </c:pt>
                <c:pt idx="437">
                  <c:v>3185</c:v>
                </c:pt>
                <c:pt idx="438">
                  <c:v>3190</c:v>
                </c:pt>
                <c:pt idx="439">
                  <c:v>3195</c:v>
                </c:pt>
                <c:pt idx="440">
                  <c:v>3200</c:v>
                </c:pt>
                <c:pt idx="441">
                  <c:v>3205</c:v>
                </c:pt>
                <c:pt idx="442">
                  <c:v>3210</c:v>
                </c:pt>
                <c:pt idx="443">
                  <c:v>3215</c:v>
                </c:pt>
                <c:pt idx="444">
                  <c:v>3220</c:v>
                </c:pt>
                <c:pt idx="445">
                  <c:v>3225</c:v>
                </c:pt>
                <c:pt idx="446">
                  <c:v>3230</c:v>
                </c:pt>
                <c:pt idx="447">
                  <c:v>3235</c:v>
                </c:pt>
                <c:pt idx="448">
                  <c:v>3240</c:v>
                </c:pt>
                <c:pt idx="449">
                  <c:v>3245</c:v>
                </c:pt>
                <c:pt idx="450">
                  <c:v>3250</c:v>
                </c:pt>
                <c:pt idx="451">
                  <c:v>3255</c:v>
                </c:pt>
                <c:pt idx="452">
                  <c:v>3260</c:v>
                </c:pt>
                <c:pt idx="453">
                  <c:v>3265</c:v>
                </c:pt>
                <c:pt idx="454">
                  <c:v>3270</c:v>
                </c:pt>
                <c:pt idx="455">
                  <c:v>3275</c:v>
                </c:pt>
                <c:pt idx="456">
                  <c:v>3280</c:v>
                </c:pt>
                <c:pt idx="457">
                  <c:v>3285</c:v>
                </c:pt>
                <c:pt idx="458">
                  <c:v>3290</c:v>
                </c:pt>
                <c:pt idx="459">
                  <c:v>3295</c:v>
                </c:pt>
                <c:pt idx="460">
                  <c:v>3300</c:v>
                </c:pt>
                <c:pt idx="461">
                  <c:v>3305</c:v>
                </c:pt>
                <c:pt idx="462">
                  <c:v>3310</c:v>
                </c:pt>
                <c:pt idx="463">
                  <c:v>3315</c:v>
                </c:pt>
                <c:pt idx="464">
                  <c:v>3320</c:v>
                </c:pt>
                <c:pt idx="465">
                  <c:v>3325</c:v>
                </c:pt>
                <c:pt idx="466">
                  <c:v>3330</c:v>
                </c:pt>
                <c:pt idx="467">
                  <c:v>3335</c:v>
                </c:pt>
                <c:pt idx="468">
                  <c:v>3340</c:v>
                </c:pt>
                <c:pt idx="469">
                  <c:v>3345</c:v>
                </c:pt>
                <c:pt idx="470">
                  <c:v>3350</c:v>
                </c:pt>
                <c:pt idx="471">
                  <c:v>3355</c:v>
                </c:pt>
                <c:pt idx="472">
                  <c:v>3360</c:v>
                </c:pt>
                <c:pt idx="473">
                  <c:v>3365</c:v>
                </c:pt>
                <c:pt idx="474">
                  <c:v>3370</c:v>
                </c:pt>
                <c:pt idx="475">
                  <c:v>3375</c:v>
                </c:pt>
                <c:pt idx="476">
                  <c:v>3380</c:v>
                </c:pt>
                <c:pt idx="477">
                  <c:v>3385</c:v>
                </c:pt>
                <c:pt idx="478">
                  <c:v>3390</c:v>
                </c:pt>
                <c:pt idx="479">
                  <c:v>3395</c:v>
                </c:pt>
                <c:pt idx="480">
                  <c:v>3400</c:v>
                </c:pt>
                <c:pt idx="481">
                  <c:v>3405</c:v>
                </c:pt>
                <c:pt idx="482">
                  <c:v>3410</c:v>
                </c:pt>
                <c:pt idx="483">
                  <c:v>3415</c:v>
                </c:pt>
                <c:pt idx="484">
                  <c:v>3420</c:v>
                </c:pt>
                <c:pt idx="485">
                  <c:v>3425</c:v>
                </c:pt>
                <c:pt idx="486">
                  <c:v>3430</c:v>
                </c:pt>
                <c:pt idx="487">
                  <c:v>3435</c:v>
                </c:pt>
                <c:pt idx="488">
                  <c:v>3440</c:v>
                </c:pt>
                <c:pt idx="489">
                  <c:v>3445</c:v>
                </c:pt>
                <c:pt idx="490">
                  <c:v>3450</c:v>
                </c:pt>
                <c:pt idx="491">
                  <c:v>3455</c:v>
                </c:pt>
                <c:pt idx="492">
                  <c:v>3460</c:v>
                </c:pt>
                <c:pt idx="493">
                  <c:v>3465</c:v>
                </c:pt>
                <c:pt idx="494">
                  <c:v>3470</c:v>
                </c:pt>
                <c:pt idx="495">
                  <c:v>3475</c:v>
                </c:pt>
                <c:pt idx="496">
                  <c:v>3480</c:v>
                </c:pt>
                <c:pt idx="497">
                  <c:v>3485</c:v>
                </c:pt>
                <c:pt idx="498">
                  <c:v>3490</c:v>
                </c:pt>
                <c:pt idx="499">
                  <c:v>3495</c:v>
                </c:pt>
                <c:pt idx="500">
                  <c:v>3500</c:v>
                </c:pt>
                <c:pt idx="501">
                  <c:v>3505</c:v>
                </c:pt>
                <c:pt idx="502">
                  <c:v>3510</c:v>
                </c:pt>
                <c:pt idx="503">
                  <c:v>3515</c:v>
                </c:pt>
                <c:pt idx="504">
                  <c:v>3520</c:v>
                </c:pt>
                <c:pt idx="505">
                  <c:v>3525</c:v>
                </c:pt>
                <c:pt idx="506">
                  <c:v>3530</c:v>
                </c:pt>
                <c:pt idx="507">
                  <c:v>3535</c:v>
                </c:pt>
                <c:pt idx="508">
                  <c:v>3540</c:v>
                </c:pt>
                <c:pt idx="509">
                  <c:v>3545</c:v>
                </c:pt>
                <c:pt idx="510">
                  <c:v>3550</c:v>
                </c:pt>
                <c:pt idx="511">
                  <c:v>3555</c:v>
                </c:pt>
                <c:pt idx="512">
                  <c:v>3560</c:v>
                </c:pt>
                <c:pt idx="513">
                  <c:v>3565</c:v>
                </c:pt>
                <c:pt idx="514">
                  <c:v>3570</c:v>
                </c:pt>
                <c:pt idx="515">
                  <c:v>3575</c:v>
                </c:pt>
                <c:pt idx="516">
                  <c:v>3580</c:v>
                </c:pt>
                <c:pt idx="517">
                  <c:v>3585</c:v>
                </c:pt>
                <c:pt idx="518">
                  <c:v>3590</c:v>
                </c:pt>
                <c:pt idx="519">
                  <c:v>3595</c:v>
                </c:pt>
                <c:pt idx="520">
                  <c:v>3600</c:v>
                </c:pt>
                <c:pt idx="521">
                  <c:v>3605</c:v>
                </c:pt>
                <c:pt idx="522">
                  <c:v>3610</c:v>
                </c:pt>
                <c:pt idx="523">
                  <c:v>3615</c:v>
                </c:pt>
                <c:pt idx="524">
                  <c:v>3620</c:v>
                </c:pt>
                <c:pt idx="525">
                  <c:v>3625</c:v>
                </c:pt>
                <c:pt idx="526">
                  <c:v>3630</c:v>
                </c:pt>
                <c:pt idx="527">
                  <c:v>3635</c:v>
                </c:pt>
                <c:pt idx="528">
                  <c:v>3640</c:v>
                </c:pt>
                <c:pt idx="529">
                  <c:v>3645</c:v>
                </c:pt>
                <c:pt idx="530">
                  <c:v>3650</c:v>
                </c:pt>
                <c:pt idx="531">
                  <c:v>3655</c:v>
                </c:pt>
                <c:pt idx="532">
                  <c:v>3660</c:v>
                </c:pt>
                <c:pt idx="533">
                  <c:v>3665</c:v>
                </c:pt>
                <c:pt idx="534">
                  <c:v>3670</c:v>
                </c:pt>
                <c:pt idx="535">
                  <c:v>3675</c:v>
                </c:pt>
                <c:pt idx="536">
                  <c:v>3680</c:v>
                </c:pt>
                <c:pt idx="537">
                  <c:v>3685</c:v>
                </c:pt>
                <c:pt idx="538">
                  <c:v>3690</c:v>
                </c:pt>
                <c:pt idx="539">
                  <c:v>3695</c:v>
                </c:pt>
                <c:pt idx="540">
                  <c:v>3700</c:v>
                </c:pt>
                <c:pt idx="541">
                  <c:v>3705</c:v>
                </c:pt>
                <c:pt idx="542">
                  <c:v>3710</c:v>
                </c:pt>
                <c:pt idx="543">
                  <c:v>3715</c:v>
                </c:pt>
                <c:pt idx="544">
                  <c:v>3720</c:v>
                </c:pt>
                <c:pt idx="545">
                  <c:v>3725</c:v>
                </c:pt>
                <c:pt idx="546">
                  <c:v>3730</c:v>
                </c:pt>
                <c:pt idx="547">
                  <c:v>3735</c:v>
                </c:pt>
                <c:pt idx="548">
                  <c:v>3740</c:v>
                </c:pt>
                <c:pt idx="549">
                  <c:v>3745</c:v>
                </c:pt>
                <c:pt idx="550">
                  <c:v>3750</c:v>
                </c:pt>
                <c:pt idx="551">
                  <c:v>3755</c:v>
                </c:pt>
                <c:pt idx="552">
                  <c:v>3760</c:v>
                </c:pt>
                <c:pt idx="553">
                  <c:v>3765</c:v>
                </c:pt>
                <c:pt idx="554">
                  <c:v>3770</c:v>
                </c:pt>
                <c:pt idx="555">
                  <c:v>3775</c:v>
                </c:pt>
                <c:pt idx="556">
                  <c:v>3780</c:v>
                </c:pt>
                <c:pt idx="557">
                  <c:v>3785</c:v>
                </c:pt>
                <c:pt idx="558">
                  <c:v>3790</c:v>
                </c:pt>
                <c:pt idx="559">
                  <c:v>3795</c:v>
                </c:pt>
                <c:pt idx="560">
                  <c:v>3800</c:v>
                </c:pt>
                <c:pt idx="561">
                  <c:v>3805</c:v>
                </c:pt>
                <c:pt idx="562">
                  <c:v>3810</c:v>
                </c:pt>
                <c:pt idx="563">
                  <c:v>3815</c:v>
                </c:pt>
                <c:pt idx="564">
                  <c:v>3820</c:v>
                </c:pt>
                <c:pt idx="565">
                  <c:v>3825</c:v>
                </c:pt>
                <c:pt idx="566">
                  <c:v>3830</c:v>
                </c:pt>
                <c:pt idx="567">
                  <c:v>3835</c:v>
                </c:pt>
                <c:pt idx="568">
                  <c:v>3840</c:v>
                </c:pt>
                <c:pt idx="569">
                  <c:v>3845</c:v>
                </c:pt>
                <c:pt idx="570">
                  <c:v>3850</c:v>
                </c:pt>
                <c:pt idx="571">
                  <c:v>3855</c:v>
                </c:pt>
                <c:pt idx="572">
                  <c:v>3860</c:v>
                </c:pt>
                <c:pt idx="573">
                  <c:v>3865</c:v>
                </c:pt>
                <c:pt idx="574">
                  <c:v>3870</c:v>
                </c:pt>
                <c:pt idx="575">
                  <c:v>3875</c:v>
                </c:pt>
                <c:pt idx="576">
                  <c:v>3880</c:v>
                </c:pt>
                <c:pt idx="577">
                  <c:v>3885</c:v>
                </c:pt>
                <c:pt idx="578">
                  <c:v>3890</c:v>
                </c:pt>
                <c:pt idx="579">
                  <c:v>3895</c:v>
                </c:pt>
                <c:pt idx="580">
                  <c:v>3900</c:v>
                </c:pt>
                <c:pt idx="581">
                  <c:v>3905</c:v>
                </c:pt>
                <c:pt idx="582">
                  <c:v>3910</c:v>
                </c:pt>
                <c:pt idx="583">
                  <c:v>3915</c:v>
                </c:pt>
                <c:pt idx="584">
                  <c:v>3920</c:v>
                </c:pt>
                <c:pt idx="585">
                  <c:v>3925</c:v>
                </c:pt>
                <c:pt idx="586">
                  <c:v>3930</c:v>
                </c:pt>
                <c:pt idx="587">
                  <c:v>3935</c:v>
                </c:pt>
                <c:pt idx="588">
                  <c:v>3940</c:v>
                </c:pt>
                <c:pt idx="589">
                  <c:v>3945</c:v>
                </c:pt>
                <c:pt idx="590">
                  <c:v>3950</c:v>
                </c:pt>
                <c:pt idx="591">
                  <c:v>3955</c:v>
                </c:pt>
                <c:pt idx="592">
                  <c:v>3960</c:v>
                </c:pt>
                <c:pt idx="593">
                  <c:v>3965</c:v>
                </c:pt>
                <c:pt idx="594">
                  <c:v>3970</c:v>
                </c:pt>
                <c:pt idx="595">
                  <c:v>3975</c:v>
                </c:pt>
                <c:pt idx="596">
                  <c:v>3980</c:v>
                </c:pt>
                <c:pt idx="597">
                  <c:v>3985</c:v>
                </c:pt>
                <c:pt idx="598">
                  <c:v>3990</c:v>
                </c:pt>
                <c:pt idx="599">
                  <c:v>3995</c:v>
                </c:pt>
                <c:pt idx="600">
                  <c:v>4000</c:v>
                </c:pt>
                <c:pt idx="601">
                  <c:v>4005</c:v>
                </c:pt>
                <c:pt idx="602">
                  <c:v>4010</c:v>
                </c:pt>
                <c:pt idx="603">
                  <c:v>4015</c:v>
                </c:pt>
                <c:pt idx="604">
                  <c:v>4020</c:v>
                </c:pt>
                <c:pt idx="605">
                  <c:v>4025</c:v>
                </c:pt>
                <c:pt idx="606">
                  <c:v>4030</c:v>
                </c:pt>
                <c:pt idx="607">
                  <c:v>4035</c:v>
                </c:pt>
                <c:pt idx="608">
                  <c:v>4040</c:v>
                </c:pt>
                <c:pt idx="609">
                  <c:v>4045</c:v>
                </c:pt>
                <c:pt idx="610">
                  <c:v>4050</c:v>
                </c:pt>
                <c:pt idx="611">
                  <c:v>4055</c:v>
                </c:pt>
                <c:pt idx="612">
                  <c:v>4060</c:v>
                </c:pt>
                <c:pt idx="613">
                  <c:v>4065</c:v>
                </c:pt>
                <c:pt idx="614">
                  <c:v>4070</c:v>
                </c:pt>
                <c:pt idx="615">
                  <c:v>4075</c:v>
                </c:pt>
                <c:pt idx="616">
                  <c:v>4080</c:v>
                </c:pt>
                <c:pt idx="617">
                  <c:v>4085</c:v>
                </c:pt>
                <c:pt idx="618">
                  <c:v>4090</c:v>
                </c:pt>
                <c:pt idx="619">
                  <c:v>4095</c:v>
                </c:pt>
                <c:pt idx="620">
                  <c:v>4100</c:v>
                </c:pt>
                <c:pt idx="621">
                  <c:v>4105</c:v>
                </c:pt>
                <c:pt idx="622">
                  <c:v>4110</c:v>
                </c:pt>
                <c:pt idx="623">
                  <c:v>4115</c:v>
                </c:pt>
                <c:pt idx="624">
                  <c:v>4120</c:v>
                </c:pt>
                <c:pt idx="625">
                  <c:v>4125</c:v>
                </c:pt>
                <c:pt idx="626">
                  <c:v>4130</c:v>
                </c:pt>
                <c:pt idx="627">
                  <c:v>4135</c:v>
                </c:pt>
                <c:pt idx="628">
                  <c:v>4140</c:v>
                </c:pt>
                <c:pt idx="629">
                  <c:v>4145</c:v>
                </c:pt>
                <c:pt idx="630">
                  <c:v>4150</c:v>
                </c:pt>
                <c:pt idx="631">
                  <c:v>4155</c:v>
                </c:pt>
                <c:pt idx="632">
                  <c:v>4160</c:v>
                </c:pt>
                <c:pt idx="633">
                  <c:v>4165</c:v>
                </c:pt>
                <c:pt idx="634">
                  <c:v>4170</c:v>
                </c:pt>
                <c:pt idx="635">
                  <c:v>4175</c:v>
                </c:pt>
                <c:pt idx="636">
                  <c:v>4180</c:v>
                </c:pt>
                <c:pt idx="637">
                  <c:v>4185</c:v>
                </c:pt>
                <c:pt idx="638">
                  <c:v>4190</c:v>
                </c:pt>
                <c:pt idx="639">
                  <c:v>4195</c:v>
                </c:pt>
                <c:pt idx="640">
                  <c:v>4200</c:v>
                </c:pt>
                <c:pt idx="641">
                  <c:v>4205</c:v>
                </c:pt>
                <c:pt idx="642">
                  <c:v>4210</c:v>
                </c:pt>
                <c:pt idx="643">
                  <c:v>4215</c:v>
                </c:pt>
                <c:pt idx="644">
                  <c:v>4220</c:v>
                </c:pt>
                <c:pt idx="645">
                  <c:v>4225</c:v>
                </c:pt>
                <c:pt idx="646">
                  <c:v>4230</c:v>
                </c:pt>
                <c:pt idx="647">
                  <c:v>4235</c:v>
                </c:pt>
                <c:pt idx="648">
                  <c:v>4240</c:v>
                </c:pt>
                <c:pt idx="649">
                  <c:v>4245</c:v>
                </c:pt>
                <c:pt idx="650">
                  <c:v>4250</c:v>
                </c:pt>
                <c:pt idx="651">
                  <c:v>4255</c:v>
                </c:pt>
                <c:pt idx="652">
                  <c:v>4260</c:v>
                </c:pt>
                <c:pt idx="653">
                  <c:v>4265</c:v>
                </c:pt>
                <c:pt idx="654">
                  <c:v>4270</c:v>
                </c:pt>
                <c:pt idx="655">
                  <c:v>4275</c:v>
                </c:pt>
                <c:pt idx="656">
                  <c:v>4280</c:v>
                </c:pt>
                <c:pt idx="657">
                  <c:v>4285</c:v>
                </c:pt>
                <c:pt idx="658">
                  <c:v>4290</c:v>
                </c:pt>
                <c:pt idx="659">
                  <c:v>4295</c:v>
                </c:pt>
                <c:pt idx="660">
                  <c:v>4300</c:v>
                </c:pt>
                <c:pt idx="661">
                  <c:v>4305</c:v>
                </c:pt>
                <c:pt idx="662">
                  <c:v>4310</c:v>
                </c:pt>
                <c:pt idx="663">
                  <c:v>4315</c:v>
                </c:pt>
                <c:pt idx="664">
                  <c:v>4320</c:v>
                </c:pt>
                <c:pt idx="665">
                  <c:v>4325</c:v>
                </c:pt>
                <c:pt idx="666">
                  <c:v>4330</c:v>
                </c:pt>
                <c:pt idx="667">
                  <c:v>4335</c:v>
                </c:pt>
                <c:pt idx="668">
                  <c:v>4340</c:v>
                </c:pt>
                <c:pt idx="669">
                  <c:v>4345</c:v>
                </c:pt>
                <c:pt idx="670">
                  <c:v>4350</c:v>
                </c:pt>
                <c:pt idx="671">
                  <c:v>4355</c:v>
                </c:pt>
                <c:pt idx="672">
                  <c:v>4360</c:v>
                </c:pt>
                <c:pt idx="673">
                  <c:v>4365</c:v>
                </c:pt>
                <c:pt idx="674">
                  <c:v>4370</c:v>
                </c:pt>
                <c:pt idx="675">
                  <c:v>4375</c:v>
                </c:pt>
                <c:pt idx="676">
                  <c:v>4380</c:v>
                </c:pt>
                <c:pt idx="677">
                  <c:v>4385</c:v>
                </c:pt>
                <c:pt idx="678">
                  <c:v>4390</c:v>
                </c:pt>
                <c:pt idx="679">
                  <c:v>4395</c:v>
                </c:pt>
                <c:pt idx="680">
                  <c:v>4400</c:v>
                </c:pt>
                <c:pt idx="681">
                  <c:v>4405</c:v>
                </c:pt>
                <c:pt idx="682">
                  <c:v>4410</c:v>
                </c:pt>
                <c:pt idx="683">
                  <c:v>4415</c:v>
                </c:pt>
                <c:pt idx="684">
                  <c:v>4420</c:v>
                </c:pt>
                <c:pt idx="685">
                  <c:v>4425</c:v>
                </c:pt>
                <c:pt idx="686">
                  <c:v>4430</c:v>
                </c:pt>
                <c:pt idx="687">
                  <c:v>4435</c:v>
                </c:pt>
                <c:pt idx="688">
                  <c:v>4440</c:v>
                </c:pt>
                <c:pt idx="689">
                  <c:v>4445</c:v>
                </c:pt>
                <c:pt idx="690">
                  <c:v>4450</c:v>
                </c:pt>
                <c:pt idx="691">
                  <c:v>4455</c:v>
                </c:pt>
                <c:pt idx="692">
                  <c:v>4460</c:v>
                </c:pt>
                <c:pt idx="693">
                  <c:v>4465</c:v>
                </c:pt>
                <c:pt idx="694">
                  <c:v>4470</c:v>
                </c:pt>
                <c:pt idx="695">
                  <c:v>4475</c:v>
                </c:pt>
                <c:pt idx="696">
                  <c:v>4480</c:v>
                </c:pt>
                <c:pt idx="697">
                  <c:v>4485</c:v>
                </c:pt>
                <c:pt idx="698">
                  <c:v>4490</c:v>
                </c:pt>
                <c:pt idx="699">
                  <c:v>4495</c:v>
                </c:pt>
                <c:pt idx="700">
                  <c:v>4500</c:v>
                </c:pt>
                <c:pt idx="701">
                  <c:v>4505</c:v>
                </c:pt>
                <c:pt idx="702">
                  <c:v>4510</c:v>
                </c:pt>
                <c:pt idx="703">
                  <c:v>4515</c:v>
                </c:pt>
                <c:pt idx="704">
                  <c:v>4520</c:v>
                </c:pt>
                <c:pt idx="705">
                  <c:v>4525</c:v>
                </c:pt>
                <c:pt idx="706">
                  <c:v>4530</c:v>
                </c:pt>
                <c:pt idx="707">
                  <c:v>4535</c:v>
                </c:pt>
                <c:pt idx="708">
                  <c:v>4540</c:v>
                </c:pt>
                <c:pt idx="709">
                  <c:v>4545</c:v>
                </c:pt>
                <c:pt idx="710">
                  <c:v>4550</c:v>
                </c:pt>
                <c:pt idx="711">
                  <c:v>4555</c:v>
                </c:pt>
                <c:pt idx="712">
                  <c:v>4560</c:v>
                </c:pt>
                <c:pt idx="713">
                  <c:v>4565</c:v>
                </c:pt>
                <c:pt idx="714">
                  <c:v>4570</c:v>
                </c:pt>
                <c:pt idx="715">
                  <c:v>4575</c:v>
                </c:pt>
                <c:pt idx="716">
                  <c:v>4580</c:v>
                </c:pt>
                <c:pt idx="717">
                  <c:v>4585</c:v>
                </c:pt>
                <c:pt idx="718">
                  <c:v>4590</c:v>
                </c:pt>
                <c:pt idx="719">
                  <c:v>4595</c:v>
                </c:pt>
                <c:pt idx="720">
                  <c:v>4600</c:v>
                </c:pt>
                <c:pt idx="721">
                  <c:v>4605</c:v>
                </c:pt>
                <c:pt idx="722">
                  <c:v>4610</c:v>
                </c:pt>
                <c:pt idx="723">
                  <c:v>4615</c:v>
                </c:pt>
                <c:pt idx="724">
                  <c:v>4620</c:v>
                </c:pt>
                <c:pt idx="725">
                  <c:v>4625</c:v>
                </c:pt>
                <c:pt idx="726">
                  <c:v>4630</c:v>
                </c:pt>
                <c:pt idx="727">
                  <c:v>4635</c:v>
                </c:pt>
                <c:pt idx="728">
                  <c:v>4640</c:v>
                </c:pt>
                <c:pt idx="729">
                  <c:v>4645</c:v>
                </c:pt>
                <c:pt idx="730">
                  <c:v>4650</c:v>
                </c:pt>
                <c:pt idx="731">
                  <c:v>4655</c:v>
                </c:pt>
                <c:pt idx="732">
                  <c:v>4660</c:v>
                </c:pt>
                <c:pt idx="733">
                  <c:v>4665</c:v>
                </c:pt>
                <c:pt idx="734">
                  <c:v>4670</c:v>
                </c:pt>
                <c:pt idx="735">
                  <c:v>4675</c:v>
                </c:pt>
                <c:pt idx="736">
                  <c:v>4680</c:v>
                </c:pt>
                <c:pt idx="737">
                  <c:v>4685</c:v>
                </c:pt>
                <c:pt idx="738">
                  <c:v>4690</c:v>
                </c:pt>
                <c:pt idx="739">
                  <c:v>4695</c:v>
                </c:pt>
                <c:pt idx="740">
                  <c:v>4700</c:v>
                </c:pt>
                <c:pt idx="741">
                  <c:v>4705</c:v>
                </c:pt>
                <c:pt idx="742">
                  <c:v>4710</c:v>
                </c:pt>
                <c:pt idx="743">
                  <c:v>4715</c:v>
                </c:pt>
                <c:pt idx="744">
                  <c:v>4720</c:v>
                </c:pt>
                <c:pt idx="745">
                  <c:v>4725</c:v>
                </c:pt>
                <c:pt idx="746">
                  <c:v>4730</c:v>
                </c:pt>
                <c:pt idx="747">
                  <c:v>4735</c:v>
                </c:pt>
                <c:pt idx="748">
                  <c:v>4740</c:v>
                </c:pt>
                <c:pt idx="749">
                  <c:v>4745</c:v>
                </c:pt>
                <c:pt idx="750">
                  <c:v>4750</c:v>
                </c:pt>
                <c:pt idx="751">
                  <c:v>4755</c:v>
                </c:pt>
                <c:pt idx="752">
                  <c:v>4760</c:v>
                </c:pt>
                <c:pt idx="753">
                  <c:v>4765</c:v>
                </c:pt>
                <c:pt idx="754">
                  <c:v>4770</c:v>
                </c:pt>
                <c:pt idx="755">
                  <c:v>4775</c:v>
                </c:pt>
                <c:pt idx="756">
                  <c:v>4780</c:v>
                </c:pt>
                <c:pt idx="757">
                  <c:v>4785</c:v>
                </c:pt>
                <c:pt idx="758">
                  <c:v>4790</c:v>
                </c:pt>
                <c:pt idx="759">
                  <c:v>4795</c:v>
                </c:pt>
                <c:pt idx="760">
                  <c:v>4800</c:v>
                </c:pt>
                <c:pt idx="761">
                  <c:v>4805</c:v>
                </c:pt>
                <c:pt idx="762">
                  <c:v>4810</c:v>
                </c:pt>
                <c:pt idx="763">
                  <c:v>4815</c:v>
                </c:pt>
                <c:pt idx="764">
                  <c:v>4820</c:v>
                </c:pt>
                <c:pt idx="765">
                  <c:v>4825</c:v>
                </c:pt>
                <c:pt idx="766">
                  <c:v>4830</c:v>
                </c:pt>
                <c:pt idx="767">
                  <c:v>4835</c:v>
                </c:pt>
                <c:pt idx="768">
                  <c:v>4840</c:v>
                </c:pt>
                <c:pt idx="769">
                  <c:v>4845</c:v>
                </c:pt>
                <c:pt idx="770">
                  <c:v>4850</c:v>
                </c:pt>
                <c:pt idx="771">
                  <c:v>4855</c:v>
                </c:pt>
                <c:pt idx="772">
                  <c:v>4860</c:v>
                </c:pt>
                <c:pt idx="773">
                  <c:v>4865</c:v>
                </c:pt>
                <c:pt idx="774">
                  <c:v>4870</c:v>
                </c:pt>
                <c:pt idx="775">
                  <c:v>4875</c:v>
                </c:pt>
                <c:pt idx="776">
                  <c:v>4880</c:v>
                </c:pt>
                <c:pt idx="777">
                  <c:v>4885</c:v>
                </c:pt>
                <c:pt idx="778">
                  <c:v>4890</c:v>
                </c:pt>
                <c:pt idx="779">
                  <c:v>4895</c:v>
                </c:pt>
                <c:pt idx="780">
                  <c:v>4900</c:v>
                </c:pt>
                <c:pt idx="781">
                  <c:v>4905</c:v>
                </c:pt>
                <c:pt idx="782">
                  <c:v>4910</c:v>
                </c:pt>
                <c:pt idx="783">
                  <c:v>4915</c:v>
                </c:pt>
                <c:pt idx="784">
                  <c:v>4920</c:v>
                </c:pt>
                <c:pt idx="785">
                  <c:v>4925</c:v>
                </c:pt>
                <c:pt idx="786">
                  <c:v>4930</c:v>
                </c:pt>
                <c:pt idx="787">
                  <c:v>4935</c:v>
                </c:pt>
                <c:pt idx="788">
                  <c:v>4940</c:v>
                </c:pt>
                <c:pt idx="789">
                  <c:v>4945</c:v>
                </c:pt>
                <c:pt idx="790">
                  <c:v>4950</c:v>
                </c:pt>
                <c:pt idx="791">
                  <c:v>4955</c:v>
                </c:pt>
                <c:pt idx="792">
                  <c:v>4960</c:v>
                </c:pt>
                <c:pt idx="793">
                  <c:v>4965</c:v>
                </c:pt>
                <c:pt idx="794">
                  <c:v>4970</c:v>
                </c:pt>
                <c:pt idx="795">
                  <c:v>4975</c:v>
                </c:pt>
                <c:pt idx="796">
                  <c:v>4980</c:v>
                </c:pt>
                <c:pt idx="797">
                  <c:v>4985</c:v>
                </c:pt>
                <c:pt idx="798">
                  <c:v>4990</c:v>
                </c:pt>
                <c:pt idx="799">
                  <c:v>4995</c:v>
                </c:pt>
                <c:pt idx="800">
                  <c:v>5000</c:v>
                </c:pt>
              </c:numCache>
            </c:numRef>
          </c:xVal>
          <c:yVal>
            <c:numRef>
              <c:f>Sheet2!$S$2:$S$802</c:f>
              <c:numCache>
                <c:formatCode>General</c:formatCode>
                <c:ptCount val="801"/>
                <c:pt idx="0">
                  <c:v>-311035</c:v>
                </c:pt>
                <c:pt idx="1">
                  <c:v>-310139.1525</c:v>
                </c:pt>
                <c:pt idx="2">
                  <c:v>-309244.71</c:v>
                </c:pt>
                <c:pt idx="3">
                  <c:v>-308351.6725</c:v>
                </c:pt>
                <c:pt idx="4">
                  <c:v>-307460.04</c:v>
                </c:pt>
                <c:pt idx="5">
                  <c:v>-306569.8125</c:v>
                </c:pt>
                <c:pt idx="6">
                  <c:v>-305680.99</c:v>
                </c:pt>
                <c:pt idx="7">
                  <c:v>-304793.5725</c:v>
                </c:pt>
                <c:pt idx="8">
                  <c:v>-303907.56</c:v>
                </c:pt>
                <c:pt idx="9">
                  <c:v>-303022.9525</c:v>
                </c:pt>
                <c:pt idx="10">
                  <c:v>-302139.75</c:v>
                </c:pt>
                <c:pt idx="11">
                  <c:v>-301257.9525</c:v>
                </c:pt>
                <c:pt idx="12">
                  <c:v>-300377.56</c:v>
                </c:pt>
                <c:pt idx="13">
                  <c:v>-299498.5725</c:v>
                </c:pt>
                <c:pt idx="14">
                  <c:v>-298620.99</c:v>
                </c:pt>
                <c:pt idx="15">
                  <c:v>-297744.8125</c:v>
                </c:pt>
                <c:pt idx="16">
                  <c:v>-296870.04</c:v>
                </c:pt>
                <c:pt idx="17">
                  <c:v>-295996.6725</c:v>
                </c:pt>
                <c:pt idx="18">
                  <c:v>-295124.71</c:v>
                </c:pt>
                <c:pt idx="19">
                  <c:v>-294254.1525</c:v>
                </c:pt>
                <c:pt idx="20">
                  <c:v>-293385</c:v>
                </c:pt>
                <c:pt idx="21">
                  <c:v>-292517.2525</c:v>
                </c:pt>
                <c:pt idx="22">
                  <c:v>-291650.91</c:v>
                </c:pt>
                <c:pt idx="23">
                  <c:v>-290785.9725</c:v>
                </c:pt>
                <c:pt idx="24">
                  <c:v>-289922.44</c:v>
                </c:pt>
                <c:pt idx="25">
                  <c:v>-289060.3125</c:v>
                </c:pt>
                <c:pt idx="26">
                  <c:v>-288199.59</c:v>
                </c:pt>
                <c:pt idx="27">
                  <c:v>-287340.2725</c:v>
                </c:pt>
                <c:pt idx="28">
                  <c:v>-286482.36</c:v>
                </c:pt>
                <c:pt idx="29">
                  <c:v>-285625.8525</c:v>
                </c:pt>
                <c:pt idx="30">
                  <c:v>-284770.75</c:v>
                </c:pt>
                <c:pt idx="31">
                  <c:v>-283917.0525</c:v>
                </c:pt>
                <c:pt idx="32">
                  <c:v>-283064.76</c:v>
                </c:pt>
                <c:pt idx="33">
                  <c:v>-282213.8725</c:v>
                </c:pt>
                <c:pt idx="34">
                  <c:v>-281364.39</c:v>
                </c:pt>
                <c:pt idx="35">
                  <c:v>-280516.3125</c:v>
                </c:pt>
                <c:pt idx="36">
                  <c:v>-279669.64</c:v>
                </c:pt>
                <c:pt idx="37">
                  <c:v>-278824.3725</c:v>
                </c:pt>
                <c:pt idx="38">
                  <c:v>-277980.51</c:v>
                </c:pt>
                <c:pt idx="39">
                  <c:v>-277138.0525</c:v>
                </c:pt>
                <c:pt idx="40">
                  <c:v>-276297</c:v>
                </c:pt>
                <c:pt idx="41">
                  <c:v>-275457.3525</c:v>
                </c:pt>
                <c:pt idx="42">
                  <c:v>-274619.11</c:v>
                </c:pt>
                <c:pt idx="43">
                  <c:v>-273782.2725</c:v>
                </c:pt>
                <c:pt idx="44">
                  <c:v>-272946.84</c:v>
                </c:pt>
                <c:pt idx="45">
                  <c:v>-272112.8125</c:v>
                </c:pt>
                <c:pt idx="46">
                  <c:v>-271280.19</c:v>
                </c:pt>
                <c:pt idx="47">
                  <c:v>-270448.9725</c:v>
                </c:pt>
                <c:pt idx="48">
                  <c:v>-269619.16</c:v>
                </c:pt>
                <c:pt idx="49">
                  <c:v>-268790.7525</c:v>
                </c:pt>
                <c:pt idx="50">
                  <c:v>-267963.75</c:v>
                </c:pt>
                <c:pt idx="51">
                  <c:v>-267138.1525</c:v>
                </c:pt>
                <c:pt idx="52">
                  <c:v>-266313.96</c:v>
                </c:pt>
                <c:pt idx="53">
                  <c:v>-265491.1725</c:v>
                </c:pt>
                <c:pt idx="54">
                  <c:v>-264669.79</c:v>
                </c:pt>
                <c:pt idx="55">
                  <c:v>-263849.8125</c:v>
                </c:pt>
                <c:pt idx="56">
                  <c:v>-263031.24</c:v>
                </c:pt>
                <c:pt idx="57">
                  <c:v>-262214.0725</c:v>
                </c:pt>
                <c:pt idx="58">
                  <c:v>-261398.31</c:v>
                </c:pt>
                <c:pt idx="59">
                  <c:v>-260583.9525</c:v>
                </c:pt>
                <c:pt idx="60">
                  <c:v>-259771</c:v>
                </c:pt>
                <c:pt idx="61">
                  <c:v>-258959.4525</c:v>
                </c:pt>
                <c:pt idx="62">
                  <c:v>-258149.31</c:v>
                </c:pt>
                <c:pt idx="63">
                  <c:v>-257340.5725</c:v>
                </c:pt>
                <c:pt idx="64">
                  <c:v>-256533.24</c:v>
                </c:pt>
                <c:pt idx="65">
                  <c:v>-255727.3125</c:v>
                </c:pt>
                <c:pt idx="66">
                  <c:v>-254922.79</c:v>
                </c:pt>
                <c:pt idx="67">
                  <c:v>-254119.6725</c:v>
                </c:pt>
                <c:pt idx="68">
                  <c:v>-253317.96</c:v>
                </c:pt>
                <c:pt idx="69">
                  <c:v>-252517.6525</c:v>
                </c:pt>
                <c:pt idx="70">
                  <c:v>-251718.75</c:v>
                </c:pt>
                <c:pt idx="71">
                  <c:v>-250921.2525</c:v>
                </c:pt>
                <c:pt idx="72">
                  <c:v>-250125.16</c:v>
                </c:pt>
                <c:pt idx="73">
                  <c:v>-249330.4725</c:v>
                </c:pt>
                <c:pt idx="74">
                  <c:v>-248537.19</c:v>
                </c:pt>
                <c:pt idx="75">
                  <c:v>-247745.3125</c:v>
                </c:pt>
                <c:pt idx="76">
                  <c:v>-246954.84</c:v>
                </c:pt>
                <c:pt idx="77">
                  <c:v>-246165.7725</c:v>
                </c:pt>
                <c:pt idx="78">
                  <c:v>-245378.11</c:v>
                </c:pt>
                <c:pt idx="79">
                  <c:v>-244591.8525</c:v>
                </c:pt>
                <c:pt idx="80">
                  <c:v>-243807</c:v>
                </c:pt>
                <c:pt idx="81">
                  <c:v>-243023.5525</c:v>
                </c:pt>
                <c:pt idx="82">
                  <c:v>-242241.51</c:v>
                </c:pt>
                <c:pt idx="83">
                  <c:v>-241460.8725</c:v>
                </c:pt>
                <c:pt idx="84">
                  <c:v>-240681.64</c:v>
                </c:pt>
                <c:pt idx="85">
                  <c:v>-239903.8125</c:v>
                </c:pt>
                <c:pt idx="86">
                  <c:v>-239127.39</c:v>
                </c:pt>
                <c:pt idx="87">
                  <c:v>-238352.3725</c:v>
                </c:pt>
                <c:pt idx="88">
                  <c:v>-237578.76</c:v>
                </c:pt>
                <c:pt idx="89">
                  <c:v>-236806.5525</c:v>
                </c:pt>
                <c:pt idx="90">
                  <c:v>-236035.75</c:v>
                </c:pt>
                <c:pt idx="91">
                  <c:v>-235266.3525</c:v>
                </c:pt>
                <c:pt idx="92">
                  <c:v>-234498.36</c:v>
                </c:pt>
                <c:pt idx="93">
                  <c:v>-233731.7725</c:v>
                </c:pt>
                <c:pt idx="94">
                  <c:v>-232966.59</c:v>
                </c:pt>
                <c:pt idx="95">
                  <c:v>-232202.8125</c:v>
                </c:pt>
                <c:pt idx="96">
                  <c:v>-231440.44</c:v>
                </c:pt>
                <c:pt idx="97">
                  <c:v>-230679.4725</c:v>
                </c:pt>
                <c:pt idx="98">
                  <c:v>-229919.91</c:v>
                </c:pt>
                <c:pt idx="99">
                  <c:v>-229161.7525</c:v>
                </c:pt>
                <c:pt idx="100">
                  <c:v>-228405</c:v>
                </c:pt>
                <c:pt idx="101">
                  <c:v>-227649.6525</c:v>
                </c:pt>
                <c:pt idx="102">
                  <c:v>-226895.71</c:v>
                </c:pt>
                <c:pt idx="103">
                  <c:v>-226143.1725</c:v>
                </c:pt>
                <c:pt idx="104">
                  <c:v>-225392.04</c:v>
                </c:pt>
                <c:pt idx="105">
                  <c:v>-224642.3125</c:v>
                </c:pt>
                <c:pt idx="106">
                  <c:v>-223893.99</c:v>
                </c:pt>
                <c:pt idx="107">
                  <c:v>-223147.0725</c:v>
                </c:pt>
                <c:pt idx="108">
                  <c:v>-222401.56</c:v>
                </c:pt>
                <c:pt idx="109">
                  <c:v>-221657.4525</c:v>
                </c:pt>
                <c:pt idx="110">
                  <c:v>-220914.75</c:v>
                </c:pt>
                <c:pt idx="111">
                  <c:v>-220173.4525</c:v>
                </c:pt>
                <c:pt idx="112">
                  <c:v>-219433.56</c:v>
                </c:pt>
                <c:pt idx="113">
                  <c:v>-218695.0725</c:v>
                </c:pt>
                <c:pt idx="114">
                  <c:v>-217957.99</c:v>
                </c:pt>
                <c:pt idx="115">
                  <c:v>-217222.3125</c:v>
                </c:pt>
                <c:pt idx="116">
                  <c:v>-216488.04</c:v>
                </c:pt>
                <c:pt idx="117">
                  <c:v>-215755.1725</c:v>
                </c:pt>
                <c:pt idx="118">
                  <c:v>-215023.71</c:v>
                </c:pt>
                <c:pt idx="119">
                  <c:v>-214293.6525</c:v>
                </c:pt>
                <c:pt idx="120">
                  <c:v>-213565</c:v>
                </c:pt>
                <c:pt idx="121">
                  <c:v>-212837.7525</c:v>
                </c:pt>
                <c:pt idx="122">
                  <c:v>-212111.91</c:v>
                </c:pt>
                <c:pt idx="123">
                  <c:v>-211387.4725</c:v>
                </c:pt>
                <c:pt idx="124">
                  <c:v>-210664.44</c:v>
                </c:pt>
                <c:pt idx="125">
                  <c:v>-209942.8125</c:v>
                </c:pt>
                <c:pt idx="126">
                  <c:v>-209222.59</c:v>
                </c:pt>
                <c:pt idx="127">
                  <c:v>-208503.7725</c:v>
                </c:pt>
                <c:pt idx="128">
                  <c:v>-207786.36</c:v>
                </c:pt>
                <c:pt idx="129">
                  <c:v>-207070.3525</c:v>
                </c:pt>
                <c:pt idx="130">
                  <c:v>-206355.75</c:v>
                </c:pt>
                <c:pt idx="131">
                  <c:v>-205642.5525</c:v>
                </c:pt>
                <c:pt idx="132">
                  <c:v>-204930.76</c:v>
                </c:pt>
                <c:pt idx="133">
                  <c:v>-204220.3725</c:v>
                </c:pt>
                <c:pt idx="134">
                  <c:v>-203511.39</c:v>
                </c:pt>
                <c:pt idx="135">
                  <c:v>-202803.8125</c:v>
                </c:pt>
                <c:pt idx="136">
                  <c:v>-202097.64</c:v>
                </c:pt>
                <c:pt idx="137">
                  <c:v>-201392.8725</c:v>
                </c:pt>
                <c:pt idx="138">
                  <c:v>-200689.51</c:v>
                </c:pt>
                <c:pt idx="139">
                  <c:v>-199987.5525</c:v>
                </c:pt>
                <c:pt idx="140">
                  <c:v>-199287</c:v>
                </c:pt>
                <c:pt idx="141">
                  <c:v>-198587.8525</c:v>
                </c:pt>
                <c:pt idx="142">
                  <c:v>-197890.11</c:v>
                </c:pt>
                <c:pt idx="143">
                  <c:v>-197193.7725</c:v>
                </c:pt>
                <c:pt idx="144">
                  <c:v>-196498.84</c:v>
                </c:pt>
                <c:pt idx="145">
                  <c:v>-195805.3125</c:v>
                </c:pt>
                <c:pt idx="146">
                  <c:v>-195113.19</c:v>
                </c:pt>
                <c:pt idx="147">
                  <c:v>-194422.4725</c:v>
                </c:pt>
                <c:pt idx="148">
                  <c:v>-193733.16</c:v>
                </c:pt>
                <c:pt idx="149">
                  <c:v>-193045.2525</c:v>
                </c:pt>
                <c:pt idx="150">
                  <c:v>-192358.75</c:v>
                </c:pt>
                <c:pt idx="151">
                  <c:v>-191673.6525</c:v>
                </c:pt>
                <c:pt idx="152">
                  <c:v>-190989.96</c:v>
                </c:pt>
                <c:pt idx="153">
                  <c:v>-190307.6725</c:v>
                </c:pt>
                <c:pt idx="154">
                  <c:v>-189626.79</c:v>
                </c:pt>
                <c:pt idx="155">
                  <c:v>-188947.3125</c:v>
                </c:pt>
                <c:pt idx="156">
                  <c:v>-188269.24</c:v>
                </c:pt>
                <c:pt idx="157">
                  <c:v>-187592.5725</c:v>
                </c:pt>
                <c:pt idx="158">
                  <c:v>-186917.31</c:v>
                </c:pt>
                <c:pt idx="159">
                  <c:v>-186243.4525</c:v>
                </c:pt>
                <c:pt idx="160">
                  <c:v>-185571</c:v>
                </c:pt>
                <c:pt idx="161">
                  <c:v>-184899.9525</c:v>
                </c:pt>
                <c:pt idx="162">
                  <c:v>-184230.31</c:v>
                </c:pt>
                <c:pt idx="163">
                  <c:v>-183562.0725</c:v>
                </c:pt>
                <c:pt idx="164">
                  <c:v>-182895.24</c:v>
                </c:pt>
                <c:pt idx="165">
                  <c:v>-182229.8125</c:v>
                </c:pt>
                <c:pt idx="166">
                  <c:v>-181565.79</c:v>
                </c:pt>
                <c:pt idx="167">
                  <c:v>-180903.1725</c:v>
                </c:pt>
                <c:pt idx="168">
                  <c:v>-180241.96</c:v>
                </c:pt>
                <c:pt idx="169">
                  <c:v>-179582.1525</c:v>
                </c:pt>
                <c:pt idx="170">
                  <c:v>-178923.75</c:v>
                </c:pt>
                <c:pt idx="171">
                  <c:v>-178266.7525</c:v>
                </c:pt>
                <c:pt idx="172">
                  <c:v>-177611.16</c:v>
                </c:pt>
                <c:pt idx="173">
                  <c:v>-176956.9725</c:v>
                </c:pt>
                <c:pt idx="174">
                  <c:v>-176304.19</c:v>
                </c:pt>
                <c:pt idx="175">
                  <c:v>-175652.8125</c:v>
                </c:pt>
                <c:pt idx="176">
                  <c:v>-175002.84</c:v>
                </c:pt>
                <c:pt idx="177">
                  <c:v>-174354.2725</c:v>
                </c:pt>
                <c:pt idx="178">
                  <c:v>-173707.11</c:v>
                </c:pt>
                <c:pt idx="179">
                  <c:v>-173061.3525</c:v>
                </c:pt>
                <c:pt idx="180">
                  <c:v>-172417</c:v>
                </c:pt>
                <c:pt idx="181">
                  <c:v>-171774.0525</c:v>
                </c:pt>
                <c:pt idx="182">
                  <c:v>-171132.51</c:v>
                </c:pt>
                <c:pt idx="183">
                  <c:v>-170492.3725</c:v>
                </c:pt>
                <c:pt idx="184">
                  <c:v>-169853.64</c:v>
                </c:pt>
                <c:pt idx="185">
                  <c:v>-169216.3125</c:v>
                </c:pt>
                <c:pt idx="186">
                  <c:v>-168580.39</c:v>
                </c:pt>
                <c:pt idx="187">
                  <c:v>-167945.8725</c:v>
                </c:pt>
                <c:pt idx="188">
                  <c:v>-167312.76</c:v>
                </c:pt>
                <c:pt idx="189">
                  <c:v>-166681.0525</c:v>
                </c:pt>
                <c:pt idx="190">
                  <c:v>-166050.75</c:v>
                </c:pt>
                <c:pt idx="191">
                  <c:v>-165421.8525</c:v>
                </c:pt>
                <c:pt idx="192">
                  <c:v>-164794.36</c:v>
                </c:pt>
                <c:pt idx="193">
                  <c:v>-164168.2725</c:v>
                </c:pt>
                <c:pt idx="194">
                  <c:v>-163543.59</c:v>
                </c:pt>
                <c:pt idx="195">
                  <c:v>-162920.3125</c:v>
                </c:pt>
                <c:pt idx="196">
                  <c:v>-162298.44</c:v>
                </c:pt>
                <c:pt idx="197">
                  <c:v>-161677.9725</c:v>
                </c:pt>
                <c:pt idx="198">
                  <c:v>-161058.91</c:v>
                </c:pt>
                <c:pt idx="199">
                  <c:v>-160441.2525</c:v>
                </c:pt>
                <c:pt idx="200">
                  <c:v>-159825</c:v>
                </c:pt>
                <c:pt idx="201">
                  <c:v>-159210.1525</c:v>
                </c:pt>
                <c:pt idx="202">
                  <c:v>-158596.71</c:v>
                </c:pt>
                <c:pt idx="203">
                  <c:v>-157984.6725</c:v>
                </c:pt>
                <c:pt idx="204">
                  <c:v>-157374.04</c:v>
                </c:pt>
                <c:pt idx="205">
                  <c:v>-156764.8125</c:v>
                </c:pt>
                <c:pt idx="206">
                  <c:v>-156156.99</c:v>
                </c:pt>
                <c:pt idx="207">
                  <c:v>-155550.5725</c:v>
                </c:pt>
                <c:pt idx="208">
                  <c:v>-154945.56</c:v>
                </c:pt>
                <c:pt idx="209">
                  <c:v>-154341.9525</c:v>
                </c:pt>
                <c:pt idx="210">
                  <c:v>-153739.75</c:v>
                </c:pt>
                <c:pt idx="211">
                  <c:v>-153138.9525</c:v>
                </c:pt>
                <c:pt idx="212">
                  <c:v>-152539.56</c:v>
                </c:pt>
                <c:pt idx="213">
                  <c:v>-151941.5725</c:v>
                </c:pt>
                <c:pt idx="214">
                  <c:v>-151344.99</c:v>
                </c:pt>
                <c:pt idx="215">
                  <c:v>-150749.8125</c:v>
                </c:pt>
                <c:pt idx="216">
                  <c:v>-150156.04</c:v>
                </c:pt>
                <c:pt idx="217">
                  <c:v>-149563.6725</c:v>
                </c:pt>
                <c:pt idx="218">
                  <c:v>-148972.71</c:v>
                </c:pt>
                <c:pt idx="219">
                  <c:v>-148383.1525</c:v>
                </c:pt>
                <c:pt idx="220">
                  <c:v>-147795</c:v>
                </c:pt>
                <c:pt idx="221">
                  <c:v>-147208.2525</c:v>
                </c:pt>
                <c:pt idx="222">
                  <c:v>-146622.91</c:v>
                </c:pt>
                <c:pt idx="223">
                  <c:v>-146038.9725</c:v>
                </c:pt>
                <c:pt idx="224">
                  <c:v>-145456.44</c:v>
                </c:pt>
                <c:pt idx="225">
                  <c:v>-144875.3125</c:v>
                </c:pt>
                <c:pt idx="226">
                  <c:v>-144295.59</c:v>
                </c:pt>
                <c:pt idx="227">
                  <c:v>-143717.2725</c:v>
                </c:pt>
                <c:pt idx="228">
                  <c:v>-143140.36</c:v>
                </c:pt>
                <c:pt idx="229">
                  <c:v>-142564.8525</c:v>
                </c:pt>
                <c:pt idx="230">
                  <c:v>-141990.75</c:v>
                </c:pt>
                <c:pt idx="231">
                  <c:v>-141418.0525</c:v>
                </c:pt>
                <c:pt idx="232">
                  <c:v>-140846.76</c:v>
                </c:pt>
                <c:pt idx="233">
                  <c:v>-140276.8725</c:v>
                </c:pt>
                <c:pt idx="234">
                  <c:v>-139708.39</c:v>
                </c:pt>
                <c:pt idx="235">
                  <c:v>-139141.3125</c:v>
                </c:pt>
                <c:pt idx="236">
                  <c:v>-138575.64</c:v>
                </c:pt>
                <c:pt idx="237">
                  <c:v>-138011.3725</c:v>
                </c:pt>
                <c:pt idx="238">
                  <c:v>-137448.51</c:v>
                </c:pt>
                <c:pt idx="239">
                  <c:v>-136887.0525</c:v>
                </c:pt>
                <c:pt idx="240">
                  <c:v>-136327</c:v>
                </c:pt>
                <c:pt idx="241">
                  <c:v>-135768.3525</c:v>
                </c:pt>
                <c:pt idx="242">
                  <c:v>-135211.11</c:v>
                </c:pt>
                <c:pt idx="243">
                  <c:v>-134655.2725</c:v>
                </c:pt>
                <c:pt idx="244">
                  <c:v>-134100.84</c:v>
                </c:pt>
                <c:pt idx="245">
                  <c:v>-133547.8125</c:v>
                </c:pt>
                <c:pt idx="246">
                  <c:v>-132996.19</c:v>
                </c:pt>
                <c:pt idx="247">
                  <c:v>-132445.9725</c:v>
                </c:pt>
                <c:pt idx="248">
                  <c:v>-131897.16</c:v>
                </c:pt>
                <c:pt idx="249">
                  <c:v>-131349.7525</c:v>
                </c:pt>
                <c:pt idx="250">
                  <c:v>-130803.75</c:v>
                </c:pt>
                <c:pt idx="251">
                  <c:v>-130259.1525</c:v>
                </c:pt>
                <c:pt idx="252">
                  <c:v>-129715.96</c:v>
                </c:pt>
                <c:pt idx="253">
                  <c:v>-129174.1725</c:v>
                </c:pt>
                <c:pt idx="254">
                  <c:v>-128633.79</c:v>
                </c:pt>
                <c:pt idx="255">
                  <c:v>-128094.8125</c:v>
                </c:pt>
                <c:pt idx="256">
                  <c:v>-127557.24</c:v>
                </c:pt>
                <c:pt idx="257">
                  <c:v>-127021.0725</c:v>
                </c:pt>
                <c:pt idx="258">
                  <c:v>-126486.31</c:v>
                </c:pt>
                <c:pt idx="259">
                  <c:v>-125952.9525</c:v>
                </c:pt>
                <c:pt idx="260">
                  <c:v>-125421</c:v>
                </c:pt>
                <c:pt idx="261">
                  <c:v>-124890.4525</c:v>
                </c:pt>
                <c:pt idx="262">
                  <c:v>-124361.31</c:v>
                </c:pt>
                <c:pt idx="263">
                  <c:v>-123833.5725</c:v>
                </c:pt>
                <c:pt idx="264">
                  <c:v>-123307.24</c:v>
                </c:pt>
                <c:pt idx="265">
                  <c:v>-122782.3125</c:v>
                </c:pt>
                <c:pt idx="266">
                  <c:v>-122258.79</c:v>
                </c:pt>
                <c:pt idx="267">
                  <c:v>-121736.6725</c:v>
                </c:pt>
                <c:pt idx="268">
                  <c:v>-121215.96</c:v>
                </c:pt>
                <c:pt idx="269">
                  <c:v>-120696.6525</c:v>
                </c:pt>
                <c:pt idx="270">
                  <c:v>-120178.75</c:v>
                </c:pt>
                <c:pt idx="271">
                  <c:v>-119662.2525</c:v>
                </c:pt>
                <c:pt idx="272">
                  <c:v>-119147.16</c:v>
                </c:pt>
                <c:pt idx="273">
                  <c:v>-118633.4725</c:v>
                </c:pt>
                <c:pt idx="274">
                  <c:v>-118121.19</c:v>
                </c:pt>
                <c:pt idx="275">
                  <c:v>-117610.3125</c:v>
                </c:pt>
                <c:pt idx="276">
                  <c:v>-117100.84</c:v>
                </c:pt>
                <c:pt idx="277">
                  <c:v>-116592.7725</c:v>
                </c:pt>
                <c:pt idx="278">
                  <c:v>-116086.11</c:v>
                </c:pt>
                <c:pt idx="279">
                  <c:v>-115580.8525</c:v>
                </c:pt>
                <c:pt idx="280">
                  <c:v>-115077</c:v>
                </c:pt>
                <c:pt idx="281">
                  <c:v>-114574.5525</c:v>
                </c:pt>
                <c:pt idx="282">
                  <c:v>-114073.51</c:v>
                </c:pt>
                <c:pt idx="283">
                  <c:v>-113573.8725</c:v>
                </c:pt>
                <c:pt idx="284">
                  <c:v>-113075.64</c:v>
                </c:pt>
                <c:pt idx="285">
                  <c:v>-112578.8125</c:v>
                </c:pt>
                <c:pt idx="286">
                  <c:v>-112083.39</c:v>
                </c:pt>
                <c:pt idx="287">
                  <c:v>-111589.3725</c:v>
                </c:pt>
                <c:pt idx="288">
                  <c:v>-111096.76</c:v>
                </c:pt>
                <c:pt idx="289">
                  <c:v>-110605.5525</c:v>
                </c:pt>
                <c:pt idx="290">
                  <c:v>-110115.75</c:v>
                </c:pt>
                <c:pt idx="291">
                  <c:v>-109627.3525</c:v>
                </c:pt>
                <c:pt idx="292">
                  <c:v>-109140.36</c:v>
                </c:pt>
                <c:pt idx="293">
                  <c:v>-108654.7725</c:v>
                </c:pt>
                <c:pt idx="294">
                  <c:v>-108170.59</c:v>
                </c:pt>
                <c:pt idx="295">
                  <c:v>-107687.8125</c:v>
                </c:pt>
                <c:pt idx="296">
                  <c:v>-107206.44</c:v>
                </c:pt>
                <c:pt idx="297">
                  <c:v>-106726.4725</c:v>
                </c:pt>
                <c:pt idx="298">
                  <c:v>-106247.91</c:v>
                </c:pt>
                <c:pt idx="299">
                  <c:v>-105770.7525</c:v>
                </c:pt>
                <c:pt idx="300">
                  <c:v>-105295</c:v>
                </c:pt>
                <c:pt idx="301">
                  <c:v>-104820.6525</c:v>
                </c:pt>
                <c:pt idx="302">
                  <c:v>-104347.71</c:v>
                </c:pt>
                <c:pt idx="303">
                  <c:v>-103876.1725</c:v>
                </c:pt>
                <c:pt idx="304">
                  <c:v>-103406.04</c:v>
                </c:pt>
                <c:pt idx="305">
                  <c:v>-102937.3125</c:v>
                </c:pt>
                <c:pt idx="306">
                  <c:v>-102469.99</c:v>
                </c:pt>
                <c:pt idx="307">
                  <c:v>-102004.0725</c:v>
                </c:pt>
                <c:pt idx="308">
                  <c:v>-101539.56</c:v>
                </c:pt>
                <c:pt idx="309">
                  <c:v>-101076.4525</c:v>
                </c:pt>
                <c:pt idx="310">
                  <c:v>-100614.75</c:v>
                </c:pt>
                <c:pt idx="311">
                  <c:v>-100154.4525</c:v>
                </c:pt>
                <c:pt idx="312">
                  <c:v>-99695.56</c:v>
                </c:pt>
                <c:pt idx="313">
                  <c:v>-99238.0725</c:v>
                </c:pt>
                <c:pt idx="314">
                  <c:v>-98781.99</c:v>
                </c:pt>
                <c:pt idx="315">
                  <c:v>-98327.3125</c:v>
                </c:pt>
                <c:pt idx="316">
                  <c:v>-97874.04</c:v>
                </c:pt>
                <c:pt idx="317">
                  <c:v>-97422.1725</c:v>
                </c:pt>
                <c:pt idx="318">
                  <c:v>-96971.7099999999</c:v>
                </c:pt>
                <c:pt idx="319">
                  <c:v>-96522.6525</c:v>
                </c:pt>
                <c:pt idx="320">
                  <c:v>-96075</c:v>
                </c:pt>
                <c:pt idx="321">
                  <c:v>-95628.7525</c:v>
                </c:pt>
                <c:pt idx="322">
                  <c:v>-95183.91</c:v>
                </c:pt>
                <c:pt idx="323">
                  <c:v>-94740.4724999999</c:v>
                </c:pt>
                <c:pt idx="324">
                  <c:v>-94298.44</c:v>
                </c:pt>
                <c:pt idx="325">
                  <c:v>-93857.8125</c:v>
                </c:pt>
                <c:pt idx="326">
                  <c:v>-93418.59</c:v>
                </c:pt>
                <c:pt idx="327">
                  <c:v>-92980.7725</c:v>
                </c:pt>
                <c:pt idx="328">
                  <c:v>-92544.36</c:v>
                </c:pt>
                <c:pt idx="329">
                  <c:v>-92109.3525</c:v>
                </c:pt>
                <c:pt idx="330">
                  <c:v>-91675.75</c:v>
                </c:pt>
                <c:pt idx="331">
                  <c:v>-91243.5525</c:v>
                </c:pt>
                <c:pt idx="332">
                  <c:v>-90812.76</c:v>
                </c:pt>
                <c:pt idx="333">
                  <c:v>-90383.3724999999</c:v>
                </c:pt>
                <c:pt idx="334">
                  <c:v>-89955.39</c:v>
                </c:pt>
                <c:pt idx="335">
                  <c:v>-89528.8125</c:v>
                </c:pt>
                <c:pt idx="336">
                  <c:v>-89103.64</c:v>
                </c:pt>
                <c:pt idx="337">
                  <c:v>-88679.8725</c:v>
                </c:pt>
                <c:pt idx="338">
                  <c:v>-88257.51</c:v>
                </c:pt>
                <c:pt idx="339">
                  <c:v>-87836.5525</c:v>
                </c:pt>
                <c:pt idx="340">
                  <c:v>-87417</c:v>
                </c:pt>
                <c:pt idx="341">
                  <c:v>-86998.8525</c:v>
                </c:pt>
                <c:pt idx="342">
                  <c:v>-86582.11</c:v>
                </c:pt>
                <c:pt idx="343">
                  <c:v>-86166.7724999999</c:v>
                </c:pt>
                <c:pt idx="344">
                  <c:v>-85752.84</c:v>
                </c:pt>
                <c:pt idx="345">
                  <c:v>-85340.3125</c:v>
                </c:pt>
                <c:pt idx="346">
                  <c:v>-84929.19</c:v>
                </c:pt>
                <c:pt idx="347">
                  <c:v>-84519.4725</c:v>
                </c:pt>
                <c:pt idx="348">
                  <c:v>-84111.1599999999</c:v>
                </c:pt>
                <c:pt idx="349">
                  <c:v>-83704.2525</c:v>
                </c:pt>
                <c:pt idx="350">
                  <c:v>-83298.75</c:v>
                </c:pt>
                <c:pt idx="351">
                  <c:v>-82894.6525</c:v>
                </c:pt>
                <c:pt idx="352">
                  <c:v>-82491.96</c:v>
                </c:pt>
                <c:pt idx="353">
                  <c:v>-82090.6725</c:v>
                </c:pt>
                <c:pt idx="354">
                  <c:v>-81690.79</c:v>
                </c:pt>
                <c:pt idx="355">
                  <c:v>-81292.3125</c:v>
                </c:pt>
                <c:pt idx="356">
                  <c:v>-80895.24</c:v>
                </c:pt>
                <c:pt idx="357">
                  <c:v>-80499.5725</c:v>
                </c:pt>
                <c:pt idx="358">
                  <c:v>-80105.3099999999</c:v>
                </c:pt>
                <c:pt idx="359">
                  <c:v>-79712.4525</c:v>
                </c:pt>
                <c:pt idx="360">
                  <c:v>-79321</c:v>
                </c:pt>
                <c:pt idx="361">
                  <c:v>-78930.9525</c:v>
                </c:pt>
                <c:pt idx="362">
                  <c:v>-78542.31</c:v>
                </c:pt>
                <c:pt idx="363">
                  <c:v>-78155.0725</c:v>
                </c:pt>
                <c:pt idx="364">
                  <c:v>-77769.24</c:v>
                </c:pt>
                <c:pt idx="365">
                  <c:v>-77384.8125</c:v>
                </c:pt>
                <c:pt idx="366">
                  <c:v>-77001.79</c:v>
                </c:pt>
                <c:pt idx="367">
                  <c:v>-76620.1725</c:v>
                </c:pt>
                <c:pt idx="368">
                  <c:v>-76239.9599999999</c:v>
                </c:pt>
                <c:pt idx="369">
                  <c:v>-75861.1525</c:v>
                </c:pt>
                <c:pt idx="370">
                  <c:v>-75483.75</c:v>
                </c:pt>
                <c:pt idx="371">
                  <c:v>-75107.7525</c:v>
                </c:pt>
                <c:pt idx="372">
                  <c:v>-74733.16</c:v>
                </c:pt>
                <c:pt idx="373">
                  <c:v>-74359.9724999999</c:v>
                </c:pt>
                <c:pt idx="374">
                  <c:v>-73988.19</c:v>
                </c:pt>
                <c:pt idx="375">
                  <c:v>-73617.8125</c:v>
                </c:pt>
                <c:pt idx="376">
                  <c:v>-73248.84</c:v>
                </c:pt>
                <c:pt idx="377">
                  <c:v>-72881.2725</c:v>
                </c:pt>
                <c:pt idx="378">
                  <c:v>-72515.11</c:v>
                </c:pt>
                <c:pt idx="379">
                  <c:v>-72150.3525</c:v>
                </c:pt>
                <c:pt idx="380">
                  <c:v>-71787</c:v>
                </c:pt>
                <c:pt idx="381">
                  <c:v>-71425.0525</c:v>
                </c:pt>
                <c:pt idx="382">
                  <c:v>-71064.51</c:v>
                </c:pt>
                <c:pt idx="383">
                  <c:v>-70705.3724999999</c:v>
                </c:pt>
                <c:pt idx="384">
                  <c:v>-70347.64</c:v>
                </c:pt>
                <c:pt idx="385">
                  <c:v>-69991.3125</c:v>
                </c:pt>
                <c:pt idx="386">
                  <c:v>-69636.39</c:v>
                </c:pt>
                <c:pt idx="387">
                  <c:v>-69282.8725</c:v>
                </c:pt>
                <c:pt idx="388">
                  <c:v>-68930.76</c:v>
                </c:pt>
                <c:pt idx="389">
                  <c:v>-68580.0525</c:v>
                </c:pt>
                <c:pt idx="390">
                  <c:v>-68230.75</c:v>
                </c:pt>
                <c:pt idx="391">
                  <c:v>-67882.8525</c:v>
                </c:pt>
                <c:pt idx="392">
                  <c:v>-67536.36</c:v>
                </c:pt>
                <c:pt idx="393">
                  <c:v>-67191.2724999999</c:v>
                </c:pt>
                <c:pt idx="394">
                  <c:v>-66847.59</c:v>
                </c:pt>
                <c:pt idx="395">
                  <c:v>-66505.3125</c:v>
                </c:pt>
                <c:pt idx="396">
                  <c:v>-66164.44</c:v>
                </c:pt>
                <c:pt idx="397">
                  <c:v>-65824.9725</c:v>
                </c:pt>
                <c:pt idx="398">
                  <c:v>-65486.9099999999</c:v>
                </c:pt>
                <c:pt idx="399">
                  <c:v>-65150.2525</c:v>
                </c:pt>
                <c:pt idx="400">
                  <c:v>-64815</c:v>
                </c:pt>
                <c:pt idx="401">
                  <c:v>-64481.1525</c:v>
                </c:pt>
                <c:pt idx="402">
                  <c:v>-64148.71</c:v>
                </c:pt>
                <c:pt idx="403">
                  <c:v>-63817.6725</c:v>
                </c:pt>
                <c:pt idx="404">
                  <c:v>-63488.04</c:v>
                </c:pt>
                <c:pt idx="405">
                  <c:v>-63159.8125</c:v>
                </c:pt>
                <c:pt idx="406">
                  <c:v>-62832.99</c:v>
                </c:pt>
                <c:pt idx="407">
                  <c:v>-62507.5725</c:v>
                </c:pt>
                <c:pt idx="408">
                  <c:v>-62183.5599999999</c:v>
                </c:pt>
                <c:pt idx="409">
                  <c:v>-61860.9525</c:v>
                </c:pt>
                <c:pt idx="410">
                  <c:v>-61539.75</c:v>
                </c:pt>
                <c:pt idx="411">
                  <c:v>-61219.9525</c:v>
                </c:pt>
                <c:pt idx="412">
                  <c:v>-60901.5599999999</c:v>
                </c:pt>
                <c:pt idx="413">
                  <c:v>-60584.5725</c:v>
                </c:pt>
                <c:pt idx="414">
                  <c:v>-60268.99</c:v>
                </c:pt>
                <c:pt idx="415">
                  <c:v>-59954.8125</c:v>
                </c:pt>
                <c:pt idx="416">
                  <c:v>-59642.0400000001</c:v>
                </c:pt>
                <c:pt idx="417">
                  <c:v>-59330.6725</c:v>
                </c:pt>
                <c:pt idx="418">
                  <c:v>-59020.71</c:v>
                </c:pt>
                <c:pt idx="419">
                  <c:v>-58712.1524999999</c:v>
                </c:pt>
                <c:pt idx="420">
                  <c:v>-58405</c:v>
                </c:pt>
                <c:pt idx="421">
                  <c:v>-58099.2525</c:v>
                </c:pt>
                <c:pt idx="422">
                  <c:v>-57794.91</c:v>
                </c:pt>
                <c:pt idx="423">
                  <c:v>-57491.9725</c:v>
                </c:pt>
                <c:pt idx="424">
                  <c:v>-57190.44</c:v>
                </c:pt>
                <c:pt idx="425">
                  <c:v>-56890.3125</c:v>
                </c:pt>
                <c:pt idx="426">
                  <c:v>-56591.5900000001</c:v>
                </c:pt>
                <c:pt idx="427">
                  <c:v>-56294.2725</c:v>
                </c:pt>
                <c:pt idx="428">
                  <c:v>-55998.36</c:v>
                </c:pt>
                <c:pt idx="429">
                  <c:v>-55703.8525</c:v>
                </c:pt>
                <c:pt idx="430">
                  <c:v>-55410.75</c:v>
                </c:pt>
                <c:pt idx="431">
                  <c:v>-55119.0525</c:v>
                </c:pt>
                <c:pt idx="432">
                  <c:v>-54828.76</c:v>
                </c:pt>
                <c:pt idx="433">
                  <c:v>-54539.8725</c:v>
                </c:pt>
                <c:pt idx="434">
                  <c:v>-54252.39</c:v>
                </c:pt>
                <c:pt idx="435">
                  <c:v>-53966.3125</c:v>
                </c:pt>
                <c:pt idx="436">
                  <c:v>-53681.64</c:v>
                </c:pt>
                <c:pt idx="437">
                  <c:v>-53398.3724999999</c:v>
                </c:pt>
                <c:pt idx="438">
                  <c:v>-53116.51</c:v>
                </c:pt>
                <c:pt idx="439">
                  <c:v>-52836.0525</c:v>
                </c:pt>
                <c:pt idx="440">
                  <c:v>-52557</c:v>
                </c:pt>
                <c:pt idx="441">
                  <c:v>-52279.3525000001</c:v>
                </c:pt>
                <c:pt idx="442">
                  <c:v>-52003.11</c:v>
                </c:pt>
                <c:pt idx="443">
                  <c:v>-51728.2725</c:v>
                </c:pt>
                <c:pt idx="444">
                  <c:v>-51454.8399999999</c:v>
                </c:pt>
                <c:pt idx="445">
                  <c:v>-51182.8125</c:v>
                </c:pt>
                <c:pt idx="446">
                  <c:v>-50912.19</c:v>
                </c:pt>
                <c:pt idx="447">
                  <c:v>-50642.9725</c:v>
                </c:pt>
                <c:pt idx="448">
                  <c:v>-50375.16</c:v>
                </c:pt>
                <c:pt idx="449">
                  <c:v>-50108.7525</c:v>
                </c:pt>
                <c:pt idx="450">
                  <c:v>-49843.75</c:v>
                </c:pt>
                <c:pt idx="451">
                  <c:v>-49580.1525000001</c:v>
                </c:pt>
                <c:pt idx="452">
                  <c:v>-49317.96</c:v>
                </c:pt>
                <c:pt idx="453">
                  <c:v>-49057.1725</c:v>
                </c:pt>
                <c:pt idx="454">
                  <c:v>-48797.79</c:v>
                </c:pt>
                <c:pt idx="455">
                  <c:v>-48539.8125</c:v>
                </c:pt>
                <c:pt idx="456">
                  <c:v>-48283.24</c:v>
                </c:pt>
                <c:pt idx="457">
                  <c:v>-48028.0725</c:v>
                </c:pt>
                <c:pt idx="458">
                  <c:v>-47774.31</c:v>
                </c:pt>
                <c:pt idx="459">
                  <c:v>-47521.9525</c:v>
                </c:pt>
                <c:pt idx="460">
                  <c:v>-47271</c:v>
                </c:pt>
                <c:pt idx="461">
                  <c:v>-47021.4525</c:v>
                </c:pt>
                <c:pt idx="462">
                  <c:v>-46773.3099999999</c:v>
                </c:pt>
                <c:pt idx="463">
                  <c:v>-46526.5725</c:v>
                </c:pt>
                <c:pt idx="464">
                  <c:v>-46281.24</c:v>
                </c:pt>
                <c:pt idx="465">
                  <c:v>-46037.3125</c:v>
                </c:pt>
                <c:pt idx="466">
                  <c:v>-45794.7900000001</c:v>
                </c:pt>
                <c:pt idx="467">
                  <c:v>-45553.6725</c:v>
                </c:pt>
                <c:pt idx="468">
                  <c:v>-45313.96</c:v>
                </c:pt>
                <c:pt idx="469">
                  <c:v>-45075.6524999999</c:v>
                </c:pt>
                <c:pt idx="470">
                  <c:v>-44838.75</c:v>
                </c:pt>
                <c:pt idx="471">
                  <c:v>-44603.2525</c:v>
                </c:pt>
                <c:pt idx="472">
                  <c:v>-44369.16</c:v>
                </c:pt>
                <c:pt idx="473">
                  <c:v>-44136.4725</c:v>
                </c:pt>
                <c:pt idx="474">
                  <c:v>-43905.19</c:v>
                </c:pt>
                <c:pt idx="475">
                  <c:v>-43675.3125</c:v>
                </c:pt>
                <c:pt idx="476">
                  <c:v>-43446.8400000001</c:v>
                </c:pt>
                <c:pt idx="477">
                  <c:v>-43219.7725</c:v>
                </c:pt>
                <c:pt idx="478">
                  <c:v>-42994.11</c:v>
                </c:pt>
                <c:pt idx="479">
                  <c:v>-42769.8525</c:v>
                </c:pt>
                <c:pt idx="480">
                  <c:v>-42547</c:v>
                </c:pt>
                <c:pt idx="481">
                  <c:v>-42325.5525</c:v>
                </c:pt>
                <c:pt idx="482">
                  <c:v>-42105.51</c:v>
                </c:pt>
                <c:pt idx="483">
                  <c:v>-41886.8725</c:v>
                </c:pt>
                <c:pt idx="484">
                  <c:v>-41669.64</c:v>
                </c:pt>
                <c:pt idx="485">
                  <c:v>-41453.8125</c:v>
                </c:pt>
                <c:pt idx="486">
                  <c:v>-41239.3899999999</c:v>
                </c:pt>
                <c:pt idx="487">
                  <c:v>-41026.3724999999</c:v>
                </c:pt>
                <c:pt idx="488">
                  <c:v>-40814.76</c:v>
                </c:pt>
                <c:pt idx="489">
                  <c:v>-40604.5525</c:v>
                </c:pt>
                <c:pt idx="490">
                  <c:v>-40395.75</c:v>
                </c:pt>
                <c:pt idx="491">
                  <c:v>-40188.3525</c:v>
                </c:pt>
                <c:pt idx="492">
                  <c:v>-39982.36</c:v>
                </c:pt>
                <c:pt idx="493">
                  <c:v>-39777.7725</c:v>
                </c:pt>
                <c:pt idx="494">
                  <c:v>-39574.5899999999</c:v>
                </c:pt>
                <c:pt idx="495">
                  <c:v>-39372.8125</c:v>
                </c:pt>
                <c:pt idx="496">
                  <c:v>-39172.4399999999</c:v>
                </c:pt>
                <c:pt idx="497">
                  <c:v>-38973.4725</c:v>
                </c:pt>
                <c:pt idx="498">
                  <c:v>-38775.91</c:v>
                </c:pt>
                <c:pt idx="499">
                  <c:v>-38579.7525</c:v>
                </c:pt>
                <c:pt idx="500">
                  <c:v>-38385</c:v>
                </c:pt>
                <c:pt idx="501">
                  <c:v>-38191.6524999999</c:v>
                </c:pt>
                <c:pt idx="502">
                  <c:v>-37999.71</c:v>
                </c:pt>
                <c:pt idx="503">
                  <c:v>-37809.1725</c:v>
                </c:pt>
                <c:pt idx="504">
                  <c:v>-37620.0399999999</c:v>
                </c:pt>
                <c:pt idx="505">
                  <c:v>-37432.3125</c:v>
                </c:pt>
                <c:pt idx="506">
                  <c:v>-37245.9899999999</c:v>
                </c:pt>
                <c:pt idx="507">
                  <c:v>-37061.0725</c:v>
                </c:pt>
                <c:pt idx="508">
                  <c:v>-36877.56</c:v>
                </c:pt>
                <c:pt idx="509">
                  <c:v>-36695.4525</c:v>
                </c:pt>
                <c:pt idx="510">
                  <c:v>-36514.75</c:v>
                </c:pt>
                <c:pt idx="511">
                  <c:v>-36335.4524999999</c:v>
                </c:pt>
                <c:pt idx="512">
                  <c:v>-36157.5599999999</c:v>
                </c:pt>
                <c:pt idx="513">
                  <c:v>-35981.0725</c:v>
                </c:pt>
                <c:pt idx="514">
                  <c:v>-35805.99</c:v>
                </c:pt>
                <c:pt idx="515">
                  <c:v>-35632.3125</c:v>
                </c:pt>
                <c:pt idx="516">
                  <c:v>-35460.0399999999</c:v>
                </c:pt>
                <c:pt idx="517">
                  <c:v>-35289.1725</c:v>
                </c:pt>
                <c:pt idx="518">
                  <c:v>-35119.71</c:v>
                </c:pt>
                <c:pt idx="519">
                  <c:v>-34951.6524999999</c:v>
                </c:pt>
                <c:pt idx="520">
                  <c:v>-34785</c:v>
                </c:pt>
                <c:pt idx="521">
                  <c:v>-34619.7524999999</c:v>
                </c:pt>
                <c:pt idx="522">
                  <c:v>-34455.91</c:v>
                </c:pt>
                <c:pt idx="523">
                  <c:v>-34293.4725</c:v>
                </c:pt>
                <c:pt idx="524">
                  <c:v>-34132.44</c:v>
                </c:pt>
                <c:pt idx="525">
                  <c:v>-33972.8125</c:v>
                </c:pt>
                <c:pt idx="526">
                  <c:v>-33814.5899999999</c:v>
                </c:pt>
                <c:pt idx="527">
                  <c:v>-33657.7725</c:v>
                </c:pt>
                <c:pt idx="528">
                  <c:v>-33502.36</c:v>
                </c:pt>
                <c:pt idx="529">
                  <c:v>-33348.3524999999</c:v>
                </c:pt>
                <c:pt idx="530">
                  <c:v>-33195.75</c:v>
                </c:pt>
                <c:pt idx="531">
                  <c:v>-33044.5524999999</c:v>
                </c:pt>
                <c:pt idx="532">
                  <c:v>-32894.76</c:v>
                </c:pt>
                <c:pt idx="533">
                  <c:v>-32746.3725</c:v>
                </c:pt>
                <c:pt idx="534">
                  <c:v>-32599.39</c:v>
                </c:pt>
                <c:pt idx="535">
                  <c:v>-32453.8125</c:v>
                </c:pt>
                <c:pt idx="536">
                  <c:v>-32309.6399999999</c:v>
                </c:pt>
                <c:pt idx="537">
                  <c:v>-32166.8724999999</c:v>
                </c:pt>
                <c:pt idx="538">
                  <c:v>-32025.51</c:v>
                </c:pt>
                <c:pt idx="539">
                  <c:v>-31885.5525</c:v>
                </c:pt>
                <c:pt idx="540">
                  <c:v>-31747</c:v>
                </c:pt>
                <c:pt idx="541">
                  <c:v>-31609.8524999999</c:v>
                </c:pt>
                <c:pt idx="542">
                  <c:v>-31474.11</c:v>
                </c:pt>
                <c:pt idx="543">
                  <c:v>-31339.7725</c:v>
                </c:pt>
                <c:pt idx="544">
                  <c:v>-31206.8399999999</c:v>
                </c:pt>
                <c:pt idx="545">
                  <c:v>-31075.3125</c:v>
                </c:pt>
                <c:pt idx="546">
                  <c:v>-30945.1899999999</c:v>
                </c:pt>
                <c:pt idx="547">
                  <c:v>-30816.4725</c:v>
                </c:pt>
                <c:pt idx="548">
                  <c:v>-30689.16</c:v>
                </c:pt>
                <c:pt idx="549">
                  <c:v>-30563.2525</c:v>
                </c:pt>
                <c:pt idx="550">
                  <c:v>-30438.75</c:v>
                </c:pt>
                <c:pt idx="551">
                  <c:v>-30315.6524999999</c:v>
                </c:pt>
                <c:pt idx="552">
                  <c:v>-30193.96</c:v>
                </c:pt>
                <c:pt idx="553">
                  <c:v>-30073.6725</c:v>
                </c:pt>
                <c:pt idx="554">
                  <c:v>-29954.7899999999</c:v>
                </c:pt>
                <c:pt idx="555">
                  <c:v>-29837.3125</c:v>
                </c:pt>
                <c:pt idx="556">
                  <c:v>-29721.2399999999</c:v>
                </c:pt>
                <c:pt idx="557">
                  <c:v>-29606.5725</c:v>
                </c:pt>
                <c:pt idx="558">
                  <c:v>-29493.31</c:v>
                </c:pt>
                <c:pt idx="559">
                  <c:v>-29381.4525</c:v>
                </c:pt>
                <c:pt idx="560">
                  <c:v>-29271</c:v>
                </c:pt>
                <c:pt idx="561">
                  <c:v>-29161.9524999999</c:v>
                </c:pt>
                <c:pt idx="562">
                  <c:v>-29054.3099999999</c:v>
                </c:pt>
                <c:pt idx="563">
                  <c:v>-28948.0725</c:v>
                </c:pt>
                <c:pt idx="564">
                  <c:v>-28843.24</c:v>
                </c:pt>
                <c:pt idx="565">
                  <c:v>-28739.8125</c:v>
                </c:pt>
                <c:pt idx="566">
                  <c:v>-28637.79</c:v>
                </c:pt>
                <c:pt idx="567">
                  <c:v>-28537.1725</c:v>
                </c:pt>
                <c:pt idx="568">
                  <c:v>-28437.96</c:v>
                </c:pt>
                <c:pt idx="569">
                  <c:v>-28340.1524999999</c:v>
                </c:pt>
                <c:pt idx="570">
                  <c:v>-28243.75</c:v>
                </c:pt>
                <c:pt idx="571">
                  <c:v>-28148.7524999999</c:v>
                </c:pt>
                <c:pt idx="572">
                  <c:v>-28055.16</c:v>
                </c:pt>
                <c:pt idx="573">
                  <c:v>-27962.9725</c:v>
                </c:pt>
                <c:pt idx="574">
                  <c:v>-27872.19</c:v>
                </c:pt>
                <c:pt idx="575">
                  <c:v>-27782.8125</c:v>
                </c:pt>
                <c:pt idx="576">
                  <c:v>-27694.8399999999</c:v>
                </c:pt>
                <c:pt idx="577">
                  <c:v>-27608.2725</c:v>
                </c:pt>
                <c:pt idx="578">
                  <c:v>-27523.11</c:v>
                </c:pt>
                <c:pt idx="579">
                  <c:v>-27439.3524999999</c:v>
                </c:pt>
                <c:pt idx="580">
                  <c:v>-27357</c:v>
                </c:pt>
                <c:pt idx="581">
                  <c:v>-27276.0524999999</c:v>
                </c:pt>
                <c:pt idx="582">
                  <c:v>-27196.5099999999</c:v>
                </c:pt>
                <c:pt idx="583">
                  <c:v>-27118.3725</c:v>
                </c:pt>
                <c:pt idx="584">
                  <c:v>-27041.64</c:v>
                </c:pt>
                <c:pt idx="585">
                  <c:v>-26966.3125</c:v>
                </c:pt>
                <c:pt idx="586">
                  <c:v>-26892.3899999999</c:v>
                </c:pt>
                <c:pt idx="587">
                  <c:v>-26819.8724999999</c:v>
                </c:pt>
                <c:pt idx="588">
                  <c:v>-26748.76</c:v>
                </c:pt>
                <c:pt idx="589">
                  <c:v>-26679.0525</c:v>
                </c:pt>
                <c:pt idx="590">
                  <c:v>-26610.75</c:v>
                </c:pt>
                <c:pt idx="591">
                  <c:v>-26543.8524999999</c:v>
                </c:pt>
                <c:pt idx="592">
                  <c:v>-26478.36</c:v>
                </c:pt>
                <c:pt idx="593">
                  <c:v>-26414.2725</c:v>
                </c:pt>
                <c:pt idx="594">
                  <c:v>-26351.5899999999</c:v>
                </c:pt>
                <c:pt idx="595">
                  <c:v>-26290.3125</c:v>
                </c:pt>
                <c:pt idx="596">
                  <c:v>-26230.4399999999</c:v>
                </c:pt>
                <c:pt idx="597">
                  <c:v>-26171.9725</c:v>
                </c:pt>
                <c:pt idx="598">
                  <c:v>-26114.91</c:v>
                </c:pt>
                <c:pt idx="599">
                  <c:v>-26059.2525</c:v>
                </c:pt>
                <c:pt idx="600">
                  <c:v>-26005</c:v>
                </c:pt>
                <c:pt idx="601">
                  <c:v>-25952.1524999999</c:v>
                </c:pt>
                <c:pt idx="602">
                  <c:v>-25900.71</c:v>
                </c:pt>
                <c:pt idx="603">
                  <c:v>-25850.6725</c:v>
                </c:pt>
                <c:pt idx="604">
                  <c:v>-25802.0399999999</c:v>
                </c:pt>
                <c:pt idx="605">
                  <c:v>-25754.8125</c:v>
                </c:pt>
                <c:pt idx="606">
                  <c:v>-25708.9899999999</c:v>
                </c:pt>
                <c:pt idx="607">
                  <c:v>-25664.5725</c:v>
                </c:pt>
                <c:pt idx="608">
                  <c:v>-25621.56</c:v>
                </c:pt>
                <c:pt idx="609">
                  <c:v>-25579.9525</c:v>
                </c:pt>
                <c:pt idx="610">
                  <c:v>-25539.75</c:v>
                </c:pt>
                <c:pt idx="611">
                  <c:v>-25500.9524999999</c:v>
                </c:pt>
                <c:pt idx="612">
                  <c:v>-25463.5599999999</c:v>
                </c:pt>
                <c:pt idx="613">
                  <c:v>-25427.5725</c:v>
                </c:pt>
                <c:pt idx="614">
                  <c:v>-25392.99</c:v>
                </c:pt>
                <c:pt idx="615">
                  <c:v>-25359.8125</c:v>
                </c:pt>
                <c:pt idx="616">
                  <c:v>-25328.0399999999</c:v>
                </c:pt>
                <c:pt idx="617">
                  <c:v>-25297.6725</c:v>
                </c:pt>
                <c:pt idx="618">
                  <c:v>-25268.71</c:v>
                </c:pt>
                <c:pt idx="619">
                  <c:v>-25241.1524999999</c:v>
                </c:pt>
                <c:pt idx="620">
                  <c:v>-25215</c:v>
                </c:pt>
                <c:pt idx="621">
                  <c:v>-25190.2524999999</c:v>
                </c:pt>
                <c:pt idx="622">
                  <c:v>-25166.91</c:v>
                </c:pt>
                <c:pt idx="623">
                  <c:v>-25144.9725</c:v>
                </c:pt>
                <c:pt idx="624">
                  <c:v>-25124.4399999999</c:v>
                </c:pt>
                <c:pt idx="625">
                  <c:v>-25105.3125</c:v>
                </c:pt>
                <c:pt idx="626">
                  <c:v>-25087.5899999999</c:v>
                </c:pt>
                <c:pt idx="627">
                  <c:v>-25071.2725</c:v>
                </c:pt>
                <c:pt idx="628">
                  <c:v>-25056.36</c:v>
                </c:pt>
                <c:pt idx="629">
                  <c:v>-25042.8524999999</c:v>
                </c:pt>
                <c:pt idx="630">
                  <c:v>-25030.75</c:v>
                </c:pt>
                <c:pt idx="631">
                  <c:v>-25020.0524999999</c:v>
                </c:pt>
                <c:pt idx="632">
                  <c:v>-25010.7599999999</c:v>
                </c:pt>
                <c:pt idx="633">
                  <c:v>-25002.8725000001</c:v>
                </c:pt>
                <c:pt idx="634">
                  <c:v>-24996.39</c:v>
                </c:pt>
                <c:pt idx="635">
                  <c:v>-24991.3125</c:v>
                </c:pt>
                <c:pt idx="636">
                  <c:v>-24987.6399999999</c:v>
                </c:pt>
                <c:pt idx="637">
                  <c:v>-24985.3724999999</c:v>
                </c:pt>
                <c:pt idx="638">
                  <c:v>-24984.51</c:v>
                </c:pt>
                <c:pt idx="639">
                  <c:v>-24985.0524999999</c:v>
                </c:pt>
                <c:pt idx="640">
                  <c:v>-24987</c:v>
                </c:pt>
                <c:pt idx="641">
                  <c:v>-24990.3524999999</c:v>
                </c:pt>
                <c:pt idx="642">
                  <c:v>-24995.11</c:v>
                </c:pt>
                <c:pt idx="643">
                  <c:v>-25001.2725</c:v>
                </c:pt>
                <c:pt idx="644">
                  <c:v>-25008.8399999999</c:v>
                </c:pt>
                <c:pt idx="645">
                  <c:v>-25017.8125</c:v>
                </c:pt>
                <c:pt idx="646">
                  <c:v>-25028.1899999999</c:v>
                </c:pt>
                <c:pt idx="647">
                  <c:v>-25039.9725</c:v>
                </c:pt>
                <c:pt idx="648">
                  <c:v>-25053.16</c:v>
                </c:pt>
                <c:pt idx="649">
                  <c:v>-25067.7524999999</c:v>
                </c:pt>
                <c:pt idx="650">
                  <c:v>-25083.75</c:v>
                </c:pt>
                <c:pt idx="651">
                  <c:v>-25101.1524999999</c:v>
                </c:pt>
                <c:pt idx="652">
                  <c:v>-25119.96</c:v>
                </c:pt>
                <c:pt idx="653">
                  <c:v>-25140.1725</c:v>
                </c:pt>
                <c:pt idx="654">
                  <c:v>-25161.7899999999</c:v>
                </c:pt>
                <c:pt idx="655">
                  <c:v>-25184.8125</c:v>
                </c:pt>
                <c:pt idx="656">
                  <c:v>-25209.2399999999</c:v>
                </c:pt>
                <c:pt idx="657">
                  <c:v>-25235.0725</c:v>
                </c:pt>
                <c:pt idx="658">
                  <c:v>-25262.3100000001</c:v>
                </c:pt>
                <c:pt idx="659">
                  <c:v>-25290.9525</c:v>
                </c:pt>
                <c:pt idx="660">
                  <c:v>-25321</c:v>
                </c:pt>
                <c:pt idx="661">
                  <c:v>-25352.4524999999</c:v>
                </c:pt>
                <c:pt idx="662">
                  <c:v>-25385.3099999999</c:v>
                </c:pt>
                <c:pt idx="663">
                  <c:v>-25419.5725</c:v>
                </c:pt>
                <c:pt idx="664">
                  <c:v>-25455.2399999999</c:v>
                </c:pt>
                <c:pt idx="665">
                  <c:v>-25492.3125</c:v>
                </c:pt>
                <c:pt idx="666">
                  <c:v>-25530.7899999999</c:v>
                </c:pt>
                <c:pt idx="667">
                  <c:v>-25570.6724999999</c:v>
                </c:pt>
                <c:pt idx="668">
                  <c:v>-25611.96</c:v>
                </c:pt>
                <c:pt idx="669">
                  <c:v>-25654.6525</c:v>
                </c:pt>
                <c:pt idx="670">
                  <c:v>-25698.75</c:v>
                </c:pt>
                <c:pt idx="671">
                  <c:v>-25744.2524999999</c:v>
                </c:pt>
                <c:pt idx="672">
                  <c:v>-25791.16</c:v>
                </c:pt>
                <c:pt idx="673">
                  <c:v>-25839.4725000001</c:v>
                </c:pt>
                <c:pt idx="674">
                  <c:v>-25889.1899999999</c:v>
                </c:pt>
                <c:pt idx="675">
                  <c:v>-25940.3125</c:v>
                </c:pt>
                <c:pt idx="676">
                  <c:v>-25992.8399999999</c:v>
                </c:pt>
                <c:pt idx="677">
                  <c:v>-26046.7725</c:v>
                </c:pt>
                <c:pt idx="678">
                  <c:v>-26102.11</c:v>
                </c:pt>
                <c:pt idx="679">
                  <c:v>-26158.8524999999</c:v>
                </c:pt>
                <c:pt idx="680">
                  <c:v>-26217</c:v>
                </c:pt>
                <c:pt idx="681">
                  <c:v>-26276.5524999999</c:v>
                </c:pt>
                <c:pt idx="682">
                  <c:v>-26337.51</c:v>
                </c:pt>
                <c:pt idx="683">
                  <c:v>-26399.8725</c:v>
                </c:pt>
                <c:pt idx="684">
                  <c:v>-26463.6399999999</c:v>
                </c:pt>
                <c:pt idx="685">
                  <c:v>-26528.8125</c:v>
                </c:pt>
                <c:pt idx="686">
                  <c:v>-26595.3899999998</c:v>
                </c:pt>
                <c:pt idx="687">
                  <c:v>-26663.3725</c:v>
                </c:pt>
                <c:pt idx="688">
                  <c:v>-26732.7600000001</c:v>
                </c:pt>
                <c:pt idx="689">
                  <c:v>-26803.5524999999</c:v>
                </c:pt>
                <c:pt idx="690">
                  <c:v>-26875.75</c:v>
                </c:pt>
                <c:pt idx="691">
                  <c:v>-26949.3524999999</c:v>
                </c:pt>
                <c:pt idx="692">
                  <c:v>-27024.3599999999</c:v>
                </c:pt>
                <c:pt idx="693">
                  <c:v>-27100.7725</c:v>
                </c:pt>
                <c:pt idx="694">
                  <c:v>-27178.59</c:v>
                </c:pt>
                <c:pt idx="695">
                  <c:v>-27257.8125</c:v>
                </c:pt>
                <c:pt idx="696">
                  <c:v>-27338.4399999999</c:v>
                </c:pt>
                <c:pt idx="697">
                  <c:v>-27420.4725</c:v>
                </c:pt>
                <c:pt idx="698">
                  <c:v>-27503.9100000001</c:v>
                </c:pt>
                <c:pt idx="699">
                  <c:v>-27588.7524999999</c:v>
                </c:pt>
                <c:pt idx="700">
                  <c:v>-27675</c:v>
                </c:pt>
                <c:pt idx="701">
                  <c:v>-27762.6524999999</c:v>
                </c:pt>
                <c:pt idx="702">
                  <c:v>-27851.71</c:v>
                </c:pt>
                <c:pt idx="703">
                  <c:v>-27942.1725</c:v>
                </c:pt>
                <c:pt idx="704">
                  <c:v>-28034.0399999999</c:v>
                </c:pt>
                <c:pt idx="705">
                  <c:v>-28127.3125</c:v>
                </c:pt>
                <c:pt idx="706">
                  <c:v>-28221.9899999999</c:v>
                </c:pt>
                <c:pt idx="707">
                  <c:v>-28318.0724999999</c:v>
                </c:pt>
                <c:pt idx="708">
                  <c:v>-28415.56</c:v>
                </c:pt>
                <c:pt idx="709">
                  <c:v>-28514.4524999999</c:v>
                </c:pt>
                <c:pt idx="710">
                  <c:v>-28614.75</c:v>
                </c:pt>
                <c:pt idx="711">
                  <c:v>-28716.4524999998</c:v>
                </c:pt>
                <c:pt idx="712">
                  <c:v>-28819.56</c:v>
                </c:pt>
                <c:pt idx="713">
                  <c:v>-28924.0725000001</c:v>
                </c:pt>
                <c:pt idx="714">
                  <c:v>-29029.9899999999</c:v>
                </c:pt>
                <c:pt idx="715">
                  <c:v>-29137.3125</c:v>
                </c:pt>
                <c:pt idx="716">
                  <c:v>-29246.0399999999</c:v>
                </c:pt>
                <c:pt idx="717">
                  <c:v>-29356.1724999999</c:v>
                </c:pt>
                <c:pt idx="718">
                  <c:v>-29467.71</c:v>
                </c:pt>
                <c:pt idx="719">
                  <c:v>-29580.6525</c:v>
                </c:pt>
                <c:pt idx="720">
                  <c:v>-29695</c:v>
                </c:pt>
                <c:pt idx="721">
                  <c:v>-29810.7524999999</c:v>
                </c:pt>
                <c:pt idx="722">
                  <c:v>-29927.91</c:v>
                </c:pt>
                <c:pt idx="723">
                  <c:v>-30046.4725000001</c:v>
                </c:pt>
                <c:pt idx="724">
                  <c:v>-30166.4399999999</c:v>
                </c:pt>
                <c:pt idx="725">
                  <c:v>-30287.8125</c:v>
                </c:pt>
                <c:pt idx="726">
                  <c:v>-30410.5899999999</c:v>
                </c:pt>
                <c:pt idx="727">
                  <c:v>-30534.7725</c:v>
                </c:pt>
                <c:pt idx="728">
                  <c:v>-30660.36</c:v>
                </c:pt>
                <c:pt idx="729">
                  <c:v>-30787.3524999999</c:v>
                </c:pt>
                <c:pt idx="730">
                  <c:v>-30915.75</c:v>
                </c:pt>
                <c:pt idx="731">
                  <c:v>-31045.5524999999</c:v>
                </c:pt>
                <c:pt idx="732">
                  <c:v>-31176.7599999999</c:v>
                </c:pt>
                <c:pt idx="733">
                  <c:v>-31309.3725</c:v>
                </c:pt>
                <c:pt idx="734">
                  <c:v>-31443.3899999999</c:v>
                </c:pt>
                <c:pt idx="735">
                  <c:v>-31578.8125</c:v>
                </c:pt>
                <c:pt idx="736">
                  <c:v>-31715.6399999998</c:v>
                </c:pt>
                <c:pt idx="737">
                  <c:v>-31853.8725</c:v>
                </c:pt>
                <c:pt idx="738">
                  <c:v>-31993.5100000001</c:v>
                </c:pt>
                <c:pt idx="739">
                  <c:v>-32134.5524999999</c:v>
                </c:pt>
                <c:pt idx="740">
                  <c:v>-32277</c:v>
                </c:pt>
                <c:pt idx="741">
                  <c:v>-32420.8524999999</c:v>
                </c:pt>
                <c:pt idx="742">
                  <c:v>-32566.1099999999</c:v>
                </c:pt>
                <c:pt idx="743">
                  <c:v>-32712.7725</c:v>
                </c:pt>
                <c:pt idx="744">
                  <c:v>-32860.84</c:v>
                </c:pt>
                <c:pt idx="745">
                  <c:v>-33010.3125</c:v>
                </c:pt>
                <c:pt idx="746">
                  <c:v>-33161.1899999999</c:v>
                </c:pt>
                <c:pt idx="747">
                  <c:v>-33313.4725</c:v>
                </c:pt>
                <c:pt idx="748">
                  <c:v>-33467.1600000001</c:v>
                </c:pt>
                <c:pt idx="749">
                  <c:v>-33622.2524999999</c:v>
                </c:pt>
                <c:pt idx="750">
                  <c:v>-33778.75</c:v>
                </c:pt>
                <c:pt idx="751">
                  <c:v>-33936.6524999999</c:v>
                </c:pt>
                <c:pt idx="752">
                  <c:v>-34095.96</c:v>
                </c:pt>
                <c:pt idx="753">
                  <c:v>-34256.6725</c:v>
                </c:pt>
                <c:pt idx="754">
                  <c:v>-34418.7899999999</c:v>
                </c:pt>
                <c:pt idx="755">
                  <c:v>-34582.3125</c:v>
                </c:pt>
                <c:pt idx="756">
                  <c:v>-34747.2399999999</c:v>
                </c:pt>
                <c:pt idx="757">
                  <c:v>-34913.5725</c:v>
                </c:pt>
                <c:pt idx="758">
                  <c:v>-35081.31</c:v>
                </c:pt>
                <c:pt idx="759">
                  <c:v>-35250.4524999999</c:v>
                </c:pt>
                <c:pt idx="760">
                  <c:v>-35421</c:v>
                </c:pt>
                <c:pt idx="761">
                  <c:v>-35592.9524999998</c:v>
                </c:pt>
                <c:pt idx="762">
                  <c:v>-35766.31</c:v>
                </c:pt>
                <c:pt idx="763">
                  <c:v>-35941.0725000001</c:v>
                </c:pt>
                <c:pt idx="764">
                  <c:v>-36117.2399999999</c:v>
                </c:pt>
                <c:pt idx="765">
                  <c:v>-36294.8125</c:v>
                </c:pt>
                <c:pt idx="766">
                  <c:v>-36473.7899999999</c:v>
                </c:pt>
                <c:pt idx="767">
                  <c:v>-36654.1724999999</c:v>
                </c:pt>
                <c:pt idx="768">
                  <c:v>-36835.96</c:v>
                </c:pt>
                <c:pt idx="769">
                  <c:v>-37019.1525</c:v>
                </c:pt>
                <c:pt idx="770">
                  <c:v>-37203.75</c:v>
                </c:pt>
                <c:pt idx="771">
                  <c:v>-37389.7524999999</c:v>
                </c:pt>
                <c:pt idx="772">
                  <c:v>-37577.16</c:v>
                </c:pt>
                <c:pt idx="773">
                  <c:v>-37765.9725000001</c:v>
                </c:pt>
                <c:pt idx="774">
                  <c:v>-37956.1899999999</c:v>
                </c:pt>
                <c:pt idx="775">
                  <c:v>-38147.8125</c:v>
                </c:pt>
                <c:pt idx="776">
                  <c:v>-38340.8399999999</c:v>
                </c:pt>
                <c:pt idx="777">
                  <c:v>-38535.2725</c:v>
                </c:pt>
                <c:pt idx="778">
                  <c:v>-38731.11</c:v>
                </c:pt>
                <c:pt idx="779">
                  <c:v>-38928.3524999999</c:v>
                </c:pt>
                <c:pt idx="780">
                  <c:v>-39127</c:v>
                </c:pt>
                <c:pt idx="781">
                  <c:v>-39327.0524999999</c:v>
                </c:pt>
                <c:pt idx="782">
                  <c:v>-39528.5099999999</c:v>
                </c:pt>
                <c:pt idx="783">
                  <c:v>-39731.3725</c:v>
                </c:pt>
                <c:pt idx="784">
                  <c:v>-39935.6399999999</c:v>
                </c:pt>
                <c:pt idx="785">
                  <c:v>-40141.3125</c:v>
                </c:pt>
                <c:pt idx="786">
                  <c:v>-40348.3899999998</c:v>
                </c:pt>
                <c:pt idx="787">
                  <c:v>-40556.8725</c:v>
                </c:pt>
                <c:pt idx="788">
                  <c:v>-40766.7600000001</c:v>
                </c:pt>
                <c:pt idx="789">
                  <c:v>-40978.0524999999</c:v>
                </c:pt>
                <c:pt idx="790">
                  <c:v>-41190.75</c:v>
                </c:pt>
                <c:pt idx="791">
                  <c:v>-41404.8524999999</c:v>
                </c:pt>
                <c:pt idx="792">
                  <c:v>-41620.3599999999</c:v>
                </c:pt>
                <c:pt idx="793">
                  <c:v>-41837.2725</c:v>
                </c:pt>
                <c:pt idx="794">
                  <c:v>-42055.59</c:v>
                </c:pt>
                <c:pt idx="795">
                  <c:v>-42275.3125</c:v>
                </c:pt>
                <c:pt idx="796">
                  <c:v>-42496.4399999999</c:v>
                </c:pt>
                <c:pt idx="797">
                  <c:v>-42718.9725</c:v>
                </c:pt>
                <c:pt idx="798">
                  <c:v>-42942.9100000001</c:v>
                </c:pt>
                <c:pt idx="799">
                  <c:v>-43168.2524999999</c:v>
                </c:pt>
                <c:pt idx="800">
                  <c:v>-43395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"Gaillaird 2003: Fe-Ir equilibriation"</c:f>
              <c:strCache>
                <c:ptCount val="1"/>
                <c:pt idx="0">
                  <c:v>Gaillaird 2003: Fe-Ir equilibriation</c:v>
                </c:pt>
              </c:strCache>
            </c:strRef>
          </c:tx>
          <c:spPr>
            <a:solidFill>
              <a:srgbClr val="70ad47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Sheet2!$H$2:$H$802</c:f>
              <c:numCache>
                <c:formatCode>General</c:formatCode>
                <c:ptCount val="801"/>
                <c:pt idx="0">
                  <c:v>1000</c:v>
                </c:pt>
                <c:pt idx="1">
                  <c:v>1005</c:v>
                </c:pt>
                <c:pt idx="2">
                  <c:v>1010</c:v>
                </c:pt>
                <c:pt idx="3">
                  <c:v>1015</c:v>
                </c:pt>
                <c:pt idx="4">
                  <c:v>1020</c:v>
                </c:pt>
                <c:pt idx="5">
                  <c:v>1025</c:v>
                </c:pt>
                <c:pt idx="6">
                  <c:v>1030</c:v>
                </c:pt>
                <c:pt idx="7">
                  <c:v>1035</c:v>
                </c:pt>
                <c:pt idx="8">
                  <c:v>1040</c:v>
                </c:pt>
                <c:pt idx="9">
                  <c:v>1045</c:v>
                </c:pt>
                <c:pt idx="10">
                  <c:v>1050</c:v>
                </c:pt>
                <c:pt idx="11">
                  <c:v>1055</c:v>
                </c:pt>
                <c:pt idx="12">
                  <c:v>1060</c:v>
                </c:pt>
                <c:pt idx="13">
                  <c:v>1065</c:v>
                </c:pt>
                <c:pt idx="14">
                  <c:v>1070</c:v>
                </c:pt>
                <c:pt idx="15">
                  <c:v>1075</c:v>
                </c:pt>
                <c:pt idx="16">
                  <c:v>1080</c:v>
                </c:pt>
                <c:pt idx="17">
                  <c:v>1085</c:v>
                </c:pt>
                <c:pt idx="18">
                  <c:v>1090</c:v>
                </c:pt>
                <c:pt idx="19">
                  <c:v>1095</c:v>
                </c:pt>
                <c:pt idx="20">
                  <c:v>1100</c:v>
                </c:pt>
                <c:pt idx="21">
                  <c:v>1105</c:v>
                </c:pt>
                <c:pt idx="22">
                  <c:v>1110</c:v>
                </c:pt>
                <c:pt idx="23">
                  <c:v>1115</c:v>
                </c:pt>
                <c:pt idx="24">
                  <c:v>1120</c:v>
                </c:pt>
                <c:pt idx="25">
                  <c:v>1125</c:v>
                </c:pt>
                <c:pt idx="26">
                  <c:v>1130</c:v>
                </c:pt>
                <c:pt idx="27">
                  <c:v>1135</c:v>
                </c:pt>
                <c:pt idx="28">
                  <c:v>1140</c:v>
                </c:pt>
                <c:pt idx="29">
                  <c:v>1145</c:v>
                </c:pt>
                <c:pt idx="30">
                  <c:v>1150</c:v>
                </c:pt>
                <c:pt idx="31">
                  <c:v>1155</c:v>
                </c:pt>
                <c:pt idx="32">
                  <c:v>1160</c:v>
                </c:pt>
                <c:pt idx="33">
                  <c:v>1165</c:v>
                </c:pt>
                <c:pt idx="34">
                  <c:v>1170</c:v>
                </c:pt>
                <c:pt idx="35">
                  <c:v>1175</c:v>
                </c:pt>
                <c:pt idx="36">
                  <c:v>1180</c:v>
                </c:pt>
                <c:pt idx="37">
                  <c:v>1185</c:v>
                </c:pt>
                <c:pt idx="38">
                  <c:v>1190</c:v>
                </c:pt>
                <c:pt idx="39">
                  <c:v>1195</c:v>
                </c:pt>
                <c:pt idx="40">
                  <c:v>1200</c:v>
                </c:pt>
                <c:pt idx="41">
                  <c:v>1205</c:v>
                </c:pt>
                <c:pt idx="42">
                  <c:v>1210</c:v>
                </c:pt>
                <c:pt idx="43">
                  <c:v>1215</c:v>
                </c:pt>
                <c:pt idx="44">
                  <c:v>1220</c:v>
                </c:pt>
                <c:pt idx="45">
                  <c:v>1225</c:v>
                </c:pt>
                <c:pt idx="46">
                  <c:v>1230</c:v>
                </c:pt>
                <c:pt idx="47">
                  <c:v>1235</c:v>
                </c:pt>
                <c:pt idx="48">
                  <c:v>1240</c:v>
                </c:pt>
                <c:pt idx="49">
                  <c:v>1245</c:v>
                </c:pt>
                <c:pt idx="50">
                  <c:v>1250</c:v>
                </c:pt>
                <c:pt idx="51">
                  <c:v>1255</c:v>
                </c:pt>
                <c:pt idx="52">
                  <c:v>1260</c:v>
                </c:pt>
                <c:pt idx="53">
                  <c:v>1265</c:v>
                </c:pt>
                <c:pt idx="54">
                  <c:v>1270</c:v>
                </c:pt>
                <c:pt idx="55">
                  <c:v>1275</c:v>
                </c:pt>
                <c:pt idx="56">
                  <c:v>1280</c:v>
                </c:pt>
                <c:pt idx="57">
                  <c:v>1285</c:v>
                </c:pt>
                <c:pt idx="58">
                  <c:v>1290</c:v>
                </c:pt>
                <c:pt idx="59">
                  <c:v>1295</c:v>
                </c:pt>
                <c:pt idx="60">
                  <c:v>1300</c:v>
                </c:pt>
                <c:pt idx="61">
                  <c:v>1305</c:v>
                </c:pt>
                <c:pt idx="62">
                  <c:v>1310</c:v>
                </c:pt>
                <c:pt idx="63">
                  <c:v>1315</c:v>
                </c:pt>
                <c:pt idx="64">
                  <c:v>1320</c:v>
                </c:pt>
                <c:pt idx="65">
                  <c:v>1325</c:v>
                </c:pt>
                <c:pt idx="66">
                  <c:v>1330</c:v>
                </c:pt>
                <c:pt idx="67">
                  <c:v>1335</c:v>
                </c:pt>
                <c:pt idx="68">
                  <c:v>1340</c:v>
                </c:pt>
                <c:pt idx="69">
                  <c:v>1345</c:v>
                </c:pt>
                <c:pt idx="70">
                  <c:v>1350</c:v>
                </c:pt>
                <c:pt idx="71">
                  <c:v>1355</c:v>
                </c:pt>
                <c:pt idx="72">
                  <c:v>1360</c:v>
                </c:pt>
                <c:pt idx="73">
                  <c:v>1365</c:v>
                </c:pt>
                <c:pt idx="74">
                  <c:v>1370</c:v>
                </c:pt>
                <c:pt idx="75">
                  <c:v>1375</c:v>
                </c:pt>
                <c:pt idx="76">
                  <c:v>1380</c:v>
                </c:pt>
                <c:pt idx="77">
                  <c:v>1385</c:v>
                </c:pt>
                <c:pt idx="78">
                  <c:v>1390</c:v>
                </c:pt>
                <c:pt idx="79">
                  <c:v>1395</c:v>
                </c:pt>
                <c:pt idx="80">
                  <c:v>1400</c:v>
                </c:pt>
                <c:pt idx="81">
                  <c:v>1405</c:v>
                </c:pt>
                <c:pt idx="82">
                  <c:v>1410</c:v>
                </c:pt>
                <c:pt idx="83">
                  <c:v>1415</c:v>
                </c:pt>
                <c:pt idx="84">
                  <c:v>1420</c:v>
                </c:pt>
                <c:pt idx="85">
                  <c:v>1425</c:v>
                </c:pt>
                <c:pt idx="86">
                  <c:v>1430</c:v>
                </c:pt>
                <c:pt idx="87">
                  <c:v>1435</c:v>
                </c:pt>
                <c:pt idx="88">
                  <c:v>1440</c:v>
                </c:pt>
                <c:pt idx="89">
                  <c:v>1445</c:v>
                </c:pt>
                <c:pt idx="90">
                  <c:v>1450</c:v>
                </c:pt>
                <c:pt idx="91">
                  <c:v>1455</c:v>
                </c:pt>
                <c:pt idx="92">
                  <c:v>1460</c:v>
                </c:pt>
                <c:pt idx="93">
                  <c:v>1465</c:v>
                </c:pt>
                <c:pt idx="94">
                  <c:v>1470</c:v>
                </c:pt>
                <c:pt idx="95">
                  <c:v>1475</c:v>
                </c:pt>
                <c:pt idx="96">
                  <c:v>1480</c:v>
                </c:pt>
                <c:pt idx="97">
                  <c:v>1485</c:v>
                </c:pt>
                <c:pt idx="98">
                  <c:v>1490</c:v>
                </c:pt>
                <c:pt idx="99">
                  <c:v>1495</c:v>
                </c:pt>
                <c:pt idx="100">
                  <c:v>1500</c:v>
                </c:pt>
                <c:pt idx="101">
                  <c:v>1505</c:v>
                </c:pt>
                <c:pt idx="102">
                  <c:v>1510</c:v>
                </c:pt>
                <c:pt idx="103">
                  <c:v>1515</c:v>
                </c:pt>
                <c:pt idx="104">
                  <c:v>1520</c:v>
                </c:pt>
                <c:pt idx="105">
                  <c:v>1525</c:v>
                </c:pt>
                <c:pt idx="106">
                  <c:v>1530</c:v>
                </c:pt>
                <c:pt idx="107">
                  <c:v>1535</c:v>
                </c:pt>
                <c:pt idx="108">
                  <c:v>1540</c:v>
                </c:pt>
                <c:pt idx="109">
                  <c:v>1545</c:v>
                </c:pt>
                <c:pt idx="110">
                  <c:v>1550</c:v>
                </c:pt>
                <c:pt idx="111">
                  <c:v>1555</c:v>
                </c:pt>
                <c:pt idx="112">
                  <c:v>1560</c:v>
                </c:pt>
                <c:pt idx="113">
                  <c:v>1565</c:v>
                </c:pt>
                <c:pt idx="114">
                  <c:v>1570</c:v>
                </c:pt>
                <c:pt idx="115">
                  <c:v>1575</c:v>
                </c:pt>
                <c:pt idx="116">
                  <c:v>1580</c:v>
                </c:pt>
                <c:pt idx="117">
                  <c:v>1585</c:v>
                </c:pt>
                <c:pt idx="118">
                  <c:v>1590</c:v>
                </c:pt>
                <c:pt idx="119">
                  <c:v>1595</c:v>
                </c:pt>
                <c:pt idx="120">
                  <c:v>1600</c:v>
                </c:pt>
                <c:pt idx="121">
                  <c:v>1605</c:v>
                </c:pt>
                <c:pt idx="122">
                  <c:v>1610</c:v>
                </c:pt>
                <c:pt idx="123">
                  <c:v>1615</c:v>
                </c:pt>
                <c:pt idx="124">
                  <c:v>1620</c:v>
                </c:pt>
                <c:pt idx="125">
                  <c:v>1625</c:v>
                </c:pt>
                <c:pt idx="126">
                  <c:v>1630</c:v>
                </c:pt>
                <c:pt idx="127">
                  <c:v>1635</c:v>
                </c:pt>
                <c:pt idx="128">
                  <c:v>1640</c:v>
                </c:pt>
                <c:pt idx="129">
                  <c:v>1645</c:v>
                </c:pt>
                <c:pt idx="130">
                  <c:v>1650</c:v>
                </c:pt>
                <c:pt idx="131">
                  <c:v>1655</c:v>
                </c:pt>
                <c:pt idx="132">
                  <c:v>1660</c:v>
                </c:pt>
                <c:pt idx="133">
                  <c:v>1665</c:v>
                </c:pt>
                <c:pt idx="134">
                  <c:v>1670</c:v>
                </c:pt>
                <c:pt idx="135">
                  <c:v>1675</c:v>
                </c:pt>
                <c:pt idx="136">
                  <c:v>1680</c:v>
                </c:pt>
                <c:pt idx="137">
                  <c:v>1685</c:v>
                </c:pt>
                <c:pt idx="138">
                  <c:v>1690</c:v>
                </c:pt>
                <c:pt idx="139">
                  <c:v>1695</c:v>
                </c:pt>
                <c:pt idx="140">
                  <c:v>1700</c:v>
                </c:pt>
                <c:pt idx="141">
                  <c:v>1705</c:v>
                </c:pt>
                <c:pt idx="142">
                  <c:v>1710</c:v>
                </c:pt>
                <c:pt idx="143">
                  <c:v>1715</c:v>
                </c:pt>
                <c:pt idx="144">
                  <c:v>1720</c:v>
                </c:pt>
                <c:pt idx="145">
                  <c:v>1725</c:v>
                </c:pt>
                <c:pt idx="146">
                  <c:v>1730</c:v>
                </c:pt>
                <c:pt idx="147">
                  <c:v>1735</c:v>
                </c:pt>
                <c:pt idx="148">
                  <c:v>1740</c:v>
                </c:pt>
                <c:pt idx="149">
                  <c:v>1745</c:v>
                </c:pt>
                <c:pt idx="150">
                  <c:v>1750</c:v>
                </c:pt>
                <c:pt idx="151">
                  <c:v>1755</c:v>
                </c:pt>
                <c:pt idx="152">
                  <c:v>1760</c:v>
                </c:pt>
                <c:pt idx="153">
                  <c:v>1765</c:v>
                </c:pt>
                <c:pt idx="154">
                  <c:v>1770</c:v>
                </c:pt>
                <c:pt idx="155">
                  <c:v>1775</c:v>
                </c:pt>
                <c:pt idx="156">
                  <c:v>1780</c:v>
                </c:pt>
                <c:pt idx="157">
                  <c:v>1785</c:v>
                </c:pt>
                <c:pt idx="158">
                  <c:v>1790</c:v>
                </c:pt>
                <c:pt idx="159">
                  <c:v>1795</c:v>
                </c:pt>
                <c:pt idx="160">
                  <c:v>1800</c:v>
                </c:pt>
                <c:pt idx="161">
                  <c:v>1805</c:v>
                </c:pt>
                <c:pt idx="162">
                  <c:v>1810</c:v>
                </c:pt>
                <c:pt idx="163">
                  <c:v>1815</c:v>
                </c:pt>
                <c:pt idx="164">
                  <c:v>1820</c:v>
                </c:pt>
                <c:pt idx="165">
                  <c:v>1825</c:v>
                </c:pt>
                <c:pt idx="166">
                  <c:v>1830</c:v>
                </c:pt>
                <c:pt idx="167">
                  <c:v>1835</c:v>
                </c:pt>
                <c:pt idx="168">
                  <c:v>1840</c:v>
                </c:pt>
                <c:pt idx="169">
                  <c:v>1845</c:v>
                </c:pt>
                <c:pt idx="170">
                  <c:v>1850</c:v>
                </c:pt>
                <c:pt idx="171">
                  <c:v>1855</c:v>
                </c:pt>
                <c:pt idx="172">
                  <c:v>1860</c:v>
                </c:pt>
                <c:pt idx="173">
                  <c:v>1865</c:v>
                </c:pt>
                <c:pt idx="174">
                  <c:v>1870</c:v>
                </c:pt>
                <c:pt idx="175">
                  <c:v>1875</c:v>
                </c:pt>
                <c:pt idx="176">
                  <c:v>1880</c:v>
                </c:pt>
                <c:pt idx="177">
                  <c:v>1885</c:v>
                </c:pt>
                <c:pt idx="178">
                  <c:v>1890</c:v>
                </c:pt>
                <c:pt idx="179">
                  <c:v>1895</c:v>
                </c:pt>
                <c:pt idx="180">
                  <c:v>1900</c:v>
                </c:pt>
                <c:pt idx="181">
                  <c:v>1905</c:v>
                </c:pt>
                <c:pt idx="182">
                  <c:v>1910</c:v>
                </c:pt>
                <c:pt idx="183">
                  <c:v>1915</c:v>
                </c:pt>
                <c:pt idx="184">
                  <c:v>1920</c:v>
                </c:pt>
                <c:pt idx="185">
                  <c:v>1925</c:v>
                </c:pt>
                <c:pt idx="186">
                  <c:v>1930</c:v>
                </c:pt>
                <c:pt idx="187">
                  <c:v>1935</c:v>
                </c:pt>
                <c:pt idx="188">
                  <c:v>1940</c:v>
                </c:pt>
                <c:pt idx="189">
                  <c:v>1945</c:v>
                </c:pt>
                <c:pt idx="190">
                  <c:v>1950</c:v>
                </c:pt>
                <c:pt idx="191">
                  <c:v>1955</c:v>
                </c:pt>
                <c:pt idx="192">
                  <c:v>1960</c:v>
                </c:pt>
                <c:pt idx="193">
                  <c:v>1965</c:v>
                </c:pt>
                <c:pt idx="194">
                  <c:v>1970</c:v>
                </c:pt>
                <c:pt idx="195">
                  <c:v>1975</c:v>
                </c:pt>
                <c:pt idx="196">
                  <c:v>1980</c:v>
                </c:pt>
                <c:pt idx="197">
                  <c:v>1985</c:v>
                </c:pt>
                <c:pt idx="198">
                  <c:v>1990</c:v>
                </c:pt>
                <c:pt idx="199">
                  <c:v>1995</c:v>
                </c:pt>
                <c:pt idx="200">
                  <c:v>2000</c:v>
                </c:pt>
                <c:pt idx="201">
                  <c:v>2005</c:v>
                </c:pt>
                <c:pt idx="202">
                  <c:v>2010</c:v>
                </c:pt>
                <c:pt idx="203">
                  <c:v>2015</c:v>
                </c:pt>
                <c:pt idx="204">
                  <c:v>2020</c:v>
                </c:pt>
                <c:pt idx="205">
                  <c:v>2025</c:v>
                </c:pt>
                <c:pt idx="206">
                  <c:v>2030</c:v>
                </c:pt>
                <c:pt idx="207">
                  <c:v>2035</c:v>
                </c:pt>
                <c:pt idx="208">
                  <c:v>2040</c:v>
                </c:pt>
                <c:pt idx="209">
                  <c:v>2045</c:v>
                </c:pt>
                <c:pt idx="210">
                  <c:v>2050</c:v>
                </c:pt>
                <c:pt idx="211">
                  <c:v>2055</c:v>
                </c:pt>
                <c:pt idx="212">
                  <c:v>2060</c:v>
                </c:pt>
                <c:pt idx="213">
                  <c:v>2065</c:v>
                </c:pt>
                <c:pt idx="214">
                  <c:v>2070</c:v>
                </c:pt>
                <c:pt idx="215">
                  <c:v>2075</c:v>
                </c:pt>
                <c:pt idx="216">
                  <c:v>2080</c:v>
                </c:pt>
                <c:pt idx="217">
                  <c:v>2085</c:v>
                </c:pt>
                <c:pt idx="218">
                  <c:v>2090</c:v>
                </c:pt>
                <c:pt idx="219">
                  <c:v>2095</c:v>
                </c:pt>
                <c:pt idx="220">
                  <c:v>2100</c:v>
                </c:pt>
                <c:pt idx="221">
                  <c:v>2105</c:v>
                </c:pt>
                <c:pt idx="222">
                  <c:v>2110</c:v>
                </c:pt>
                <c:pt idx="223">
                  <c:v>2115</c:v>
                </c:pt>
                <c:pt idx="224">
                  <c:v>2120</c:v>
                </c:pt>
                <c:pt idx="225">
                  <c:v>2125</c:v>
                </c:pt>
                <c:pt idx="226">
                  <c:v>2130</c:v>
                </c:pt>
                <c:pt idx="227">
                  <c:v>2135</c:v>
                </c:pt>
                <c:pt idx="228">
                  <c:v>2140</c:v>
                </c:pt>
                <c:pt idx="229">
                  <c:v>2145</c:v>
                </c:pt>
                <c:pt idx="230">
                  <c:v>2150</c:v>
                </c:pt>
                <c:pt idx="231">
                  <c:v>2155</c:v>
                </c:pt>
                <c:pt idx="232">
                  <c:v>2160</c:v>
                </c:pt>
                <c:pt idx="233">
                  <c:v>2165</c:v>
                </c:pt>
                <c:pt idx="234">
                  <c:v>2170</c:v>
                </c:pt>
                <c:pt idx="235">
                  <c:v>2175</c:v>
                </c:pt>
                <c:pt idx="236">
                  <c:v>2180</c:v>
                </c:pt>
                <c:pt idx="237">
                  <c:v>2185</c:v>
                </c:pt>
                <c:pt idx="238">
                  <c:v>2190</c:v>
                </c:pt>
                <c:pt idx="239">
                  <c:v>2195</c:v>
                </c:pt>
                <c:pt idx="240">
                  <c:v>2200</c:v>
                </c:pt>
                <c:pt idx="241">
                  <c:v>2205</c:v>
                </c:pt>
                <c:pt idx="242">
                  <c:v>2210</c:v>
                </c:pt>
                <c:pt idx="243">
                  <c:v>2215</c:v>
                </c:pt>
                <c:pt idx="244">
                  <c:v>2220</c:v>
                </c:pt>
                <c:pt idx="245">
                  <c:v>2225</c:v>
                </c:pt>
                <c:pt idx="246">
                  <c:v>2230</c:v>
                </c:pt>
                <c:pt idx="247">
                  <c:v>2235</c:v>
                </c:pt>
                <c:pt idx="248">
                  <c:v>2240</c:v>
                </c:pt>
                <c:pt idx="249">
                  <c:v>2245</c:v>
                </c:pt>
                <c:pt idx="250">
                  <c:v>2250</c:v>
                </c:pt>
                <c:pt idx="251">
                  <c:v>2255</c:v>
                </c:pt>
                <c:pt idx="252">
                  <c:v>2260</c:v>
                </c:pt>
                <c:pt idx="253">
                  <c:v>2265</c:v>
                </c:pt>
                <c:pt idx="254">
                  <c:v>2270</c:v>
                </c:pt>
                <c:pt idx="255">
                  <c:v>2275</c:v>
                </c:pt>
                <c:pt idx="256">
                  <c:v>2280</c:v>
                </c:pt>
                <c:pt idx="257">
                  <c:v>2285</c:v>
                </c:pt>
                <c:pt idx="258">
                  <c:v>2290</c:v>
                </c:pt>
                <c:pt idx="259">
                  <c:v>2295</c:v>
                </c:pt>
                <c:pt idx="260">
                  <c:v>2300</c:v>
                </c:pt>
                <c:pt idx="261">
                  <c:v>2305</c:v>
                </c:pt>
                <c:pt idx="262">
                  <c:v>2310</c:v>
                </c:pt>
                <c:pt idx="263">
                  <c:v>2315</c:v>
                </c:pt>
                <c:pt idx="264">
                  <c:v>2320</c:v>
                </c:pt>
                <c:pt idx="265">
                  <c:v>2325</c:v>
                </c:pt>
                <c:pt idx="266">
                  <c:v>2330</c:v>
                </c:pt>
                <c:pt idx="267">
                  <c:v>2335</c:v>
                </c:pt>
                <c:pt idx="268">
                  <c:v>2340</c:v>
                </c:pt>
                <c:pt idx="269">
                  <c:v>2345</c:v>
                </c:pt>
                <c:pt idx="270">
                  <c:v>2350</c:v>
                </c:pt>
                <c:pt idx="271">
                  <c:v>2355</c:v>
                </c:pt>
                <c:pt idx="272">
                  <c:v>2360</c:v>
                </c:pt>
                <c:pt idx="273">
                  <c:v>2365</c:v>
                </c:pt>
                <c:pt idx="274">
                  <c:v>2370</c:v>
                </c:pt>
                <c:pt idx="275">
                  <c:v>2375</c:v>
                </c:pt>
                <c:pt idx="276">
                  <c:v>2380</c:v>
                </c:pt>
                <c:pt idx="277">
                  <c:v>2385</c:v>
                </c:pt>
                <c:pt idx="278">
                  <c:v>2390</c:v>
                </c:pt>
                <c:pt idx="279">
                  <c:v>2395</c:v>
                </c:pt>
                <c:pt idx="280">
                  <c:v>2400</c:v>
                </c:pt>
                <c:pt idx="281">
                  <c:v>2405</c:v>
                </c:pt>
                <c:pt idx="282">
                  <c:v>2410</c:v>
                </c:pt>
                <c:pt idx="283">
                  <c:v>2415</c:v>
                </c:pt>
                <c:pt idx="284">
                  <c:v>2420</c:v>
                </c:pt>
                <c:pt idx="285">
                  <c:v>2425</c:v>
                </c:pt>
                <c:pt idx="286">
                  <c:v>2430</c:v>
                </c:pt>
                <c:pt idx="287">
                  <c:v>2435</c:v>
                </c:pt>
                <c:pt idx="288">
                  <c:v>2440</c:v>
                </c:pt>
                <c:pt idx="289">
                  <c:v>2445</c:v>
                </c:pt>
                <c:pt idx="290">
                  <c:v>2450</c:v>
                </c:pt>
                <c:pt idx="291">
                  <c:v>2455</c:v>
                </c:pt>
                <c:pt idx="292">
                  <c:v>2460</c:v>
                </c:pt>
                <c:pt idx="293">
                  <c:v>2465</c:v>
                </c:pt>
                <c:pt idx="294">
                  <c:v>2470</c:v>
                </c:pt>
                <c:pt idx="295">
                  <c:v>2475</c:v>
                </c:pt>
                <c:pt idx="296">
                  <c:v>2480</c:v>
                </c:pt>
                <c:pt idx="297">
                  <c:v>2485</c:v>
                </c:pt>
                <c:pt idx="298">
                  <c:v>2490</c:v>
                </c:pt>
                <c:pt idx="299">
                  <c:v>2495</c:v>
                </c:pt>
                <c:pt idx="300">
                  <c:v>2500</c:v>
                </c:pt>
                <c:pt idx="301">
                  <c:v>2505</c:v>
                </c:pt>
                <c:pt idx="302">
                  <c:v>2510</c:v>
                </c:pt>
                <c:pt idx="303">
                  <c:v>2515</c:v>
                </c:pt>
                <c:pt idx="304">
                  <c:v>2520</c:v>
                </c:pt>
                <c:pt idx="305">
                  <c:v>2525</c:v>
                </c:pt>
                <c:pt idx="306">
                  <c:v>2530</c:v>
                </c:pt>
                <c:pt idx="307">
                  <c:v>2535</c:v>
                </c:pt>
                <c:pt idx="308">
                  <c:v>2540</c:v>
                </c:pt>
                <c:pt idx="309">
                  <c:v>2545</c:v>
                </c:pt>
                <c:pt idx="310">
                  <c:v>2550</c:v>
                </c:pt>
                <c:pt idx="311">
                  <c:v>2555</c:v>
                </c:pt>
                <c:pt idx="312">
                  <c:v>2560</c:v>
                </c:pt>
                <c:pt idx="313">
                  <c:v>2565</c:v>
                </c:pt>
                <c:pt idx="314">
                  <c:v>2570</c:v>
                </c:pt>
                <c:pt idx="315">
                  <c:v>2575</c:v>
                </c:pt>
                <c:pt idx="316">
                  <c:v>2580</c:v>
                </c:pt>
                <c:pt idx="317">
                  <c:v>2585</c:v>
                </c:pt>
                <c:pt idx="318">
                  <c:v>2590</c:v>
                </c:pt>
                <c:pt idx="319">
                  <c:v>2595</c:v>
                </c:pt>
                <c:pt idx="320">
                  <c:v>2600</c:v>
                </c:pt>
                <c:pt idx="321">
                  <c:v>2605</c:v>
                </c:pt>
                <c:pt idx="322">
                  <c:v>2610</c:v>
                </c:pt>
                <c:pt idx="323">
                  <c:v>2615</c:v>
                </c:pt>
                <c:pt idx="324">
                  <c:v>2620</c:v>
                </c:pt>
                <c:pt idx="325">
                  <c:v>2625</c:v>
                </c:pt>
                <c:pt idx="326">
                  <c:v>2630</c:v>
                </c:pt>
                <c:pt idx="327">
                  <c:v>2635</c:v>
                </c:pt>
                <c:pt idx="328">
                  <c:v>2640</c:v>
                </c:pt>
                <c:pt idx="329">
                  <c:v>2645</c:v>
                </c:pt>
                <c:pt idx="330">
                  <c:v>2650</c:v>
                </c:pt>
                <c:pt idx="331">
                  <c:v>2655</c:v>
                </c:pt>
                <c:pt idx="332">
                  <c:v>2660</c:v>
                </c:pt>
                <c:pt idx="333">
                  <c:v>2665</c:v>
                </c:pt>
                <c:pt idx="334">
                  <c:v>2670</c:v>
                </c:pt>
                <c:pt idx="335">
                  <c:v>2675</c:v>
                </c:pt>
                <c:pt idx="336">
                  <c:v>2680</c:v>
                </c:pt>
                <c:pt idx="337">
                  <c:v>2685</c:v>
                </c:pt>
                <c:pt idx="338">
                  <c:v>2690</c:v>
                </c:pt>
                <c:pt idx="339">
                  <c:v>2695</c:v>
                </c:pt>
                <c:pt idx="340">
                  <c:v>2700</c:v>
                </c:pt>
                <c:pt idx="341">
                  <c:v>2705</c:v>
                </c:pt>
                <c:pt idx="342">
                  <c:v>2710</c:v>
                </c:pt>
                <c:pt idx="343">
                  <c:v>2715</c:v>
                </c:pt>
                <c:pt idx="344">
                  <c:v>2720</c:v>
                </c:pt>
                <c:pt idx="345">
                  <c:v>2725</c:v>
                </c:pt>
                <c:pt idx="346">
                  <c:v>2730</c:v>
                </c:pt>
                <c:pt idx="347">
                  <c:v>2735</c:v>
                </c:pt>
                <c:pt idx="348">
                  <c:v>2740</c:v>
                </c:pt>
                <c:pt idx="349">
                  <c:v>2745</c:v>
                </c:pt>
                <c:pt idx="350">
                  <c:v>2750</c:v>
                </c:pt>
                <c:pt idx="351">
                  <c:v>2755</c:v>
                </c:pt>
                <c:pt idx="352">
                  <c:v>2760</c:v>
                </c:pt>
                <c:pt idx="353">
                  <c:v>2765</c:v>
                </c:pt>
                <c:pt idx="354">
                  <c:v>2770</c:v>
                </c:pt>
                <c:pt idx="355">
                  <c:v>2775</c:v>
                </c:pt>
                <c:pt idx="356">
                  <c:v>2780</c:v>
                </c:pt>
                <c:pt idx="357">
                  <c:v>2785</c:v>
                </c:pt>
                <c:pt idx="358">
                  <c:v>2790</c:v>
                </c:pt>
                <c:pt idx="359">
                  <c:v>2795</c:v>
                </c:pt>
                <c:pt idx="360">
                  <c:v>2800</c:v>
                </c:pt>
                <c:pt idx="361">
                  <c:v>2805</c:v>
                </c:pt>
                <c:pt idx="362">
                  <c:v>2810</c:v>
                </c:pt>
                <c:pt idx="363">
                  <c:v>2815</c:v>
                </c:pt>
                <c:pt idx="364">
                  <c:v>2820</c:v>
                </c:pt>
                <c:pt idx="365">
                  <c:v>2825</c:v>
                </c:pt>
                <c:pt idx="366">
                  <c:v>2830</c:v>
                </c:pt>
                <c:pt idx="367">
                  <c:v>2835</c:v>
                </c:pt>
                <c:pt idx="368">
                  <c:v>2840</c:v>
                </c:pt>
                <c:pt idx="369">
                  <c:v>2845</c:v>
                </c:pt>
                <c:pt idx="370">
                  <c:v>2850</c:v>
                </c:pt>
                <c:pt idx="371">
                  <c:v>2855</c:v>
                </c:pt>
                <c:pt idx="372">
                  <c:v>2860</c:v>
                </c:pt>
                <c:pt idx="373">
                  <c:v>2865</c:v>
                </c:pt>
                <c:pt idx="374">
                  <c:v>2870</c:v>
                </c:pt>
                <c:pt idx="375">
                  <c:v>2875</c:v>
                </c:pt>
                <c:pt idx="376">
                  <c:v>2880</c:v>
                </c:pt>
                <c:pt idx="377">
                  <c:v>2885</c:v>
                </c:pt>
                <c:pt idx="378">
                  <c:v>2890</c:v>
                </c:pt>
                <c:pt idx="379">
                  <c:v>2895</c:v>
                </c:pt>
                <c:pt idx="380">
                  <c:v>2900</c:v>
                </c:pt>
                <c:pt idx="381">
                  <c:v>2905</c:v>
                </c:pt>
                <c:pt idx="382">
                  <c:v>2910</c:v>
                </c:pt>
                <c:pt idx="383">
                  <c:v>2915</c:v>
                </c:pt>
                <c:pt idx="384">
                  <c:v>2920</c:v>
                </c:pt>
                <c:pt idx="385">
                  <c:v>2925</c:v>
                </c:pt>
                <c:pt idx="386">
                  <c:v>2930</c:v>
                </c:pt>
                <c:pt idx="387">
                  <c:v>2935</c:v>
                </c:pt>
                <c:pt idx="388">
                  <c:v>2940</c:v>
                </c:pt>
                <c:pt idx="389">
                  <c:v>2945</c:v>
                </c:pt>
                <c:pt idx="390">
                  <c:v>2950</c:v>
                </c:pt>
                <c:pt idx="391">
                  <c:v>2955</c:v>
                </c:pt>
                <c:pt idx="392">
                  <c:v>2960</c:v>
                </c:pt>
                <c:pt idx="393">
                  <c:v>2965</c:v>
                </c:pt>
                <c:pt idx="394">
                  <c:v>2970</c:v>
                </c:pt>
                <c:pt idx="395">
                  <c:v>2975</c:v>
                </c:pt>
                <c:pt idx="396">
                  <c:v>2980</c:v>
                </c:pt>
                <c:pt idx="397">
                  <c:v>2985</c:v>
                </c:pt>
                <c:pt idx="398">
                  <c:v>2990</c:v>
                </c:pt>
                <c:pt idx="399">
                  <c:v>2995</c:v>
                </c:pt>
                <c:pt idx="400">
                  <c:v>3000</c:v>
                </c:pt>
                <c:pt idx="401">
                  <c:v>3005</c:v>
                </c:pt>
                <c:pt idx="402">
                  <c:v>3010</c:v>
                </c:pt>
                <c:pt idx="403">
                  <c:v>3015</c:v>
                </c:pt>
                <c:pt idx="404">
                  <c:v>3020</c:v>
                </c:pt>
                <c:pt idx="405">
                  <c:v>3025</c:v>
                </c:pt>
                <c:pt idx="406">
                  <c:v>3030</c:v>
                </c:pt>
                <c:pt idx="407">
                  <c:v>3035</c:v>
                </c:pt>
                <c:pt idx="408">
                  <c:v>3040</c:v>
                </c:pt>
                <c:pt idx="409">
                  <c:v>3045</c:v>
                </c:pt>
                <c:pt idx="410">
                  <c:v>3050</c:v>
                </c:pt>
                <c:pt idx="411">
                  <c:v>3055</c:v>
                </c:pt>
                <c:pt idx="412">
                  <c:v>3060</c:v>
                </c:pt>
                <c:pt idx="413">
                  <c:v>3065</c:v>
                </c:pt>
                <c:pt idx="414">
                  <c:v>3070</c:v>
                </c:pt>
                <c:pt idx="415">
                  <c:v>3075</c:v>
                </c:pt>
                <c:pt idx="416">
                  <c:v>3080</c:v>
                </c:pt>
                <c:pt idx="417">
                  <c:v>3085</c:v>
                </c:pt>
                <c:pt idx="418">
                  <c:v>3090</c:v>
                </c:pt>
                <c:pt idx="419">
                  <c:v>3095</c:v>
                </c:pt>
                <c:pt idx="420">
                  <c:v>3100</c:v>
                </c:pt>
                <c:pt idx="421">
                  <c:v>3105</c:v>
                </c:pt>
                <c:pt idx="422">
                  <c:v>3110</c:v>
                </c:pt>
                <c:pt idx="423">
                  <c:v>3115</c:v>
                </c:pt>
                <c:pt idx="424">
                  <c:v>3120</c:v>
                </c:pt>
                <c:pt idx="425">
                  <c:v>3125</c:v>
                </c:pt>
                <c:pt idx="426">
                  <c:v>3130</c:v>
                </c:pt>
                <c:pt idx="427">
                  <c:v>3135</c:v>
                </c:pt>
                <c:pt idx="428">
                  <c:v>3140</c:v>
                </c:pt>
                <c:pt idx="429">
                  <c:v>3145</c:v>
                </c:pt>
                <c:pt idx="430">
                  <c:v>3150</c:v>
                </c:pt>
                <c:pt idx="431">
                  <c:v>3155</c:v>
                </c:pt>
                <c:pt idx="432">
                  <c:v>3160</c:v>
                </c:pt>
                <c:pt idx="433">
                  <c:v>3165</c:v>
                </c:pt>
                <c:pt idx="434">
                  <c:v>3170</c:v>
                </c:pt>
                <c:pt idx="435">
                  <c:v>3175</c:v>
                </c:pt>
                <c:pt idx="436">
                  <c:v>3180</c:v>
                </c:pt>
                <c:pt idx="437">
                  <c:v>3185</c:v>
                </c:pt>
                <c:pt idx="438">
                  <c:v>3190</c:v>
                </c:pt>
                <c:pt idx="439">
                  <c:v>3195</c:v>
                </c:pt>
                <c:pt idx="440">
                  <c:v>3200</c:v>
                </c:pt>
                <c:pt idx="441">
                  <c:v>3205</c:v>
                </c:pt>
                <c:pt idx="442">
                  <c:v>3210</c:v>
                </c:pt>
                <c:pt idx="443">
                  <c:v>3215</c:v>
                </c:pt>
                <c:pt idx="444">
                  <c:v>3220</c:v>
                </c:pt>
                <c:pt idx="445">
                  <c:v>3225</c:v>
                </c:pt>
                <c:pt idx="446">
                  <c:v>3230</c:v>
                </c:pt>
                <c:pt idx="447">
                  <c:v>3235</c:v>
                </c:pt>
                <c:pt idx="448">
                  <c:v>3240</c:v>
                </c:pt>
                <c:pt idx="449">
                  <c:v>3245</c:v>
                </c:pt>
                <c:pt idx="450">
                  <c:v>3250</c:v>
                </c:pt>
                <c:pt idx="451">
                  <c:v>3255</c:v>
                </c:pt>
                <c:pt idx="452">
                  <c:v>3260</c:v>
                </c:pt>
                <c:pt idx="453">
                  <c:v>3265</c:v>
                </c:pt>
                <c:pt idx="454">
                  <c:v>3270</c:v>
                </c:pt>
                <c:pt idx="455">
                  <c:v>3275</c:v>
                </c:pt>
                <c:pt idx="456">
                  <c:v>3280</c:v>
                </c:pt>
                <c:pt idx="457">
                  <c:v>3285</c:v>
                </c:pt>
                <c:pt idx="458">
                  <c:v>3290</c:v>
                </c:pt>
                <c:pt idx="459">
                  <c:v>3295</c:v>
                </c:pt>
                <c:pt idx="460">
                  <c:v>3300</c:v>
                </c:pt>
                <c:pt idx="461">
                  <c:v>3305</c:v>
                </c:pt>
                <c:pt idx="462">
                  <c:v>3310</c:v>
                </c:pt>
                <c:pt idx="463">
                  <c:v>3315</c:v>
                </c:pt>
                <c:pt idx="464">
                  <c:v>3320</c:v>
                </c:pt>
                <c:pt idx="465">
                  <c:v>3325</c:v>
                </c:pt>
                <c:pt idx="466">
                  <c:v>3330</c:v>
                </c:pt>
                <c:pt idx="467">
                  <c:v>3335</c:v>
                </c:pt>
                <c:pt idx="468">
                  <c:v>3340</c:v>
                </c:pt>
                <c:pt idx="469">
                  <c:v>3345</c:v>
                </c:pt>
                <c:pt idx="470">
                  <c:v>3350</c:v>
                </c:pt>
                <c:pt idx="471">
                  <c:v>3355</c:v>
                </c:pt>
                <c:pt idx="472">
                  <c:v>3360</c:v>
                </c:pt>
                <c:pt idx="473">
                  <c:v>3365</c:v>
                </c:pt>
                <c:pt idx="474">
                  <c:v>3370</c:v>
                </c:pt>
                <c:pt idx="475">
                  <c:v>3375</c:v>
                </c:pt>
                <c:pt idx="476">
                  <c:v>3380</c:v>
                </c:pt>
                <c:pt idx="477">
                  <c:v>3385</c:v>
                </c:pt>
                <c:pt idx="478">
                  <c:v>3390</c:v>
                </c:pt>
                <c:pt idx="479">
                  <c:v>3395</c:v>
                </c:pt>
                <c:pt idx="480">
                  <c:v>3400</c:v>
                </c:pt>
                <c:pt idx="481">
                  <c:v>3405</c:v>
                </c:pt>
                <c:pt idx="482">
                  <c:v>3410</c:v>
                </c:pt>
                <c:pt idx="483">
                  <c:v>3415</c:v>
                </c:pt>
                <c:pt idx="484">
                  <c:v>3420</c:v>
                </c:pt>
                <c:pt idx="485">
                  <c:v>3425</c:v>
                </c:pt>
                <c:pt idx="486">
                  <c:v>3430</c:v>
                </c:pt>
                <c:pt idx="487">
                  <c:v>3435</c:v>
                </c:pt>
                <c:pt idx="488">
                  <c:v>3440</c:v>
                </c:pt>
                <c:pt idx="489">
                  <c:v>3445</c:v>
                </c:pt>
                <c:pt idx="490">
                  <c:v>3450</c:v>
                </c:pt>
                <c:pt idx="491">
                  <c:v>3455</c:v>
                </c:pt>
                <c:pt idx="492">
                  <c:v>3460</c:v>
                </c:pt>
                <c:pt idx="493">
                  <c:v>3465</c:v>
                </c:pt>
                <c:pt idx="494">
                  <c:v>3470</c:v>
                </c:pt>
                <c:pt idx="495">
                  <c:v>3475</c:v>
                </c:pt>
                <c:pt idx="496">
                  <c:v>3480</c:v>
                </c:pt>
                <c:pt idx="497">
                  <c:v>3485</c:v>
                </c:pt>
                <c:pt idx="498">
                  <c:v>3490</c:v>
                </c:pt>
                <c:pt idx="499">
                  <c:v>3495</c:v>
                </c:pt>
                <c:pt idx="500">
                  <c:v>3500</c:v>
                </c:pt>
                <c:pt idx="501">
                  <c:v>3505</c:v>
                </c:pt>
                <c:pt idx="502">
                  <c:v>3510</c:v>
                </c:pt>
                <c:pt idx="503">
                  <c:v>3515</c:v>
                </c:pt>
                <c:pt idx="504">
                  <c:v>3520</c:v>
                </c:pt>
                <c:pt idx="505">
                  <c:v>3525</c:v>
                </c:pt>
                <c:pt idx="506">
                  <c:v>3530</c:v>
                </c:pt>
                <c:pt idx="507">
                  <c:v>3535</c:v>
                </c:pt>
                <c:pt idx="508">
                  <c:v>3540</c:v>
                </c:pt>
                <c:pt idx="509">
                  <c:v>3545</c:v>
                </c:pt>
                <c:pt idx="510">
                  <c:v>3550</c:v>
                </c:pt>
                <c:pt idx="511">
                  <c:v>3555</c:v>
                </c:pt>
                <c:pt idx="512">
                  <c:v>3560</c:v>
                </c:pt>
                <c:pt idx="513">
                  <c:v>3565</c:v>
                </c:pt>
                <c:pt idx="514">
                  <c:v>3570</c:v>
                </c:pt>
                <c:pt idx="515">
                  <c:v>3575</c:v>
                </c:pt>
                <c:pt idx="516">
                  <c:v>3580</c:v>
                </c:pt>
                <c:pt idx="517">
                  <c:v>3585</c:v>
                </c:pt>
                <c:pt idx="518">
                  <c:v>3590</c:v>
                </c:pt>
                <c:pt idx="519">
                  <c:v>3595</c:v>
                </c:pt>
                <c:pt idx="520">
                  <c:v>3600</c:v>
                </c:pt>
                <c:pt idx="521">
                  <c:v>3605</c:v>
                </c:pt>
                <c:pt idx="522">
                  <c:v>3610</c:v>
                </c:pt>
                <c:pt idx="523">
                  <c:v>3615</c:v>
                </c:pt>
                <c:pt idx="524">
                  <c:v>3620</c:v>
                </c:pt>
                <c:pt idx="525">
                  <c:v>3625</c:v>
                </c:pt>
                <c:pt idx="526">
                  <c:v>3630</c:v>
                </c:pt>
                <c:pt idx="527">
                  <c:v>3635</c:v>
                </c:pt>
                <c:pt idx="528">
                  <c:v>3640</c:v>
                </c:pt>
                <c:pt idx="529">
                  <c:v>3645</c:v>
                </c:pt>
                <c:pt idx="530">
                  <c:v>3650</c:v>
                </c:pt>
                <c:pt idx="531">
                  <c:v>3655</c:v>
                </c:pt>
                <c:pt idx="532">
                  <c:v>3660</c:v>
                </c:pt>
                <c:pt idx="533">
                  <c:v>3665</c:v>
                </c:pt>
                <c:pt idx="534">
                  <c:v>3670</c:v>
                </c:pt>
                <c:pt idx="535">
                  <c:v>3675</c:v>
                </c:pt>
                <c:pt idx="536">
                  <c:v>3680</c:v>
                </c:pt>
                <c:pt idx="537">
                  <c:v>3685</c:v>
                </c:pt>
                <c:pt idx="538">
                  <c:v>3690</c:v>
                </c:pt>
                <c:pt idx="539">
                  <c:v>3695</c:v>
                </c:pt>
                <c:pt idx="540">
                  <c:v>3700</c:v>
                </c:pt>
                <c:pt idx="541">
                  <c:v>3705</c:v>
                </c:pt>
                <c:pt idx="542">
                  <c:v>3710</c:v>
                </c:pt>
                <c:pt idx="543">
                  <c:v>3715</c:v>
                </c:pt>
                <c:pt idx="544">
                  <c:v>3720</c:v>
                </c:pt>
                <c:pt idx="545">
                  <c:v>3725</c:v>
                </c:pt>
                <c:pt idx="546">
                  <c:v>3730</c:v>
                </c:pt>
                <c:pt idx="547">
                  <c:v>3735</c:v>
                </c:pt>
                <c:pt idx="548">
                  <c:v>3740</c:v>
                </c:pt>
                <c:pt idx="549">
                  <c:v>3745</c:v>
                </c:pt>
                <c:pt idx="550">
                  <c:v>3750</c:v>
                </c:pt>
                <c:pt idx="551">
                  <c:v>3755</c:v>
                </c:pt>
                <c:pt idx="552">
                  <c:v>3760</c:v>
                </c:pt>
                <c:pt idx="553">
                  <c:v>3765</c:v>
                </c:pt>
                <c:pt idx="554">
                  <c:v>3770</c:v>
                </c:pt>
                <c:pt idx="555">
                  <c:v>3775</c:v>
                </c:pt>
                <c:pt idx="556">
                  <c:v>3780</c:v>
                </c:pt>
                <c:pt idx="557">
                  <c:v>3785</c:v>
                </c:pt>
                <c:pt idx="558">
                  <c:v>3790</c:v>
                </c:pt>
                <c:pt idx="559">
                  <c:v>3795</c:v>
                </c:pt>
                <c:pt idx="560">
                  <c:v>3800</c:v>
                </c:pt>
                <c:pt idx="561">
                  <c:v>3805</c:v>
                </c:pt>
                <c:pt idx="562">
                  <c:v>3810</c:v>
                </c:pt>
                <c:pt idx="563">
                  <c:v>3815</c:v>
                </c:pt>
                <c:pt idx="564">
                  <c:v>3820</c:v>
                </c:pt>
                <c:pt idx="565">
                  <c:v>3825</c:v>
                </c:pt>
                <c:pt idx="566">
                  <c:v>3830</c:v>
                </c:pt>
                <c:pt idx="567">
                  <c:v>3835</c:v>
                </c:pt>
                <c:pt idx="568">
                  <c:v>3840</c:v>
                </c:pt>
                <c:pt idx="569">
                  <c:v>3845</c:v>
                </c:pt>
                <c:pt idx="570">
                  <c:v>3850</c:v>
                </c:pt>
                <c:pt idx="571">
                  <c:v>3855</c:v>
                </c:pt>
                <c:pt idx="572">
                  <c:v>3860</c:v>
                </c:pt>
                <c:pt idx="573">
                  <c:v>3865</c:v>
                </c:pt>
                <c:pt idx="574">
                  <c:v>3870</c:v>
                </c:pt>
                <c:pt idx="575">
                  <c:v>3875</c:v>
                </c:pt>
                <c:pt idx="576">
                  <c:v>3880</c:v>
                </c:pt>
                <c:pt idx="577">
                  <c:v>3885</c:v>
                </c:pt>
                <c:pt idx="578">
                  <c:v>3890</c:v>
                </c:pt>
                <c:pt idx="579">
                  <c:v>3895</c:v>
                </c:pt>
                <c:pt idx="580">
                  <c:v>3900</c:v>
                </c:pt>
                <c:pt idx="581">
                  <c:v>3905</c:v>
                </c:pt>
                <c:pt idx="582">
                  <c:v>3910</c:v>
                </c:pt>
                <c:pt idx="583">
                  <c:v>3915</c:v>
                </c:pt>
                <c:pt idx="584">
                  <c:v>3920</c:v>
                </c:pt>
                <c:pt idx="585">
                  <c:v>3925</c:v>
                </c:pt>
                <c:pt idx="586">
                  <c:v>3930</c:v>
                </c:pt>
                <c:pt idx="587">
                  <c:v>3935</c:v>
                </c:pt>
                <c:pt idx="588">
                  <c:v>3940</c:v>
                </c:pt>
                <c:pt idx="589">
                  <c:v>3945</c:v>
                </c:pt>
                <c:pt idx="590">
                  <c:v>3950</c:v>
                </c:pt>
                <c:pt idx="591">
                  <c:v>3955</c:v>
                </c:pt>
                <c:pt idx="592">
                  <c:v>3960</c:v>
                </c:pt>
                <c:pt idx="593">
                  <c:v>3965</c:v>
                </c:pt>
                <c:pt idx="594">
                  <c:v>3970</c:v>
                </c:pt>
                <c:pt idx="595">
                  <c:v>3975</c:v>
                </c:pt>
                <c:pt idx="596">
                  <c:v>3980</c:v>
                </c:pt>
                <c:pt idx="597">
                  <c:v>3985</c:v>
                </c:pt>
                <c:pt idx="598">
                  <c:v>3990</c:v>
                </c:pt>
                <c:pt idx="599">
                  <c:v>3995</c:v>
                </c:pt>
                <c:pt idx="600">
                  <c:v>4000</c:v>
                </c:pt>
                <c:pt idx="601">
                  <c:v>4005</c:v>
                </c:pt>
                <c:pt idx="602">
                  <c:v>4010</c:v>
                </c:pt>
                <c:pt idx="603">
                  <c:v>4015</c:v>
                </c:pt>
                <c:pt idx="604">
                  <c:v>4020</c:v>
                </c:pt>
                <c:pt idx="605">
                  <c:v>4025</c:v>
                </c:pt>
                <c:pt idx="606">
                  <c:v>4030</c:v>
                </c:pt>
                <c:pt idx="607">
                  <c:v>4035</c:v>
                </c:pt>
                <c:pt idx="608">
                  <c:v>4040</c:v>
                </c:pt>
                <c:pt idx="609">
                  <c:v>4045</c:v>
                </c:pt>
                <c:pt idx="610">
                  <c:v>4050</c:v>
                </c:pt>
                <c:pt idx="611">
                  <c:v>4055</c:v>
                </c:pt>
                <c:pt idx="612">
                  <c:v>4060</c:v>
                </c:pt>
                <c:pt idx="613">
                  <c:v>4065</c:v>
                </c:pt>
                <c:pt idx="614">
                  <c:v>4070</c:v>
                </c:pt>
                <c:pt idx="615">
                  <c:v>4075</c:v>
                </c:pt>
                <c:pt idx="616">
                  <c:v>4080</c:v>
                </c:pt>
                <c:pt idx="617">
                  <c:v>4085</c:v>
                </c:pt>
                <c:pt idx="618">
                  <c:v>4090</c:v>
                </c:pt>
                <c:pt idx="619">
                  <c:v>4095</c:v>
                </c:pt>
                <c:pt idx="620">
                  <c:v>4100</c:v>
                </c:pt>
                <c:pt idx="621">
                  <c:v>4105</c:v>
                </c:pt>
                <c:pt idx="622">
                  <c:v>4110</c:v>
                </c:pt>
                <c:pt idx="623">
                  <c:v>4115</c:v>
                </c:pt>
                <c:pt idx="624">
                  <c:v>4120</c:v>
                </c:pt>
                <c:pt idx="625">
                  <c:v>4125</c:v>
                </c:pt>
                <c:pt idx="626">
                  <c:v>4130</c:v>
                </c:pt>
                <c:pt idx="627">
                  <c:v>4135</c:v>
                </c:pt>
                <c:pt idx="628">
                  <c:v>4140</c:v>
                </c:pt>
                <c:pt idx="629">
                  <c:v>4145</c:v>
                </c:pt>
                <c:pt idx="630">
                  <c:v>4150</c:v>
                </c:pt>
                <c:pt idx="631">
                  <c:v>4155</c:v>
                </c:pt>
                <c:pt idx="632">
                  <c:v>4160</c:v>
                </c:pt>
                <c:pt idx="633">
                  <c:v>4165</c:v>
                </c:pt>
                <c:pt idx="634">
                  <c:v>4170</c:v>
                </c:pt>
                <c:pt idx="635">
                  <c:v>4175</c:v>
                </c:pt>
                <c:pt idx="636">
                  <c:v>4180</c:v>
                </c:pt>
                <c:pt idx="637">
                  <c:v>4185</c:v>
                </c:pt>
                <c:pt idx="638">
                  <c:v>4190</c:v>
                </c:pt>
                <c:pt idx="639">
                  <c:v>4195</c:v>
                </c:pt>
                <c:pt idx="640">
                  <c:v>4200</c:v>
                </c:pt>
                <c:pt idx="641">
                  <c:v>4205</c:v>
                </c:pt>
                <c:pt idx="642">
                  <c:v>4210</c:v>
                </c:pt>
                <c:pt idx="643">
                  <c:v>4215</c:v>
                </c:pt>
                <c:pt idx="644">
                  <c:v>4220</c:v>
                </c:pt>
                <c:pt idx="645">
                  <c:v>4225</c:v>
                </c:pt>
                <c:pt idx="646">
                  <c:v>4230</c:v>
                </c:pt>
                <c:pt idx="647">
                  <c:v>4235</c:v>
                </c:pt>
                <c:pt idx="648">
                  <c:v>4240</c:v>
                </c:pt>
                <c:pt idx="649">
                  <c:v>4245</c:v>
                </c:pt>
                <c:pt idx="650">
                  <c:v>4250</c:v>
                </c:pt>
                <c:pt idx="651">
                  <c:v>4255</c:v>
                </c:pt>
                <c:pt idx="652">
                  <c:v>4260</c:v>
                </c:pt>
                <c:pt idx="653">
                  <c:v>4265</c:v>
                </c:pt>
                <c:pt idx="654">
                  <c:v>4270</c:v>
                </c:pt>
                <c:pt idx="655">
                  <c:v>4275</c:v>
                </c:pt>
                <c:pt idx="656">
                  <c:v>4280</c:v>
                </c:pt>
                <c:pt idx="657">
                  <c:v>4285</c:v>
                </c:pt>
                <c:pt idx="658">
                  <c:v>4290</c:v>
                </c:pt>
                <c:pt idx="659">
                  <c:v>4295</c:v>
                </c:pt>
                <c:pt idx="660">
                  <c:v>4300</c:v>
                </c:pt>
                <c:pt idx="661">
                  <c:v>4305</c:v>
                </c:pt>
                <c:pt idx="662">
                  <c:v>4310</c:v>
                </c:pt>
                <c:pt idx="663">
                  <c:v>4315</c:v>
                </c:pt>
                <c:pt idx="664">
                  <c:v>4320</c:v>
                </c:pt>
                <c:pt idx="665">
                  <c:v>4325</c:v>
                </c:pt>
                <c:pt idx="666">
                  <c:v>4330</c:v>
                </c:pt>
                <c:pt idx="667">
                  <c:v>4335</c:v>
                </c:pt>
                <c:pt idx="668">
                  <c:v>4340</c:v>
                </c:pt>
                <c:pt idx="669">
                  <c:v>4345</c:v>
                </c:pt>
                <c:pt idx="670">
                  <c:v>4350</c:v>
                </c:pt>
                <c:pt idx="671">
                  <c:v>4355</c:v>
                </c:pt>
                <c:pt idx="672">
                  <c:v>4360</c:v>
                </c:pt>
                <c:pt idx="673">
                  <c:v>4365</c:v>
                </c:pt>
                <c:pt idx="674">
                  <c:v>4370</c:v>
                </c:pt>
                <c:pt idx="675">
                  <c:v>4375</c:v>
                </c:pt>
                <c:pt idx="676">
                  <c:v>4380</c:v>
                </c:pt>
                <c:pt idx="677">
                  <c:v>4385</c:v>
                </c:pt>
                <c:pt idx="678">
                  <c:v>4390</c:v>
                </c:pt>
                <c:pt idx="679">
                  <c:v>4395</c:v>
                </c:pt>
                <c:pt idx="680">
                  <c:v>4400</c:v>
                </c:pt>
                <c:pt idx="681">
                  <c:v>4405</c:v>
                </c:pt>
                <c:pt idx="682">
                  <c:v>4410</c:v>
                </c:pt>
                <c:pt idx="683">
                  <c:v>4415</c:v>
                </c:pt>
                <c:pt idx="684">
                  <c:v>4420</c:v>
                </c:pt>
                <c:pt idx="685">
                  <c:v>4425</c:v>
                </c:pt>
                <c:pt idx="686">
                  <c:v>4430</c:v>
                </c:pt>
                <c:pt idx="687">
                  <c:v>4435</c:v>
                </c:pt>
                <c:pt idx="688">
                  <c:v>4440</c:v>
                </c:pt>
                <c:pt idx="689">
                  <c:v>4445</c:v>
                </c:pt>
                <c:pt idx="690">
                  <c:v>4450</c:v>
                </c:pt>
                <c:pt idx="691">
                  <c:v>4455</c:v>
                </c:pt>
                <c:pt idx="692">
                  <c:v>4460</c:v>
                </c:pt>
                <c:pt idx="693">
                  <c:v>4465</c:v>
                </c:pt>
                <c:pt idx="694">
                  <c:v>4470</c:v>
                </c:pt>
                <c:pt idx="695">
                  <c:v>4475</c:v>
                </c:pt>
                <c:pt idx="696">
                  <c:v>4480</c:v>
                </c:pt>
                <c:pt idx="697">
                  <c:v>4485</c:v>
                </c:pt>
                <c:pt idx="698">
                  <c:v>4490</c:v>
                </c:pt>
                <c:pt idx="699">
                  <c:v>4495</c:v>
                </c:pt>
                <c:pt idx="700">
                  <c:v>4500</c:v>
                </c:pt>
                <c:pt idx="701">
                  <c:v>4505</c:v>
                </c:pt>
                <c:pt idx="702">
                  <c:v>4510</c:v>
                </c:pt>
                <c:pt idx="703">
                  <c:v>4515</c:v>
                </c:pt>
                <c:pt idx="704">
                  <c:v>4520</c:v>
                </c:pt>
                <c:pt idx="705">
                  <c:v>4525</c:v>
                </c:pt>
                <c:pt idx="706">
                  <c:v>4530</c:v>
                </c:pt>
                <c:pt idx="707">
                  <c:v>4535</c:v>
                </c:pt>
                <c:pt idx="708">
                  <c:v>4540</c:v>
                </c:pt>
                <c:pt idx="709">
                  <c:v>4545</c:v>
                </c:pt>
                <c:pt idx="710">
                  <c:v>4550</c:v>
                </c:pt>
                <c:pt idx="711">
                  <c:v>4555</c:v>
                </c:pt>
                <c:pt idx="712">
                  <c:v>4560</c:v>
                </c:pt>
                <c:pt idx="713">
                  <c:v>4565</c:v>
                </c:pt>
                <c:pt idx="714">
                  <c:v>4570</c:v>
                </c:pt>
                <c:pt idx="715">
                  <c:v>4575</c:v>
                </c:pt>
                <c:pt idx="716">
                  <c:v>4580</c:v>
                </c:pt>
                <c:pt idx="717">
                  <c:v>4585</c:v>
                </c:pt>
                <c:pt idx="718">
                  <c:v>4590</c:v>
                </c:pt>
                <c:pt idx="719">
                  <c:v>4595</c:v>
                </c:pt>
                <c:pt idx="720">
                  <c:v>4600</c:v>
                </c:pt>
                <c:pt idx="721">
                  <c:v>4605</c:v>
                </c:pt>
                <c:pt idx="722">
                  <c:v>4610</c:v>
                </c:pt>
                <c:pt idx="723">
                  <c:v>4615</c:v>
                </c:pt>
                <c:pt idx="724">
                  <c:v>4620</c:v>
                </c:pt>
                <c:pt idx="725">
                  <c:v>4625</c:v>
                </c:pt>
                <c:pt idx="726">
                  <c:v>4630</c:v>
                </c:pt>
                <c:pt idx="727">
                  <c:v>4635</c:v>
                </c:pt>
                <c:pt idx="728">
                  <c:v>4640</c:v>
                </c:pt>
                <c:pt idx="729">
                  <c:v>4645</c:v>
                </c:pt>
                <c:pt idx="730">
                  <c:v>4650</c:v>
                </c:pt>
                <c:pt idx="731">
                  <c:v>4655</c:v>
                </c:pt>
                <c:pt idx="732">
                  <c:v>4660</c:v>
                </c:pt>
                <c:pt idx="733">
                  <c:v>4665</c:v>
                </c:pt>
                <c:pt idx="734">
                  <c:v>4670</c:v>
                </c:pt>
                <c:pt idx="735">
                  <c:v>4675</c:v>
                </c:pt>
                <c:pt idx="736">
                  <c:v>4680</c:v>
                </c:pt>
                <c:pt idx="737">
                  <c:v>4685</c:v>
                </c:pt>
                <c:pt idx="738">
                  <c:v>4690</c:v>
                </c:pt>
                <c:pt idx="739">
                  <c:v>4695</c:v>
                </c:pt>
                <c:pt idx="740">
                  <c:v>4700</c:v>
                </c:pt>
                <c:pt idx="741">
                  <c:v>4705</c:v>
                </c:pt>
                <c:pt idx="742">
                  <c:v>4710</c:v>
                </c:pt>
                <c:pt idx="743">
                  <c:v>4715</c:v>
                </c:pt>
                <c:pt idx="744">
                  <c:v>4720</c:v>
                </c:pt>
                <c:pt idx="745">
                  <c:v>4725</c:v>
                </c:pt>
                <c:pt idx="746">
                  <c:v>4730</c:v>
                </c:pt>
                <c:pt idx="747">
                  <c:v>4735</c:v>
                </c:pt>
                <c:pt idx="748">
                  <c:v>4740</c:v>
                </c:pt>
                <c:pt idx="749">
                  <c:v>4745</c:v>
                </c:pt>
                <c:pt idx="750">
                  <c:v>4750</c:v>
                </c:pt>
                <c:pt idx="751">
                  <c:v>4755</c:v>
                </c:pt>
                <c:pt idx="752">
                  <c:v>4760</c:v>
                </c:pt>
                <c:pt idx="753">
                  <c:v>4765</c:v>
                </c:pt>
                <c:pt idx="754">
                  <c:v>4770</c:v>
                </c:pt>
                <c:pt idx="755">
                  <c:v>4775</c:v>
                </c:pt>
                <c:pt idx="756">
                  <c:v>4780</c:v>
                </c:pt>
                <c:pt idx="757">
                  <c:v>4785</c:v>
                </c:pt>
                <c:pt idx="758">
                  <c:v>4790</c:v>
                </c:pt>
                <c:pt idx="759">
                  <c:v>4795</c:v>
                </c:pt>
                <c:pt idx="760">
                  <c:v>4800</c:v>
                </c:pt>
                <c:pt idx="761">
                  <c:v>4805</c:v>
                </c:pt>
                <c:pt idx="762">
                  <c:v>4810</c:v>
                </c:pt>
                <c:pt idx="763">
                  <c:v>4815</c:v>
                </c:pt>
                <c:pt idx="764">
                  <c:v>4820</c:v>
                </c:pt>
                <c:pt idx="765">
                  <c:v>4825</c:v>
                </c:pt>
                <c:pt idx="766">
                  <c:v>4830</c:v>
                </c:pt>
                <c:pt idx="767">
                  <c:v>4835</c:v>
                </c:pt>
                <c:pt idx="768">
                  <c:v>4840</c:v>
                </c:pt>
                <c:pt idx="769">
                  <c:v>4845</c:v>
                </c:pt>
                <c:pt idx="770">
                  <c:v>4850</c:v>
                </c:pt>
                <c:pt idx="771">
                  <c:v>4855</c:v>
                </c:pt>
                <c:pt idx="772">
                  <c:v>4860</c:v>
                </c:pt>
                <c:pt idx="773">
                  <c:v>4865</c:v>
                </c:pt>
                <c:pt idx="774">
                  <c:v>4870</c:v>
                </c:pt>
                <c:pt idx="775">
                  <c:v>4875</c:v>
                </c:pt>
                <c:pt idx="776">
                  <c:v>4880</c:v>
                </c:pt>
                <c:pt idx="777">
                  <c:v>4885</c:v>
                </c:pt>
                <c:pt idx="778">
                  <c:v>4890</c:v>
                </c:pt>
                <c:pt idx="779">
                  <c:v>4895</c:v>
                </c:pt>
                <c:pt idx="780">
                  <c:v>4900</c:v>
                </c:pt>
                <c:pt idx="781">
                  <c:v>4905</c:v>
                </c:pt>
                <c:pt idx="782">
                  <c:v>4910</c:v>
                </c:pt>
                <c:pt idx="783">
                  <c:v>4915</c:v>
                </c:pt>
                <c:pt idx="784">
                  <c:v>4920</c:v>
                </c:pt>
                <c:pt idx="785">
                  <c:v>4925</c:v>
                </c:pt>
                <c:pt idx="786">
                  <c:v>4930</c:v>
                </c:pt>
                <c:pt idx="787">
                  <c:v>4935</c:v>
                </c:pt>
                <c:pt idx="788">
                  <c:v>4940</c:v>
                </c:pt>
                <c:pt idx="789">
                  <c:v>4945</c:v>
                </c:pt>
                <c:pt idx="790">
                  <c:v>4950</c:v>
                </c:pt>
                <c:pt idx="791">
                  <c:v>4955</c:v>
                </c:pt>
                <c:pt idx="792">
                  <c:v>4960</c:v>
                </c:pt>
                <c:pt idx="793">
                  <c:v>4965</c:v>
                </c:pt>
                <c:pt idx="794">
                  <c:v>4970</c:v>
                </c:pt>
                <c:pt idx="795">
                  <c:v>4975</c:v>
                </c:pt>
                <c:pt idx="796">
                  <c:v>4980</c:v>
                </c:pt>
                <c:pt idx="797">
                  <c:v>4985</c:v>
                </c:pt>
                <c:pt idx="798">
                  <c:v>4990</c:v>
                </c:pt>
                <c:pt idx="799">
                  <c:v>4995</c:v>
                </c:pt>
                <c:pt idx="800">
                  <c:v>5000</c:v>
                </c:pt>
              </c:numCache>
            </c:numRef>
          </c:xVal>
          <c:yVal>
            <c:numRef>
              <c:f>Sheet2!$X$2:$X$802</c:f>
              <c:numCache>
                <c:formatCode>General</c:formatCode>
                <c:ptCount val="801"/>
                <c:pt idx="0">
                  <c:v>-80303</c:v>
                </c:pt>
                <c:pt idx="1">
                  <c:v>-79860.5275</c:v>
                </c:pt>
                <c:pt idx="2">
                  <c:v>-79419.46</c:v>
                </c:pt>
                <c:pt idx="3">
                  <c:v>-78979.7975</c:v>
                </c:pt>
                <c:pt idx="4">
                  <c:v>-78541.54</c:v>
                </c:pt>
                <c:pt idx="5">
                  <c:v>-78104.6875</c:v>
                </c:pt>
                <c:pt idx="6">
                  <c:v>-77669.24</c:v>
                </c:pt>
                <c:pt idx="7">
                  <c:v>-77235.1975</c:v>
                </c:pt>
                <c:pt idx="8">
                  <c:v>-76802.56</c:v>
                </c:pt>
                <c:pt idx="9">
                  <c:v>-76371.3275</c:v>
                </c:pt>
                <c:pt idx="10">
                  <c:v>-75941.5</c:v>
                </c:pt>
                <c:pt idx="11">
                  <c:v>-75513.0775</c:v>
                </c:pt>
                <c:pt idx="12">
                  <c:v>-75086.06</c:v>
                </c:pt>
                <c:pt idx="13">
                  <c:v>-74660.4475</c:v>
                </c:pt>
                <c:pt idx="14">
                  <c:v>-74236.24</c:v>
                </c:pt>
                <c:pt idx="15">
                  <c:v>-73813.4375</c:v>
                </c:pt>
                <c:pt idx="16">
                  <c:v>-73392.04</c:v>
                </c:pt>
                <c:pt idx="17">
                  <c:v>-72972.0475</c:v>
                </c:pt>
                <c:pt idx="18">
                  <c:v>-72553.46</c:v>
                </c:pt>
                <c:pt idx="19">
                  <c:v>-72136.2775</c:v>
                </c:pt>
                <c:pt idx="20">
                  <c:v>-71720.5</c:v>
                </c:pt>
                <c:pt idx="21">
                  <c:v>-71306.1275</c:v>
                </c:pt>
                <c:pt idx="22">
                  <c:v>-70893.16</c:v>
                </c:pt>
                <c:pt idx="23">
                  <c:v>-70481.5975</c:v>
                </c:pt>
                <c:pt idx="24">
                  <c:v>-70071.44</c:v>
                </c:pt>
                <c:pt idx="25">
                  <c:v>-69662.6875</c:v>
                </c:pt>
                <c:pt idx="26">
                  <c:v>-69255.34</c:v>
                </c:pt>
                <c:pt idx="27">
                  <c:v>-68849.3975</c:v>
                </c:pt>
                <c:pt idx="28">
                  <c:v>-68444.86</c:v>
                </c:pt>
                <c:pt idx="29">
                  <c:v>-68041.7275</c:v>
                </c:pt>
                <c:pt idx="30">
                  <c:v>-67640</c:v>
                </c:pt>
                <c:pt idx="31">
                  <c:v>-67239.6775</c:v>
                </c:pt>
                <c:pt idx="32">
                  <c:v>-66840.76</c:v>
                </c:pt>
                <c:pt idx="33">
                  <c:v>-66443.2475</c:v>
                </c:pt>
                <c:pt idx="34">
                  <c:v>-66047.14</c:v>
                </c:pt>
                <c:pt idx="35">
                  <c:v>-65652.4375</c:v>
                </c:pt>
                <c:pt idx="36">
                  <c:v>-65259.14</c:v>
                </c:pt>
                <c:pt idx="37">
                  <c:v>-64867.2475</c:v>
                </c:pt>
                <c:pt idx="38">
                  <c:v>-64476.76</c:v>
                </c:pt>
                <c:pt idx="39">
                  <c:v>-64087.6775</c:v>
                </c:pt>
                <c:pt idx="40">
                  <c:v>-63700</c:v>
                </c:pt>
                <c:pt idx="41">
                  <c:v>-63313.7275</c:v>
                </c:pt>
                <c:pt idx="42">
                  <c:v>-62928.86</c:v>
                </c:pt>
                <c:pt idx="43">
                  <c:v>-62545.3975</c:v>
                </c:pt>
                <c:pt idx="44">
                  <c:v>-62163.34</c:v>
                </c:pt>
                <c:pt idx="45">
                  <c:v>-61782.6875</c:v>
                </c:pt>
                <c:pt idx="46">
                  <c:v>-61403.44</c:v>
                </c:pt>
                <c:pt idx="47">
                  <c:v>-61025.5975</c:v>
                </c:pt>
                <c:pt idx="48">
                  <c:v>-60649.16</c:v>
                </c:pt>
                <c:pt idx="49">
                  <c:v>-60274.1275</c:v>
                </c:pt>
                <c:pt idx="50">
                  <c:v>-59900.5</c:v>
                </c:pt>
                <c:pt idx="51">
                  <c:v>-59528.2775</c:v>
                </c:pt>
                <c:pt idx="52">
                  <c:v>-59157.46</c:v>
                </c:pt>
                <c:pt idx="53">
                  <c:v>-58788.0475</c:v>
                </c:pt>
                <c:pt idx="54">
                  <c:v>-58420.04</c:v>
                </c:pt>
                <c:pt idx="55">
                  <c:v>-58053.4375</c:v>
                </c:pt>
                <c:pt idx="56">
                  <c:v>-57688.24</c:v>
                </c:pt>
                <c:pt idx="57">
                  <c:v>-57324.4475</c:v>
                </c:pt>
                <c:pt idx="58">
                  <c:v>-56962.06</c:v>
                </c:pt>
                <c:pt idx="59">
                  <c:v>-56601.0775</c:v>
                </c:pt>
                <c:pt idx="60">
                  <c:v>-56241.5</c:v>
                </c:pt>
                <c:pt idx="61">
                  <c:v>-55883.3275</c:v>
                </c:pt>
                <c:pt idx="62">
                  <c:v>-55526.56</c:v>
                </c:pt>
                <c:pt idx="63">
                  <c:v>-55171.1975</c:v>
                </c:pt>
                <c:pt idx="64">
                  <c:v>-54817.24</c:v>
                </c:pt>
                <c:pt idx="65">
                  <c:v>-54464.6875</c:v>
                </c:pt>
                <c:pt idx="66">
                  <c:v>-54113.54</c:v>
                </c:pt>
                <c:pt idx="67">
                  <c:v>-53763.7975</c:v>
                </c:pt>
                <c:pt idx="68">
                  <c:v>-53415.46</c:v>
                </c:pt>
                <c:pt idx="69">
                  <c:v>-53068.5275</c:v>
                </c:pt>
                <c:pt idx="70">
                  <c:v>-52723</c:v>
                </c:pt>
                <c:pt idx="71">
                  <c:v>-52378.8775</c:v>
                </c:pt>
                <c:pt idx="72">
                  <c:v>-52036.16</c:v>
                </c:pt>
                <c:pt idx="73">
                  <c:v>-51694.8475</c:v>
                </c:pt>
                <c:pt idx="74">
                  <c:v>-51354.94</c:v>
                </c:pt>
                <c:pt idx="75">
                  <c:v>-51016.4375</c:v>
                </c:pt>
                <c:pt idx="76">
                  <c:v>-50679.34</c:v>
                </c:pt>
                <c:pt idx="77">
                  <c:v>-50343.6475</c:v>
                </c:pt>
                <c:pt idx="78">
                  <c:v>-50009.36</c:v>
                </c:pt>
                <c:pt idx="79">
                  <c:v>-49676.4775</c:v>
                </c:pt>
                <c:pt idx="80">
                  <c:v>-49345</c:v>
                </c:pt>
                <c:pt idx="81">
                  <c:v>-49014.9275</c:v>
                </c:pt>
                <c:pt idx="82">
                  <c:v>-48686.26</c:v>
                </c:pt>
                <c:pt idx="83">
                  <c:v>-48358.9975</c:v>
                </c:pt>
                <c:pt idx="84">
                  <c:v>-48033.1400000001</c:v>
                </c:pt>
                <c:pt idx="85">
                  <c:v>-47708.6875</c:v>
                </c:pt>
                <c:pt idx="86">
                  <c:v>-47385.64</c:v>
                </c:pt>
                <c:pt idx="87">
                  <c:v>-47063.9975000001</c:v>
                </c:pt>
                <c:pt idx="88">
                  <c:v>-46743.76</c:v>
                </c:pt>
                <c:pt idx="89">
                  <c:v>-46424.9275000001</c:v>
                </c:pt>
                <c:pt idx="90">
                  <c:v>-46107.5</c:v>
                </c:pt>
                <c:pt idx="91">
                  <c:v>-45791.4775</c:v>
                </c:pt>
                <c:pt idx="92">
                  <c:v>-45476.86</c:v>
                </c:pt>
                <c:pt idx="93">
                  <c:v>-45163.6475</c:v>
                </c:pt>
                <c:pt idx="94">
                  <c:v>-44851.8400000001</c:v>
                </c:pt>
                <c:pt idx="95">
                  <c:v>-44541.4375</c:v>
                </c:pt>
                <c:pt idx="96">
                  <c:v>-44232.44</c:v>
                </c:pt>
                <c:pt idx="97">
                  <c:v>-43924.8475000001</c:v>
                </c:pt>
                <c:pt idx="98">
                  <c:v>-43618.66</c:v>
                </c:pt>
                <c:pt idx="99">
                  <c:v>-43313.8775000001</c:v>
                </c:pt>
                <c:pt idx="100">
                  <c:v>-43010.5</c:v>
                </c:pt>
                <c:pt idx="101">
                  <c:v>-42708.5275</c:v>
                </c:pt>
                <c:pt idx="102">
                  <c:v>-42407.9600000001</c:v>
                </c:pt>
                <c:pt idx="103">
                  <c:v>-42108.7975</c:v>
                </c:pt>
                <c:pt idx="104">
                  <c:v>-41811.04</c:v>
                </c:pt>
                <c:pt idx="105">
                  <c:v>-41514.6875</c:v>
                </c:pt>
                <c:pt idx="106">
                  <c:v>-41219.74</c:v>
                </c:pt>
                <c:pt idx="107">
                  <c:v>-40926.1975</c:v>
                </c:pt>
                <c:pt idx="108">
                  <c:v>-40634.06</c:v>
                </c:pt>
                <c:pt idx="109">
                  <c:v>-40343.3275</c:v>
                </c:pt>
                <c:pt idx="110">
                  <c:v>-40054</c:v>
                </c:pt>
                <c:pt idx="111">
                  <c:v>-39766.0775</c:v>
                </c:pt>
                <c:pt idx="112">
                  <c:v>-39479.5600000001</c:v>
                </c:pt>
                <c:pt idx="113">
                  <c:v>-39194.4475</c:v>
                </c:pt>
                <c:pt idx="114">
                  <c:v>-38910.7400000001</c:v>
                </c:pt>
                <c:pt idx="115">
                  <c:v>-38628.4375</c:v>
                </c:pt>
                <c:pt idx="116">
                  <c:v>-38347.54</c:v>
                </c:pt>
                <c:pt idx="117">
                  <c:v>-38068.0475000001</c:v>
                </c:pt>
                <c:pt idx="118">
                  <c:v>-37789.96</c:v>
                </c:pt>
                <c:pt idx="119">
                  <c:v>-37513.2775</c:v>
                </c:pt>
                <c:pt idx="120">
                  <c:v>-37238</c:v>
                </c:pt>
                <c:pt idx="121">
                  <c:v>-36964.1275</c:v>
                </c:pt>
                <c:pt idx="122">
                  <c:v>-36691.6600000001</c:v>
                </c:pt>
                <c:pt idx="123">
                  <c:v>-36420.5975</c:v>
                </c:pt>
                <c:pt idx="124">
                  <c:v>-36150.9400000001</c:v>
                </c:pt>
                <c:pt idx="125">
                  <c:v>-35882.6875</c:v>
                </c:pt>
                <c:pt idx="126">
                  <c:v>-35615.84</c:v>
                </c:pt>
                <c:pt idx="127">
                  <c:v>-35350.3975</c:v>
                </c:pt>
                <c:pt idx="128">
                  <c:v>-35086.36</c:v>
                </c:pt>
                <c:pt idx="129">
                  <c:v>-34823.7275</c:v>
                </c:pt>
                <c:pt idx="130">
                  <c:v>-34562.5</c:v>
                </c:pt>
                <c:pt idx="131">
                  <c:v>-34302.6775</c:v>
                </c:pt>
                <c:pt idx="132">
                  <c:v>-34044.26</c:v>
                </c:pt>
                <c:pt idx="133">
                  <c:v>-33787.2475</c:v>
                </c:pt>
                <c:pt idx="134">
                  <c:v>-33531.64</c:v>
                </c:pt>
                <c:pt idx="135">
                  <c:v>-33277.4375</c:v>
                </c:pt>
                <c:pt idx="136">
                  <c:v>-33024.64</c:v>
                </c:pt>
                <c:pt idx="137">
                  <c:v>-32773.2475000001</c:v>
                </c:pt>
                <c:pt idx="138">
                  <c:v>-32523.26</c:v>
                </c:pt>
                <c:pt idx="139">
                  <c:v>-32274.6775</c:v>
                </c:pt>
                <c:pt idx="140">
                  <c:v>-32027.5</c:v>
                </c:pt>
                <c:pt idx="141">
                  <c:v>-31781.7275</c:v>
                </c:pt>
                <c:pt idx="142">
                  <c:v>-31537.3600000001</c:v>
                </c:pt>
                <c:pt idx="143">
                  <c:v>-31294.3975</c:v>
                </c:pt>
                <c:pt idx="144">
                  <c:v>-31052.84</c:v>
                </c:pt>
                <c:pt idx="145">
                  <c:v>-30812.6875</c:v>
                </c:pt>
                <c:pt idx="146">
                  <c:v>-30573.94</c:v>
                </c:pt>
                <c:pt idx="147">
                  <c:v>-30336.5975000001</c:v>
                </c:pt>
                <c:pt idx="148">
                  <c:v>-30100.66</c:v>
                </c:pt>
                <c:pt idx="149">
                  <c:v>-29866.1275000001</c:v>
                </c:pt>
                <c:pt idx="150">
                  <c:v>-29633</c:v>
                </c:pt>
                <c:pt idx="151">
                  <c:v>-29401.2775</c:v>
                </c:pt>
                <c:pt idx="152">
                  <c:v>-29170.96</c:v>
                </c:pt>
                <c:pt idx="153">
                  <c:v>-28942.0475</c:v>
                </c:pt>
                <c:pt idx="154">
                  <c:v>-28714.54</c:v>
                </c:pt>
                <c:pt idx="155">
                  <c:v>-28488.4375</c:v>
                </c:pt>
                <c:pt idx="156">
                  <c:v>-28263.74</c:v>
                </c:pt>
                <c:pt idx="157">
                  <c:v>-28040.4475</c:v>
                </c:pt>
                <c:pt idx="158">
                  <c:v>-27818.5600000001</c:v>
                </c:pt>
                <c:pt idx="159">
                  <c:v>-27598.0775</c:v>
                </c:pt>
                <c:pt idx="160">
                  <c:v>-27379</c:v>
                </c:pt>
                <c:pt idx="161">
                  <c:v>-27161.3275</c:v>
                </c:pt>
                <c:pt idx="162">
                  <c:v>-26945.0600000001</c:v>
                </c:pt>
                <c:pt idx="163">
                  <c:v>-26730.1975</c:v>
                </c:pt>
                <c:pt idx="164">
                  <c:v>-26516.74</c:v>
                </c:pt>
                <c:pt idx="165">
                  <c:v>-26304.6875</c:v>
                </c:pt>
                <c:pt idx="166">
                  <c:v>-26094.04</c:v>
                </c:pt>
                <c:pt idx="167">
                  <c:v>-25884.7975000001</c:v>
                </c:pt>
                <c:pt idx="168">
                  <c:v>-25676.96</c:v>
                </c:pt>
                <c:pt idx="169">
                  <c:v>-25470.5275</c:v>
                </c:pt>
                <c:pt idx="170">
                  <c:v>-25265.5</c:v>
                </c:pt>
                <c:pt idx="171">
                  <c:v>-25061.8775</c:v>
                </c:pt>
                <c:pt idx="172">
                  <c:v>-24859.6600000001</c:v>
                </c:pt>
                <c:pt idx="173">
                  <c:v>-24658.8475</c:v>
                </c:pt>
                <c:pt idx="174">
                  <c:v>-24459.4400000001</c:v>
                </c:pt>
                <c:pt idx="175">
                  <c:v>-24261.4375</c:v>
                </c:pt>
                <c:pt idx="176">
                  <c:v>-24064.84</c:v>
                </c:pt>
                <c:pt idx="177">
                  <c:v>-23869.6475</c:v>
                </c:pt>
                <c:pt idx="178">
                  <c:v>-23675.86</c:v>
                </c:pt>
                <c:pt idx="179">
                  <c:v>-23483.4775</c:v>
                </c:pt>
                <c:pt idx="180">
                  <c:v>-23292.5</c:v>
                </c:pt>
                <c:pt idx="181">
                  <c:v>-23102.9275</c:v>
                </c:pt>
                <c:pt idx="182">
                  <c:v>-22914.76</c:v>
                </c:pt>
                <c:pt idx="183">
                  <c:v>-22727.9975000001</c:v>
                </c:pt>
                <c:pt idx="184">
                  <c:v>-22542.64</c:v>
                </c:pt>
                <c:pt idx="185">
                  <c:v>-22358.6875</c:v>
                </c:pt>
                <c:pt idx="186">
                  <c:v>-22176.14</c:v>
                </c:pt>
                <c:pt idx="187">
                  <c:v>-21994.9975000001</c:v>
                </c:pt>
                <c:pt idx="188">
                  <c:v>-21815.26</c:v>
                </c:pt>
                <c:pt idx="189">
                  <c:v>-21636.9275</c:v>
                </c:pt>
                <c:pt idx="190">
                  <c:v>-21460</c:v>
                </c:pt>
                <c:pt idx="191">
                  <c:v>-21284.4775</c:v>
                </c:pt>
                <c:pt idx="192">
                  <c:v>-21110.3600000001</c:v>
                </c:pt>
                <c:pt idx="193">
                  <c:v>-20937.6475</c:v>
                </c:pt>
                <c:pt idx="194">
                  <c:v>-20766.34</c:v>
                </c:pt>
                <c:pt idx="195">
                  <c:v>-20596.4375</c:v>
                </c:pt>
                <c:pt idx="196">
                  <c:v>-20427.94</c:v>
                </c:pt>
                <c:pt idx="197">
                  <c:v>-20260.8475000001</c:v>
                </c:pt>
                <c:pt idx="198">
                  <c:v>-20095.16</c:v>
                </c:pt>
                <c:pt idx="199">
                  <c:v>-19930.8775000001</c:v>
                </c:pt>
                <c:pt idx="200">
                  <c:v>-19768</c:v>
                </c:pt>
                <c:pt idx="201">
                  <c:v>-19606.5275</c:v>
                </c:pt>
                <c:pt idx="202">
                  <c:v>-19446.4600000001</c:v>
                </c:pt>
                <c:pt idx="203">
                  <c:v>-19287.7975</c:v>
                </c:pt>
                <c:pt idx="204">
                  <c:v>-19130.54</c:v>
                </c:pt>
                <c:pt idx="205">
                  <c:v>-18974.6875</c:v>
                </c:pt>
                <c:pt idx="206">
                  <c:v>-18820.24</c:v>
                </c:pt>
                <c:pt idx="207">
                  <c:v>-18667.1975</c:v>
                </c:pt>
                <c:pt idx="208">
                  <c:v>-18515.5600000001</c:v>
                </c:pt>
                <c:pt idx="209">
                  <c:v>-18365.3275000001</c:v>
                </c:pt>
                <c:pt idx="210">
                  <c:v>-18216.5</c:v>
                </c:pt>
                <c:pt idx="211">
                  <c:v>-18069.0775</c:v>
                </c:pt>
                <c:pt idx="212">
                  <c:v>-17923.0600000001</c:v>
                </c:pt>
                <c:pt idx="213">
                  <c:v>-17778.4475</c:v>
                </c:pt>
                <c:pt idx="214">
                  <c:v>-17635.2400000001</c:v>
                </c:pt>
                <c:pt idx="215">
                  <c:v>-17493.4375</c:v>
                </c:pt>
                <c:pt idx="216">
                  <c:v>-17353.04</c:v>
                </c:pt>
                <c:pt idx="217">
                  <c:v>-17214.0475000001</c:v>
                </c:pt>
                <c:pt idx="218">
                  <c:v>-17076.46</c:v>
                </c:pt>
                <c:pt idx="219">
                  <c:v>-16940.2775</c:v>
                </c:pt>
                <c:pt idx="220">
                  <c:v>-16805.5</c:v>
                </c:pt>
                <c:pt idx="221">
                  <c:v>-16672.1275</c:v>
                </c:pt>
                <c:pt idx="222">
                  <c:v>-16540.1600000001</c:v>
                </c:pt>
                <c:pt idx="223">
                  <c:v>-16409.5975</c:v>
                </c:pt>
                <c:pt idx="224">
                  <c:v>-16280.4400000001</c:v>
                </c:pt>
                <c:pt idx="225">
                  <c:v>-16152.6875</c:v>
                </c:pt>
                <c:pt idx="226">
                  <c:v>-16026.34</c:v>
                </c:pt>
                <c:pt idx="227">
                  <c:v>-15901.3975000001</c:v>
                </c:pt>
                <c:pt idx="228">
                  <c:v>-15777.86</c:v>
                </c:pt>
                <c:pt idx="229">
                  <c:v>-15655.7275</c:v>
                </c:pt>
                <c:pt idx="230">
                  <c:v>-15535</c:v>
                </c:pt>
                <c:pt idx="231">
                  <c:v>-15415.6775</c:v>
                </c:pt>
                <c:pt idx="232">
                  <c:v>-15297.76</c:v>
                </c:pt>
                <c:pt idx="233">
                  <c:v>-15181.2475000001</c:v>
                </c:pt>
                <c:pt idx="234">
                  <c:v>-15066.1400000001</c:v>
                </c:pt>
                <c:pt idx="235">
                  <c:v>-14952.4375</c:v>
                </c:pt>
                <c:pt idx="236">
                  <c:v>-14840.14</c:v>
                </c:pt>
                <c:pt idx="237">
                  <c:v>-14729.2475000001</c:v>
                </c:pt>
                <c:pt idx="238">
                  <c:v>-14619.76</c:v>
                </c:pt>
                <c:pt idx="239">
                  <c:v>-14511.6775</c:v>
                </c:pt>
                <c:pt idx="240">
                  <c:v>-14405</c:v>
                </c:pt>
                <c:pt idx="241">
                  <c:v>-14299.7275</c:v>
                </c:pt>
                <c:pt idx="242">
                  <c:v>-14195.86</c:v>
                </c:pt>
                <c:pt idx="243">
                  <c:v>-14093.3975</c:v>
                </c:pt>
                <c:pt idx="244">
                  <c:v>-13992.34</c:v>
                </c:pt>
                <c:pt idx="245">
                  <c:v>-13892.6875</c:v>
                </c:pt>
                <c:pt idx="246">
                  <c:v>-13794.44</c:v>
                </c:pt>
                <c:pt idx="247">
                  <c:v>-13697.5975000001</c:v>
                </c:pt>
                <c:pt idx="248">
                  <c:v>-13602.16</c:v>
                </c:pt>
                <c:pt idx="249">
                  <c:v>-13508.1275</c:v>
                </c:pt>
                <c:pt idx="250">
                  <c:v>-13415.5</c:v>
                </c:pt>
                <c:pt idx="251">
                  <c:v>-13324.2775</c:v>
                </c:pt>
                <c:pt idx="252">
                  <c:v>-13234.4600000001</c:v>
                </c:pt>
                <c:pt idx="253">
                  <c:v>-13146.0475</c:v>
                </c:pt>
                <c:pt idx="254">
                  <c:v>-13059.04</c:v>
                </c:pt>
                <c:pt idx="255">
                  <c:v>-12973.4375</c:v>
                </c:pt>
                <c:pt idx="256">
                  <c:v>-12889.2400000001</c:v>
                </c:pt>
                <c:pt idx="257">
                  <c:v>-12806.4475</c:v>
                </c:pt>
                <c:pt idx="258">
                  <c:v>-12725.06</c:v>
                </c:pt>
                <c:pt idx="259">
                  <c:v>-12645.0775000001</c:v>
                </c:pt>
                <c:pt idx="260">
                  <c:v>-12566.5</c:v>
                </c:pt>
                <c:pt idx="261">
                  <c:v>-12489.3275</c:v>
                </c:pt>
                <c:pt idx="262">
                  <c:v>-12413.5600000001</c:v>
                </c:pt>
                <c:pt idx="263">
                  <c:v>-12339.1975</c:v>
                </c:pt>
                <c:pt idx="264">
                  <c:v>-12266.24</c:v>
                </c:pt>
                <c:pt idx="265">
                  <c:v>-12194.6875</c:v>
                </c:pt>
                <c:pt idx="266">
                  <c:v>-12124.54</c:v>
                </c:pt>
                <c:pt idx="267">
                  <c:v>-12055.7975</c:v>
                </c:pt>
                <c:pt idx="268">
                  <c:v>-11988.46</c:v>
                </c:pt>
                <c:pt idx="269">
                  <c:v>-11922.5275</c:v>
                </c:pt>
                <c:pt idx="270">
                  <c:v>-11858.0000000001</c:v>
                </c:pt>
                <c:pt idx="271">
                  <c:v>-11794.8775</c:v>
                </c:pt>
                <c:pt idx="272">
                  <c:v>-11733.1600000001</c:v>
                </c:pt>
                <c:pt idx="273">
                  <c:v>-11672.8475</c:v>
                </c:pt>
                <c:pt idx="274">
                  <c:v>-11613.94</c:v>
                </c:pt>
                <c:pt idx="275">
                  <c:v>-11556.4375000001</c:v>
                </c:pt>
                <c:pt idx="276">
                  <c:v>-11500.34</c:v>
                </c:pt>
                <c:pt idx="277">
                  <c:v>-11445.6475000001</c:v>
                </c:pt>
                <c:pt idx="278">
                  <c:v>-11392.36</c:v>
                </c:pt>
                <c:pt idx="279">
                  <c:v>-11340.4775</c:v>
                </c:pt>
                <c:pt idx="280">
                  <c:v>-11290.0000000001</c:v>
                </c:pt>
                <c:pt idx="281">
                  <c:v>-11240.9275000001</c:v>
                </c:pt>
                <c:pt idx="282">
                  <c:v>-11193.26</c:v>
                </c:pt>
                <c:pt idx="283">
                  <c:v>-11146.9975</c:v>
                </c:pt>
                <c:pt idx="284">
                  <c:v>-11102.1400000001</c:v>
                </c:pt>
                <c:pt idx="285">
                  <c:v>-11058.6875000001</c:v>
                </c:pt>
                <c:pt idx="286">
                  <c:v>-11016.64</c:v>
                </c:pt>
                <c:pt idx="287">
                  <c:v>-10975.9975000001</c:v>
                </c:pt>
                <c:pt idx="288">
                  <c:v>-10936.76</c:v>
                </c:pt>
                <c:pt idx="289">
                  <c:v>-10898.9275</c:v>
                </c:pt>
                <c:pt idx="290">
                  <c:v>-10862.5000000001</c:v>
                </c:pt>
                <c:pt idx="291">
                  <c:v>-10827.4775</c:v>
                </c:pt>
                <c:pt idx="292">
                  <c:v>-10793.86</c:v>
                </c:pt>
                <c:pt idx="293">
                  <c:v>-10761.6475</c:v>
                </c:pt>
                <c:pt idx="294">
                  <c:v>-10730.84</c:v>
                </c:pt>
                <c:pt idx="295">
                  <c:v>-10701.4375000001</c:v>
                </c:pt>
                <c:pt idx="296">
                  <c:v>-10673.44</c:v>
                </c:pt>
                <c:pt idx="297">
                  <c:v>-10646.8475000001</c:v>
                </c:pt>
                <c:pt idx="298">
                  <c:v>-10621.66</c:v>
                </c:pt>
                <c:pt idx="299">
                  <c:v>-10597.8775</c:v>
                </c:pt>
                <c:pt idx="300">
                  <c:v>-10575.5000000001</c:v>
                </c:pt>
                <c:pt idx="301">
                  <c:v>-10554.5275</c:v>
                </c:pt>
                <c:pt idx="302">
                  <c:v>-10534.9600000001</c:v>
                </c:pt>
                <c:pt idx="303">
                  <c:v>-10516.7975</c:v>
                </c:pt>
                <c:pt idx="304">
                  <c:v>-10500.04</c:v>
                </c:pt>
                <c:pt idx="305">
                  <c:v>-10484.6875000001</c:v>
                </c:pt>
                <c:pt idx="306">
                  <c:v>-10470.7400000001</c:v>
                </c:pt>
                <c:pt idx="307">
                  <c:v>-10458.1975</c:v>
                </c:pt>
                <c:pt idx="308">
                  <c:v>-10447.06</c:v>
                </c:pt>
                <c:pt idx="309">
                  <c:v>-10437.3275000001</c:v>
                </c:pt>
                <c:pt idx="310">
                  <c:v>-10429.0000000001</c:v>
                </c:pt>
                <c:pt idx="311">
                  <c:v>-10422.0775</c:v>
                </c:pt>
                <c:pt idx="312">
                  <c:v>-10416.5600000001</c:v>
                </c:pt>
                <c:pt idx="313">
                  <c:v>-10412.4475</c:v>
                </c:pt>
                <c:pt idx="314">
                  <c:v>-10409.74</c:v>
                </c:pt>
                <c:pt idx="315">
                  <c:v>-10408.4375000001</c:v>
                </c:pt>
                <c:pt idx="316">
                  <c:v>-10408.54</c:v>
                </c:pt>
                <c:pt idx="317">
                  <c:v>-10410.0475</c:v>
                </c:pt>
                <c:pt idx="318">
                  <c:v>-10412.96</c:v>
                </c:pt>
                <c:pt idx="319">
                  <c:v>-10417.2775</c:v>
                </c:pt>
                <c:pt idx="320">
                  <c:v>-10423.0000000001</c:v>
                </c:pt>
                <c:pt idx="321">
                  <c:v>-10430.1275</c:v>
                </c:pt>
                <c:pt idx="322">
                  <c:v>-10438.6600000001</c:v>
                </c:pt>
                <c:pt idx="323">
                  <c:v>-10448.5975</c:v>
                </c:pt>
                <c:pt idx="324">
                  <c:v>-10459.94</c:v>
                </c:pt>
                <c:pt idx="325">
                  <c:v>-10472.6875000001</c:v>
                </c:pt>
                <c:pt idx="326">
                  <c:v>-10486.84</c:v>
                </c:pt>
                <c:pt idx="327">
                  <c:v>-10502.3975000001</c:v>
                </c:pt>
                <c:pt idx="328">
                  <c:v>-10519.36</c:v>
                </c:pt>
                <c:pt idx="329">
                  <c:v>-10537.7275</c:v>
                </c:pt>
                <c:pt idx="330">
                  <c:v>-10557.5000000001</c:v>
                </c:pt>
                <c:pt idx="331">
                  <c:v>-10578.6775000001</c:v>
                </c:pt>
                <c:pt idx="332">
                  <c:v>-10601.26</c:v>
                </c:pt>
                <c:pt idx="333">
                  <c:v>-10625.2475</c:v>
                </c:pt>
                <c:pt idx="334">
                  <c:v>-10650.6400000001</c:v>
                </c:pt>
                <c:pt idx="335">
                  <c:v>-10677.4375000001</c:v>
                </c:pt>
                <c:pt idx="336">
                  <c:v>-10705.64</c:v>
                </c:pt>
                <c:pt idx="337">
                  <c:v>-10735.2475000001</c:v>
                </c:pt>
                <c:pt idx="338">
                  <c:v>-10766.26</c:v>
                </c:pt>
                <c:pt idx="339">
                  <c:v>-10798.6775</c:v>
                </c:pt>
                <c:pt idx="340">
                  <c:v>-10832.5000000001</c:v>
                </c:pt>
                <c:pt idx="341">
                  <c:v>-10867.7275</c:v>
                </c:pt>
                <c:pt idx="342">
                  <c:v>-10904.36</c:v>
                </c:pt>
                <c:pt idx="343">
                  <c:v>-10942.3975</c:v>
                </c:pt>
                <c:pt idx="344">
                  <c:v>-10981.84</c:v>
                </c:pt>
                <c:pt idx="345">
                  <c:v>-11022.6875000001</c:v>
                </c:pt>
                <c:pt idx="346">
                  <c:v>-11064.94</c:v>
                </c:pt>
                <c:pt idx="347">
                  <c:v>-11108.5975000001</c:v>
                </c:pt>
                <c:pt idx="348">
                  <c:v>-11153.66</c:v>
                </c:pt>
                <c:pt idx="349">
                  <c:v>-11200.1275</c:v>
                </c:pt>
                <c:pt idx="350">
                  <c:v>-11248.0000000001</c:v>
                </c:pt>
                <c:pt idx="351">
                  <c:v>-11297.2775</c:v>
                </c:pt>
                <c:pt idx="352">
                  <c:v>-11347.9600000001</c:v>
                </c:pt>
                <c:pt idx="353">
                  <c:v>-11400.0475</c:v>
                </c:pt>
                <c:pt idx="354">
                  <c:v>-11453.54</c:v>
                </c:pt>
                <c:pt idx="355">
                  <c:v>-11508.4375000001</c:v>
                </c:pt>
                <c:pt idx="356">
                  <c:v>-11564.7400000001</c:v>
                </c:pt>
                <c:pt idx="357">
                  <c:v>-11622.4475</c:v>
                </c:pt>
                <c:pt idx="358">
                  <c:v>-11681.56</c:v>
                </c:pt>
                <c:pt idx="359">
                  <c:v>-11742.0775000001</c:v>
                </c:pt>
                <c:pt idx="360">
                  <c:v>-11804</c:v>
                </c:pt>
                <c:pt idx="361">
                  <c:v>-11867.3275</c:v>
                </c:pt>
                <c:pt idx="362">
                  <c:v>-11932.0600000001</c:v>
                </c:pt>
                <c:pt idx="363">
                  <c:v>-11998.1975000001</c:v>
                </c:pt>
                <c:pt idx="364">
                  <c:v>-12065.7400000001</c:v>
                </c:pt>
                <c:pt idx="365">
                  <c:v>-12134.6875</c:v>
                </c:pt>
                <c:pt idx="366">
                  <c:v>-12205.04</c:v>
                </c:pt>
                <c:pt idx="367">
                  <c:v>-12276.7975</c:v>
                </c:pt>
                <c:pt idx="368">
                  <c:v>-12349.9600000001</c:v>
                </c:pt>
                <c:pt idx="369">
                  <c:v>-12424.5275000001</c:v>
                </c:pt>
                <c:pt idx="370">
                  <c:v>-12500.5</c:v>
                </c:pt>
                <c:pt idx="371">
                  <c:v>-12577.8775</c:v>
                </c:pt>
                <c:pt idx="372">
                  <c:v>-12656.6600000001</c:v>
                </c:pt>
                <c:pt idx="373">
                  <c:v>-12736.8475000001</c:v>
                </c:pt>
                <c:pt idx="374">
                  <c:v>-12818.4400000001</c:v>
                </c:pt>
                <c:pt idx="375">
                  <c:v>-12901.4375</c:v>
                </c:pt>
                <c:pt idx="376">
                  <c:v>-12985.84</c:v>
                </c:pt>
                <c:pt idx="377">
                  <c:v>-13071.6475000001</c:v>
                </c:pt>
                <c:pt idx="378">
                  <c:v>-13158.8600000001</c:v>
                </c:pt>
                <c:pt idx="379">
                  <c:v>-13247.4775000001</c:v>
                </c:pt>
                <c:pt idx="380">
                  <c:v>-13337.5</c:v>
                </c:pt>
                <c:pt idx="381">
                  <c:v>-13428.9275000001</c:v>
                </c:pt>
                <c:pt idx="382">
                  <c:v>-13521.76</c:v>
                </c:pt>
                <c:pt idx="383">
                  <c:v>-13615.9975</c:v>
                </c:pt>
                <c:pt idx="384">
                  <c:v>-13711.6400000001</c:v>
                </c:pt>
                <c:pt idx="385">
                  <c:v>-13808.6875</c:v>
                </c:pt>
                <c:pt idx="386">
                  <c:v>-13907.14</c:v>
                </c:pt>
                <c:pt idx="387">
                  <c:v>-14006.9975000001</c:v>
                </c:pt>
                <c:pt idx="388">
                  <c:v>-14108.2600000001</c:v>
                </c:pt>
                <c:pt idx="389">
                  <c:v>-14210.9275000001</c:v>
                </c:pt>
                <c:pt idx="390">
                  <c:v>-14315</c:v>
                </c:pt>
                <c:pt idx="391">
                  <c:v>-14420.4775</c:v>
                </c:pt>
                <c:pt idx="392">
                  <c:v>-14527.36</c:v>
                </c:pt>
                <c:pt idx="393">
                  <c:v>-14635.6475000001</c:v>
                </c:pt>
                <c:pt idx="394">
                  <c:v>-14745.3400000001</c:v>
                </c:pt>
                <c:pt idx="395">
                  <c:v>-14856.4375</c:v>
                </c:pt>
                <c:pt idx="396">
                  <c:v>-14968.94</c:v>
                </c:pt>
                <c:pt idx="397">
                  <c:v>-15082.8475000001</c:v>
                </c:pt>
                <c:pt idx="398">
                  <c:v>-15198.1600000001</c:v>
                </c:pt>
                <c:pt idx="399">
                  <c:v>-15314.8775000001</c:v>
                </c:pt>
                <c:pt idx="400">
                  <c:v>-15433</c:v>
                </c:pt>
                <c:pt idx="401">
                  <c:v>-15552.5275</c:v>
                </c:pt>
                <c:pt idx="402">
                  <c:v>-15673.4600000001</c:v>
                </c:pt>
                <c:pt idx="403">
                  <c:v>-15795.7975000001</c:v>
                </c:pt>
                <c:pt idx="404">
                  <c:v>-15919.5400000001</c:v>
                </c:pt>
                <c:pt idx="405">
                  <c:v>-16044.6875</c:v>
                </c:pt>
                <c:pt idx="406">
                  <c:v>-16171.2400000001</c:v>
                </c:pt>
                <c:pt idx="407">
                  <c:v>-16299.1975</c:v>
                </c:pt>
                <c:pt idx="408">
                  <c:v>-16428.56</c:v>
                </c:pt>
                <c:pt idx="409">
                  <c:v>-16559.3275000001</c:v>
                </c:pt>
                <c:pt idx="410">
                  <c:v>-16691.5</c:v>
                </c:pt>
                <c:pt idx="411">
                  <c:v>-16825.0775</c:v>
                </c:pt>
                <c:pt idx="412">
                  <c:v>-16960.06</c:v>
                </c:pt>
                <c:pt idx="413">
                  <c:v>-17096.4475000001</c:v>
                </c:pt>
                <c:pt idx="414">
                  <c:v>-17234.2400000001</c:v>
                </c:pt>
                <c:pt idx="415">
                  <c:v>-17373.4375</c:v>
                </c:pt>
                <c:pt idx="416">
                  <c:v>-17514.0400000001</c:v>
                </c:pt>
                <c:pt idx="417">
                  <c:v>-17656.0475000001</c:v>
                </c:pt>
                <c:pt idx="418">
                  <c:v>-17799.4600000001</c:v>
                </c:pt>
                <c:pt idx="419">
                  <c:v>-17944.2775000001</c:v>
                </c:pt>
                <c:pt idx="420">
                  <c:v>-18090.5</c:v>
                </c:pt>
                <c:pt idx="421">
                  <c:v>-18238.1275</c:v>
                </c:pt>
                <c:pt idx="422">
                  <c:v>-18387.1600000001</c:v>
                </c:pt>
                <c:pt idx="423">
                  <c:v>-18537.5975000001</c:v>
                </c:pt>
                <c:pt idx="424">
                  <c:v>-18689.4400000001</c:v>
                </c:pt>
                <c:pt idx="425">
                  <c:v>-18842.6875</c:v>
                </c:pt>
                <c:pt idx="426">
                  <c:v>-18997.34</c:v>
                </c:pt>
                <c:pt idx="427">
                  <c:v>-19153.3975000001</c:v>
                </c:pt>
                <c:pt idx="428">
                  <c:v>-19310.8600000001</c:v>
                </c:pt>
                <c:pt idx="429">
                  <c:v>-19469.7275000001</c:v>
                </c:pt>
                <c:pt idx="430">
                  <c:v>-19630</c:v>
                </c:pt>
                <c:pt idx="431">
                  <c:v>-19791.6775</c:v>
                </c:pt>
                <c:pt idx="432">
                  <c:v>-19954.76</c:v>
                </c:pt>
                <c:pt idx="433">
                  <c:v>-20119.2475000001</c:v>
                </c:pt>
                <c:pt idx="434">
                  <c:v>-20285.1400000001</c:v>
                </c:pt>
                <c:pt idx="435">
                  <c:v>-20452.4375</c:v>
                </c:pt>
                <c:pt idx="436">
                  <c:v>-20621.14</c:v>
                </c:pt>
                <c:pt idx="437">
                  <c:v>-20791.2475</c:v>
                </c:pt>
                <c:pt idx="438">
                  <c:v>-20962.76</c:v>
                </c:pt>
                <c:pt idx="439">
                  <c:v>-21135.6775000001</c:v>
                </c:pt>
                <c:pt idx="440">
                  <c:v>-21310</c:v>
                </c:pt>
                <c:pt idx="441">
                  <c:v>-21485.7275</c:v>
                </c:pt>
                <c:pt idx="442">
                  <c:v>-21662.8600000001</c:v>
                </c:pt>
                <c:pt idx="443">
                  <c:v>-21841.3975</c:v>
                </c:pt>
                <c:pt idx="444">
                  <c:v>-22021.3400000001</c:v>
                </c:pt>
                <c:pt idx="445">
                  <c:v>-22202.6875</c:v>
                </c:pt>
                <c:pt idx="446">
                  <c:v>-22385.44</c:v>
                </c:pt>
                <c:pt idx="447">
                  <c:v>-22569.5975000001</c:v>
                </c:pt>
                <c:pt idx="448">
                  <c:v>-22755.1600000001</c:v>
                </c:pt>
                <c:pt idx="449">
                  <c:v>-22942.1275000001</c:v>
                </c:pt>
                <c:pt idx="450">
                  <c:v>-23130.5</c:v>
                </c:pt>
                <c:pt idx="451">
                  <c:v>-23320.2775</c:v>
                </c:pt>
                <c:pt idx="452">
                  <c:v>-23511.46</c:v>
                </c:pt>
                <c:pt idx="453">
                  <c:v>-23704.0475000001</c:v>
                </c:pt>
                <c:pt idx="454">
                  <c:v>-23898.0400000001</c:v>
                </c:pt>
                <c:pt idx="455">
                  <c:v>-24093.4375</c:v>
                </c:pt>
                <c:pt idx="456">
                  <c:v>-24290.24</c:v>
                </c:pt>
                <c:pt idx="457">
                  <c:v>-24488.4475</c:v>
                </c:pt>
                <c:pt idx="458">
                  <c:v>-24688.0600000001</c:v>
                </c:pt>
                <c:pt idx="459">
                  <c:v>-24889.0775000001</c:v>
                </c:pt>
                <c:pt idx="460">
                  <c:v>-25091.5</c:v>
                </c:pt>
                <c:pt idx="461">
                  <c:v>-25295.3275</c:v>
                </c:pt>
                <c:pt idx="462">
                  <c:v>-25500.56</c:v>
                </c:pt>
                <c:pt idx="463">
                  <c:v>-25707.1975</c:v>
                </c:pt>
                <c:pt idx="464">
                  <c:v>-25915.2400000001</c:v>
                </c:pt>
                <c:pt idx="465">
                  <c:v>-26124.6875</c:v>
                </c:pt>
                <c:pt idx="466">
                  <c:v>-26335.54</c:v>
                </c:pt>
                <c:pt idx="467">
                  <c:v>-26547.7975000001</c:v>
                </c:pt>
                <c:pt idx="468">
                  <c:v>-26761.46</c:v>
                </c:pt>
                <c:pt idx="469">
                  <c:v>-26976.5275000001</c:v>
                </c:pt>
                <c:pt idx="470">
                  <c:v>-27193</c:v>
                </c:pt>
                <c:pt idx="471">
                  <c:v>-27410.8775</c:v>
                </c:pt>
                <c:pt idx="472">
                  <c:v>-27630.1600000001</c:v>
                </c:pt>
                <c:pt idx="473">
                  <c:v>-27850.8475000001</c:v>
                </c:pt>
                <c:pt idx="474">
                  <c:v>-28072.9400000001</c:v>
                </c:pt>
                <c:pt idx="475">
                  <c:v>-28296.4375</c:v>
                </c:pt>
                <c:pt idx="476">
                  <c:v>-28521.34</c:v>
                </c:pt>
                <c:pt idx="477">
                  <c:v>-28747.6475</c:v>
                </c:pt>
                <c:pt idx="478">
                  <c:v>-28975.3600000001</c:v>
                </c:pt>
                <c:pt idx="479">
                  <c:v>-29204.4775000001</c:v>
                </c:pt>
                <c:pt idx="480">
                  <c:v>-29435</c:v>
                </c:pt>
                <c:pt idx="481">
                  <c:v>-29666.9275</c:v>
                </c:pt>
                <c:pt idx="482">
                  <c:v>-29900.26</c:v>
                </c:pt>
                <c:pt idx="483">
                  <c:v>-30134.9975000001</c:v>
                </c:pt>
                <c:pt idx="484">
                  <c:v>-30371.1400000001</c:v>
                </c:pt>
                <c:pt idx="485">
                  <c:v>-30608.6875</c:v>
                </c:pt>
                <c:pt idx="486">
                  <c:v>-30847.64</c:v>
                </c:pt>
                <c:pt idx="487">
                  <c:v>-31087.9975</c:v>
                </c:pt>
                <c:pt idx="488">
                  <c:v>-31329.76</c:v>
                </c:pt>
                <c:pt idx="489">
                  <c:v>-31572.9275000001</c:v>
                </c:pt>
                <c:pt idx="490">
                  <c:v>-31817.5</c:v>
                </c:pt>
                <c:pt idx="491">
                  <c:v>-32063.4775000001</c:v>
                </c:pt>
                <c:pt idx="492">
                  <c:v>-32310.8600000001</c:v>
                </c:pt>
                <c:pt idx="493">
                  <c:v>-32559.6475</c:v>
                </c:pt>
                <c:pt idx="494">
                  <c:v>-32809.8400000001</c:v>
                </c:pt>
                <c:pt idx="495">
                  <c:v>-33061.4375</c:v>
                </c:pt>
                <c:pt idx="496">
                  <c:v>-33314.44</c:v>
                </c:pt>
                <c:pt idx="497">
                  <c:v>-33568.8475000001</c:v>
                </c:pt>
                <c:pt idx="498">
                  <c:v>-33824.6600000001</c:v>
                </c:pt>
                <c:pt idx="499">
                  <c:v>-34081.8775000001</c:v>
                </c:pt>
                <c:pt idx="500">
                  <c:v>-34340.5</c:v>
                </c:pt>
                <c:pt idx="501">
                  <c:v>-34600.5275000001</c:v>
                </c:pt>
                <c:pt idx="502">
                  <c:v>-34861.96</c:v>
                </c:pt>
                <c:pt idx="503">
                  <c:v>-35124.7975000001</c:v>
                </c:pt>
                <c:pt idx="504">
                  <c:v>-35389.0400000001</c:v>
                </c:pt>
                <c:pt idx="505">
                  <c:v>-35654.6875</c:v>
                </c:pt>
                <c:pt idx="506">
                  <c:v>-35921.74</c:v>
                </c:pt>
                <c:pt idx="507">
                  <c:v>-36190.1975</c:v>
                </c:pt>
                <c:pt idx="508">
                  <c:v>-36460.0600000001</c:v>
                </c:pt>
                <c:pt idx="509">
                  <c:v>-36731.3275000001</c:v>
                </c:pt>
                <c:pt idx="510">
                  <c:v>-37004</c:v>
                </c:pt>
                <c:pt idx="511">
                  <c:v>-37278.0775</c:v>
                </c:pt>
                <c:pt idx="512">
                  <c:v>-37553.56</c:v>
                </c:pt>
                <c:pt idx="513">
                  <c:v>-37830.4475</c:v>
                </c:pt>
                <c:pt idx="514">
                  <c:v>-38108.7400000001</c:v>
                </c:pt>
                <c:pt idx="515">
                  <c:v>-38388.4375</c:v>
                </c:pt>
                <c:pt idx="516">
                  <c:v>-38669.5400000001</c:v>
                </c:pt>
                <c:pt idx="517">
                  <c:v>-38952.0475000001</c:v>
                </c:pt>
                <c:pt idx="518">
                  <c:v>-39235.9600000001</c:v>
                </c:pt>
                <c:pt idx="519">
                  <c:v>-39521.2775000001</c:v>
                </c:pt>
                <c:pt idx="520">
                  <c:v>-39808</c:v>
                </c:pt>
                <c:pt idx="521">
                  <c:v>-40096.1275</c:v>
                </c:pt>
                <c:pt idx="522">
                  <c:v>-40385.6600000001</c:v>
                </c:pt>
                <c:pt idx="523">
                  <c:v>-40676.5975000001</c:v>
                </c:pt>
                <c:pt idx="524">
                  <c:v>-40968.9400000001</c:v>
                </c:pt>
                <c:pt idx="525">
                  <c:v>-41262.6875</c:v>
                </c:pt>
                <c:pt idx="526">
                  <c:v>-41557.8400000001</c:v>
                </c:pt>
                <c:pt idx="527">
                  <c:v>-41854.3975000001</c:v>
                </c:pt>
                <c:pt idx="528">
                  <c:v>-42152.3600000001</c:v>
                </c:pt>
                <c:pt idx="529">
                  <c:v>-42451.7275000001</c:v>
                </c:pt>
                <c:pt idx="530">
                  <c:v>-42752.5</c:v>
                </c:pt>
                <c:pt idx="531">
                  <c:v>-43054.6775</c:v>
                </c:pt>
                <c:pt idx="532">
                  <c:v>-43358.26</c:v>
                </c:pt>
                <c:pt idx="533">
                  <c:v>-43663.2475000001</c:v>
                </c:pt>
                <c:pt idx="534">
                  <c:v>-43969.6400000001</c:v>
                </c:pt>
                <c:pt idx="535">
                  <c:v>-44277.4375</c:v>
                </c:pt>
                <c:pt idx="536">
                  <c:v>-44586.64</c:v>
                </c:pt>
                <c:pt idx="537">
                  <c:v>-44897.2475</c:v>
                </c:pt>
                <c:pt idx="538">
                  <c:v>-45209.26</c:v>
                </c:pt>
                <c:pt idx="539">
                  <c:v>-45522.6775000001</c:v>
                </c:pt>
                <c:pt idx="540">
                  <c:v>-45837.5</c:v>
                </c:pt>
                <c:pt idx="541">
                  <c:v>-46153.7275000001</c:v>
                </c:pt>
                <c:pt idx="542">
                  <c:v>-46471.3600000001</c:v>
                </c:pt>
                <c:pt idx="543">
                  <c:v>-46790.3975000001</c:v>
                </c:pt>
                <c:pt idx="544">
                  <c:v>-47110.8400000001</c:v>
                </c:pt>
                <c:pt idx="545">
                  <c:v>-47432.6875</c:v>
                </c:pt>
                <c:pt idx="546">
                  <c:v>-47755.94</c:v>
                </c:pt>
                <c:pt idx="547">
                  <c:v>-48080.5975000001</c:v>
                </c:pt>
                <c:pt idx="548">
                  <c:v>-48406.6600000001</c:v>
                </c:pt>
                <c:pt idx="549">
                  <c:v>-48734.1275000001</c:v>
                </c:pt>
                <c:pt idx="550">
                  <c:v>-49063</c:v>
                </c:pt>
                <c:pt idx="551">
                  <c:v>-49393.2775000001</c:v>
                </c:pt>
                <c:pt idx="552">
                  <c:v>-49724.9600000001</c:v>
                </c:pt>
                <c:pt idx="553">
                  <c:v>-50058.0475000001</c:v>
                </c:pt>
                <c:pt idx="554">
                  <c:v>-50392.5400000001</c:v>
                </c:pt>
                <c:pt idx="555">
                  <c:v>-50728.4375</c:v>
                </c:pt>
                <c:pt idx="556">
                  <c:v>-51065.74</c:v>
                </c:pt>
                <c:pt idx="557">
                  <c:v>-51404.4475</c:v>
                </c:pt>
                <c:pt idx="558">
                  <c:v>-51744.5600000001</c:v>
                </c:pt>
                <c:pt idx="559">
                  <c:v>-52086.0775000001</c:v>
                </c:pt>
                <c:pt idx="560">
                  <c:v>-52429</c:v>
                </c:pt>
                <c:pt idx="561">
                  <c:v>-52773.3275000001</c:v>
                </c:pt>
                <c:pt idx="562">
                  <c:v>-53119.06</c:v>
                </c:pt>
                <c:pt idx="563">
                  <c:v>-53466.1975</c:v>
                </c:pt>
                <c:pt idx="564">
                  <c:v>-53814.7400000001</c:v>
                </c:pt>
                <c:pt idx="565">
                  <c:v>-54164.6875</c:v>
                </c:pt>
                <c:pt idx="566">
                  <c:v>-54516.0400000001</c:v>
                </c:pt>
                <c:pt idx="567">
                  <c:v>-54868.7975000001</c:v>
                </c:pt>
                <c:pt idx="568">
                  <c:v>-55222.9600000001</c:v>
                </c:pt>
                <c:pt idx="569">
                  <c:v>-55578.5275000001</c:v>
                </c:pt>
                <c:pt idx="570">
                  <c:v>-55935.5</c:v>
                </c:pt>
                <c:pt idx="571">
                  <c:v>-56293.8775</c:v>
                </c:pt>
                <c:pt idx="572">
                  <c:v>-56653.6600000001</c:v>
                </c:pt>
                <c:pt idx="573">
                  <c:v>-57014.8475000001</c:v>
                </c:pt>
                <c:pt idx="574">
                  <c:v>-57377.4400000001</c:v>
                </c:pt>
                <c:pt idx="575">
                  <c:v>-57741.4375</c:v>
                </c:pt>
                <c:pt idx="576">
                  <c:v>-58106.8400000001</c:v>
                </c:pt>
                <c:pt idx="577">
                  <c:v>-58473.6475000001</c:v>
                </c:pt>
                <c:pt idx="578">
                  <c:v>-58841.8600000001</c:v>
                </c:pt>
                <c:pt idx="579">
                  <c:v>-59211.4775000001</c:v>
                </c:pt>
                <c:pt idx="580">
                  <c:v>-59582.5</c:v>
                </c:pt>
                <c:pt idx="581">
                  <c:v>-59954.9275</c:v>
                </c:pt>
                <c:pt idx="582">
                  <c:v>-60328.76</c:v>
                </c:pt>
                <c:pt idx="583">
                  <c:v>-60703.9975000001</c:v>
                </c:pt>
                <c:pt idx="584">
                  <c:v>-61080.6400000001</c:v>
                </c:pt>
                <c:pt idx="585">
                  <c:v>-61458.6875</c:v>
                </c:pt>
                <c:pt idx="586">
                  <c:v>-61838.14</c:v>
                </c:pt>
                <c:pt idx="587">
                  <c:v>-62218.9975</c:v>
                </c:pt>
                <c:pt idx="588">
                  <c:v>-62601.26</c:v>
                </c:pt>
                <c:pt idx="589">
                  <c:v>-62984.9275000001</c:v>
                </c:pt>
                <c:pt idx="590">
                  <c:v>-63370</c:v>
                </c:pt>
                <c:pt idx="591">
                  <c:v>-63756.4775000001</c:v>
                </c:pt>
                <c:pt idx="592">
                  <c:v>-64144.3600000001</c:v>
                </c:pt>
                <c:pt idx="593">
                  <c:v>-64533.6475000001</c:v>
                </c:pt>
                <c:pt idx="594">
                  <c:v>-64924.3400000001</c:v>
                </c:pt>
                <c:pt idx="595">
                  <c:v>-65316.4375</c:v>
                </c:pt>
                <c:pt idx="596">
                  <c:v>-65709.94</c:v>
                </c:pt>
                <c:pt idx="597">
                  <c:v>-66104.8475000001</c:v>
                </c:pt>
                <c:pt idx="598">
                  <c:v>-66501.1600000001</c:v>
                </c:pt>
                <c:pt idx="599">
                  <c:v>-66898.8775000001</c:v>
                </c:pt>
                <c:pt idx="600">
                  <c:v>-67298</c:v>
                </c:pt>
                <c:pt idx="601">
                  <c:v>-67698.5275000001</c:v>
                </c:pt>
                <c:pt idx="602">
                  <c:v>-68100.4600000001</c:v>
                </c:pt>
                <c:pt idx="603">
                  <c:v>-68503.7975000001</c:v>
                </c:pt>
                <c:pt idx="604">
                  <c:v>-68908.5400000001</c:v>
                </c:pt>
                <c:pt idx="605">
                  <c:v>-69314.6875</c:v>
                </c:pt>
                <c:pt idx="606">
                  <c:v>-69722.24</c:v>
                </c:pt>
                <c:pt idx="607">
                  <c:v>-70131.1975</c:v>
                </c:pt>
                <c:pt idx="608">
                  <c:v>-70541.5600000001</c:v>
                </c:pt>
                <c:pt idx="609">
                  <c:v>-70953.3275000001</c:v>
                </c:pt>
                <c:pt idx="610">
                  <c:v>-71366.5</c:v>
                </c:pt>
                <c:pt idx="611">
                  <c:v>-71781.0775</c:v>
                </c:pt>
                <c:pt idx="612">
                  <c:v>-72197.06</c:v>
                </c:pt>
                <c:pt idx="613">
                  <c:v>-72614.4475</c:v>
                </c:pt>
                <c:pt idx="614">
                  <c:v>-73033.2400000001</c:v>
                </c:pt>
                <c:pt idx="615">
                  <c:v>-73453.4375</c:v>
                </c:pt>
                <c:pt idx="616">
                  <c:v>-73875.0400000001</c:v>
                </c:pt>
                <c:pt idx="617">
                  <c:v>-74298.0475000001</c:v>
                </c:pt>
                <c:pt idx="618">
                  <c:v>-74722.46</c:v>
                </c:pt>
                <c:pt idx="619">
                  <c:v>-75148.2775000001</c:v>
                </c:pt>
                <c:pt idx="620">
                  <c:v>-75575.5</c:v>
                </c:pt>
                <c:pt idx="621">
                  <c:v>-76004.1275</c:v>
                </c:pt>
                <c:pt idx="622">
                  <c:v>-76434.1600000001</c:v>
                </c:pt>
                <c:pt idx="623">
                  <c:v>-76865.5975000001</c:v>
                </c:pt>
                <c:pt idx="624">
                  <c:v>-77298.4400000001</c:v>
                </c:pt>
                <c:pt idx="625">
                  <c:v>-77732.6875</c:v>
                </c:pt>
                <c:pt idx="626">
                  <c:v>-78168.3400000001</c:v>
                </c:pt>
                <c:pt idx="627">
                  <c:v>-78605.3975000001</c:v>
                </c:pt>
                <c:pt idx="628">
                  <c:v>-79043.8600000001</c:v>
                </c:pt>
                <c:pt idx="629">
                  <c:v>-79483.7275000001</c:v>
                </c:pt>
                <c:pt idx="630">
                  <c:v>-79925</c:v>
                </c:pt>
                <c:pt idx="631">
                  <c:v>-80367.6775</c:v>
                </c:pt>
                <c:pt idx="632">
                  <c:v>-80811.76</c:v>
                </c:pt>
                <c:pt idx="633">
                  <c:v>-81257.2475000001</c:v>
                </c:pt>
                <c:pt idx="634">
                  <c:v>-81704.1400000001</c:v>
                </c:pt>
                <c:pt idx="635">
                  <c:v>-82152.4375</c:v>
                </c:pt>
                <c:pt idx="636">
                  <c:v>-82602.1400000001</c:v>
                </c:pt>
                <c:pt idx="637">
                  <c:v>-83053.2475</c:v>
                </c:pt>
                <c:pt idx="638">
                  <c:v>-83505.76</c:v>
                </c:pt>
                <c:pt idx="639">
                  <c:v>-83959.6775000001</c:v>
                </c:pt>
                <c:pt idx="640">
                  <c:v>-84415</c:v>
                </c:pt>
                <c:pt idx="641">
                  <c:v>-84871.7275000001</c:v>
                </c:pt>
                <c:pt idx="642">
                  <c:v>-85329.8600000001</c:v>
                </c:pt>
                <c:pt idx="643">
                  <c:v>-85789.3975000001</c:v>
                </c:pt>
                <c:pt idx="644">
                  <c:v>-86250.3400000001</c:v>
                </c:pt>
                <c:pt idx="645">
                  <c:v>-86712.6875</c:v>
                </c:pt>
                <c:pt idx="646">
                  <c:v>-87176.44</c:v>
                </c:pt>
                <c:pt idx="647">
                  <c:v>-87641.5975000001</c:v>
                </c:pt>
                <c:pt idx="648">
                  <c:v>-88108.1600000001</c:v>
                </c:pt>
                <c:pt idx="649">
                  <c:v>-88576.1275000001</c:v>
                </c:pt>
                <c:pt idx="650">
                  <c:v>-89045.5</c:v>
                </c:pt>
                <c:pt idx="651">
                  <c:v>-89516.2775000001</c:v>
                </c:pt>
                <c:pt idx="652">
                  <c:v>-89988.4600000001</c:v>
                </c:pt>
                <c:pt idx="653">
                  <c:v>-90462.0475000001</c:v>
                </c:pt>
                <c:pt idx="654">
                  <c:v>-90937.0400000001</c:v>
                </c:pt>
                <c:pt idx="655">
                  <c:v>-91413.4375</c:v>
                </c:pt>
                <c:pt idx="656">
                  <c:v>-91891.24</c:v>
                </c:pt>
                <c:pt idx="657">
                  <c:v>-92370.4475</c:v>
                </c:pt>
                <c:pt idx="658">
                  <c:v>-92851.0600000001</c:v>
                </c:pt>
                <c:pt idx="659">
                  <c:v>-93333.0775000001</c:v>
                </c:pt>
                <c:pt idx="660">
                  <c:v>-93816.5</c:v>
                </c:pt>
                <c:pt idx="661">
                  <c:v>-94301.3275</c:v>
                </c:pt>
                <c:pt idx="662">
                  <c:v>-94787.56</c:v>
                </c:pt>
                <c:pt idx="663">
                  <c:v>-95275.1975</c:v>
                </c:pt>
                <c:pt idx="664">
                  <c:v>-95764.2400000001</c:v>
                </c:pt>
                <c:pt idx="665">
                  <c:v>-96254.6875</c:v>
                </c:pt>
                <c:pt idx="666">
                  <c:v>-96746.54</c:v>
                </c:pt>
                <c:pt idx="667">
                  <c:v>-97239.7975</c:v>
                </c:pt>
                <c:pt idx="668">
                  <c:v>-97734.4600000001</c:v>
                </c:pt>
                <c:pt idx="669">
                  <c:v>-98230.5275000001</c:v>
                </c:pt>
                <c:pt idx="670">
                  <c:v>-98728</c:v>
                </c:pt>
                <c:pt idx="671">
                  <c:v>-99226.8775</c:v>
                </c:pt>
                <c:pt idx="672">
                  <c:v>-99727.1600000001</c:v>
                </c:pt>
                <c:pt idx="673">
                  <c:v>-100228.8475</c:v>
                </c:pt>
                <c:pt idx="674">
                  <c:v>-100731.94</c:v>
                </c:pt>
                <c:pt idx="675">
                  <c:v>-101236.4375</c:v>
                </c:pt>
                <c:pt idx="676">
                  <c:v>-101742.34</c:v>
                </c:pt>
                <c:pt idx="677">
                  <c:v>-102249.6475</c:v>
                </c:pt>
                <c:pt idx="678">
                  <c:v>-102758.36</c:v>
                </c:pt>
                <c:pt idx="679">
                  <c:v>-103268.4775</c:v>
                </c:pt>
                <c:pt idx="680">
                  <c:v>-103780</c:v>
                </c:pt>
                <c:pt idx="681">
                  <c:v>-104292.9275</c:v>
                </c:pt>
                <c:pt idx="682">
                  <c:v>-104807.26</c:v>
                </c:pt>
                <c:pt idx="683">
                  <c:v>-105322.9975</c:v>
                </c:pt>
                <c:pt idx="684">
                  <c:v>-105840.14</c:v>
                </c:pt>
                <c:pt idx="685">
                  <c:v>-106358.6875</c:v>
                </c:pt>
                <c:pt idx="686">
                  <c:v>-106878.64</c:v>
                </c:pt>
                <c:pt idx="687">
                  <c:v>-107399.9975</c:v>
                </c:pt>
                <c:pt idx="688">
                  <c:v>-107922.76</c:v>
                </c:pt>
                <c:pt idx="689">
                  <c:v>-108446.9275</c:v>
                </c:pt>
                <c:pt idx="690">
                  <c:v>-108972.5</c:v>
                </c:pt>
                <c:pt idx="691">
                  <c:v>-109499.4775</c:v>
                </c:pt>
                <c:pt idx="692">
                  <c:v>-110027.86</c:v>
                </c:pt>
                <c:pt idx="693">
                  <c:v>-110557.6475</c:v>
                </c:pt>
                <c:pt idx="694">
                  <c:v>-111088.84</c:v>
                </c:pt>
                <c:pt idx="695">
                  <c:v>-111621.4375</c:v>
                </c:pt>
                <c:pt idx="696">
                  <c:v>-112155.44</c:v>
                </c:pt>
                <c:pt idx="697">
                  <c:v>-112690.8475</c:v>
                </c:pt>
                <c:pt idx="698">
                  <c:v>-113227.66</c:v>
                </c:pt>
                <c:pt idx="699">
                  <c:v>-113765.8775</c:v>
                </c:pt>
                <c:pt idx="700">
                  <c:v>-114305.5</c:v>
                </c:pt>
                <c:pt idx="701">
                  <c:v>-114846.5275</c:v>
                </c:pt>
                <c:pt idx="702">
                  <c:v>-115388.96</c:v>
                </c:pt>
                <c:pt idx="703">
                  <c:v>-115932.7975</c:v>
                </c:pt>
                <c:pt idx="704">
                  <c:v>-116478.04</c:v>
                </c:pt>
                <c:pt idx="705">
                  <c:v>-117024.6875</c:v>
                </c:pt>
                <c:pt idx="706">
                  <c:v>-117572.74</c:v>
                </c:pt>
                <c:pt idx="707">
                  <c:v>-118122.1975</c:v>
                </c:pt>
                <c:pt idx="708">
                  <c:v>-118673.06</c:v>
                </c:pt>
                <c:pt idx="709">
                  <c:v>-119225.3275</c:v>
                </c:pt>
                <c:pt idx="710">
                  <c:v>-119779</c:v>
                </c:pt>
                <c:pt idx="711">
                  <c:v>-120334.0775</c:v>
                </c:pt>
                <c:pt idx="712">
                  <c:v>-120890.56</c:v>
                </c:pt>
                <c:pt idx="713">
                  <c:v>-121448.4475</c:v>
                </c:pt>
                <c:pt idx="714">
                  <c:v>-122007.74</c:v>
                </c:pt>
                <c:pt idx="715">
                  <c:v>-122568.4375</c:v>
                </c:pt>
                <c:pt idx="716">
                  <c:v>-123130.54</c:v>
                </c:pt>
                <c:pt idx="717">
                  <c:v>-123694.0475</c:v>
                </c:pt>
                <c:pt idx="718">
                  <c:v>-124258.96</c:v>
                </c:pt>
                <c:pt idx="719">
                  <c:v>-124825.2775</c:v>
                </c:pt>
                <c:pt idx="720">
                  <c:v>-125393</c:v>
                </c:pt>
                <c:pt idx="721">
                  <c:v>-125962.1275</c:v>
                </c:pt>
                <c:pt idx="722">
                  <c:v>-126532.66</c:v>
                </c:pt>
                <c:pt idx="723">
                  <c:v>-127104.5975</c:v>
                </c:pt>
                <c:pt idx="724">
                  <c:v>-127677.94</c:v>
                </c:pt>
                <c:pt idx="725">
                  <c:v>-128252.6875</c:v>
                </c:pt>
                <c:pt idx="726">
                  <c:v>-128828.84</c:v>
                </c:pt>
                <c:pt idx="727">
                  <c:v>-129406.3975</c:v>
                </c:pt>
                <c:pt idx="728">
                  <c:v>-129985.36</c:v>
                </c:pt>
                <c:pt idx="729">
                  <c:v>-130565.7275</c:v>
                </c:pt>
                <c:pt idx="730">
                  <c:v>-131147.5</c:v>
                </c:pt>
                <c:pt idx="731">
                  <c:v>-131730.6775</c:v>
                </c:pt>
                <c:pt idx="732">
                  <c:v>-132315.26</c:v>
                </c:pt>
                <c:pt idx="733">
                  <c:v>-132901.2475</c:v>
                </c:pt>
                <c:pt idx="734">
                  <c:v>-133488.64</c:v>
                </c:pt>
                <c:pt idx="735">
                  <c:v>-134077.4375</c:v>
                </c:pt>
                <c:pt idx="736">
                  <c:v>-134667.64</c:v>
                </c:pt>
                <c:pt idx="737">
                  <c:v>-135259.2475</c:v>
                </c:pt>
                <c:pt idx="738">
                  <c:v>-135852.26</c:v>
                </c:pt>
                <c:pt idx="739">
                  <c:v>-136446.6775</c:v>
                </c:pt>
                <c:pt idx="740">
                  <c:v>-137042.5</c:v>
                </c:pt>
                <c:pt idx="741">
                  <c:v>-137639.7275</c:v>
                </c:pt>
                <c:pt idx="742">
                  <c:v>-138238.36</c:v>
                </c:pt>
                <c:pt idx="743">
                  <c:v>-138838.3975</c:v>
                </c:pt>
                <c:pt idx="744">
                  <c:v>-139439.84</c:v>
                </c:pt>
                <c:pt idx="745">
                  <c:v>-140042.6875</c:v>
                </c:pt>
                <c:pt idx="746">
                  <c:v>-140646.94</c:v>
                </c:pt>
                <c:pt idx="747">
                  <c:v>-141252.5975</c:v>
                </c:pt>
                <c:pt idx="748">
                  <c:v>-141859.66</c:v>
                </c:pt>
                <c:pt idx="749">
                  <c:v>-142468.1275</c:v>
                </c:pt>
                <c:pt idx="750">
                  <c:v>-143078</c:v>
                </c:pt>
                <c:pt idx="751">
                  <c:v>-143689.2775</c:v>
                </c:pt>
                <c:pt idx="752">
                  <c:v>-144301.96</c:v>
                </c:pt>
                <c:pt idx="753">
                  <c:v>-144916.0475</c:v>
                </c:pt>
                <c:pt idx="754">
                  <c:v>-145531.54</c:v>
                </c:pt>
                <c:pt idx="755">
                  <c:v>-146148.4375</c:v>
                </c:pt>
                <c:pt idx="756">
                  <c:v>-146766.74</c:v>
                </c:pt>
                <c:pt idx="757">
                  <c:v>-147386.4475</c:v>
                </c:pt>
                <c:pt idx="758">
                  <c:v>-148007.56</c:v>
                </c:pt>
                <c:pt idx="759">
                  <c:v>-148630.0775</c:v>
                </c:pt>
                <c:pt idx="760">
                  <c:v>-149254</c:v>
                </c:pt>
                <c:pt idx="761">
                  <c:v>-149879.3275</c:v>
                </c:pt>
                <c:pt idx="762">
                  <c:v>-150506.06</c:v>
                </c:pt>
                <c:pt idx="763">
                  <c:v>-151134.1975</c:v>
                </c:pt>
                <c:pt idx="764">
                  <c:v>-151763.74</c:v>
                </c:pt>
                <c:pt idx="765">
                  <c:v>-152394.6875</c:v>
                </c:pt>
                <c:pt idx="766">
                  <c:v>-153027.04</c:v>
                </c:pt>
                <c:pt idx="767">
                  <c:v>-153660.7975</c:v>
                </c:pt>
                <c:pt idx="768">
                  <c:v>-154295.96</c:v>
                </c:pt>
                <c:pt idx="769">
                  <c:v>-154932.5275</c:v>
                </c:pt>
                <c:pt idx="770">
                  <c:v>-155570.5</c:v>
                </c:pt>
                <c:pt idx="771">
                  <c:v>-156209.8775</c:v>
                </c:pt>
                <c:pt idx="772">
                  <c:v>-156850.66</c:v>
                </c:pt>
                <c:pt idx="773">
                  <c:v>-157492.8475</c:v>
                </c:pt>
                <c:pt idx="774">
                  <c:v>-158136.44</c:v>
                </c:pt>
                <c:pt idx="775">
                  <c:v>-158781.4375</c:v>
                </c:pt>
                <c:pt idx="776">
                  <c:v>-159427.84</c:v>
                </c:pt>
                <c:pt idx="777">
                  <c:v>-160075.6475</c:v>
                </c:pt>
                <c:pt idx="778">
                  <c:v>-160724.86</c:v>
                </c:pt>
                <c:pt idx="779">
                  <c:v>-161375.4775</c:v>
                </c:pt>
                <c:pt idx="780">
                  <c:v>-162027.5</c:v>
                </c:pt>
                <c:pt idx="781">
                  <c:v>-162680.9275</c:v>
                </c:pt>
                <c:pt idx="782">
                  <c:v>-163335.76</c:v>
                </c:pt>
                <c:pt idx="783">
                  <c:v>-163991.9975</c:v>
                </c:pt>
                <c:pt idx="784">
                  <c:v>-164649.64</c:v>
                </c:pt>
                <c:pt idx="785">
                  <c:v>-165308.6875</c:v>
                </c:pt>
                <c:pt idx="786">
                  <c:v>-165969.14</c:v>
                </c:pt>
                <c:pt idx="787">
                  <c:v>-166630.9975</c:v>
                </c:pt>
                <c:pt idx="788">
                  <c:v>-167294.26</c:v>
                </c:pt>
                <c:pt idx="789">
                  <c:v>-167958.9275</c:v>
                </c:pt>
                <c:pt idx="790">
                  <c:v>-168625</c:v>
                </c:pt>
                <c:pt idx="791">
                  <c:v>-169292.4775</c:v>
                </c:pt>
                <c:pt idx="792">
                  <c:v>-169961.36</c:v>
                </c:pt>
                <c:pt idx="793">
                  <c:v>-170631.6475</c:v>
                </c:pt>
                <c:pt idx="794">
                  <c:v>-171303.34</c:v>
                </c:pt>
                <c:pt idx="795">
                  <c:v>-171976.4375</c:v>
                </c:pt>
                <c:pt idx="796">
                  <c:v>-172650.94</c:v>
                </c:pt>
                <c:pt idx="797">
                  <c:v>-173326.8475</c:v>
                </c:pt>
                <c:pt idx="798">
                  <c:v>-174004.16</c:v>
                </c:pt>
                <c:pt idx="799">
                  <c:v>-174682.8775</c:v>
                </c:pt>
                <c:pt idx="800">
                  <c:v>-175363</c:v>
                </c:pt>
              </c:numCache>
            </c:numRef>
          </c:yVal>
          <c:smooth val="0"/>
        </c:ser>
        <c:axId val="22743554"/>
        <c:axId val="92974915"/>
      </c:scatterChart>
      <c:valAx>
        <c:axId val="227435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IN" sz="2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en-IN" sz="2000" spc="-1" strike="noStrike">
                    <a:solidFill>
                      <a:srgbClr val="000000"/>
                    </a:solidFill>
                    <a:latin typeface="Calibri"/>
                  </a:rPr>
                  <a:t>T (K)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255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0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974915"/>
        <c:crossesAt val="-80000"/>
        <c:crossBetween val="midCat"/>
      </c:valAx>
      <c:valAx>
        <c:axId val="92974915"/>
        <c:scaling>
          <c:orientation val="minMax"/>
          <c:min val="-150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IN" sz="2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en-IN" sz="2000" spc="-1" strike="noStrike">
                    <a:solidFill>
                      <a:srgbClr val="000000"/>
                    </a:solidFill>
                    <a:latin typeface="Calibri"/>
                  </a:rPr>
                  <a:t>ΔG (J/mol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255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0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743554"/>
        <c:crossesAt val="-80000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194501372723406"/>
          <c:y val="0.0140953509031685"/>
          <c:w val="0.278499613302397"/>
          <c:h val="0.52392797915186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6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600" spc="106" strike="noStrike">
                <a:solidFill>
                  <a:srgbClr val="595959"/>
                </a:solidFill>
                <a:latin typeface="Calibri"/>
              </a:defRPr>
            </a:pPr>
            <a:r>
              <a:rPr b="1" lang="en-US" sz="1600" spc="106" strike="noStrike">
                <a:solidFill>
                  <a:srgbClr val="595959"/>
                </a:solidFill>
                <a:latin typeface="Calibri"/>
              </a:rPr>
              <a:t>ΔG -T</a:t>
            </a:r>
          </a:p>
        </c:rich>
      </c:tx>
      <c:layout>
        <c:manualLayout>
          <c:xMode val="edge"/>
          <c:yMode val="edge"/>
          <c:x val="0.49741856753966"/>
          <c:y val="0.0585736459439588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309114803342"/>
          <c:y val="0.0319418348174169"/>
          <c:w val="0.824509527832535"/>
          <c:h val="0.939384037251858"/>
        </c:manualLayout>
      </c:layout>
      <c:scatterChart>
        <c:scatterStyle val="line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del G (Hirschmann)</c:v>
                </c:pt>
              </c:strCache>
            </c:strRef>
          </c:tx>
          <c:spPr>
            <a:solidFill>
              <a:srgbClr val="5b9bd5"/>
            </a:solidFill>
            <a:ln w="2232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Sheet2!$H$2:$H$802</c:f>
              <c:numCache>
                <c:formatCode>General</c:formatCode>
                <c:ptCount val="801"/>
                <c:pt idx="0">
                  <c:v>1000</c:v>
                </c:pt>
                <c:pt idx="1">
                  <c:v>1005</c:v>
                </c:pt>
                <c:pt idx="2">
                  <c:v>1010</c:v>
                </c:pt>
                <c:pt idx="3">
                  <c:v>1015</c:v>
                </c:pt>
                <c:pt idx="4">
                  <c:v>1020</c:v>
                </c:pt>
                <c:pt idx="5">
                  <c:v>1025</c:v>
                </c:pt>
                <c:pt idx="6">
                  <c:v>1030</c:v>
                </c:pt>
                <c:pt idx="7">
                  <c:v>1035</c:v>
                </c:pt>
                <c:pt idx="8">
                  <c:v>1040</c:v>
                </c:pt>
                <c:pt idx="9">
                  <c:v>1045</c:v>
                </c:pt>
                <c:pt idx="10">
                  <c:v>1050</c:v>
                </c:pt>
                <c:pt idx="11">
                  <c:v>1055</c:v>
                </c:pt>
                <c:pt idx="12">
                  <c:v>1060</c:v>
                </c:pt>
                <c:pt idx="13">
                  <c:v>1065</c:v>
                </c:pt>
                <c:pt idx="14">
                  <c:v>1070</c:v>
                </c:pt>
                <c:pt idx="15">
                  <c:v>1075</c:v>
                </c:pt>
                <c:pt idx="16">
                  <c:v>1080</c:v>
                </c:pt>
                <c:pt idx="17">
                  <c:v>1085</c:v>
                </c:pt>
                <c:pt idx="18">
                  <c:v>1090</c:v>
                </c:pt>
                <c:pt idx="19">
                  <c:v>1095</c:v>
                </c:pt>
                <c:pt idx="20">
                  <c:v>1100</c:v>
                </c:pt>
                <c:pt idx="21">
                  <c:v>1105</c:v>
                </c:pt>
                <c:pt idx="22">
                  <c:v>1110</c:v>
                </c:pt>
                <c:pt idx="23">
                  <c:v>1115</c:v>
                </c:pt>
                <c:pt idx="24">
                  <c:v>1120</c:v>
                </c:pt>
                <c:pt idx="25">
                  <c:v>1125</c:v>
                </c:pt>
                <c:pt idx="26">
                  <c:v>1130</c:v>
                </c:pt>
                <c:pt idx="27">
                  <c:v>1135</c:v>
                </c:pt>
                <c:pt idx="28">
                  <c:v>1140</c:v>
                </c:pt>
                <c:pt idx="29">
                  <c:v>1145</c:v>
                </c:pt>
                <c:pt idx="30">
                  <c:v>1150</c:v>
                </c:pt>
                <c:pt idx="31">
                  <c:v>1155</c:v>
                </c:pt>
                <c:pt idx="32">
                  <c:v>1160</c:v>
                </c:pt>
                <c:pt idx="33">
                  <c:v>1165</c:v>
                </c:pt>
                <c:pt idx="34">
                  <c:v>1170</c:v>
                </c:pt>
                <c:pt idx="35">
                  <c:v>1175</c:v>
                </c:pt>
                <c:pt idx="36">
                  <c:v>1180</c:v>
                </c:pt>
                <c:pt idx="37">
                  <c:v>1185</c:v>
                </c:pt>
                <c:pt idx="38">
                  <c:v>1190</c:v>
                </c:pt>
                <c:pt idx="39">
                  <c:v>1195</c:v>
                </c:pt>
                <c:pt idx="40">
                  <c:v>1200</c:v>
                </c:pt>
                <c:pt idx="41">
                  <c:v>1205</c:v>
                </c:pt>
                <c:pt idx="42">
                  <c:v>1210</c:v>
                </c:pt>
                <c:pt idx="43">
                  <c:v>1215</c:v>
                </c:pt>
                <c:pt idx="44">
                  <c:v>1220</c:v>
                </c:pt>
                <c:pt idx="45">
                  <c:v>1225</c:v>
                </c:pt>
                <c:pt idx="46">
                  <c:v>1230</c:v>
                </c:pt>
                <c:pt idx="47">
                  <c:v>1235</c:v>
                </c:pt>
                <c:pt idx="48">
                  <c:v>1240</c:v>
                </c:pt>
                <c:pt idx="49">
                  <c:v>1245</c:v>
                </c:pt>
                <c:pt idx="50">
                  <c:v>1250</c:v>
                </c:pt>
                <c:pt idx="51">
                  <c:v>1255</c:v>
                </c:pt>
                <c:pt idx="52">
                  <c:v>1260</c:v>
                </c:pt>
                <c:pt idx="53">
                  <c:v>1265</c:v>
                </c:pt>
                <c:pt idx="54">
                  <c:v>1270</c:v>
                </c:pt>
                <c:pt idx="55">
                  <c:v>1275</c:v>
                </c:pt>
                <c:pt idx="56">
                  <c:v>1280</c:v>
                </c:pt>
                <c:pt idx="57">
                  <c:v>1285</c:v>
                </c:pt>
                <c:pt idx="58">
                  <c:v>1290</c:v>
                </c:pt>
                <c:pt idx="59">
                  <c:v>1295</c:v>
                </c:pt>
                <c:pt idx="60">
                  <c:v>1300</c:v>
                </c:pt>
                <c:pt idx="61">
                  <c:v>1305</c:v>
                </c:pt>
                <c:pt idx="62">
                  <c:v>1310</c:v>
                </c:pt>
                <c:pt idx="63">
                  <c:v>1315</c:v>
                </c:pt>
                <c:pt idx="64">
                  <c:v>1320</c:v>
                </c:pt>
                <c:pt idx="65">
                  <c:v>1325</c:v>
                </c:pt>
                <c:pt idx="66">
                  <c:v>1330</c:v>
                </c:pt>
                <c:pt idx="67">
                  <c:v>1335</c:v>
                </c:pt>
                <c:pt idx="68">
                  <c:v>1340</c:v>
                </c:pt>
                <c:pt idx="69">
                  <c:v>1345</c:v>
                </c:pt>
                <c:pt idx="70">
                  <c:v>1350</c:v>
                </c:pt>
                <c:pt idx="71">
                  <c:v>1355</c:v>
                </c:pt>
                <c:pt idx="72">
                  <c:v>1360</c:v>
                </c:pt>
                <c:pt idx="73">
                  <c:v>1365</c:v>
                </c:pt>
                <c:pt idx="74">
                  <c:v>1370</c:v>
                </c:pt>
                <c:pt idx="75">
                  <c:v>1375</c:v>
                </c:pt>
                <c:pt idx="76">
                  <c:v>1380</c:v>
                </c:pt>
                <c:pt idx="77">
                  <c:v>1385</c:v>
                </c:pt>
                <c:pt idx="78">
                  <c:v>1390</c:v>
                </c:pt>
                <c:pt idx="79">
                  <c:v>1395</c:v>
                </c:pt>
                <c:pt idx="80">
                  <c:v>1400</c:v>
                </c:pt>
                <c:pt idx="81">
                  <c:v>1405</c:v>
                </c:pt>
                <c:pt idx="82">
                  <c:v>1410</c:v>
                </c:pt>
                <c:pt idx="83">
                  <c:v>1415</c:v>
                </c:pt>
                <c:pt idx="84">
                  <c:v>1420</c:v>
                </c:pt>
                <c:pt idx="85">
                  <c:v>1425</c:v>
                </c:pt>
                <c:pt idx="86">
                  <c:v>1430</c:v>
                </c:pt>
                <c:pt idx="87">
                  <c:v>1435</c:v>
                </c:pt>
                <c:pt idx="88">
                  <c:v>1440</c:v>
                </c:pt>
                <c:pt idx="89">
                  <c:v>1445</c:v>
                </c:pt>
                <c:pt idx="90">
                  <c:v>1450</c:v>
                </c:pt>
                <c:pt idx="91">
                  <c:v>1455</c:v>
                </c:pt>
                <c:pt idx="92">
                  <c:v>1460</c:v>
                </c:pt>
                <c:pt idx="93">
                  <c:v>1465</c:v>
                </c:pt>
                <c:pt idx="94">
                  <c:v>1470</c:v>
                </c:pt>
                <c:pt idx="95">
                  <c:v>1475</c:v>
                </c:pt>
                <c:pt idx="96">
                  <c:v>1480</c:v>
                </c:pt>
                <c:pt idx="97">
                  <c:v>1485</c:v>
                </c:pt>
                <c:pt idx="98">
                  <c:v>1490</c:v>
                </c:pt>
                <c:pt idx="99">
                  <c:v>1495</c:v>
                </c:pt>
                <c:pt idx="100">
                  <c:v>1500</c:v>
                </c:pt>
                <c:pt idx="101">
                  <c:v>1505</c:v>
                </c:pt>
                <c:pt idx="102">
                  <c:v>1510</c:v>
                </c:pt>
                <c:pt idx="103">
                  <c:v>1515</c:v>
                </c:pt>
                <c:pt idx="104">
                  <c:v>1520</c:v>
                </c:pt>
                <c:pt idx="105">
                  <c:v>1525</c:v>
                </c:pt>
                <c:pt idx="106">
                  <c:v>1530</c:v>
                </c:pt>
                <c:pt idx="107">
                  <c:v>1535</c:v>
                </c:pt>
                <c:pt idx="108">
                  <c:v>1540</c:v>
                </c:pt>
                <c:pt idx="109">
                  <c:v>1545</c:v>
                </c:pt>
                <c:pt idx="110">
                  <c:v>1550</c:v>
                </c:pt>
                <c:pt idx="111">
                  <c:v>1555</c:v>
                </c:pt>
                <c:pt idx="112">
                  <c:v>1560</c:v>
                </c:pt>
                <c:pt idx="113">
                  <c:v>1565</c:v>
                </c:pt>
                <c:pt idx="114">
                  <c:v>1570</c:v>
                </c:pt>
                <c:pt idx="115">
                  <c:v>1575</c:v>
                </c:pt>
                <c:pt idx="116">
                  <c:v>1580</c:v>
                </c:pt>
                <c:pt idx="117">
                  <c:v>1585</c:v>
                </c:pt>
                <c:pt idx="118">
                  <c:v>1590</c:v>
                </c:pt>
                <c:pt idx="119">
                  <c:v>1595</c:v>
                </c:pt>
                <c:pt idx="120">
                  <c:v>1600</c:v>
                </c:pt>
                <c:pt idx="121">
                  <c:v>1605</c:v>
                </c:pt>
                <c:pt idx="122">
                  <c:v>1610</c:v>
                </c:pt>
                <c:pt idx="123">
                  <c:v>1615</c:v>
                </c:pt>
                <c:pt idx="124">
                  <c:v>1620</c:v>
                </c:pt>
                <c:pt idx="125">
                  <c:v>1625</c:v>
                </c:pt>
                <c:pt idx="126">
                  <c:v>1630</c:v>
                </c:pt>
                <c:pt idx="127">
                  <c:v>1635</c:v>
                </c:pt>
                <c:pt idx="128">
                  <c:v>1640</c:v>
                </c:pt>
                <c:pt idx="129">
                  <c:v>1645</c:v>
                </c:pt>
                <c:pt idx="130">
                  <c:v>1650</c:v>
                </c:pt>
                <c:pt idx="131">
                  <c:v>1655</c:v>
                </c:pt>
                <c:pt idx="132">
                  <c:v>1660</c:v>
                </c:pt>
                <c:pt idx="133">
                  <c:v>1665</c:v>
                </c:pt>
                <c:pt idx="134">
                  <c:v>1670</c:v>
                </c:pt>
                <c:pt idx="135">
                  <c:v>1675</c:v>
                </c:pt>
                <c:pt idx="136">
                  <c:v>1680</c:v>
                </c:pt>
                <c:pt idx="137">
                  <c:v>1685</c:v>
                </c:pt>
                <c:pt idx="138">
                  <c:v>1690</c:v>
                </c:pt>
                <c:pt idx="139">
                  <c:v>1695</c:v>
                </c:pt>
                <c:pt idx="140">
                  <c:v>1700</c:v>
                </c:pt>
                <c:pt idx="141">
                  <c:v>1705</c:v>
                </c:pt>
                <c:pt idx="142">
                  <c:v>1710</c:v>
                </c:pt>
                <c:pt idx="143">
                  <c:v>1715</c:v>
                </c:pt>
                <c:pt idx="144">
                  <c:v>1720</c:v>
                </c:pt>
                <c:pt idx="145">
                  <c:v>1725</c:v>
                </c:pt>
                <c:pt idx="146">
                  <c:v>1730</c:v>
                </c:pt>
                <c:pt idx="147">
                  <c:v>1735</c:v>
                </c:pt>
                <c:pt idx="148">
                  <c:v>1740</c:v>
                </c:pt>
                <c:pt idx="149">
                  <c:v>1745</c:v>
                </c:pt>
                <c:pt idx="150">
                  <c:v>1750</c:v>
                </c:pt>
                <c:pt idx="151">
                  <c:v>1755</c:v>
                </c:pt>
                <c:pt idx="152">
                  <c:v>1760</c:v>
                </c:pt>
                <c:pt idx="153">
                  <c:v>1765</c:v>
                </c:pt>
                <c:pt idx="154">
                  <c:v>1770</c:v>
                </c:pt>
                <c:pt idx="155">
                  <c:v>1775</c:v>
                </c:pt>
                <c:pt idx="156">
                  <c:v>1780</c:v>
                </c:pt>
                <c:pt idx="157">
                  <c:v>1785</c:v>
                </c:pt>
                <c:pt idx="158">
                  <c:v>1790</c:v>
                </c:pt>
                <c:pt idx="159">
                  <c:v>1795</c:v>
                </c:pt>
                <c:pt idx="160">
                  <c:v>1800</c:v>
                </c:pt>
                <c:pt idx="161">
                  <c:v>1805</c:v>
                </c:pt>
                <c:pt idx="162">
                  <c:v>1810</c:v>
                </c:pt>
                <c:pt idx="163">
                  <c:v>1815</c:v>
                </c:pt>
                <c:pt idx="164">
                  <c:v>1820</c:v>
                </c:pt>
                <c:pt idx="165">
                  <c:v>1825</c:v>
                </c:pt>
                <c:pt idx="166">
                  <c:v>1830</c:v>
                </c:pt>
                <c:pt idx="167">
                  <c:v>1835</c:v>
                </c:pt>
                <c:pt idx="168">
                  <c:v>1840</c:v>
                </c:pt>
                <c:pt idx="169">
                  <c:v>1845</c:v>
                </c:pt>
                <c:pt idx="170">
                  <c:v>1850</c:v>
                </c:pt>
                <c:pt idx="171">
                  <c:v>1855</c:v>
                </c:pt>
                <c:pt idx="172">
                  <c:v>1860</c:v>
                </c:pt>
                <c:pt idx="173">
                  <c:v>1865</c:v>
                </c:pt>
                <c:pt idx="174">
                  <c:v>1870</c:v>
                </c:pt>
                <c:pt idx="175">
                  <c:v>1875</c:v>
                </c:pt>
                <c:pt idx="176">
                  <c:v>1880</c:v>
                </c:pt>
                <c:pt idx="177">
                  <c:v>1885</c:v>
                </c:pt>
                <c:pt idx="178">
                  <c:v>1890</c:v>
                </c:pt>
                <c:pt idx="179">
                  <c:v>1895</c:v>
                </c:pt>
                <c:pt idx="180">
                  <c:v>1900</c:v>
                </c:pt>
                <c:pt idx="181">
                  <c:v>1905</c:v>
                </c:pt>
                <c:pt idx="182">
                  <c:v>1910</c:v>
                </c:pt>
                <c:pt idx="183">
                  <c:v>1915</c:v>
                </c:pt>
                <c:pt idx="184">
                  <c:v>1920</c:v>
                </c:pt>
                <c:pt idx="185">
                  <c:v>1925</c:v>
                </c:pt>
                <c:pt idx="186">
                  <c:v>1930</c:v>
                </c:pt>
                <c:pt idx="187">
                  <c:v>1935</c:v>
                </c:pt>
                <c:pt idx="188">
                  <c:v>1940</c:v>
                </c:pt>
                <c:pt idx="189">
                  <c:v>1945</c:v>
                </c:pt>
                <c:pt idx="190">
                  <c:v>1950</c:v>
                </c:pt>
                <c:pt idx="191">
                  <c:v>1955</c:v>
                </c:pt>
                <c:pt idx="192">
                  <c:v>1960</c:v>
                </c:pt>
                <c:pt idx="193">
                  <c:v>1965</c:v>
                </c:pt>
                <c:pt idx="194">
                  <c:v>1970</c:v>
                </c:pt>
                <c:pt idx="195">
                  <c:v>1975</c:v>
                </c:pt>
                <c:pt idx="196">
                  <c:v>1980</c:v>
                </c:pt>
                <c:pt idx="197">
                  <c:v>1985</c:v>
                </c:pt>
                <c:pt idx="198">
                  <c:v>1990</c:v>
                </c:pt>
                <c:pt idx="199">
                  <c:v>1995</c:v>
                </c:pt>
                <c:pt idx="200">
                  <c:v>2000</c:v>
                </c:pt>
                <c:pt idx="201">
                  <c:v>2005</c:v>
                </c:pt>
                <c:pt idx="202">
                  <c:v>2010</c:v>
                </c:pt>
                <c:pt idx="203">
                  <c:v>2015</c:v>
                </c:pt>
                <c:pt idx="204">
                  <c:v>2020</c:v>
                </c:pt>
                <c:pt idx="205">
                  <c:v>2025</c:v>
                </c:pt>
                <c:pt idx="206">
                  <c:v>2030</c:v>
                </c:pt>
                <c:pt idx="207">
                  <c:v>2035</c:v>
                </c:pt>
                <c:pt idx="208">
                  <c:v>2040</c:v>
                </c:pt>
                <c:pt idx="209">
                  <c:v>2045</c:v>
                </c:pt>
                <c:pt idx="210">
                  <c:v>2050</c:v>
                </c:pt>
                <c:pt idx="211">
                  <c:v>2055</c:v>
                </c:pt>
                <c:pt idx="212">
                  <c:v>2060</c:v>
                </c:pt>
                <c:pt idx="213">
                  <c:v>2065</c:v>
                </c:pt>
                <c:pt idx="214">
                  <c:v>2070</c:v>
                </c:pt>
                <c:pt idx="215">
                  <c:v>2075</c:v>
                </c:pt>
                <c:pt idx="216">
                  <c:v>2080</c:v>
                </c:pt>
                <c:pt idx="217">
                  <c:v>2085</c:v>
                </c:pt>
                <c:pt idx="218">
                  <c:v>2090</c:v>
                </c:pt>
                <c:pt idx="219">
                  <c:v>2095</c:v>
                </c:pt>
                <c:pt idx="220">
                  <c:v>2100</c:v>
                </c:pt>
                <c:pt idx="221">
                  <c:v>2105</c:v>
                </c:pt>
                <c:pt idx="222">
                  <c:v>2110</c:v>
                </c:pt>
                <c:pt idx="223">
                  <c:v>2115</c:v>
                </c:pt>
                <c:pt idx="224">
                  <c:v>2120</c:v>
                </c:pt>
                <c:pt idx="225">
                  <c:v>2125</c:v>
                </c:pt>
                <c:pt idx="226">
                  <c:v>2130</c:v>
                </c:pt>
                <c:pt idx="227">
                  <c:v>2135</c:v>
                </c:pt>
                <c:pt idx="228">
                  <c:v>2140</c:v>
                </c:pt>
                <c:pt idx="229">
                  <c:v>2145</c:v>
                </c:pt>
                <c:pt idx="230">
                  <c:v>2150</c:v>
                </c:pt>
                <c:pt idx="231">
                  <c:v>2155</c:v>
                </c:pt>
                <c:pt idx="232">
                  <c:v>2160</c:v>
                </c:pt>
                <c:pt idx="233">
                  <c:v>2165</c:v>
                </c:pt>
                <c:pt idx="234">
                  <c:v>2170</c:v>
                </c:pt>
                <c:pt idx="235">
                  <c:v>2175</c:v>
                </c:pt>
                <c:pt idx="236">
                  <c:v>2180</c:v>
                </c:pt>
                <c:pt idx="237">
                  <c:v>2185</c:v>
                </c:pt>
                <c:pt idx="238">
                  <c:v>2190</c:v>
                </c:pt>
                <c:pt idx="239">
                  <c:v>2195</c:v>
                </c:pt>
                <c:pt idx="240">
                  <c:v>2200</c:v>
                </c:pt>
                <c:pt idx="241">
                  <c:v>2205</c:v>
                </c:pt>
                <c:pt idx="242">
                  <c:v>2210</c:v>
                </c:pt>
                <c:pt idx="243">
                  <c:v>2215</c:v>
                </c:pt>
                <c:pt idx="244">
                  <c:v>2220</c:v>
                </c:pt>
                <c:pt idx="245">
                  <c:v>2225</c:v>
                </c:pt>
                <c:pt idx="246">
                  <c:v>2230</c:v>
                </c:pt>
                <c:pt idx="247">
                  <c:v>2235</c:v>
                </c:pt>
                <c:pt idx="248">
                  <c:v>2240</c:v>
                </c:pt>
                <c:pt idx="249">
                  <c:v>2245</c:v>
                </c:pt>
                <c:pt idx="250">
                  <c:v>2250</c:v>
                </c:pt>
                <c:pt idx="251">
                  <c:v>2255</c:v>
                </c:pt>
                <c:pt idx="252">
                  <c:v>2260</c:v>
                </c:pt>
                <c:pt idx="253">
                  <c:v>2265</c:v>
                </c:pt>
                <c:pt idx="254">
                  <c:v>2270</c:v>
                </c:pt>
                <c:pt idx="255">
                  <c:v>2275</c:v>
                </c:pt>
                <c:pt idx="256">
                  <c:v>2280</c:v>
                </c:pt>
                <c:pt idx="257">
                  <c:v>2285</c:v>
                </c:pt>
                <c:pt idx="258">
                  <c:v>2290</c:v>
                </c:pt>
                <c:pt idx="259">
                  <c:v>2295</c:v>
                </c:pt>
                <c:pt idx="260">
                  <c:v>2300</c:v>
                </c:pt>
                <c:pt idx="261">
                  <c:v>2305</c:v>
                </c:pt>
                <c:pt idx="262">
                  <c:v>2310</c:v>
                </c:pt>
                <c:pt idx="263">
                  <c:v>2315</c:v>
                </c:pt>
                <c:pt idx="264">
                  <c:v>2320</c:v>
                </c:pt>
                <c:pt idx="265">
                  <c:v>2325</c:v>
                </c:pt>
                <c:pt idx="266">
                  <c:v>2330</c:v>
                </c:pt>
                <c:pt idx="267">
                  <c:v>2335</c:v>
                </c:pt>
                <c:pt idx="268">
                  <c:v>2340</c:v>
                </c:pt>
                <c:pt idx="269">
                  <c:v>2345</c:v>
                </c:pt>
                <c:pt idx="270">
                  <c:v>2350</c:v>
                </c:pt>
                <c:pt idx="271">
                  <c:v>2355</c:v>
                </c:pt>
                <c:pt idx="272">
                  <c:v>2360</c:v>
                </c:pt>
                <c:pt idx="273">
                  <c:v>2365</c:v>
                </c:pt>
                <c:pt idx="274">
                  <c:v>2370</c:v>
                </c:pt>
                <c:pt idx="275">
                  <c:v>2375</c:v>
                </c:pt>
                <c:pt idx="276">
                  <c:v>2380</c:v>
                </c:pt>
                <c:pt idx="277">
                  <c:v>2385</c:v>
                </c:pt>
                <c:pt idx="278">
                  <c:v>2390</c:v>
                </c:pt>
                <c:pt idx="279">
                  <c:v>2395</c:v>
                </c:pt>
                <c:pt idx="280">
                  <c:v>2400</c:v>
                </c:pt>
                <c:pt idx="281">
                  <c:v>2405</c:v>
                </c:pt>
                <c:pt idx="282">
                  <c:v>2410</c:v>
                </c:pt>
                <c:pt idx="283">
                  <c:v>2415</c:v>
                </c:pt>
                <c:pt idx="284">
                  <c:v>2420</c:v>
                </c:pt>
                <c:pt idx="285">
                  <c:v>2425</c:v>
                </c:pt>
                <c:pt idx="286">
                  <c:v>2430</c:v>
                </c:pt>
                <c:pt idx="287">
                  <c:v>2435</c:v>
                </c:pt>
                <c:pt idx="288">
                  <c:v>2440</c:v>
                </c:pt>
                <c:pt idx="289">
                  <c:v>2445</c:v>
                </c:pt>
                <c:pt idx="290">
                  <c:v>2450</c:v>
                </c:pt>
                <c:pt idx="291">
                  <c:v>2455</c:v>
                </c:pt>
                <c:pt idx="292">
                  <c:v>2460</c:v>
                </c:pt>
                <c:pt idx="293">
                  <c:v>2465</c:v>
                </c:pt>
                <c:pt idx="294">
                  <c:v>2470</c:v>
                </c:pt>
                <c:pt idx="295">
                  <c:v>2475</c:v>
                </c:pt>
                <c:pt idx="296">
                  <c:v>2480</c:v>
                </c:pt>
                <c:pt idx="297">
                  <c:v>2485</c:v>
                </c:pt>
                <c:pt idx="298">
                  <c:v>2490</c:v>
                </c:pt>
                <c:pt idx="299">
                  <c:v>2495</c:v>
                </c:pt>
                <c:pt idx="300">
                  <c:v>2500</c:v>
                </c:pt>
                <c:pt idx="301">
                  <c:v>2505</c:v>
                </c:pt>
                <c:pt idx="302">
                  <c:v>2510</c:v>
                </c:pt>
                <c:pt idx="303">
                  <c:v>2515</c:v>
                </c:pt>
                <c:pt idx="304">
                  <c:v>2520</c:v>
                </c:pt>
                <c:pt idx="305">
                  <c:v>2525</c:v>
                </c:pt>
                <c:pt idx="306">
                  <c:v>2530</c:v>
                </c:pt>
                <c:pt idx="307">
                  <c:v>2535</c:v>
                </c:pt>
                <c:pt idx="308">
                  <c:v>2540</c:v>
                </c:pt>
                <c:pt idx="309">
                  <c:v>2545</c:v>
                </c:pt>
                <c:pt idx="310">
                  <c:v>2550</c:v>
                </c:pt>
                <c:pt idx="311">
                  <c:v>2555</c:v>
                </c:pt>
                <c:pt idx="312">
                  <c:v>2560</c:v>
                </c:pt>
                <c:pt idx="313">
                  <c:v>2565</c:v>
                </c:pt>
                <c:pt idx="314">
                  <c:v>2570</c:v>
                </c:pt>
                <c:pt idx="315">
                  <c:v>2575</c:v>
                </c:pt>
                <c:pt idx="316">
                  <c:v>2580</c:v>
                </c:pt>
                <c:pt idx="317">
                  <c:v>2585</c:v>
                </c:pt>
                <c:pt idx="318">
                  <c:v>2590</c:v>
                </c:pt>
                <c:pt idx="319">
                  <c:v>2595</c:v>
                </c:pt>
                <c:pt idx="320">
                  <c:v>2600</c:v>
                </c:pt>
                <c:pt idx="321">
                  <c:v>2605</c:v>
                </c:pt>
                <c:pt idx="322">
                  <c:v>2610</c:v>
                </c:pt>
                <c:pt idx="323">
                  <c:v>2615</c:v>
                </c:pt>
                <c:pt idx="324">
                  <c:v>2620</c:v>
                </c:pt>
                <c:pt idx="325">
                  <c:v>2625</c:v>
                </c:pt>
                <c:pt idx="326">
                  <c:v>2630</c:v>
                </c:pt>
                <c:pt idx="327">
                  <c:v>2635</c:v>
                </c:pt>
                <c:pt idx="328">
                  <c:v>2640</c:v>
                </c:pt>
                <c:pt idx="329">
                  <c:v>2645</c:v>
                </c:pt>
                <c:pt idx="330">
                  <c:v>2650</c:v>
                </c:pt>
                <c:pt idx="331">
                  <c:v>2655</c:v>
                </c:pt>
                <c:pt idx="332">
                  <c:v>2660</c:v>
                </c:pt>
                <c:pt idx="333">
                  <c:v>2665</c:v>
                </c:pt>
                <c:pt idx="334">
                  <c:v>2670</c:v>
                </c:pt>
                <c:pt idx="335">
                  <c:v>2675</c:v>
                </c:pt>
                <c:pt idx="336">
                  <c:v>2680</c:v>
                </c:pt>
                <c:pt idx="337">
                  <c:v>2685</c:v>
                </c:pt>
                <c:pt idx="338">
                  <c:v>2690</c:v>
                </c:pt>
                <c:pt idx="339">
                  <c:v>2695</c:v>
                </c:pt>
                <c:pt idx="340">
                  <c:v>2700</c:v>
                </c:pt>
                <c:pt idx="341">
                  <c:v>2705</c:v>
                </c:pt>
                <c:pt idx="342">
                  <c:v>2710</c:v>
                </c:pt>
                <c:pt idx="343">
                  <c:v>2715</c:v>
                </c:pt>
                <c:pt idx="344">
                  <c:v>2720</c:v>
                </c:pt>
                <c:pt idx="345">
                  <c:v>2725</c:v>
                </c:pt>
                <c:pt idx="346">
                  <c:v>2730</c:v>
                </c:pt>
                <c:pt idx="347">
                  <c:v>2735</c:v>
                </c:pt>
                <c:pt idx="348">
                  <c:v>2740</c:v>
                </c:pt>
                <c:pt idx="349">
                  <c:v>2745</c:v>
                </c:pt>
                <c:pt idx="350">
                  <c:v>2750</c:v>
                </c:pt>
                <c:pt idx="351">
                  <c:v>2755</c:v>
                </c:pt>
                <c:pt idx="352">
                  <c:v>2760</c:v>
                </c:pt>
                <c:pt idx="353">
                  <c:v>2765</c:v>
                </c:pt>
                <c:pt idx="354">
                  <c:v>2770</c:v>
                </c:pt>
                <c:pt idx="355">
                  <c:v>2775</c:v>
                </c:pt>
                <c:pt idx="356">
                  <c:v>2780</c:v>
                </c:pt>
                <c:pt idx="357">
                  <c:v>2785</c:v>
                </c:pt>
                <c:pt idx="358">
                  <c:v>2790</c:v>
                </c:pt>
                <c:pt idx="359">
                  <c:v>2795</c:v>
                </c:pt>
                <c:pt idx="360">
                  <c:v>2800</c:v>
                </c:pt>
                <c:pt idx="361">
                  <c:v>2805</c:v>
                </c:pt>
                <c:pt idx="362">
                  <c:v>2810</c:v>
                </c:pt>
                <c:pt idx="363">
                  <c:v>2815</c:v>
                </c:pt>
                <c:pt idx="364">
                  <c:v>2820</c:v>
                </c:pt>
                <c:pt idx="365">
                  <c:v>2825</c:v>
                </c:pt>
                <c:pt idx="366">
                  <c:v>2830</c:v>
                </c:pt>
                <c:pt idx="367">
                  <c:v>2835</c:v>
                </c:pt>
                <c:pt idx="368">
                  <c:v>2840</c:v>
                </c:pt>
                <c:pt idx="369">
                  <c:v>2845</c:v>
                </c:pt>
                <c:pt idx="370">
                  <c:v>2850</c:v>
                </c:pt>
                <c:pt idx="371">
                  <c:v>2855</c:v>
                </c:pt>
                <c:pt idx="372">
                  <c:v>2860</c:v>
                </c:pt>
                <c:pt idx="373">
                  <c:v>2865</c:v>
                </c:pt>
                <c:pt idx="374">
                  <c:v>2870</c:v>
                </c:pt>
                <c:pt idx="375">
                  <c:v>2875</c:v>
                </c:pt>
                <c:pt idx="376">
                  <c:v>2880</c:v>
                </c:pt>
                <c:pt idx="377">
                  <c:v>2885</c:v>
                </c:pt>
                <c:pt idx="378">
                  <c:v>2890</c:v>
                </c:pt>
                <c:pt idx="379">
                  <c:v>2895</c:v>
                </c:pt>
                <c:pt idx="380">
                  <c:v>2900</c:v>
                </c:pt>
                <c:pt idx="381">
                  <c:v>2905</c:v>
                </c:pt>
                <c:pt idx="382">
                  <c:v>2910</c:v>
                </c:pt>
                <c:pt idx="383">
                  <c:v>2915</c:v>
                </c:pt>
                <c:pt idx="384">
                  <c:v>2920</c:v>
                </c:pt>
                <c:pt idx="385">
                  <c:v>2925</c:v>
                </c:pt>
                <c:pt idx="386">
                  <c:v>2930</c:v>
                </c:pt>
                <c:pt idx="387">
                  <c:v>2935</c:v>
                </c:pt>
                <c:pt idx="388">
                  <c:v>2940</c:v>
                </c:pt>
                <c:pt idx="389">
                  <c:v>2945</c:v>
                </c:pt>
                <c:pt idx="390">
                  <c:v>2950</c:v>
                </c:pt>
                <c:pt idx="391">
                  <c:v>2955</c:v>
                </c:pt>
                <c:pt idx="392">
                  <c:v>2960</c:v>
                </c:pt>
                <c:pt idx="393">
                  <c:v>2965</c:v>
                </c:pt>
                <c:pt idx="394">
                  <c:v>2970</c:v>
                </c:pt>
                <c:pt idx="395">
                  <c:v>2975</c:v>
                </c:pt>
                <c:pt idx="396">
                  <c:v>2980</c:v>
                </c:pt>
                <c:pt idx="397">
                  <c:v>2985</c:v>
                </c:pt>
                <c:pt idx="398">
                  <c:v>2990</c:v>
                </c:pt>
                <c:pt idx="399">
                  <c:v>2995</c:v>
                </c:pt>
                <c:pt idx="400">
                  <c:v>3000</c:v>
                </c:pt>
                <c:pt idx="401">
                  <c:v>3005</c:v>
                </c:pt>
                <c:pt idx="402">
                  <c:v>3010</c:v>
                </c:pt>
                <c:pt idx="403">
                  <c:v>3015</c:v>
                </c:pt>
                <c:pt idx="404">
                  <c:v>3020</c:v>
                </c:pt>
                <c:pt idx="405">
                  <c:v>3025</c:v>
                </c:pt>
                <c:pt idx="406">
                  <c:v>3030</c:v>
                </c:pt>
                <c:pt idx="407">
                  <c:v>3035</c:v>
                </c:pt>
                <c:pt idx="408">
                  <c:v>3040</c:v>
                </c:pt>
                <c:pt idx="409">
                  <c:v>3045</c:v>
                </c:pt>
                <c:pt idx="410">
                  <c:v>3050</c:v>
                </c:pt>
                <c:pt idx="411">
                  <c:v>3055</c:v>
                </c:pt>
                <c:pt idx="412">
                  <c:v>3060</c:v>
                </c:pt>
                <c:pt idx="413">
                  <c:v>3065</c:v>
                </c:pt>
                <c:pt idx="414">
                  <c:v>3070</c:v>
                </c:pt>
                <c:pt idx="415">
                  <c:v>3075</c:v>
                </c:pt>
                <c:pt idx="416">
                  <c:v>3080</c:v>
                </c:pt>
                <c:pt idx="417">
                  <c:v>3085</c:v>
                </c:pt>
                <c:pt idx="418">
                  <c:v>3090</c:v>
                </c:pt>
                <c:pt idx="419">
                  <c:v>3095</c:v>
                </c:pt>
                <c:pt idx="420">
                  <c:v>3100</c:v>
                </c:pt>
                <c:pt idx="421">
                  <c:v>3105</c:v>
                </c:pt>
                <c:pt idx="422">
                  <c:v>3110</c:v>
                </c:pt>
                <c:pt idx="423">
                  <c:v>3115</c:v>
                </c:pt>
                <c:pt idx="424">
                  <c:v>3120</c:v>
                </c:pt>
                <c:pt idx="425">
                  <c:v>3125</c:v>
                </c:pt>
                <c:pt idx="426">
                  <c:v>3130</c:v>
                </c:pt>
                <c:pt idx="427">
                  <c:v>3135</c:v>
                </c:pt>
                <c:pt idx="428">
                  <c:v>3140</c:v>
                </c:pt>
                <c:pt idx="429">
                  <c:v>3145</c:v>
                </c:pt>
                <c:pt idx="430">
                  <c:v>3150</c:v>
                </c:pt>
                <c:pt idx="431">
                  <c:v>3155</c:v>
                </c:pt>
                <c:pt idx="432">
                  <c:v>3160</c:v>
                </c:pt>
                <c:pt idx="433">
                  <c:v>3165</c:v>
                </c:pt>
                <c:pt idx="434">
                  <c:v>3170</c:v>
                </c:pt>
                <c:pt idx="435">
                  <c:v>3175</c:v>
                </c:pt>
                <c:pt idx="436">
                  <c:v>3180</c:v>
                </c:pt>
                <c:pt idx="437">
                  <c:v>3185</c:v>
                </c:pt>
                <c:pt idx="438">
                  <c:v>3190</c:v>
                </c:pt>
                <c:pt idx="439">
                  <c:v>3195</c:v>
                </c:pt>
                <c:pt idx="440">
                  <c:v>3200</c:v>
                </c:pt>
                <c:pt idx="441">
                  <c:v>3205</c:v>
                </c:pt>
                <c:pt idx="442">
                  <c:v>3210</c:v>
                </c:pt>
                <c:pt idx="443">
                  <c:v>3215</c:v>
                </c:pt>
                <c:pt idx="444">
                  <c:v>3220</c:v>
                </c:pt>
                <c:pt idx="445">
                  <c:v>3225</c:v>
                </c:pt>
                <c:pt idx="446">
                  <c:v>3230</c:v>
                </c:pt>
                <c:pt idx="447">
                  <c:v>3235</c:v>
                </c:pt>
                <c:pt idx="448">
                  <c:v>3240</c:v>
                </c:pt>
                <c:pt idx="449">
                  <c:v>3245</c:v>
                </c:pt>
                <c:pt idx="450">
                  <c:v>3250</c:v>
                </c:pt>
                <c:pt idx="451">
                  <c:v>3255</c:v>
                </c:pt>
                <c:pt idx="452">
                  <c:v>3260</c:v>
                </c:pt>
                <c:pt idx="453">
                  <c:v>3265</c:v>
                </c:pt>
                <c:pt idx="454">
                  <c:v>3270</c:v>
                </c:pt>
                <c:pt idx="455">
                  <c:v>3275</c:v>
                </c:pt>
                <c:pt idx="456">
                  <c:v>3280</c:v>
                </c:pt>
                <c:pt idx="457">
                  <c:v>3285</c:v>
                </c:pt>
                <c:pt idx="458">
                  <c:v>3290</c:v>
                </c:pt>
                <c:pt idx="459">
                  <c:v>3295</c:v>
                </c:pt>
                <c:pt idx="460">
                  <c:v>3300</c:v>
                </c:pt>
                <c:pt idx="461">
                  <c:v>3305</c:v>
                </c:pt>
                <c:pt idx="462">
                  <c:v>3310</c:v>
                </c:pt>
                <c:pt idx="463">
                  <c:v>3315</c:v>
                </c:pt>
                <c:pt idx="464">
                  <c:v>3320</c:v>
                </c:pt>
                <c:pt idx="465">
                  <c:v>3325</c:v>
                </c:pt>
                <c:pt idx="466">
                  <c:v>3330</c:v>
                </c:pt>
                <c:pt idx="467">
                  <c:v>3335</c:v>
                </c:pt>
                <c:pt idx="468">
                  <c:v>3340</c:v>
                </c:pt>
                <c:pt idx="469">
                  <c:v>3345</c:v>
                </c:pt>
                <c:pt idx="470">
                  <c:v>3350</c:v>
                </c:pt>
                <c:pt idx="471">
                  <c:v>3355</c:v>
                </c:pt>
                <c:pt idx="472">
                  <c:v>3360</c:v>
                </c:pt>
                <c:pt idx="473">
                  <c:v>3365</c:v>
                </c:pt>
                <c:pt idx="474">
                  <c:v>3370</c:v>
                </c:pt>
                <c:pt idx="475">
                  <c:v>3375</c:v>
                </c:pt>
                <c:pt idx="476">
                  <c:v>3380</c:v>
                </c:pt>
                <c:pt idx="477">
                  <c:v>3385</c:v>
                </c:pt>
                <c:pt idx="478">
                  <c:v>3390</c:v>
                </c:pt>
                <c:pt idx="479">
                  <c:v>3395</c:v>
                </c:pt>
                <c:pt idx="480">
                  <c:v>3400</c:v>
                </c:pt>
                <c:pt idx="481">
                  <c:v>3405</c:v>
                </c:pt>
                <c:pt idx="482">
                  <c:v>3410</c:v>
                </c:pt>
                <c:pt idx="483">
                  <c:v>3415</c:v>
                </c:pt>
                <c:pt idx="484">
                  <c:v>3420</c:v>
                </c:pt>
                <c:pt idx="485">
                  <c:v>3425</c:v>
                </c:pt>
                <c:pt idx="486">
                  <c:v>3430</c:v>
                </c:pt>
                <c:pt idx="487">
                  <c:v>3435</c:v>
                </c:pt>
                <c:pt idx="488">
                  <c:v>3440</c:v>
                </c:pt>
                <c:pt idx="489">
                  <c:v>3445</c:v>
                </c:pt>
                <c:pt idx="490">
                  <c:v>3450</c:v>
                </c:pt>
                <c:pt idx="491">
                  <c:v>3455</c:v>
                </c:pt>
                <c:pt idx="492">
                  <c:v>3460</c:v>
                </c:pt>
                <c:pt idx="493">
                  <c:v>3465</c:v>
                </c:pt>
                <c:pt idx="494">
                  <c:v>3470</c:v>
                </c:pt>
                <c:pt idx="495">
                  <c:v>3475</c:v>
                </c:pt>
                <c:pt idx="496">
                  <c:v>3480</c:v>
                </c:pt>
                <c:pt idx="497">
                  <c:v>3485</c:v>
                </c:pt>
                <c:pt idx="498">
                  <c:v>3490</c:v>
                </c:pt>
                <c:pt idx="499">
                  <c:v>3495</c:v>
                </c:pt>
                <c:pt idx="500">
                  <c:v>3500</c:v>
                </c:pt>
                <c:pt idx="501">
                  <c:v>3505</c:v>
                </c:pt>
                <c:pt idx="502">
                  <c:v>3510</c:v>
                </c:pt>
                <c:pt idx="503">
                  <c:v>3515</c:v>
                </c:pt>
                <c:pt idx="504">
                  <c:v>3520</c:v>
                </c:pt>
                <c:pt idx="505">
                  <c:v>3525</c:v>
                </c:pt>
                <c:pt idx="506">
                  <c:v>3530</c:v>
                </c:pt>
                <c:pt idx="507">
                  <c:v>3535</c:v>
                </c:pt>
                <c:pt idx="508">
                  <c:v>3540</c:v>
                </c:pt>
                <c:pt idx="509">
                  <c:v>3545</c:v>
                </c:pt>
                <c:pt idx="510">
                  <c:v>3550</c:v>
                </c:pt>
                <c:pt idx="511">
                  <c:v>3555</c:v>
                </c:pt>
                <c:pt idx="512">
                  <c:v>3560</c:v>
                </c:pt>
                <c:pt idx="513">
                  <c:v>3565</c:v>
                </c:pt>
                <c:pt idx="514">
                  <c:v>3570</c:v>
                </c:pt>
                <c:pt idx="515">
                  <c:v>3575</c:v>
                </c:pt>
                <c:pt idx="516">
                  <c:v>3580</c:v>
                </c:pt>
                <c:pt idx="517">
                  <c:v>3585</c:v>
                </c:pt>
                <c:pt idx="518">
                  <c:v>3590</c:v>
                </c:pt>
                <c:pt idx="519">
                  <c:v>3595</c:v>
                </c:pt>
                <c:pt idx="520">
                  <c:v>3600</c:v>
                </c:pt>
                <c:pt idx="521">
                  <c:v>3605</c:v>
                </c:pt>
                <c:pt idx="522">
                  <c:v>3610</c:v>
                </c:pt>
                <c:pt idx="523">
                  <c:v>3615</c:v>
                </c:pt>
                <c:pt idx="524">
                  <c:v>3620</c:v>
                </c:pt>
                <c:pt idx="525">
                  <c:v>3625</c:v>
                </c:pt>
                <c:pt idx="526">
                  <c:v>3630</c:v>
                </c:pt>
                <c:pt idx="527">
                  <c:v>3635</c:v>
                </c:pt>
                <c:pt idx="528">
                  <c:v>3640</c:v>
                </c:pt>
                <c:pt idx="529">
                  <c:v>3645</c:v>
                </c:pt>
                <c:pt idx="530">
                  <c:v>3650</c:v>
                </c:pt>
                <c:pt idx="531">
                  <c:v>3655</c:v>
                </c:pt>
                <c:pt idx="532">
                  <c:v>3660</c:v>
                </c:pt>
                <c:pt idx="533">
                  <c:v>3665</c:v>
                </c:pt>
                <c:pt idx="534">
                  <c:v>3670</c:v>
                </c:pt>
                <c:pt idx="535">
                  <c:v>3675</c:v>
                </c:pt>
                <c:pt idx="536">
                  <c:v>3680</c:v>
                </c:pt>
                <c:pt idx="537">
                  <c:v>3685</c:v>
                </c:pt>
                <c:pt idx="538">
                  <c:v>3690</c:v>
                </c:pt>
                <c:pt idx="539">
                  <c:v>3695</c:v>
                </c:pt>
                <c:pt idx="540">
                  <c:v>3700</c:v>
                </c:pt>
                <c:pt idx="541">
                  <c:v>3705</c:v>
                </c:pt>
                <c:pt idx="542">
                  <c:v>3710</c:v>
                </c:pt>
                <c:pt idx="543">
                  <c:v>3715</c:v>
                </c:pt>
                <c:pt idx="544">
                  <c:v>3720</c:v>
                </c:pt>
                <c:pt idx="545">
                  <c:v>3725</c:v>
                </c:pt>
                <c:pt idx="546">
                  <c:v>3730</c:v>
                </c:pt>
                <c:pt idx="547">
                  <c:v>3735</c:v>
                </c:pt>
                <c:pt idx="548">
                  <c:v>3740</c:v>
                </c:pt>
                <c:pt idx="549">
                  <c:v>3745</c:v>
                </c:pt>
                <c:pt idx="550">
                  <c:v>3750</c:v>
                </c:pt>
                <c:pt idx="551">
                  <c:v>3755</c:v>
                </c:pt>
                <c:pt idx="552">
                  <c:v>3760</c:v>
                </c:pt>
                <c:pt idx="553">
                  <c:v>3765</c:v>
                </c:pt>
                <c:pt idx="554">
                  <c:v>3770</c:v>
                </c:pt>
                <c:pt idx="555">
                  <c:v>3775</c:v>
                </c:pt>
                <c:pt idx="556">
                  <c:v>3780</c:v>
                </c:pt>
                <c:pt idx="557">
                  <c:v>3785</c:v>
                </c:pt>
                <c:pt idx="558">
                  <c:v>3790</c:v>
                </c:pt>
                <c:pt idx="559">
                  <c:v>3795</c:v>
                </c:pt>
                <c:pt idx="560">
                  <c:v>3800</c:v>
                </c:pt>
                <c:pt idx="561">
                  <c:v>3805</c:v>
                </c:pt>
                <c:pt idx="562">
                  <c:v>3810</c:v>
                </c:pt>
                <c:pt idx="563">
                  <c:v>3815</c:v>
                </c:pt>
                <c:pt idx="564">
                  <c:v>3820</c:v>
                </c:pt>
                <c:pt idx="565">
                  <c:v>3825</c:v>
                </c:pt>
                <c:pt idx="566">
                  <c:v>3830</c:v>
                </c:pt>
                <c:pt idx="567">
                  <c:v>3835</c:v>
                </c:pt>
                <c:pt idx="568">
                  <c:v>3840</c:v>
                </c:pt>
                <c:pt idx="569">
                  <c:v>3845</c:v>
                </c:pt>
                <c:pt idx="570">
                  <c:v>3850</c:v>
                </c:pt>
                <c:pt idx="571">
                  <c:v>3855</c:v>
                </c:pt>
                <c:pt idx="572">
                  <c:v>3860</c:v>
                </c:pt>
                <c:pt idx="573">
                  <c:v>3865</c:v>
                </c:pt>
                <c:pt idx="574">
                  <c:v>3870</c:v>
                </c:pt>
                <c:pt idx="575">
                  <c:v>3875</c:v>
                </c:pt>
                <c:pt idx="576">
                  <c:v>3880</c:v>
                </c:pt>
                <c:pt idx="577">
                  <c:v>3885</c:v>
                </c:pt>
                <c:pt idx="578">
                  <c:v>3890</c:v>
                </c:pt>
                <c:pt idx="579">
                  <c:v>3895</c:v>
                </c:pt>
                <c:pt idx="580">
                  <c:v>3900</c:v>
                </c:pt>
                <c:pt idx="581">
                  <c:v>3905</c:v>
                </c:pt>
                <c:pt idx="582">
                  <c:v>3910</c:v>
                </c:pt>
                <c:pt idx="583">
                  <c:v>3915</c:v>
                </c:pt>
                <c:pt idx="584">
                  <c:v>3920</c:v>
                </c:pt>
                <c:pt idx="585">
                  <c:v>3925</c:v>
                </c:pt>
                <c:pt idx="586">
                  <c:v>3930</c:v>
                </c:pt>
                <c:pt idx="587">
                  <c:v>3935</c:v>
                </c:pt>
                <c:pt idx="588">
                  <c:v>3940</c:v>
                </c:pt>
                <c:pt idx="589">
                  <c:v>3945</c:v>
                </c:pt>
                <c:pt idx="590">
                  <c:v>3950</c:v>
                </c:pt>
                <c:pt idx="591">
                  <c:v>3955</c:v>
                </c:pt>
                <c:pt idx="592">
                  <c:v>3960</c:v>
                </c:pt>
                <c:pt idx="593">
                  <c:v>3965</c:v>
                </c:pt>
                <c:pt idx="594">
                  <c:v>3970</c:v>
                </c:pt>
                <c:pt idx="595">
                  <c:v>3975</c:v>
                </c:pt>
                <c:pt idx="596">
                  <c:v>3980</c:v>
                </c:pt>
                <c:pt idx="597">
                  <c:v>3985</c:v>
                </c:pt>
                <c:pt idx="598">
                  <c:v>3990</c:v>
                </c:pt>
                <c:pt idx="599">
                  <c:v>3995</c:v>
                </c:pt>
                <c:pt idx="600">
                  <c:v>4000</c:v>
                </c:pt>
                <c:pt idx="601">
                  <c:v>4005</c:v>
                </c:pt>
                <c:pt idx="602">
                  <c:v>4010</c:v>
                </c:pt>
                <c:pt idx="603">
                  <c:v>4015</c:v>
                </c:pt>
                <c:pt idx="604">
                  <c:v>4020</c:v>
                </c:pt>
                <c:pt idx="605">
                  <c:v>4025</c:v>
                </c:pt>
                <c:pt idx="606">
                  <c:v>4030</c:v>
                </c:pt>
                <c:pt idx="607">
                  <c:v>4035</c:v>
                </c:pt>
                <c:pt idx="608">
                  <c:v>4040</c:v>
                </c:pt>
                <c:pt idx="609">
                  <c:v>4045</c:v>
                </c:pt>
                <c:pt idx="610">
                  <c:v>4050</c:v>
                </c:pt>
                <c:pt idx="611">
                  <c:v>4055</c:v>
                </c:pt>
                <c:pt idx="612">
                  <c:v>4060</c:v>
                </c:pt>
                <c:pt idx="613">
                  <c:v>4065</c:v>
                </c:pt>
                <c:pt idx="614">
                  <c:v>4070</c:v>
                </c:pt>
                <c:pt idx="615">
                  <c:v>4075</c:v>
                </c:pt>
                <c:pt idx="616">
                  <c:v>4080</c:v>
                </c:pt>
                <c:pt idx="617">
                  <c:v>4085</c:v>
                </c:pt>
                <c:pt idx="618">
                  <c:v>4090</c:v>
                </c:pt>
                <c:pt idx="619">
                  <c:v>4095</c:v>
                </c:pt>
                <c:pt idx="620">
                  <c:v>4100</c:v>
                </c:pt>
                <c:pt idx="621">
                  <c:v>4105</c:v>
                </c:pt>
                <c:pt idx="622">
                  <c:v>4110</c:v>
                </c:pt>
                <c:pt idx="623">
                  <c:v>4115</c:v>
                </c:pt>
                <c:pt idx="624">
                  <c:v>4120</c:v>
                </c:pt>
                <c:pt idx="625">
                  <c:v>4125</c:v>
                </c:pt>
                <c:pt idx="626">
                  <c:v>4130</c:v>
                </c:pt>
                <c:pt idx="627">
                  <c:v>4135</c:v>
                </c:pt>
                <c:pt idx="628">
                  <c:v>4140</c:v>
                </c:pt>
                <c:pt idx="629">
                  <c:v>4145</c:v>
                </c:pt>
                <c:pt idx="630">
                  <c:v>4150</c:v>
                </c:pt>
                <c:pt idx="631">
                  <c:v>4155</c:v>
                </c:pt>
                <c:pt idx="632">
                  <c:v>4160</c:v>
                </c:pt>
                <c:pt idx="633">
                  <c:v>4165</c:v>
                </c:pt>
                <c:pt idx="634">
                  <c:v>4170</c:v>
                </c:pt>
                <c:pt idx="635">
                  <c:v>4175</c:v>
                </c:pt>
                <c:pt idx="636">
                  <c:v>4180</c:v>
                </c:pt>
                <c:pt idx="637">
                  <c:v>4185</c:v>
                </c:pt>
                <c:pt idx="638">
                  <c:v>4190</c:v>
                </c:pt>
                <c:pt idx="639">
                  <c:v>4195</c:v>
                </c:pt>
                <c:pt idx="640">
                  <c:v>4200</c:v>
                </c:pt>
                <c:pt idx="641">
                  <c:v>4205</c:v>
                </c:pt>
                <c:pt idx="642">
                  <c:v>4210</c:v>
                </c:pt>
                <c:pt idx="643">
                  <c:v>4215</c:v>
                </c:pt>
                <c:pt idx="644">
                  <c:v>4220</c:v>
                </c:pt>
                <c:pt idx="645">
                  <c:v>4225</c:v>
                </c:pt>
                <c:pt idx="646">
                  <c:v>4230</c:v>
                </c:pt>
                <c:pt idx="647">
                  <c:v>4235</c:v>
                </c:pt>
                <c:pt idx="648">
                  <c:v>4240</c:v>
                </c:pt>
                <c:pt idx="649">
                  <c:v>4245</c:v>
                </c:pt>
                <c:pt idx="650">
                  <c:v>4250</c:v>
                </c:pt>
                <c:pt idx="651">
                  <c:v>4255</c:v>
                </c:pt>
                <c:pt idx="652">
                  <c:v>4260</c:v>
                </c:pt>
                <c:pt idx="653">
                  <c:v>4265</c:v>
                </c:pt>
                <c:pt idx="654">
                  <c:v>4270</c:v>
                </c:pt>
                <c:pt idx="655">
                  <c:v>4275</c:v>
                </c:pt>
                <c:pt idx="656">
                  <c:v>4280</c:v>
                </c:pt>
                <c:pt idx="657">
                  <c:v>4285</c:v>
                </c:pt>
                <c:pt idx="658">
                  <c:v>4290</c:v>
                </c:pt>
                <c:pt idx="659">
                  <c:v>4295</c:v>
                </c:pt>
                <c:pt idx="660">
                  <c:v>4300</c:v>
                </c:pt>
                <c:pt idx="661">
                  <c:v>4305</c:v>
                </c:pt>
                <c:pt idx="662">
                  <c:v>4310</c:v>
                </c:pt>
                <c:pt idx="663">
                  <c:v>4315</c:v>
                </c:pt>
                <c:pt idx="664">
                  <c:v>4320</c:v>
                </c:pt>
                <c:pt idx="665">
                  <c:v>4325</c:v>
                </c:pt>
                <c:pt idx="666">
                  <c:v>4330</c:v>
                </c:pt>
                <c:pt idx="667">
                  <c:v>4335</c:v>
                </c:pt>
                <c:pt idx="668">
                  <c:v>4340</c:v>
                </c:pt>
                <c:pt idx="669">
                  <c:v>4345</c:v>
                </c:pt>
                <c:pt idx="670">
                  <c:v>4350</c:v>
                </c:pt>
                <c:pt idx="671">
                  <c:v>4355</c:v>
                </c:pt>
                <c:pt idx="672">
                  <c:v>4360</c:v>
                </c:pt>
                <c:pt idx="673">
                  <c:v>4365</c:v>
                </c:pt>
                <c:pt idx="674">
                  <c:v>4370</c:v>
                </c:pt>
                <c:pt idx="675">
                  <c:v>4375</c:v>
                </c:pt>
                <c:pt idx="676">
                  <c:v>4380</c:v>
                </c:pt>
                <c:pt idx="677">
                  <c:v>4385</c:v>
                </c:pt>
                <c:pt idx="678">
                  <c:v>4390</c:v>
                </c:pt>
                <c:pt idx="679">
                  <c:v>4395</c:v>
                </c:pt>
                <c:pt idx="680">
                  <c:v>4400</c:v>
                </c:pt>
                <c:pt idx="681">
                  <c:v>4405</c:v>
                </c:pt>
                <c:pt idx="682">
                  <c:v>4410</c:v>
                </c:pt>
                <c:pt idx="683">
                  <c:v>4415</c:v>
                </c:pt>
                <c:pt idx="684">
                  <c:v>4420</c:v>
                </c:pt>
                <c:pt idx="685">
                  <c:v>4425</c:v>
                </c:pt>
                <c:pt idx="686">
                  <c:v>4430</c:v>
                </c:pt>
                <c:pt idx="687">
                  <c:v>4435</c:v>
                </c:pt>
                <c:pt idx="688">
                  <c:v>4440</c:v>
                </c:pt>
                <c:pt idx="689">
                  <c:v>4445</c:v>
                </c:pt>
                <c:pt idx="690">
                  <c:v>4450</c:v>
                </c:pt>
                <c:pt idx="691">
                  <c:v>4455</c:v>
                </c:pt>
                <c:pt idx="692">
                  <c:v>4460</c:v>
                </c:pt>
                <c:pt idx="693">
                  <c:v>4465</c:v>
                </c:pt>
                <c:pt idx="694">
                  <c:v>4470</c:v>
                </c:pt>
                <c:pt idx="695">
                  <c:v>4475</c:v>
                </c:pt>
                <c:pt idx="696">
                  <c:v>4480</c:v>
                </c:pt>
                <c:pt idx="697">
                  <c:v>4485</c:v>
                </c:pt>
                <c:pt idx="698">
                  <c:v>4490</c:v>
                </c:pt>
                <c:pt idx="699">
                  <c:v>4495</c:v>
                </c:pt>
                <c:pt idx="700">
                  <c:v>4500</c:v>
                </c:pt>
                <c:pt idx="701">
                  <c:v>4505</c:v>
                </c:pt>
                <c:pt idx="702">
                  <c:v>4510</c:v>
                </c:pt>
                <c:pt idx="703">
                  <c:v>4515</c:v>
                </c:pt>
                <c:pt idx="704">
                  <c:v>4520</c:v>
                </c:pt>
                <c:pt idx="705">
                  <c:v>4525</c:v>
                </c:pt>
                <c:pt idx="706">
                  <c:v>4530</c:v>
                </c:pt>
                <c:pt idx="707">
                  <c:v>4535</c:v>
                </c:pt>
                <c:pt idx="708">
                  <c:v>4540</c:v>
                </c:pt>
                <c:pt idx="709">
                  <c:v>4545</c:v>
                </c:pt>
                <c:pt idx="710">
                  <c:v>4550</c:v>
                </c:pt>
                <c:pt idx="711">
                  <c:v>4555</c:v>
                </c:pt>
                <c:pt idx="712">
                  <c:v>4560</c:v>
                </c:pt>
                <c:pt idx="713">
                  <c:v>4565</c:v>
                </c:pt>
                <c:pt idx="714">
                  <c:v>4570</c:v>
                </c:pt>
                <c:pt idx="715">
                  <c:v>4575</c:v>
                </c:pt>
                <c:pt idx="716">
                  <c:v>4580</c:v>
                </c:pt>
                <c:pt idx="717">
                  <c:v>4585</c:v>
                </c:pt>
                <c:pt idx="718">
                  <c:v>4590</c:v>
                </c:pt>
                <c:pt idx="719">
                  <c:v>4595</c:v>
                </c:pt>
                <c:pt idx="720">
                  <c:v>4600</c:v>
                </c:pt>
                <c:pt idx="721">
                  <c:v>4605</c:v>
                </c:pt>
                <c:pt idx="722">
                  <c:v>4610</c:v>
                </c:pt>
                <c:pt idx="723">
                  <c:v>4615</c:v>
                </c:pt>
                <c:pt idx="724">
                  <c:v>4620</c:v>
                </c:pt>
                <c:pt idx="725">
                  <c:v>4625</c:v>
                </c:pt>
                <c:pt idx="726">
                  <c:v>4630</c:v>
                </c:pt>
                <c:pt idx="727">
                  <c:v>4635</c:v>
                </c:pt>
                <c:pt idx="728">
                  <c:v>4640</c:v>
                </c:pt>
                <c:pt idx="729">
                  <c:v>4645</c:v>
                </c:pt>
                <c:pt idx="730">
                  <c:v>4650</c:v>
                </c:pt>
                <c:pt idx="731">
                  <c:v>4655</c:v>
                </c:pt>
                <c:pt idx="732">
                  <c:v>4660</c:v>
                </c:pt>
                <c:pt idx="733">
                  <c:v>4665</c:v>
                </c:pt>
                <c:pt idx="734">
                  <c:v>4670</c:v>
                </c:pt>
                <c:pt idx="735">
                  <c:v>4675</c:v>
                </c:pt>
                <c:pt idx="736">
                  <c:v>4680</c:v>
                </c:pt>
                <c:pt idx="737">
                  <c:v>4685</c:v>
                </c:pt>
                <c:pt idx="738">
                  <c:v>4690</c:v>
                </c:pt>
                <c:pt idx="739">
                  <c:v>4695</c:v>
                </c:pt>
                <c:pt idx="740">
                  <c:v>4700</c:v>
                </c:pt>
                <c:pt idx="741">
                  <c:v>4705</c:v>
                </c:pt>
                <c:pt idx="742">
                  <c:v>4710</c:v>
                </c:pt>
                <c:pt idx="743">
                  <c:v>4715</c:v>
                </c:pt>
                <c:pt idx="744">
                  <c:v>4720</c:v>
                </c:pt>
                <c:pt idx="745">
                  <c:v>4725</c:v>
                </c:pt>
                <c:pt idx="746">
                  <c:v>4730</c:v>
                </c:pt>
                <c:pt idx="747">
                  <c:v>4735</c:v>
                </c:pt>
                <c:pt idx="748">
                  <c:v>4740</c:v>
                </c:pt>
                <c:pt idx="749">
                  <c:v>4745</c:v>
                </c:pt>
                <c:pt idx="750">
                  <c:v>4750</c:v>
                </c:pt>
                <c:pt idx="751">
                  <c:v>4755</c:v>
                </c:pt>
                <c:pt idx="752">
                  <c:v>4760</c:v>
                </c:pt>
                <c:pt idx="753">
                  <c:v>4765</c:v>
                </c:pt>
                <c:pt idx="754">
                  <c:v>4770</c:v>
                </c:pt>
                <c:pt idx="755">
                  <c:v>4775</c:v>
                </c:pt>
                <c:pt idx="756">
                  <c:v>4780</c:v>
                </c:pt>
                <c:pt idx="757">
                  <c:v>4785</c:v>
                </c:pt>
                <c:pt idx="758">
                  <c:v>4790</c:v>
                </c:pt>
                <c:pt idx="759">
                  <c:v>4795</c:v>
                </c:pt>
                <c:pt idx="760">
                  <c:v>4800</c:v>
                </c:pt>
                <c:pt idx="761">
                  <c:v>4805</c:v>
                </c:pt>
                <c:pt idx="762">
                  <c:v>4810</c:v>
                </c:pt>
                <c:pt idx="763">
                  <c:v>4815</c:v>
                </c:pt>
                <c:pt idx="764">
                  <c:v>4820</c:v>
                </c:pt>
                <c:pt idx="765">
                  <c:v>4825</c:v>
                </c:pt>
                <c:pt idx="766">
                  <c:v>4830</c:v>
                </c:pt>
                <c:pt idx="767">
                  <c:v>4835</c:v>
                </c:pt>
                <c:pt idx="768">
                  <c:v>4840</c:v>
                </c:pt>
                <c:pt idx="769">
                  <c:v>4845</c:v>
                </c:pt>
                <c:pt idx="770">
                  <c:v>4850</c:v>
                </c:pt>
                <c:pt idx="771">
                  <c:v>4855</c:v>
                </c:pt>
                <c:pt idx="772">
                  <c:v>4860</c:v>
                </c:pt>
                <c:pt idx="773">
                  <c:v>4865</c:v>
                </c:pt>
                <c:pt idx="774">
                  <c:v>4870</c:v>
                </c:pt>
                <c:pt idx="775">
                  <c:v>4875</c:v>
                </c:pt>
                <c:pt idx="776">
                  <c:v>4880</c:v>
                </c:pt>
                <c:pt idx="777">
                  <c:v>4885</c:v>
                </c:pt>
                <c:pt idx="778">
                  <c:v>4890</c:v>
                </c:pt>
                <c:pt idx="779">
                  <c:v>4895</c:v>
                </c:pt>
                <c:pt idx="780">
                  <c:v>4900</c:v>
                </c:pt>
                <c:pt idx="781">
                  <c:v>4905</c:v>
                </c:pt>
                <c:pt idx="782">
                  <c:v>4910</c:v>
                </c:pt>
                <c:pt idx="783">
                  <c:v>4915</c:v>
                </c:pt>
                <c:pt idx="784">
                  <c:v>4920</c:v>
                </c:pt>
                <c:pt idx="785">
                  <c:v>4925</c:v>
                </c:pt>
                <c:pt idx="786">
                  <c:v>4930</c:v>
                </c:pt>
                <c:pt idx="787">
                  <c:v>4935</c:v>
                </c:pt>
                <c:pt idx="788">
                  <c:v>4940</c:v>
                </c:pt>
                <c:pt idx="789">
                  <c:v>4945</c:v>
                </c:pt>
                <c:pt idx="790">
                  <c:v>4950</c:v>
                </c:pt>
                <c:pt idx="791">
                  <c:v>4955</c:v>
                </c:pt>
                <c:pt idx="792">
                  <c:v>4960</c:v>
                </c:pt>
                <c:pt idx="793">
                  <c:v>4965</c:v>
                </c:pt>
                <c:pt idx="794">
                  <c:v>4970</c:v>
                </c:pt>
                <c:pt idx="795">
                  <c:v>4975</c:v>
                </c:pt>
                <c:pt idx="796">
                  <c:v>4980</c:v>
                </c:pt>
                <c:pt idx="797">
                  <c:v>4985</c:v>
                </c:pt>
                <c:pt idx="798">
                  <c:v>4990</c:v>
                </c:pt>
                <c:pt idx="799">
                  <c:v>4995</c:v>
                </c:pt>
                <c:pt idx="800">
                  <c:v>5000</c:v>
                </c:pt>
              </c:numCache>
            </c:numRef>
          </c:xVal>
          <c:yVal>
            <c:numRef>
              <c:f>Sheet2!$J$2:$J$802</c:f>
              <c:numCache>
                <c:formatCode>General</c:formatCode>
                <c:ptCount val="801"/>
                <c:pt idx="0">
                  <c:v>-81199.735716281</c:v>
                </c:pt>
                <c:pt idx="1">
                  <c:v>-81096.2312032255</c:v>
                </c:pt>
                <c:pt idx="2">
                  <c:v>-80993.55380801</c:v>
                </c:pt>
                <c:pt idx="3">
                  <c:v>-80891.6994359582</c:v>
                </c:pt>
                <c:pt idx="4">
                  <c:v>-80790.6640327359</c:v>
                </c:pt>
                <c:pt idx="5">
                  <c:v>-80690.4435837578</c:v>
                </c:pt>
                <c:pt idx="6">
                  <c:v>-80591.0341136057</c:v>
                </c:pt>
                <c:pt idx="7">
                  <c:v>-80492.4316854582</c:v>
                </c:pt>
                <c:pt idx="8">
                  <c:v>-80394.6324005313</c:v>
                </c:pt>
                <c:pt idx="9">
                  <c:v>-80297.6323975297</c:v>
                </c:pt>
                <c:pt idx="10">
                  <c:v>-80201.4278521086</c:v>
                </c:pt>
                <c:pt idx="11">
                  <c:v>-80106.0149763462</c:v>
                </c:pt>
                <c:pt idx="12">
                  <c:v>-80011.3900182253</c:v>
                </c:pt>
                <c:pt idx="13">
                  <c:v>-79917.5492611257</c:v>
                </c:pt>
                <c:pt idx="14">
                  <c:v>-79824.4890233254</c:v>
                </c:pt>
                <c:pt idx="15">
                  <c:v>-79732.2056575113</c:v>
                </c:pt>
                <c:pt idx="16">
                  <c:v>-79640.6955502991</c:v>
                </c:pt>
                <c:pt idx="17">
                  <c:v>-79549.9551217624</c:v>
                </c:pt>
                <c:pt idx="18">
                  <c:v>-79459.9808249695</c:v>
                </c:pt>
                <c:pt idx="19">
                  <c:v>-79370.7691455301</c:v>
                </c:pt>
                <c:pt idx="20">
                  <c:v>-79282.3166011488</c:v>
                </c:pt>
                <c:pt idx="21">
                  <c:v>-79194.619741188</c:v>
                </c:pt>
                <c:pt idx="22">
                  <c:v>-79107.6751462376</c:v>
                </c:pt>
                <c:pt idx="23">
                  <c:v>-79021.4794276937</c:v>
                </c:pt>
                <c:pt idx="24">
                  <c:v>-78936.0292273434</c:v>
                </c:pt>
                <c:pt idx="25">
                  <c:v>-78851.3212169584</c:v>
                </c:pt>
                <c:pt idx="26">
                  <c:v>-78767.3520978949</c:v>
                </c:pt>
                <c:pt idx="27">
                  <c:v>-78684.1186007009</c:v>
                </c:pt>
                <c:pt idx="28">
                  <c:v>-78601.6174847303</c:v>
                </c:pt>
                <c:pt idx="29">
                  <c:v>-78519.8455377642</c:v>
                </c:pt>
                <c:pt idx="30">
                  <c:v>-78438.7995756381</c:v>
                </c:pt>
                <c:pt idx="31">
                  <c:v>-78358.4764418764</c:v>
                </c:pt>
                <c:pt idx="32">
                  <c:v>-78278.8730073323</c:v>
                </c:pt>
                <c:pt idx="33">
                  <c:v>-78199.9861698347</c:v>
                </c:pt>
                <c:pt idx="34">
                  <c:v>-78121.8128538409</c:v>
                </c:pt>
                <c:pt idx="35">
                  <c:v>-78044.3500100952</c:v>
                </c:pt>
                <c:pt idx="36">
                  <c:v>-77967.594615293</c:v>
                </c:pt>
                <c:pt idx="37">
                  <c:v>-77891.5436717514</c:v>
                </c:pt>
                <c:pt idx="38">
                  <c:v>-77816.1942070845</c:v>
                </c:pt>
                <c:pt idx="39">
                  <c:v>-77741.5432738847</c:v>
                </c:pt>
                <c:pt idx="40">
                  <c:v>-77667.5879494091</c:v>
                </c:pt>
                <c:pt idx="41">
                  <c:v>-77594.3253352712</c:v>
                </c:pt>
                <c:pt idx="42">
                  <c:v>-77521.7525571378</c:v>
                </c:pt>
                <c:pt idx="43">
                  <c:v>-77449.8667644305</c:v>
                </c:pt>
                <c:pt idx="44">
                  <c:v>-77378.6651300329</c:v>
                </c:pt>
                <c:pt idx="45">
                  <c:v>-77308.1448500017</c:v>
                </c:pt>
                <c:pt idx="46">
                  <c:v>-77238.3031432832</c:v>
                </c:pt>
                <c:pt idx="47">
                  <c:v>-77169.1372514341</c:v>
                </c:pt>
                <c:pt idx="48">
                  <c:v>-77100.6444383468</c:v>
                </c:pt>
                <c:pt idx="49">
                  <c:v>-77032.8219899794</c:v>
                </c:pt>
                <c:pt idx="50">
                  <c:v>-76965.6672140895</c:v>
                </c:pt>
                <c:pt idx="51">
                  <c:v>-76899.1774399729</c:v>
                </c:pt>
                <c:pt idx="52">
                  <c:v>-76833.3500182062</c:v>
                </c:pt>
                <c:pt idx="53">
                  <c:v>-76768.1823203931</c:v>
                </c:pt>
                <c:pt idx="54">
                  <c:v>-76703.6717389156</c:v>
                </c:pt>
                <c:pt idx="55">
                  <c:v>-76639.815686688</c:v>
                </c:pt>
                <c:pt idx="56">
                  <c:v>-76576.6115969158</c:v>
                </c:pt>
                <c:pt idx="57">
                  <c:v>-76514.0569228576</c:v>
                </c:pt>
                <c:pt idx="58">
                  <c:v>-76452.1491375913</c:v>
                </c:pt>
                <c:pt idx="59">
                  <c:v>-76390.8857337835</c:v>
                </c:pt>
                <c:pt idx="60">
                  <c:v>-76330.2642234623</c:v>
                </c:pt>
                <c:pt idx="61">
                  <c:v>-76270.2821377945</c:v>
                </c:pt>
                <c:pt idx="62">
                  <c:v>-76210.9370268653</c:v>
                </c:pt>
                <c:pt idx="63">
                  <c:v>-76152.2264594615</c:v>
                </c:pt>
                <c:pt idx="64">
                  <c:v>-76094.1480228584</c:v>
                </c:pt>
                <c:pt idx="65">
                  <c:v>-76036.6993226097</c:v>
                </c:pt>
                <c:pt idx="66">
                  <c:v>-75979.8779823405</c:v>
                </c:pt>
                <c:pt idx="67">
                  <c:v>-75923.6816435435</c:v>
                </c:pt>
                <c:pt idx="68">
                  <c:v>-75868.1079653783</c:v>
                </c:pt>
                <c:pt idx="69">
                  <c:v>-75813.1546244734</c:v>
                </c:pt>
                <c:pt idx="70">
                  <c:v>-75758.8193147319</c:v>
                </c:pt>
                <c:pt idx="71">
                  <c:v>-75705.0997471388</c:v>
                </c:pt>
                <c:pt idx="72">
                  <c:v>-75651.9936495726</c:v>
                </c:pt>
                <c:pt idx="73">
                  <c:v>-75599.4987666186</c:v>
                </c:pt>
                <c:pt idx="74">
                  <c:v>-75547.6128593854</c:v>
                </c:pt>
                <c:pt idx="75">
                  <c:v>-75496.333705324</c:v>
                </c:pt>
                <c:pt idx="76">
                  <c:v>-75445.6590980495</c:v>
                </c:pt>
                <c:pt idx="77">
                  <c:v>-75395.5868471653</c:v>
                </c:pt>
                <c:pt idx="78">
                  <c:v>-75346.1147780903</c:v>
                </c:pt>
                <c:pt idx="79">
                  <c:v>-75297.2407318877</c:v>
                </c:pt>
                <c:pt idx="80">
                  <c:v>-75248.9625650971</c:v>
                </c:pt>
                <c:pt idx="81">
                  <c:v>-75201.2781495688</c:v>
                </c:pt>
                <c:pt idx="82">
                  <c:v>-75154.1853722999</c:v>
                </c:pt>
                <c:pt idx="83">
                  <c:v>-75107.6821352737</c:v>
                </c:pt>
                <c:pt idx="84">
                  <c:v>-75061.7663553004</c:v>
                </c:pt>
                <c:pt idx="85">
                  <c:v>-75016.4359638606</c:v>
                </c:pt>
                <c:pt idx="86">
                  <c:v>-74971.6889069512</c:v>
                </c:pt>
                <c:pt idx="87">
                  <c:v>-74927.5231449325</c:v>
                </c:pt>
                <c:pt idx="88">
                  <c:v>-74883.9366523786</c:v>
                </c:pt>
                <c:pt idx="89">
                  <c:v>-74840.9274179291</c:v>
                </c:pt>
                <c:pt idx="90">
                  <c:v>-74798.4934441431</c:v>
                </c:pt>
                <c:pt idx="91">
                  <c:v>-74756.6327473552</c:v>
                </c:pt>
                <c:pt idx="92">
                  <c:v>-74715.3433575337</c:v>
                </c:pt>
                <c:pt idx="93">
                  <c:v>-74674.6233181402</c:v>
                </c:pt>
                <c:pt idx="94">
                  <c:v>-74634.4706859917</c:v>
                </c:pt>
                <c:pt idx="95">
                  <c:v>-74594.8835311239</c:v>
                </c:pt>
                <c:pt idx="96">
                  <c:v>-74555.8599366575</c:v>
                </c:pt>
                <c:pt idx="97">
                  <c:v>-74517.3979986649</c:v>
                </c:pt>
                <c:pt idx="98">
                  <c:v>-74479.4958260397</c:v>
                </c:pt>
                <c:pt idx="99">
                  <c:v>-74442.1515403676</c:v>
                </c:pt>
                <c:pt idx="100">
                  <c:v>-74405.363275799</c:v>
                </c:pt>
                <c:pt idx="101">
                  <c:v>-74369.1291789233</c:v>
                </c:pt>
                <c:pt idx="102">
                  <c:v>-74333.447408645</c:v>
                </c:pt>
                <c:pt idx="103">
                  <c:v>-74298.3161360614</c:v>
                </c:pt>
                <c:pt idx="104">
                  <c:v>-74263.7335443419</c:v>
                </c:pt>
                <c:pt idx="105">
                  <c:v>-74229.6978286086</c:v>
                </c:pt>
                <c:pt idx="106">
                  <c:v>-74196.2071958192</c:v>
                </c:pt>
                <c:pt idx="107">
                  <c:v>-74163.2598646504</c:v>
                </c:pt>
                <c:pt idx="108">
                  <c:v>-74130.8540653838</c:v>
                </c:pt>
                <c:pt idx="109">
                  <c:v>-74098.9880397929</c:v>
                </c:pt>
                <c:pt idx="110">
                  <c:v>-74067.660041031</c:v>
                </c:pt>
                <c:pt idx="111">
                  <c:v>-74036.8683335219</c:v>
                </c:pt>
                <c:pt idx="112">
                  <c:v>-74006.6111928503</c:v>
                </c:pt>
                <c:pt idx="113">
                  <c:v>-73976.8869056551</c:v>
                </c:pt>
                <c:pt idx="114">
                  <c:v>-73947.6937695233</c:v>
                </c:pt>
                <c:pt idx="115">
                  <c:v>-73919.0300928852</c:v>
                </c:pt>
                <c:pt idx="116">
                  <c:v>-73890.8941949113</c:v>
                </c:pt>
                <c:pt idx="117">
                  <c:v>-73863.2844054106</c:v>
                </c:pt>
                <c:pt idx="118">
                  <c:v>-73836.1990647292</c:v>
                </c:pt>
                <c:pt idx="119">
                  <c:v>-73809.6365236515</c:v>
                </c:pt>
                <c:pt idx="120">
                  <c:v>-73783.5951433021</c:v>
                </c:pt>
                <c:pt idx="121">
                  <c:v>-73758.0732950483</c:v>
                </c:pt>
                <c:pt idx="122">
                  <c:v>-73733.0693604047</c:v>
                </c:pt>
                <c:pt idx="123">
                  <c:v>-73708.5817309389</c:v>
                </c:pt>
                <c:pt idx="124">
                  <c:v>-73684.6088081777</c:v>
                </c:pt>
                <c:pt idx="125">
                  <c:v>-73661.1490035151</c:v>
                </c:pt>
                <c:pt idx="126">
                  <c:v>-73638.2007381213</c:v>
                </c:pt>
                <c:pt idx="127">
                  <c:v>-73615.7624428523</c:v>
                </c:pt>
                <c:pt idx="128">
                  <c:v>-73593.8325581617</c:v>
                </c:pt>
                <c:pt idx="129">
                  <c:v>-73572.4095340125</c:v>
                </c:pt>
                <c:pt idx="130">
                  <c:v>-73551.4918297902</c:v>
                </c:pt>
                <c:pt idx="131">
                  <c:v>-73531.0779142178</c:v>
                </c:pt>
                <c:pt idx="132">
                  <c:v>-73511.1662652705</c:v>
                </c:pt>
                <c:pt idx="133">
                  <c:v>-73491.7553700923</c:v>
                </c:pt>
                <c:pt idx="134">
                  <c:v>-73472.8437249138</c:v>
                </c:pt>
                <c:pt idx="135">
                  <c:v>-73454.42983497</c:v>
                </c:pt>
                <c:pt idx="136">
                  <c:v>-73436.51221442</c:v>
                </c:pt>
                <c:pt idx="137">
                  <c:v>-73419.089386267</c:v>
                </c:pt>
                <c:pt idx="138">
                  <c:v>-73402.1598822801</c:v>
                </c:pt>
                <c:pt idx="139">
                  <c:v>-73385.7222429162</c:v>
                </c:pt>
                <c:pt idx="140">
                  <c:v>-73369.7750172428</c:v>
                </c:pt>
                <c:pt idx="141">
                  <c:v>-73354.3167628626</c:v>
                </c:pt>
                <c:pt idx="142">
                  <c:v>-73339.3460458382</c:v>
                </c:pt>
                <c:pt idx="143">
                  <c:v>-73324.8614406175</c:v>
                </c:pt>
                <c:pt idx="144">
                  <c:v>-73310.861529961</c:v>
                </c:pt>
                <c:pt idx="145">
                  <c:v>-73297.3449048689</c:v>
                </c:pt>
                <c:pt idx="146">
                  <c:v>-73284.3101645095</c:v>
                </c:pt>
                <c:pt idx="147">
                  <c:v>-73271.7559161486</c:v>
                </c:pt>
                <c:pt idx="148">
                  <c:v>-73259.680775079</c:v>
                </c:pt>
                <c:pt idx="149">
                  <c:v>-73248.083364552</c:v>
                </c:pt>
                <c:pt idx="150">
                  <c:v>-73236.9623157083</c:v>
                </c:pt>
                <c:pt idx="151">
                  <c:v>-73226.3162675109</c:v>
                </c:pt>
                <c:pt idx="152">
                  <c:v>-73216.1438666779</c:v>
                </c:pt>
                <c:pt idx="153">
                  <c:v>-73206.4437676166</c:v>
                </c:pt>
                <c:pt idx="154">
                  <c:v>-73197.214632358</c:v>
                </c:pt>
                <c:pt idx="155">
                  <c:v>-73188.4551304924</c:v>
                </c:pt>
                <c:pt idx="156">
                  <c:v>-73180.1639391052</c:v>
                </c:pt>
                <c:pt idx="157">
                  <c:v>-73172.3397427142</c:v>
                </c:pt>
                <c:pt idx="158">
                  <c:v>-73164.9812332067</c:v>
                </c:pt>
                <c:pt idx="159">
                  <c:v>-73158.087109778</c:v>
                </c:pt>
                <c:pt idx="160">
                  <c:v>-73151.6560788701</c:v>
                </c:pt>
                <c:pt idx="161">
                  <c:v>-73145.6868541117</c:v>
                </c:pt>
                <c:pt idx="162">
                  <c:v>-73140.178156258</c:v>
                </c:pt>
                <c:pt idx="163">
                  <c:v>-73135.1287131321</c:v>
                </c:pt>
                <c:pt idx="164">
                  <c:v>-73130.5372595661</c:v>
                </c:pt>
                <c:pt idx="165">
                  <c:v>-73126.402537344</c:v>
                </c:pt>
                <c:pt idx="166">
                  <c:v>-73122.7232951436</c:v>
                </c:pt>
                <c:pt idx="167">
                  <c:v>-73119.4982884812</c:v>
                </c:pt>
                <c:pt idx="168">
                  <c:v>-73116.7262796545</c:v>
                </c:pt>
                <c:pt idx="169">
                  <c:v>-73114.4060376881</c:v>
                </c:pt>
                <c:pt idx="170">
                  <c:v>-73112.5363382786</c:v>
                </c:pt>
                <c:pt idx="171">
                  <c:v>-73111.1159637405</c:v>
                </c:pt>
                <c:pt idx="172">
                  <c:v>-73110.1437029525</c:v>
                </c:pt>
                <c:pt idx="173">
                  <c:v>-73109.6183513049</c:v>
                </c:pt>
                <c:pt idx="174">
                  <c:v>-73109.538710647</c:v>
                </c:pt>
                <c:pt idx="175">
                  <c:v>-73109.9035892354</c:v>
                </c:pt>
                <c:pt idx="176">
                  <c:v>-73110.7118016825</c:v>
                </c:pt>
                <c:pt idx="177">
                  <c:v>-73111.9621689062</c:v>
                </c:pt>
                <c:pt idx="178">
                  <c:v>-73113.6535180794</c:v>
                </c:pt>
                <c:pt idx="179">
                  <c:v>-73115.7846825804</c:v>
                </c:pt>
                <c:pt idx="180">
                  <c:v>-73118.354501944</c:v>
                </c:pt>
                <c:pt idx="181">
                  <c:v>-73121.3618218125</c:v>
                </c:pt>
                <c:pt idx="182">
                  <c:v>-73124.805493888</c:v>
                </c:pt>
                <c:pt idx="183">
                  <c:v>-73128.6843758847</c:v>
                </c:pt>
                <c:pt idx="184">
                  <c:v>-73132.9973314817</c:v>
                </c:pt>
                <c:pt idx="185">
                  <c:v>-73137.7432302763</c:v>
                </c:pt>
                <c:pt idx="186">
                  <c:v>-73142.9209477383</c:v>
                </c:pt>
                <c:pt idx="187">
                  <c:v>-73148.5293651639</c:v>
                </c:pt>
                <c:pt idx="188">
                  <c:v>-73154.5673696309</c:v>
                </c:pt>
                <c:pt idx="189">
                  <c:v>-73161.0338539538</c:v>
                </c:pt>
                <c:pt idx="190">
                  <c:v>-73167.9277166393</c:v>
                </c:pt>
                <c:pt idx="191">
                  <c:v>-73175.2478618433</c:v>
                </c:pt>
                <c:pt idx="192">
                  <c:v>-73182.9931993266</c:v>
                </c:pt>
                <c:pt idx="193">
                  <c:v>-73191.1626444128</c:v>
                </c:pt>
                <c:pt idx="194">
                  <c:v>-73199.7551179453</c:v>
                </c:pt>
                <c:pt idx="195">
                  <c:v>-73208.7695462456</c:v>
                </c:pt>
                <c:pt idx="196">
                  <c:v>-73218.2048610714</c:v>
                </c:pt>
                <c:pt idx="197">
                  <c:v>-73228.0599995757</c:v>
                </c:pt>
                <c:pt idx="198">
                  <c:v>-73238.3339042659</c:v>
                </c:pt>
                <c:pt idx="199">
                  <c:v>-73249.0255229635</c:v>
                </c:pt>
                <c:pt idx="200">
                  <c:v>-73260.133808764</c:v>
                </c:pt>
                <c:pt idx="201">
                  <c:v>-73271.6577199973</c:v>
                </c:pt>
                <c:pt idx="202">
                  <c:v>-73283.5962201891</c:v>
                </c:pt>
                <c:pt idx="203">
                  <c:v>-73295.9482780213</c:v>
                </c:pt>
                <c:pt idx="204">
                  <c:v>-73308.7128672943</c:v>
                </c:pt>
                <c:pt idx="205">
                  <c:v>-73321.8889668884</c:v>
                </c:pt>
                <c:pt idx="206">
                  <c:v>-73335.4755607268</c:v>
                </c:pt>
                <c:pt idx="207">
                  <c:v>-73349.4716377379</c:v>
                </c:pt>
                <c:pt idx="208">
                  <c:v>-73363.8761918184</c:v>
                </c:pt>
                <c:pt idx="209">
                  <c:v>-73378.6882217971</c:v>
                </c:pt>
                <c:pt idx="210">
                  <c:v>-73393.9067313984</c:v>
                </c:pt>
                <c:pt idx="211">
                  <c:v>-73409.5307292066</c:v>
                </c:pt>
                <c:pt idx="212">
                  <c:v>-73425.5592286304</c:v>
                </c:pt>
                <c:pt idx="213">
                  <c:v>-73441.991247868</c:v>
                </c:pt>
                <c:pt idx="214">
                  <c:v>-73458.8258098717</c:v>
                </c:pt>
                <c:pt idx="215">
                  <c:v>-73476.0619423142</c:v>
                </c:pt>
                <c:pt idx="216">
                  <c:v>-73493.6986775541</c:v>
                </c:pt>
                <c:pt idx="217">
                  <c:v>-73511.7350526019</c:v>
                </c:pt>
                <c:pt idx="218">
                  <c:v>-73530.170109087</c:v>
                </c:pt>
                <c:pt idx="219">
                  <c:v>-73549.0028932242</c:v>
                </c:pt>
                <c:pt idx="220">
                  <c:v>-73568.232455781</c:v>
                </c:pt>
                <c:pt idx="221">
                  <c:v>-73587.8578520452</c:v>
                </c:pt>
                <c:pt idx="222">
                  <c:v>-73607.8781417923</c:v>
                </c:pt>
                <c:pt idx="223">
                  <c:v>-73628.2923892541</c:v>
                </c:pt>
                <c:pt idx="224">
                  <c:v>-73649.0996630868</c:v>
                </c:pt>
                <c:pt idx="225">
                  <c:v>-73670.2990363395</c:v>
                </c:pt>
                <c:pt idx="226">
                  <c:v>-73691.8895864238</c:v>
                </c:pt>
                <c:pt idx="227">
                  <c:v>-73713.8703950825</c:v>
                </c:pt>
                <c:pt idx="228">
                  <c:v>-73736.2405483593</c:v>
                </c:pt>
                <c:pt idx="229">
                  <c:v>-73758.999136569</c:v>
                </c:pt>
                <c:pt idx="230">
                  <c:v>-73782.1452542672</c:v>
                </c:pt>
                <c:pt idx="231">
                  <c:v>-73805.6780002208</c:v>
                </c:pt>
                <c:pt idx="232">
                  <c:v>-73829.596477379</c:v>
                </c:pt>
                <c:pt idx="233">
                  <c:v>-73853.8997928439</c:v>
                </c:pt>
                <c:pt idx="234">
                  <c:v>-73878.5870578418</c:v>
                </c:pt>
                <c:pt idx="235">
                  <c:v>-73903.6573876947</c:v>
                </c:pt>
                <c:pt idx="236">
                  <c:v>-73929.1099017923</c:v>
                </c:pt>
                <c:pt idx="237">
                  <c:v>-73954.9437235637</c:v>
                </c:pt>
                <c:pt idx="238">
                  <c:v>-73981.1579804496</c:v>
                </c:pt>
                <c:pt idx="239">
                  <c:v>-74007.7518038754</c:v>
                </c:pt>
                <c:pt idx="240">
                  <c:v>-74034.7243292233</c:v>
                </c:pt>
                <c:pt idx="241">
                  <c:v>-74062.0746958055</c:v>
                </c:pt>
                <c:pt idx="242">
                  <c:v>-74089.8020468377</c:v>
                </c:pt>
                <c:pt idx="243">
                  <c:v>-74117.9055294126</c:v>
                </c:pt>
                <c:pt idx="244">
                  <c:v>-74146.3842944732</c:v>
                </c:pt>
                <c:pt idx="245">
                  <c:v>-74175.2374967873</c:v>
                </c:pt>
                <c:pt idx="246">
                  <c:v>-74204.4642949215</c:v>
                </c:pt>
                <c:pt idx="247">
                  <c:v>-74234.0638512155</c:v>
                </c:pt>
                <c:pt idx="248">
                  <c:v>-74264.0353317571</c:v>
                </c:pt>
                <c:pt idx="249">
                  <c:v>-74294.3779063569</c:v>
                </c:pt>
                <c:pt idx="250">
                  <c:v>-74325.0907485233</c:v>
                </c:pt>
                <c:pt idx="251">
                  <c:v>-74356.1730354383</c:v>
                </c:pt>
                <c:pt idx="252">
                  <c:v>-74387.6239479325</c:v>
                </c:pt>
                <c:pt idx="253">
                  <c:v>-74419.4426704612</c:v>
                </c:pt>
                <c:pt idx="254">
                  <c:v>-74451.6283910806</c:v>
                </c:pt>
                <c:pt idx="255">
                  <c:v>-74484.1803014233</c:v>
                </c:pt>
                <c:pt idx="256">
                  <c:v>-74517.0975966756</c:v>
                </c:pt>
                <c:pt idx="257">
                  <c:v>-74550.3794755534</c:v>
                </c:pt>
                <c:pt idx="258">
                  <c:v>-74584.0251402796</c:v>
                </c:pt>
                <c:pt idx="259">
                  <c:v>-74618.0337965605</c:v>
                </c:pt>
                <c:pt idx="260">
                  <c:v>-74652.4046535636</c:v>
                </c:pt>
                <c:pt idx="261">
                  <c:v>-74687.136923895</c:v>
                </c:pt>
                <c:pt idx="262">
                  <c:v>-74722.2298235764</c:v>
                </c:pt>
                <c:pt idx="263">
                  <c:v>-74757.6825720236</c:v>
                </c:pt>
                <c:pt idx="264">
                  <c:v>-74793.4943920243</c:v>
                </c:pt>
                <c:pt idx="265">
                  <c:v>-74829.6645097161</c:v>
                </c:pt>
                <c:pt idx="266">
                  <c:v>-74866.1921545653</c:v>
                </c:pt>
                <c:pt idx="267">
                  <c:v>-74903.0765593449</c:v>
                </c:pt>
                <c:pt idx="268">
                  <c:v>-74940.3169601139</c:v>
                </c:pt>
                <c:pt idx="269">
                  <c:v>-74977.912596196</c:v>
                </c:pt>
                <c:pt idx="270">
                  <c:v>-75015.8627101586</c:v>
                </c:pt>
                <c:pt idx="271">
                  <c:v>-75054.1665477924</c:v>
                </c:pt>
                <c:pt idx="272">
                  <c:v>-75092.8233580905</c:v>
                </c:pt>
                <c:pt idx="273">
                  <c:v>-75131.8323932283</c:v>
                </c:pt>
                <c:pt idx="274">
                  <c:v>-75171.1929085434</c:v>
                </c:pt>
                <c:pt idx="275">
                  <c:v>-75210.9041625154</c:v>
                </c:pt>
                <c:pt idx="276">
                  <c:v>-75250.9654167458</c:v>
                </c:pt>
                <c:pt idx="277">
                  <c:v>-75291.3759359391</c:v>
                </c:pt>
                <c:pt idx="278">
                  <c:v>-75332.1349878824</c:v>
                </c:pt>
                <c:pt idx="279">
                  <c:v>-75373.2418434268</c:v>
                </c:pt>
                <c:pt idx="280">
                  <c:v>-75414.6957764674</c:v>
                </c:pt>
                <c:pt idx="281">
                  <c:v>-75456.4960639253</c:v>
                </c:pt>
                <c:pt idx="282">
                  <c:v>-75498.6419857279</c:v>
                </c:pt>
                <c:pt idx="283">
                  <c:v>-75541.1328247903</c:v>
                </c:pt>
                <c:pt idx="284">
                  <c:v>-75583.9678669972</c:v>
                </c:pt>
                <c:pt idx="285">
                  <c:v>-75627.146401184</c:v>
                </c:pt>
                <c:pt idx="286">
                  <c:v>-75670.6677191188</c:v>
                </c:pt>
                <c:pt idx="287">
                  <c:v>-75714.5311154843</c:v>
                </c:pt>
                <c:pt idx="288">
                  <c:v>-75758.7358878597</c:v>
                </c:pt>
                <c:pt idx="289">
                  <c:v>-75803.2813367031</c:v>
                </c:pt>
                <c:pt idx="290">
                  <c:v>-75848.1667653335</c:v>
                </c:pt>
                <c:pt idx="291">
                  <c:v>-75893.3914799137</c:v>
                </c:pt>
                <c:pt idx="292">
                  <c:v>-75938.9547894327</c:v>
                </c:pt>
                <c:pt idx="293">
                  <c:v>-75984.8560056884</c:v>
                </c:pt>
                <c:pt idx="294">
                  <c:v>-76031.0944432707</c:v>
                </c:pt>
                <c:pt idx="295">
                  <c:v>-76077.6694195444</c:v>
                </c:pt>
                <c:pt idx="296">
                  <c:v>-76124.5802546324</c:v>
                </c:pt>
                <c:pt idx="297">
                  <c:v>-76171.826271399</c:v>
                </c:pt>
                <c:pt idx="298">
                  <c:v>-76219.4067954337</c:v>
                </c:pt>
                <c:pt idx="299">
                  <c:v>-76267.321155034</c:v>
                </c:pt>
                <c:pt idx="300">
                  <c:v>-76315.56868119</c:v>
                </c:pt>
                <c:pt idx="301">
                  <c:v>-76364.1487075677</c:v>
                </c:pt>
                <c:pt idx="302">
                  <c:v>-76413.0605704931</c:v>
                </c:pt>
                <c:pt idx="303">
                  <c:v>-76462.3036089363</c:v>
                </c:pt>
                <c:pt idx="304">
                  <c:v>-76511.8771644958</c:v>
                </c:pt>
                <c:pt idx="305">
                  <c:v>-76561.7805813829</c:v>
                </c:pt>
                <c:pt idx="306">
                  <c:v>-76612.0132064059</c:v>
                </c:pt>
                <c:pt idx="307">
                  <c:v>-76662.574388955</c:v>
                </c:pt>
                <c:pt idx="308">
                  <c:v>-76713.463480987</c:v>
                </c:pt>
                <c:pt idx="309">
                  <c:v>-76764.6798370098</c:v>
                </c:pt>
                <c:pt idx="310">
                  <c:v>-76816.222814068</c:v>
                </c:pt>
                <c:pt idx="311">
                  <c:v>-76868.0917717271</c:v>
                </c:pt>
                <c:pt idx="312">
                  <c:v>-76920.2860720597</c:v>
                </c:pt>
                <c:pt idx="313">
                  <c:v>-76972.80507963</c:v>
                </c:pt>
                <c:pt idx="314">
                  <c:v>-77025.6481614795</c:v>
                </c:pt>
                <c:pt idx="315">
                  <c:v>-77078.8146871129</c:v>
                </c:pt>
                <c:pt idx="316">
                  <c:v>-77132.3040284831</c:v>
                </c:pt>
                <c:pt idx="317">
                  <c:v>-77186.1155599775</c:v>
                </c:pt>
                <c:pt idx="318">
                  <c:v>-77240.2486584036</c:v>
                </c:pt>
                <c:pt idx="319">
                  <c:v>-77294.7027029749</c:v>
                </c:pt>
                <c:pt idx="320">
                  <c:v>-77349.4770752974</c:v>
                </c:pt>
                <c:pt idx="321">
                  <c:v>-77404.5711593555</c:v>
                </c:pt>
                <c:pt idx="322">
                  <c:v>-77459.9843414981</c:v>
                </c:pt>
                <c:pt idx="323">
                  <c:v>-77515.7160104256</c:v>
                </c:pt>
                <c:pt idx="324">
                  <c:v>-77571.7655571758</c:v>
                </c:pt>
                <c:pt idx="325">
                  <c:v>-77628.132375111</c:v>
                </c:pt>
                <c:pt idx="326">
                  <c:v>-77684.8158599044</c:v>
                </c:pt>
                <c:pt idx="327">
                  <c:v>-77741.8154095269</c:v>
                </c:pt>
                <c:pt idx="328">
                  <c:v>-77799.1304242344</c:v>
                </c:pt>
                <c:pt idx="329">
                  <c:v>-77856.7603065543</c:v>
                </c:pt>
                <c:pt idx="330">
                  <c:v>-77914.7044612732</c:v>
                </c:pt>
                <c:pt idx="331">
                  <c:v>-77972.9622954234</c:v>
                </c:pt>
                <c:pt idx="332">
                  <c:v>-78031.533218271</c:v>
                </c:pt>
                <c:pt idx="333">
                  <c:v>-78090.4166413026</c:v>
                </c:pt>
                <c:pt idx="334">
                  <c:v>-78149.6119782132</c:v>
                </c:pt>
                <c:pt idx="335">
                  <c:v>-78209.1186448938</c:v>
                </c:pt>
                <c:pt idx="336">
                  <c:v>-78268.9360594189</c:v>
                </c:pt>
                <c:pt idx="337">
                  <c:v>-78329.0636420344</c:v>
                </c:pt>
                <c:pt idx="338">
                  <c:v>-78389.5008151454</c:v>
                </c:pt>
                <c:pt idx="339">
                  <c:v>-78450.2470033042</c:v>
                </c:pt>
                <c:pt idx="340">
                  <c:v>-78511.3016331984</c:v>
                </c:pt>
                <c:pt idx="341">
                  <c:v>-78572.6641336389</c:v>
                </c:pt>
                <c:pt idx="342">
                  <c:v>-78634.3339355484</c:v>
                </c:pt>
                <c:pt idx="343">
                  <c:v>-78696.3104719492</c:v>
                </c:pt>
                <c:pt idx="344">
                  <c:v>-78758.5931779521</c:v>
                </c:pt>
                <c:pt idx="345">
                  <c:v>-78821.1814907449</c:v>
                </c:pt>
                <c:pt idx="346">
                  <c:v>-78884.0748495803</c:v>
                </c:pt>
                <c:pt idx="347">
                  <c:v>-78947.2726957655</c:v>
                </c:pt>
                <c:pt idx="348">
                  <c:v>-79010.7744726501</c:v>
                </c:pt>
                <c:pt idx="349">
                  <c:v>-79074.5796256156</c:v>
                </c:pt>
                <c:pt idx="350">
                  <c:v>-79138.6876020636</c:v>
                </c:pt>
                <c:pt idx="351">
                  <c:v>-79203.0978514053</c:v>
                </c:pt>
                <c:pt idx="352">
                  <c:v>-79267.8098250507</c:v>
                </c:pt>
                <c:pt idx="353">
                  <c:v>-79332.822976397</c:v>
                </c:pt>
                <c:pt idx="354">
                  <c:v>-79398.1367608186</c:v>
                </c:pt>
                <c:pt idx="355">
                  <c:v>-79463.7506356558</c:v>
                </c:pt>
                <c:pt idx="356">
                  <c:v>-79529.6640602047</c:v>
                </c:pt>
                <c:pt idx="357">
                  <c:v>-79595.8764957062</c:v>
                </c:pt>
                <c:pt idx="358">
                  <c:v>-79662.3874053357</c:v>
                </c:pt>
                <c:pt idx="359">
                  <c:v>-79729.1962541927</c:v>
                </c:pt>
                <c:pt idx="360">
                  <c:v>-79796.3025092907</c:v>
                </c:pt>
                <c:pt idx="361">
                  <c:v>-79863.7056395464</c:v>
                </c:pt>
                <c:pt idx="362">
                  <c:v>-79931.4051157702</c:v>
                </c:pt>
                <c:pt idx="363">
                  <c:v>-79999.4004106553</c:v>
                </c:pt>
                <c:pt idx="364">
                  <c:v>-80067.6909987686</c:v>
                </c:pt>
                <c:pt idx="365">
                  <c:v>-80136.2763565399</c:v>
                </c:pt>
                <c:pt idx="366">
                  <c:v>-80205.1559622524</c:v>
                </c:pt>
                <c:pt idx="367">
                  <c:v>-80274.3292960329</c:v>
                </c:pt>
                <c:pt idx="368">
                  <c:v>-80343.7958398419</c:v>
                </c:pt>
                <c:pt idx="369">
                  <c:v>-80413.5550774642</c:v>
                </c:pt>
                <c:pt idx="370">
                  <c:v>-80483.6064944987</c:v>
                </c:pt>
                <c:pt idx="371">
                  <c:v>-80553.9495783495</c:v>
                </c:pt>
                <c:pt idx="372">
                  <c:v>-80624.583818216</c:v>
                </c:pt>
                <c:pt idx="373">
                  <c:v>-80695.5087050837</c:v>
                </c:pt>
                <c:pt idx="374">
                  <c:v>-80766.7237317148</c:v>
                </c:pt>
                <c:pt idx="375">
                  <c:v>-80838.2283926387</c:v>
                </c:pt>
                <c:pt idx="376">
                  <c:v>-80910.0221841432</c:v>
                </c:pt>
                <c:pt idx="377">
                  <c:v>-80982.1046042648</c:v>
                </c:pt>
                <c:pt idx="378">
                  <c:v>-81054.4751527803</c:v>
                </c:pt>
                <c:pt idx="379">
                  <c:v>-81127.133331197</c:v>
                </c:pt>
                <c:pt idx="380">
                  <c:v>-81200.0786427444</c:v>
                </c:pt>
                <c:pt idx="381">
                  <c:v>-81273.3105923649</c:v>
                </c:pt>
                <c:pt idx="382">
                  <c:v>-81346.8286867049</c:v>
                </c:pt>
                <c:pt idx="383">
                  <c:v>-81420.6324341065</c:v>
                </c:pt>
                <c:pt idx="384">
                  <c:v>-81494.7213445981</c:v>
                </c:pt>
                <c:pt idx="385">
                  <c:v>-81569.0949298864</c:v>
                </c:pt>
                <c:pt idx="386">
                  <c:v>-81643.7527033473</c:v>
                </c:pt>
                <c:pt idx="387">
                  <c:v>-81718.6941800176</c:v>
                </c:pt>
                <c:pt idx="388">
                  <c:v>-81793.9188765863</c:v>
                </c:pt>
                <c:pt idx="389">
                  <c:v>-81869.4263113866</c:v>
                </c:pt>
                <c:pt idx="390">
                  <c:v>-81945.216004387</c:v>
                </c:pt>
                <c:pt idx="391">
                  <c:v>-82021.2874771834</c:v>
                </c:pt>
                <c:pt idx="392">
                  <c:v>-82097.6402529904</c:v>
                </c:pt>
                <c:pt idx="393">
                  <c:v>-82174.2738566337</c:v>
                </c:pt>
                <c:pt idx="394">
                  <c:v>-82251.1878145414</c:v>
                </c:pt>
                <c:pt idx="395">
                  <c:v>-82328.3816547362</c:v>
                </c:pt>
                <c:pt idx="396">
                  <c:v>-82405.8549068272</c:v>
                </c:pt>
                <c:pt idx="397">
                  <c:v>-82483.6071020022</c:v>
                </c:pt>
                <c:pt idx="398">
                  <c:v>-82561.6377730192</c:v>
                </c:pt>
                <c:pt idx="399">
                  <c:v>-82639.9464541993</c:v>
                </c:pt>
                <c:pt idx="400">
                  <c:v>-82718.5326814181</c:v>
                </c:pt>
                <c:pt idx="401">
                  <c:v>-82797.3959920986</c:v>
                </c:pt>
                <c:pt idx="402">
                  <c:v>-82876.5359252028</c:v>
                </c:pt>
                <c:pt idx="403">
                  <c:v>-82955.9520212248</c:v>
                </c:pt>
                <c:pt idx="404">
                  <c:v>-83035.6438221824</c:v>
                </c:pt>
                <c:pt idx="405">
                  <c:v>-83115.6108716102</c:v>
                </c:pt>
                <c:pt idx="406">
                  <c:v>-83195.8527145515</c:v>
                </c:pt>
                <c:pt idx="407">
                  <c:v>-83276.3688975513</c:v>
                </c:pt>
                <c:pt idx="408">
                  <c:v>-83357.1589686487</c:v>
                </c:pt>
                <c:pt idx="409">
                  <c:v>-83438.2224773693</c:v>
                </c:pt>
                <c:pt idx="410">
                  <c:v>-83519.5589747183</c:v>
                </c:pt>
                <c:pt idx="411">
                  <c:v>-83601.1680131731</c:v>
                </c:pt>
                <c:pt idx="412">
                  <c:v>-83683.0491466756</c:v>
                </c:pt>
                <c:pt idx="413">
                  <c:v>-83765.2019306258</c:v>
                </c:pt>
                <c:pt idx="414">
                  <c:v>-83847.6259218741</c:v>
                </c:pt>
                <c:pt idx="415">
                  <c:v>-83930.3206787145</c:v>
                </c:pt>
                <c:pt idx="416">
                  <c:v>-84013.2857608772</c:v>
                </c:pt>
                <c:pt idx="417">
                  <c:v>-84096.5207295221</c:v>
                </c:pt>
                <c:pt idx="418">
                  <c:v>-84180.0251472315</c:v>
                </c:pt>
                <c:pt idx="419">
                  <c:v>-84263.7985780033</c:v>
                </c:pt>
                <c:pt idx="420">
                  <c:v>-84347.840587244</c:v>
                </c:pt>
                <c:pt idx="421">
                  <c:v>-84432.1507417624</c:v>
                </c:pt>
                <c:pt idx="422">
                  <c:v>-84516.7286097619</c:v>
                </c:pt>
                <c:pt idx="423">
                  <c:v>-84601.5737608348</c:v>
                </c:pt>
                <c:pt idx="424">
                  <c:v>-84686.6857659549</c:v>
                </c:pt>
                <c:pt idx="425">
                  <c:v>-84772.064197471</c:v>
                </c:pt>
                <c:pt idx="426">
                  <c:v>-84857.7086291007</c:v>
                </c:pt>
                <c:pt idx="427">
                  <c:v>-84943.6186359232</c:v>
                </c:pt>
                <c:pt idx="428">
                  <c:v>-85029.7937943732</c:v>
                </c:pt>
                <c:pt idx="429">
                  <c:v>-85116.2336822345</c:v>
                </c:pt>
                <c:pt idx="430">
                  <c:v>-85202.9378786332</c:v>
                </c:pt>
                <c:pt idx="431">
                  <c:v>-85289.9059640316</c:v>
                </c:pt>
                <c:pt idx="432">
                  <c:v>-85377.1375202217</c:v>
                </c:pt>
                <c:pt idx="433">
                  <c:v>-85464.6321303191</c:v>
                </c:pt>
                <c:pt idx="434">
                  <c:v>-85552.3893787563</c:v>
                </c:pt>
                <c:pt idx="435">
                  <c:v>-85640.4088512771</c:v>
                </c:pt>
                <c:pt idx="436">
                  <c:v>-85728.6901349297</c:v>
                </c:pt>
                <c:pt idx="437">
                  <c:v>-85817.2328180611</c:v>
                </c:pt>
                <c:pt idx="438">
                  <c:v>-85906.0364903106</c:v>
                </c:pt>
                <c:pt idx="439">
                  <c:v>-85995.1007426042</c:v>
                </c:pt>
                <c:pt idx="440">
                  <c:v>-86084.4251671479</c:v>
                </c:pt>
                <c:pt idx="441">
                  <c:v>-86174.0093574224</c:v>
                </c:pt>
                <c:pt idx="442">
                  <c:v>-86263.8529081764</c:v>
                </c:pt>
                <c:pt idx="443">
                  <c:v>-86353.9554154215</c:v>
                </c:pt>
                <c:pt idx="444">
                  <c:v>-86444.3164764255</c:v>
                </c:pt>
                <c:pt idx="445">
                  <c:v>-86534.9356897072</c:v>
                </c:pt>
                <c:pt idx="446">
                  <c:v>-86625.8126550301</c:v>
                </c:pt>
                <c:pt idx="447">
                  <c:v>-86716.946973397</c:v>
                </c:pt>
                <c:pt idx="448">
                  <c:v>-86808.3382470439</c:v>
                </c:pt>
                <c:pt idx="449">
                  <c:v>-86899.9860794346</c:v>
                </c:pt>
                <c:pt idx="450">
                  <c:v>-86991.890075255</c:v>
                </c:pt>
                <c:pt idx="451">
                  <c:v>-87084.0498404069</c:v>
                </c:pt>
                <c:pt idx="452">
                  <c:v>-87176.4649820034</c:v>
                </c:pt>
                <c:pt idx="453">
                  <c:v>-87269.1351083624</c:v>
                </c:pt>
                <c:pt idx="454">
                  <c:v>-87362.0598290017</c:v>
                </c:pt>
                <c:pt idx="455">
                  <c:v>-87455.2387546329</c:v>
                </c:pt>
                <c:pt idx="456">
                  <c:v>-87548.6714971567</c:v>
                </c:pt>
                <c:pt idx="457">
                  <c:v>-87642.3576696567</c:v>
                </c:pt>
                <c:pt idx="458">
                  <c:v>-87736.2968863944</c:v>
                </c:pt>
                <c:pt idx="459">
                  <c:v>-87830.4887628038</c:v>
                </c:pt>
                <c:pt idx="460">
                  <c:v>-87924.932915486</c:v>
                </c:pt>
                <c:pt idx="461">
                  <c:v>-88019.6289622041</c:v>
                </c:pt>
                <c:pt idx="462">
                  <c:v>-88114.5765218773</c:v>
                </c:pt>
                <c:pt idx="463">
                  <c:v>-88209.7752145767</c:v>
                </c:pt>
                <c:pt idx="464">
                  <c:v>-88305.2246615189</c:v>
                </c:pt>
                <c:pt idx="465">
                  <c:v>-88400.9244850617</c:v>
                </c:pt>
                <c:pt idx="466">
                  <c:v>-88496.8743086988</c:v>
                </c:pt>
                <c:pt idx="467">
                  <c:v>-88593.0737570543</c:v>
                </c:pt>
                <c:pt idx="468">
                  <c:v>-88689.522455878</c:v>
                </c:pt>
                <c:pt idx="469">
                  <c:v>-88786.2200320401</c:v>
                </c:pt>
                <c:pt idx="470">
                  <c:v>-88883.1661135265</c:v>
                </c:pt>
                <c:pt idx="471">
                  <c:v>-88980.3603294334</c:v>
                </c:pt>
                <c:pt idx="472">
                  <c:v>-89077.8023099626</c:v>
                </c:pt>
                <c:pt idx="473">
                  <c:v>-89175.4916864163</c:v>
                </c:pt>
                <c:pt idx="474">
                  <c:v>-89273.4280911928</c:v>
                </c:pt>
                <c:pt idx="475">
                  <c:v>-89371.6111577809</c:v>
                </c:pt>
                <c:pt idx="476">
                  <c:v>-89470.0405207553</c:v>
                </c:pt>
                <c:pt idx="477">
                  <c:v>-89568.7158157721</c:v>
                </c:pt>
                <c:pt idx="478">
                  <c:v>-89667.6366795636</c:v>
                </c:pt>
                <c:pt idx="479">
                  <c:v>-89766.8027499336</c:v>
                </c:pt>
                <c:pt idx="480">
                  <c:v>-89866.213665753</c:v>
                </c:pt>
                <c:pt idx="481">
                  <c:v>-89965.8690669546</c:v>
                </c:pt>
                <c:pt idx="482">
                  <c:v>-90065.7685945289</c:v>
                </c:pt>
                <c:pt idx="483">
                  <c:v>-90165.9118905189</c:v>
                </c:pt>
                <c:pt idx="484">
                  <c:v>-90266.2985980161</c:v>
                </c:pt>
                <c:pt idx="485">
                  <c:v>-90366.9283611554</c:v>
                </c:pt>
                <c:pt idx="486">
                  <c:v>-90467.8008251109</c:v>
                </c:pt>
                <c:pt idx="487">
                  <c:v>-90568.915636091</c:v>
                </c:pt>
                <c:pt idx="488">
                  <c:v>-90670.2724413341</c:v>
                </c:pt>
                <c:pt idx="489">
                  <c:v>-90771.8708891042</c:v>
                </c:pt>
                <c:pt idx="490">
                  <c:v>-90873.7106286861</c:v>
                </c:pt>
                <c:pt idx="491">
                  <c:v>-90975.7913103813</c:v>
                </c:pt>
                <c:pt idx="492">
                  <c:v>-91078.1125855035</c:v>
                </c:pt>
                <c:pt idx="493">
                  <c:v>-91180.6741063741</c:v>
                </c:pt>
                <c:pt idx="494">
                  <c:v>-91283.4755263178</c:v>
                </c:pt>
                <c:pt idx="495">
                  <c:v>-91386.5164996586</c:v>
                </c:pt>
                <c:pt idx="496">
                  <c:v>-91489.7966817149</c:v>
                </c:pt>
                <c:pt idx="497">
                  <c:v>-91593.315728796</c:v>
                </c:pt>
                <c:pt idx="498">
                  <c:v>-91697.0732981971</c:v>
                </c:pt>
                <c:pt idx="499">
                  <c:v>-91801.0690481954</c:v>
                </c:pt>
                <c:pt idx="500">
                  <c:v>-91905.3026380459</c:v>
                </c:pt>
                <c:pt idx="501">
                  <c:v>-92009.7737279773</c:v>
                </c:pt>
                <c:pt idx="502">
                  <c:v>-92114.4819791873</c:v>
                </c:pt>
                <c:pt idx="503">
                  <c:v>-92219.4270538393</c:v>
                </c:pt>
                <c:pt idx="504">
                  <c:v>-92324.6086150575</c:v>
                </c:pt>
                <c:pt idx="505">
                  <c:v>-92430.0263269233</c:v>
                </c:pt>
                <c:pt idx="506">
                  <c:v>-92535.679854471</c:v>
                </c:pt>
                <c:pt idx="507">
                  <c:v>-92641.5688636839</c:v>
                </c:pt>
                <c:pt idx="508">
                  <c:v>-92747.69302149</c:v>
                </c:pt>
                <c:pt idx="509">
                  <c:v>-92854.0519957584</c:v>
                </c:pt>
                <c:pt idx="510">
                  <c:v>-92960.6454552949</c:v>
                </c:pt>
                <c:pt idx="511">
                  <c:v>-93067.4730698384</c:v>
                </c:pt>
                <c:pt idx="512">
                  <c:v>-93174.5345100567</c:v>
                </c:pt>
                <c:pt idx="513">
                  <c:v>-93281.8294475429</c:v>
                </c:pt>
                <c:pt idx="514">
                  <c:v>-93389.3575548109</c:v>
                </c:pt>
                <c:pt idx="515">
                  <c:v>-93497.1185052924</c:v>
                </c:pt>
                <c:pt idx="516">
                  <c:v>-93605.1119733321</c:v>
                </c:pt>
                <c:pt idx="517">
                  <c:v>-93713.3376341848</c:v>
                </c:pt>
                <c:pt idx="518">
                  <c:v>-93821.7951640108</c:v>
                </c:pt>
                <c:pt idx="519">
                  <c:v>-93930.4842398727</c:v>
                </c:pt>
                <c:pt idx="520">
                  <c:v>-94039.4045397312</c:v>
                </c:pt>
                <c:pt idx="521">
                  <c:v>-94148.5557424418</c:v>
                </c:pt>
                <c:pt idx="522">
                  <c:v>-94257.9375277506</c:v>
                </c:pt>
                <c:pt idx="523">
                  <c:v>-94367.5495762908</c:v>
                </c:pt>
                <c:pt idx="524">
                  <c:v>-94477.3915695794</c:v>
                </c:pt>
                <c:pt idx="525">
                  <c:v>-94587.4631900128</c:v>
                </c:pt>
                <c:pt idx="526">
                  <c:v>-94697.7641208637</c:v>
                </c:pt>
                <c:pt idx="527">
                  <c:v>-94808.2940462774</c:v>
                </c:pt>
                <c:pt idx="528">
                  <c:v>-94919.052651268</c:v>
                </c:pt>
                <c:pt idx="529">
                  <c:v>-95030.0396217151</c:v>
                </c:pt>
                <c:pt idx="530">
                  <c:v>-95141.2546443599</c:v>
                </c:pt>
                <c:pt idx="531">
                  <c:v>-95252.6974068019</c:v>
                </c:pt>
                <c:pt idx="532">
                  <c:v>-95364.3675974954</c:v>
                </c:pt>
                <c:pt idx="533">
                  <c:v>-95476.2649057459</c:v>
                </c:pt>
                <c:pt idx="534">
                  <c:v>-95588.3890217066</c:v>
                </c:pt>
                <c:pt idx="535">
                  <c:v>-95700.739636375</c:v>
                </c:pt>
                <c:pt idx="536">
                  <c:v>-95813.3164415894</c:v>
                </c:pt>
                <c:pt idx="537">
                  <c:v>-95926.1191300254</c:v>
                </c:pt>
                <c:pt idx="538">
                  <c:v>-96039.1473951928</c:v>
                </c:pt>
                <c:pt idx="539">
                  <c:v>-96152.4009314318</c:v>
                </c:pt>
                <c:pt idx="540">
                  <c:v>-96265.87943391</c:v>
                </c:pt>
                <c:pt idx="541">
                  <c:v>-96379.5825986188</c:v>
                </c:pt>
                <c:pt idx="542">
                  <c:v>-96493.51012237</c:v>
                </c:pt>
                <c:pt idx="543">
                  <c:v>-96607.6617027928</c:v>
                </c:pt>
                <c:pt idx="544">
                  <c:v>-96722.0370383302</c:v>
                </c:pt>
                <c:pt idx="545">
                  <c:v>-96836.635828236</c:v>
                </c:pt>
                <c:pt idx="546">
                  <c:v>-96951.4577725712</c:v>
                </c:pt>
                <c:pt idx="547">
                  <c:v>-97066.5025722011</c:v>
                </c:pt>
                <c:pt idx="548">
                  <c:v>-97181.7699287917</c:v>
                </c:pt>
                <c:pt idx="549">
                  <c:v>-97297.2595448067</c:v>
                </c:pt>
                <c:pt idx="550">
                  <c:v>-97412.9711235046</c:v>
                </c:pt>
                <c:pt idx="551">
                  <c:v>-97528.9043689348</c:v>
                </c:pt>
                <c:pt idx="552">
                  <c:v>-97645.058985935</c:v>
                </c:pt>
                <c:pt idx="553">
                  <c:v>-97761.4346801281</c:v>
                </c:pt>
                <c:pt idx="554">
                  <c:v>-97878.0311579186</c:v>
                </c:pt>
                <c:pt idx="555">
                  <c:v>-97994.8481264899</c:v>
                </c:pt>
                <c:pt idx="556">
                  <c:v>-98111.8852938011</c:v>
                </c:pt>
                <c:pt idx="557">
                  <c:v>-98229.1423685839</c:v>
                </c:pt>
                <c:pt idx="558">
                  <c:v>-98346.6190603393</c:v>
                </c:pt>
                <c:pt idx="559">
                  <c:v>-98464.3150793352</c:v>
                </c:pt>
                <c:pt idx="560">
                  <c:v>-98582.2301366026</c:v>
                </c:pt>
                <c:pt idx="561">
                  <c:v>-98700.3639439332</c:v>
                </c:pt>
                <c:pt idx="562">
                  <c:v>-98818.7162138758</c:v>
                </c:pt>
                <c:pt idx="563">
                  <c:v>-98937.2866597341</c:v>
                </c:pt>
                <c:pt idx="564">
                  <c:v>-99056.0749955631</c:v>
                </c:pt>
                <c:pt idx="565">
                  <c:v>-99175.0809361662</c:v>
                </c:pt>
                <c:pt idx="566">
                  <c:v>-99294.3041970927</c:v>
                </c:pt>
                <c:pt idx="567">
                  <c:v>-99413.7444946344</c:v>
                </c:pt>
                <c:pt idx="568">
                  <c:v>-99533.4015458228</c:v>
                </c:pt>
                <c:pt idx="569">
                  <c:v>-99653.2750684265</c:v>
                </c:pt>
                <c:pt idx="570">
                  <c:v>-99773.3647809482</c:v>
                </c:pt>
                <c:pt idx="571">
                  <c:v>-99893.6704026215</c:v>
                </c:pt>
                <c:pt idx="572">
                  <c:v>-100014.191653408</c:v>
                </c:pt>
                <c:pt idx="573">
                  <c:v>-100134.928253996</c:v>
                </c:pt>
                <c:pt idx="574">
                  <c:v>-100255.879925796</c:v>
                </c:pt>
                <c:pt idx="575">
                  <c:v>-100377.046390937</c:v>
                </c:pt>
                <c:pt idx="576">
                  <c:v>-100498.427372266</c:v>
                </c:pt>
                <c:pt idx="577">
                  <c:v>-100620.022593345</c:v>
                </c:pt>
                <c:pt idx="578">
                  <c:v>-100741.831778448</c:v>
                </c:pt>
                <c:pt idx="579">
                  <c:v>-100863.854652555</c:v>
                </c:pt>
                <c:pt idx="580">
                  <c:v>-100986.090941355</c:v>
                </c:pt>
                <c:pt idx="581">
                  <c:v>-101108.540371239</c:v>
                </c:pt>
                <c:pt idx="582">
                  <c:v>-101231.202669299</c:v>
                </c:pt>
                <c:pt idx="583">
                  <c:v>-101354.077563325</c:v>
                </c:pt>
                <c:pt idx="584">
                  <c:v>-101477.164781802</c:v>
                </c:pt>
                <c:pt idx="585">
                  <c:v>-101600.464053908</c:v>
                </c:pt>
                <c:pt idx="586">
                  <c:v>-101723.975109511</c:v>
                </c:pt>
                <c:pt idx="587">
                  <c:v>-101847.697679165</c:v>
                </c:pt>
                <c:pt idx="588">
                  <c:v>-101971.631494112</c:v>
                </c:pt>
                <c:pt idx="589">
                  <c:v>-102095.776286272</c:v>
                </c:pt>
                <c:pt idx="590">
                  <c:v>-102220.131788249</c:v>
                </c:pt>
                <c:pt idx="591">
                  <c:v>-102344.697733319</c:v>
                </c:pt>
                <c:pt idx="592">
                  <c:v>-102469.473855436</c:v>
                </c:pt>
                <c:pt idx="593">
                  <c:v>-102594.459889226</c:v>
                </c:pt>
                <c:pt idx="594">
                  <c:v>-102719.655569981</c:v>
                </c:pt>
                <c:pt idx="595">
                  <c:v>-102845.060633664</c:v>
                </c:pt>
                <c:pt idx="596">
                  <c:v>-102970.674816898</c:v>
                </c:pt>
                <c:pt idx="597">
                  <c:v>-103096.497856971</c:v>
                </c:pt>
                <c:pt idx="598">
                  <c:v>-103222.529491829</c:v>
                </c:pt>
                <c:pt idx="599">
                  <c:v>-103348.769460075</c:v>
                </c:pt>
                <c:pt idx="600">
                  <c:v>-103475.217500966</c:v>
                </c:pt>
                <c:pt idx="601">
                  <c:v>-103601.873354411</c:v>
                </c:pt>
                <c:pt idx="602">
                  <c:v>-103728.736760969</c:v>
                </c:pt>
                <c:pt idx="603">
                  <c:v>-103855.807461845</c:v>
                </c:pt>
                <c:pt idx="604">
                  <c:v>-103983.085198889</c:v>
                </c:pt>
                <c:pt idx="605">
                  <c:v>-104110.569714593</c:v>
                </c:pt>
                <c:pt idx="606">
                  <c:v>-104238.26075209</c:v>
                </c:pt>
                <c:pt idx="607">
                  <c:v>-104366.158055148</c:v>
                </c:pt>
                <c:pt idx="608">
                  <c:v>-104494.261368172</c:v>
                </c:pt>
                <c:pt idx="609">
                  <c:v>-104622.570436199</c:v>
                </c:pt>
                <c:pt idx="610">
                  <c:v>-104751.085004896</c:v>
                </c:pt>
                <c:pt idx="611">
                  <c:v>-104879.804820559</c:v>
                </c:pt>
                <c:pt idx="612">
                  <c:v>-105008.729630109</c:v>
                </c:pt>
                <c:pt idx="613">
                  <c:v>-105137.85918109</c:v>
                </c:pt>
                <c:pt idx="614">
                  <c:v>-105267.193221667</c:v>
                </c:pt>
                <c:pt idx="615">
                  <c:v>-105396.731500625</c:v>
                </c:pt>
                <c:pt idx="616">
                  <c:v>-105526.473767365</c:v>
                </c:pt>
                <c:pt idx="617">
                  <c:v>-105656.4197719</c:v>
                </c:pt>
                <c:pt idx="618">
                  <c:v>-105786.569264858</c:v>
                </c:pt>
                <c:pt idx="619">
                  <c:v>-105916.921997476</c:v>
                </c:pt>
                <c:pt idx="620">
                  <c:v>-106047.477721597</c:v>
                </c:pt>
                <c:pt idx="621">
                  <c:v>-106178.236189671</c:v>
                </c:pt>
                <c:pt idx="622">
                  <c:v>-106309.197154749</c:v>
                </c:pt>
                <c:pt idx="623">
                  <c:v>-106440.360370486</c:v>
                </c:pt>
                <c:pt idx="624">
                  <c:v>-106571.725591133</c:v>
                </c:pt>
                <c:pt idx="625">
                  <c:v>-106703.292571539</c:v>
                </c:pt>
                <c:pt idx="626">
                  <c:v>-106835.061067145</c:v>
                </c:pt>
                <c:pt idx="627">
                  <c:v>-106967.030833986</c:v>
                </c:pt>
                <c:pt idx="628">
                  <c:v>-107099.201628688</c:v>
                </c:pt>
                <c:pt idx="629">
                  <c:v>-107231.573208463</c:v>
                </c:pt>
                <c:pt idx="630">
                  <c:v>-107364.145331109</c:v>
                </c:pt>
                <c:pt idx="631">
                  <c:v>-107496.917755009</c:v>
                </c:pt>
                <c:pt idx="632">
                  <c:v>-107629.890239125</c:v>
                </c:pt>
                <c:pt idx="633">
                  <c:v>-107763.062543001</c:v>
                </c:pt>
                <c:pt idx="634">
                  <c:v>-107896.434426757</c:v>
                </c:pt>
                <c:pt idx="635">
                  <c:v>-108030.005651088</c:v>
                </c:pt>
                <c:pt idx="636">
                  <c:v>-108163.775977264</c:v>
                </c:pt>
                <c:pt idx="637">
                  <c:v>-108297.745167123</c:v>
                </c:pt>
                <c:pt idx="638">
                  <c:v>-108431.912983074</c:v>
                </c:pt>
                <c:pt idx="639">
                  <c:v>-108566.279188094</c:v>
                </c:pt>
                <c:pt idx="640">
                  <c:v>-108700.843545724</c:v>
                </c:pt>
                <c:pt idx="641">
                  <c:v>-108835.605820067</c:v>
                </c:pt>
                <c:pt idx="642">
                  <c:v>-108970.565775789</c:v>
                </c:pt>
                <c:pt idx="643">
                  <c:v>-109105.723178112</c:v>
                </c:pt>
                <c:pt idx="644">
                  <c:v>-109241.077792819</c:v>
                </c:pt>
                <c:pt idx="645">
                  <c:v>-109376.629386245</c:v>
                </c:pt>
                <c:pt idx="646">
                  <c:v>-109512.377725279</c:v>
                </c:pt>
                <c:pt idx="647">
                  <c:v>-109648.322577361</c:v>
                </c:pt>
                <c:pt idx="648">
                  <c:v>-109784.46371048</c:v>
                </c:pt>
                <c:pt idx="649">
                  <c:v>-109920.800893173</c:v>
                </c:pt>
                <c:pt idx="650">
                  <c:v>-110057.333894522</c:v>
                </c:pt>
                <c:pt idx="651">
                  <c:v>-110194.062484151</c:v>
                </c:pt>
                <c:pt idx="652">
                  <c:v>-110330.986432227</c:v>
                </c:pt>
                <c:pt idx="653">
                  <c:v>-110468.105509455</c:v>
                </c:pt>
                <c:pt idx="654">
                  <c:v>-110605.41948708</c:v>
                </c:pt>
                <c:pt idx="655">
                  <c:v>-110742.928136881</c:v>
                </c:pt>
                <c:pt idx="656">
                  <c:v>-110880.63123117</c:v>
                </c:pt>
                <c:pt idx="657">
                  <c:v>-111018.528542793</c:v>
                </c:pt>
                <c:pt idx="658">
                  <c:v>-111156.619845126</c:v>
                </c:pt>
                <c:pt idx="659">
                  <c:v>-111294.904912071</c:v>
                </c:pt>
                <c:pt idx="660">
                  <c:v>-111433.383518058</c:v>
                </c:pt>
                <c:pt idx="661">
                  <c:v>-111572.055438043</c:v>
                </c:pt>
                <c:pt idx="662">
                  <c:v>-111710.920447502</c:v>
                </c:pt>
                <c:pt idx="663">
                  <c:v>-111849.978322433</c:v>
                </c:pt>
                <c:pt idx="664">
                  <c:v>-111989.228839354</c:v>
                </c:pt>
                <c:pt idx="665">
                  <c:v>-112128.6717753</c:v>
                </c:pt>
                <c:pt idx="666">
                  <c:v>-112268.30690782</c:v>
                </c:pt>
                <c:pt idx="667">
                  <c:v>-112408.134014979</c:v>
                </c:pt>
                <c:pt idx="668">
                  <c:v>-112548.152875352</c:v>
                </c:pt>
                <c:pt idx="669">
                  <c:v>-112688.363268026</c:v>
                </c:pt>
                <c:pt idx="670">
                  <c:v>-112828.764972594</c:v>
                </c:pt>
                <c:pt idx="671">
                  <c:v>-112969.357769159</c:v>
                </c:pt>
                <c:pt idx="672">
                  <c:v>-113110.141438325</c:v>
                </c:pt>
                <c:pt idx="673">
                  <c:v>-113251.115761204</c:v>
                </c:pt>
                <c:pt idx="674">
                  <c:v>-113392.280519404</c:v>
                </c:pt>
                <c:pt idx="675">
                  <c:v>-113533.635495038</c:v>
                </c:pt>
                <c:pt idx="676">
                  <c:v>-113675.180470713</c:v>
                </c:pt>
                <c:pt idx="677">
                  <c:v>-113816.915229534</c:v>
                </c:pt>
                <c:pt idx="678">
                  <c:v>-113958.8395551</c:v>
                </c:pt>
                <c:pt idx="679">
                  <c:v>-114100.953231505</c:v>
                </c:pt>
                <c:pt idx="680">
                  <c:v>-114243.256043332</c:v>
                </c:pt>
                <c:pt idx="681">
                  <c:v>-114385.747775654</c:v>
                </c:pt>
                <c:pt idx="682">
                  <c:v>-114528.428214033</c:v>
                </c:pt>
                <c:pt idx="683">
                  <c:v>-114671.297144515</c:v>
                </c:pt>
                <c:pt idx="684">
                  <c:v>-114814.354353633</c:v>
                </c:pt>
                <c:pt idx="685">
                  <c:v>-114957.599628403</c:v>
                </c:pt>
                <c:pt idx="686">
                  <c:v>-115101.032756319</c:v>
                </c:pt>
                <c:pt idx="687">
                  <c:v>-115244.653525359</c:v>
                </c:pt>
                <c:pt idx="688">
                  <c:v>-115388.461723977</c:v>
                </c:pt>
                <c:pt idx="689">
                  <c:v>-115532.457141102</c:v>
                </c:pt>
                <c:pt idx="690">
                  <c:v>-115676.639566141</c:v>
                </c:pt>
                <c:pt idx="691">
                  <c:v>-115821.008788972</c:v>
                </c:pt>
                <c:pt idx="692">
                  <c:v>-115965.564599946</c:v>
                </c:pt>
                <c:pt idx="693">
                  <c:v>-116110.306789882</c:v>
                </c:pt>
                <c:pt idx="694">
                  <c:v>-116255.23515007</c:v>
                </c:pt>
                <c:pt idx="695">
                  <c:v>-116400.349472265</c:v>
                </c:pt>
                <c:pt idx="696">
                  <c:v>-116545.649548689</c:v>
                </c:pt>
                <c:pt idx="697">
                  <c:v>-116691.135172027</c:v>
                </c:pt>
                <c:pt idx="698">
                  <c:v>-116836.806135425</c:v>
                </c:pt>
                <c:pt idx="699">
                  <c:v>-116982.662232492</c:v>
                </c:pt>
                <c:pt idx="700">
                  <c:v>-117128.703257294</c:v>
                </c:pt>
                <c:pt idx="701">
                  <c:v>-117274.929004357</c:v>
                </c:pt>
                <c:pt idx="702">
                  <c:v>-117421.33926866</c:v>
                </c:pt>
                <c:pt idx="703">
                  <c:v>-117567.93384564</c:v>
                </c:pt>
                <c:pt idx="704">
                  <c:v>-117714.712531185</c:v>
                </c:pt>
                <c:pt idx="705">
                  <c:v>-117861.675121634</c:v>
                </c:pt>
                <c:pt idx="706">
                  <c:v>-118008.821413778</c:v>
                </c:pt>
                <c:pt idx="707">
                  <c:v>-118156.151204856</c:v>
                </c:pt>
                <c:pt idx="708">
                  <c:v>-118303.664292553</c:v>
                </c:pt>
                <c:pt idx="709">
                  <c:v>-118451.360475001</c:v>
                </c:pt>
                <c:pt idx="710">
                  <c:v>-118599.239550775</c:v>
                </c:pt>
                <c:pt idx="711">
                  <c:v>-118747.301318893</c:v>
                </c:pt>
                <c:pt idx="712">
                  <c:v>-118895.545578816</c:v>
                </c:pt>
                <c:pt idx="713">
                  <c:v>-119043.972130441</c:v>
                </c:pt>
                <c:pt idx="714">
                  <c:v>-119192.580774108</c:v>
                </c:pt>
                <c:pt idx="715">
                  <c:v>-119341.371310589</c:v>
                </c:pt>
                <c:pt idx="716">
                  <c:v>-119490.343541096</c:v>
                </c:pt>
                <c:pt idx="717">
                  <c:v>-119639.497267272</c:v>
                </c:pt>
                <c:pt idx="718">
                  <c:v>-119788.832291194</c:v>
                </c:pt>
                <c:pt idx="719">
                  <c:v>-119938.34841537</c:v>
                </c:pt>
                <c:pt idx="720">
                  <c:v>-120088.045442737</c:v>
                </c:pt>
                <c:pt idx="721">
                  <c:v>-120237.923176661</c:v>
                </c:pt>
                <c:pt idx="722">
                  <c:v>-120387.981420935</c:v>
                </c:pt>
                <c:pt idx="723">
                  <c:v>-120538.219979779</c:v>
                </c:pt>
                <c:pt idx="724">
                  <c:v>-120688.638657834</c:v>
                </c:pt>
                <c:pt idx="725">
                  <c:v>-120839.237260167</c:v>
                </c:pt>
                <c:pt idx="726">
                  <c:v>-120990.015592265</c:v>
                </c:pt>
                <c:pt idx="727">
                  <c:v>-121140.973460035</c:v>
                </c:pt>
                <c:pt idx="728">
                  <c:v>-121292.110669803</c:v>
                </c:pt>
                <c:pt idx="729">
                  <c:v>-121443.427028312</c:v>
                </c:pt>
                <c:pt idx="730">
                  <c:v>-121594.922342722</c:v>
                </c:pt>
                <c:pt idx="731">
                  <c:v>-121746.596420608</c:v>
                </c:pt>
                <c:pt idx="732">
                  <c:v>-121898.449069957</c:v>
                </c:pt>
                <c:pt idx="733">
                  <c:v>-122050.480099168</c:v>
                </c:pt>
                <c:pt idx="734">
                  <c:v>-122202.689317052</c:v>
                </c:pt>
                <c:pt idx="735">
                  <c:v>-122355.076532829</c:v>
                </c:pt>
                <c:pt idx="736">
                  <c:v>-122507.641556127</c:v>
                </c:pt>
                <c:pt idx="737">
                  <c:v>-122660.384196979</c:v>
                </c:pt>
                <c:pt idx="738">
                  <c:v>-122813.304265827</c:v>
                </c:pt>
                <c:pt idx="739">
                  <c:v>-122966.401573514</c:v>
                </c:pt>
                <c:pt idx="740">
                  <c:v>-123119.675931288</c:v>
                </c:pt>
                <c:pt idx="741">
                  <c:v>-123273.127150798</c:v>
                </c:pt>
                <c:pt idx="742">
                  <c:v>-123426.755044092</c:v>
                </c:pt>
                <c:pt idx="743">
                  <c:v>-123580.559423619</c:v>
                </c:pt>
                <c:pt idx="744">
                  <c:v>-123734.540102224</c:v>
                </c:pt>
                <c:pt idx="745">
                  <c:v>-123888.696893151</c:v>
                </c:pt>
                <c:pt idx="746">
                  <c:v>-124043.029610036</c:v>
                </c:pt>
                <c:pt idx="747">
                  <c:v>-124197.538066912</c:v>
                </c:pt>
                <c:pt idx="748">
                  <c:v>-124352.222078203</c:v>
                </c:pt>
                <c:pt idx="749">
                  <c:v>-124507.081458724</c:v>
                </c:pt>
                <c:pt idx="750">
                  <c:v>-124662.116023683</c:v>
                </c:pt>
                <c:pt idx="751">
                  <c:v>-124817.325588674</c:v>
                </c:pt>
                <c:pt idx="752">
                  <c:v>-124972.70996968</c:v>
                </c:pt>
                <c:pt idx="753">
                  <c:v>-125128.268983071</c:v>
                </c:pt>
                <c:pt idx="754">
                  <c:v>-125284.002445603</c:v>
                </c:pt>
                <c:pt idx="755">
                  <c:v>-125439.910174413</c:v>
                </c:pt>
                <c:pt idx="756">
                  <c:v>-125595.991987025</c:v>
                </c:pt>
                <c:pt idx="757">
                  <c:v>-125752.247701343</c:v>
                </c:pt>
                <c:pt idx="758">
                  <c:v>-125908.67713565</c:v>
                </c:pt>
                <c:pt idx="759">
                  <c:v>-126065.280108611</c:v>
                </c:pt>
                <c:pt idx="760">
                  <c:v>-126222.056439268</c:v>
                </c:pt>
                <c:pt idx="761">
                  <c:v>-126379.005947039</c:v>
                </c:pt>
                <c:pt idx="762">
                  <c:v>-126536.12845172</c:v>
                </c:pt>
                <c:pt idx="763">
                  <c:v>-126693.423773479</c:v>
                </c:pt>
                <c:pt idx="764">
                  <c:v>-126850.891732861</c:v>
                </c:pt>
                <c:pt idx="765">
                  <c:v>-127008.53215078</c:v>
                </c:pt>
                <c:pt idx="766">
                  <c:v>-127166.344848522</c:v>
                </c:pt>
                <c:pt idx="767">
                  <c:v>-127324.329647744</c:v>
                </c:pt>
                <c:pt idx="768">
                  <c:v>-127482.486370472</c:v>
                </c:pt>
                <c:pt idx="769">
                  <c:v>-127640.814839098</c:v>
                </c:pt>
                <c:pt idx="770">
                  <c:v>-127799.314876382</c:v>
                </c:pt>
                <c:pt idx="771">
                  <c:v>-127957.986305448</c:v>
                </c:pt>
                <c:pt idx="772">
                  <c:v>-128116.828949787</c:v>
                </c:pt>
                <c:pt idx="773">
                  <c:v>-128275.842633251</c:v>
                </c:pt>
                <c:pt idx="774">
                  <c:v>-128435.027180055</c:v>
                </c:pt>
                <c:pt idx="775">
                  <c:v>-128594.382414773</c:v>
                </c:pt>
                <c:pt idx="776">
                  <c:v>-128753.908162342</c:v>
                </c:pt>
                <c:pt idx="777">
                  <c:v>-128913.604248055</c:v>
                </c:pt>
                <c:pt idx="778">
                  <c:v>-129073.470497565</c:v>
                </c:pt>
                <c:pt idx="779">
                  <c:v>-129233.506736879</c:v>
                </c:pt>
                <c:pt idx="780">
                  <c:v>-129393.712792362</c:v>
                </c:pt>
                <c:pt idx="781">
                  <c:v>-129554.088490731</c:v>
                </c:pt>
                <c:pt idx="782">
                  <c:v>-129714.633659058</c:v>
                </c:pt>
                <c:pt idx="783">
                  <c:v>-129875.348124767</c:v>
                </c:pt>
                <c:pt idx="784">
                  <c:v>-130036.231715632</c:v>
                </c:pt>
                <c:pt idx="785">
                  <c:v>-130197.284259779</c:v>
                </c:pt>
                <c:pt idx="786">
                  <c:v>-130358.50558568</c:v>
                </c:pt>
                <c:pt idx="787">
                  <c:v>-130519.895522158</c:v>
                </c:pt>
                <c:pt idx="788">
                  <c:v>-130681.453898381</c:v>
                </c:pt>
                <c:pt idx="789">
                  <c:v>-130843.180543863</c:v>
                </c:pt>
                <c:pt idx="790">
                  <c:v>-131005.075288464</c:v>
                </c:pt>
                <c:pt idx="791">
                  <c:v>-131167.137962387</c:v>
                </c:pt>
                <c:pt idx="792">
                  <c:v>-131329.368396176</c:v>
                </c:pt>
                <c:pt idx="793">
                  <c:v>-131491.76642072</c:v>
                </c:pt>
                <c:pt idx="794">
                  <c:v>-131654.331867246</c:v>
                </c:pt>
                <c:pt idx="795">
                  <c:v>-131817.064567321</c:v>
                </c:pt>
                <c:pt idx="796">
                  <c:v>-131979.964352851</c:v>
                </c:pt>
                <c:pt idx="797">
                  <c:v>-132143.031056081</c:v>
                </c:pt>
                <c:pt idx="798">
                  <c:v>-132306.264509588</c:v>
                </c:pt>
                <c:pt idx="799">
                  <c:v>-132469.66454629</c:v>
                </c:pt>
                <c:pt idx="800">
                  <c:v>-132633.230999437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Sheet2!$O$1</c:f>
              <c:strCache>
                <c:ptCount val="1"/>
                <c:pt idx="0">
                  <c:v>Jaysurya 2004</c:v>
                </c:pt>
              </c:strCache>
            </c:strRef>
          </c:tx>
          <c:spPr>
            <a:solidFill>
              <a:srgbClr val="ed7d31"/>
            </a:solidFill>
            <a:ln w="2232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Sheet2!$H$2:$H$802</c:f>
              <c:numCache>
                <c:formatCode>General</c:formatCode>
                <c:ptCount val="801"/>
                <c:pt idx="0">
                  <c:v>1000</c:v>
                </c:pt>
                <c:pt idx="1">
                  <c:v>1005</c:v>
                </c:pt>
                <c:pt idx="2">
                  <c:v>1010</c:v>
                </c:pt>
                <c:pt idx="3">
                  <c:v>1015</c:v>
                </c:pt>
                <c:pt idx="4">
                  <c:v>1020</c:v>
                </c:pt>
                <c:pt idx="5">
                  <c:v>1025</c:v>
                </c:pt>
                <c:pt idx="6">
                  <c:v>1030</c:v>
                </c:pt>
                <c:pt idx="7">
                  <c:v>1035</c:v>
                </c:pt>
                <c:pt idx="8">
                  <c:v>1040</c:v>
                </c:pt>
                <c:pt idx="9">
                  <c:v>1045</c:v>
                </c:pt>
                <c:pt idx="10">
                  <c:v>1050</c:v>
                </c:pt>
                <c:pt idx="11">
                  <c:v>1055</c:v>
                </c:pt>
                <c:pt idx="12">
                  <c:v>1060</c:v>
                </c:pt>
                <c:pt idx="13">
                  <c:v>1065</c:v>
                </c:pt>
                <c:pt idx="14">
                  <c:v>1070</c:v>
                </c:pt>
                <c:pt idx="15">
                  <c:v>1075</c:v>
                </c:pt>
                <c:pt idx="16">
                  <c:v>1080</c:v>
                </c:pt>
                <c:pt idx="17">
                  <c:v>1085</c:v>
                </c:pt>
                <c:pt idx="18">
                  <c:v>1090</c:v>
                </c:pt>
                <c:pt idx="19">
                  <c:v>1095</c:v>
                </c:pt>
                <c:pt idx="20">
                  <c:v>1100</c:v>
                </c:pt>
                <c:pt idx="21">
                  <c:v>1105</c:v>
                </c:pt>
                <c:pt idx="22">
                  <c:v>1110</c:v>
                </c:pt>
                <c:pt idx="23">
                  <c:v>1115</c:v>
                </c:pt>
                <c:pt idx="24">
                  <c:v>1120</c:v>
                </c:pt>
                <c:pt idx="25">
                  <c:v>1125</c:v>
                </c:pt>
                <c:pt idx="26">
                  <c:v>1130</c:v>
                </c:pt>
                <c:pt idx="27">
                  <c:v>1135</c:v>
                </c:pt>
                <c:pt idx="28">
                  <c:v>1140</c:v>
                </c:pt>
                <c:pt idx="29">
                  <c:v>1145</c:v>
                </c:pt>
                <c:pt idx="30">
                  <c:v>1150</c:v>
                </c:pt>
                <c:pt idx="31">
                  <c:v>1155</c:v>
                </c:pt>
                <c:pt idx="32">
                  <c:v>1160</c:v>
                </c:pt>
                <c:pt idx="33">
                  <c:v>1165</c:v>
                </c:pt>
                <c:pt idx="34">
                  <c:v>1170</c:v>
                </c:pt>
                <c:pt idx="35">
                  <c:v>1175</c:v>
                </c:pt>
                <c:pt idx="36">
                  <c:v>1180</c:v>
                </c:pt>
                <c:pt idx="37">
                  <c:v>1185</c:v>
                </c:pt>
                <c:pt idx="38">
                  <c:v>1190</c:v>
                </c:pt>
                <c:pt idx="39">
                  <c:v>1195</c:v>
                </c:pt>
                <c:pt idx="40">
                  <c:v>1200</c:v>
                </c:pt>
                <c:pt idx="41">
                  <c:v>1205</c:v>
                </c:pt>
                <c:pt idx="42">
                  <c:v>1210</c:v>
                </c:pt>
                <c:pt idx="43">
                  <c:v>1215</c:v>
                </c:pt>
                <c:pt idx="44">
                  <c:v>1220</c:v>
                </c:pt>
                <c:pt idx="45">
                  <c:v>1225</c:v>
                </c:pt>
                <c:pt idx="46">
                  <c:v>1230</c:v>
                </c:pt>
                <c:pt idx="47">
                  <c:v>1235</c:v>
                </c:pt>
                <c:pt idx="48">
                  <c:v>1240</c:v>
                </c:pt>
                <c:pt idx="49">
                  <c:v>1245</c:v>
                </c:pt>
                <c:pt idx="50">
                  <c:v>1250</c:v>
                </c:pt>
                <c:pt idx="51">
                  <c:v>1255</c:v>
                </c:pt>
                <c:pt idx="52">
                  <c:v>1260</c:v>
                </c:pt>
                <c:pt idx="53">
                  <c:v>1265</c:v>
                </c:pt>
                <c:pt idx="54">
                  <c:v>1270</c:v>
                </c:pt>
                <c:pt idx="55">
                  <c:v>1275</c:v>
                </c:pt>
                <c:pt idx="56">
                  <c:v>1280</c:v>
                </c:pt>
                <c:pt idx="57">
                  <c:v>1285</c:v>
                </c:pt>
                <c:pt idx="58">
                  <c:v>1290</c:v>
                </c:pt>
                <c:pt idx="59">
                  <c:v>1295</c:v>
                </c:pt>
                <c:pt idx="60">
                  <c:v>1300</c:v>
                </c:pt>
                <c:pt idx="61">
                  <c:v>1305</c:v>
                </c:pt>
                <c:pt idx="62">
                  <c:v>1310</c:v>
                </c:pt>
                <c:pt idx="63">
                  <c:v>1315</c:v>
                </c:pt>
                <c:pt idx="64">
                  <c:v>1320</c:v>
                </c:pt>
                <c:pt idx="65">
                  <c:v>1325</c:v>
                </c:pt>
                <c:pt idx="66">
                  <c:v>1330</c:v>
                </c:pt>
                <c:pt idx="67">
                  <c:v>1335</c:v>
                </c:pt>
                <c:pt idx="68">
                  <c:v>1340</c:v>
                </c:pt>
                <c:pt idx="69">
                  <c:v>1345</c:v>
                </c:pt>
                <c:pt idx="70">
                  <c:v>1350</c:v>
                </c:pt>
                <c:pt idx="71">
                  <c:v>1355</c:v>
                </c:pt>
                <c:pt idx="72">
                  <c:v>1360</c:v>
                </c:pt>
                <c:pt idx="73">
                  <c:v>1365</c:v>
                </c:pt>
                <c:pt idx="74">
                  <c:v>1370</c:v>
                </c:pt>
                <c:pt idx="75">
                  <c:v>1375</c:v>
                </c:pt>
                <c:pt idx="76">
                  <c:v>1380</c:v>
                </c:pt>
                <c:pt idx="77">
                  <c:v>1385</c:v>
                </c:pt>
                <c:pt idx="78">
                  <c:v>1390</c:v>
                </c:pt>
                <c:pt idx="79">
                  <c:v>1395</c:v>
                </c:pt>
                <c:pt idx="80">
                  <c:v>1400</c:v>
                </c:pt>
                <c:pt idx="81">
                  <c:v>1405</c:v>
                </c:pt>
                <c:pt idx="82">
                  <c:v>1410</c:v>
                </c:pt>
                <c:pt idx="83">
                  <c:v>1415</c:v>
                </c:pt>
                <c:pt idx="84">
                  <c:v>1420</c:v>
                </c:pt>
                <c:pt idx="85">
                  <c:v>1425</c:v>
                </c:pt>
                <c:pt idx="86">
                  <c:v>1430</c:v>
                </c:pt>
                <c:pt idx="87">
                  <c:v>1435</c:v>
                </c:pt>
                <c:pt idx="88">
                  <c:v>1440</c:v>
                </c:pt>
                <c:pt idx="89">
                  <c:v>1445</c:v>
                </c:pt>
                <c:pt idx="90">
                  <c:v>1450</c:v>
                </c:pt>
                <c:pt idx="91">
                  <c:v>1455</c:v>
                </c:pt>
                <c:pt idx="92">
                  <c:v>1460</c:v>
                </c:pt>
                <c:pt idx="93">
                  <c:v>1465</c:v>
                </c:pt>
                <c:pt idx="94">
                  <c:v>1470</c:v>
                </c:pt>
                <c:pt idx="95">
                  <c:v>1475</c:v>
                </c:pt>
                <c:pt idx="96">
                  <c:v>1480</c:v>
                </c:pt>
                <c:pt idx="97">
                  <c:v>1485</c:v>
                </c:pt>
                <c:pt idx="98">
                  <c:v>1490</c:v>
                </c:pt>
                <c:pt idx="99">
                  <c:v>1495</c:v>
                </c:pt>
                <c:pt idx="100">
                  <c:v>1500</c:v>
                </c:pt>
                <c:pt idx="101">
                  <c:v>1505</c:v>
                </c:pt>
                <c:pt idx="102">
                  <c:v>1510</c:v>
                </c:pt>
                <c:pt idx="103">
                  <c:v>1515</c:v>
                </c:pt>
                <c:pt idx="104">
                  <c:v>1520</c:v>
                </c:pt>
                <c:pt idx="105">
                  <c:v>1525</c:v>
                </c:pt>
                <c:pt idx="106">
                  <c:v>1530</c:v>
                </c:pt>
                <c:pt idx="107">
                  <c:v>1535</c:v>
                </c:pt>
                <c:pt idx="108">
                  <c:v>1540</c:v>
                </c:pt>
                <c:pt idx="109">
                  <c:v>1545</c:v>
                </c:pt>
                <c:pt idx="110">
                  <c:v>1550</c:v>
                </c:pt>
                <c:pt idx="111">
                  <c:v>1555</c:v>
                </c:pt>
                <c:pt idx="112">
                  <c:v>1560</c:v>
                </c:pt>
                <c:pt idx="113">
                  <c:v>1565</c:v>
                </c:pt>
                <c:pt idx="114">
                  <c:v>1570</c:v>
                </c:pt>
                <c:pt idx="115">
                  <c:v>1575</c:v>
                </c:pt>
                <c:pt idx="116">
                  <c:v>1580</c:v>
                </c:pt>
                <c:pt idx="117">
                  <c:v>1585</c:v>
                </c:pt>
                <c:pt idx="118">
                  <c:v>1590</c:v>
                </c:pt>
                <c:pt idx="119">
                  <c:v>1595</c:v>
                </c:pt>
                <c:pt idx="120">
                  <c:v>1600</c:v>
                </c:pt>
                <c:pt idx="121">
                  <c:v>1605</c:v>
                </c:pt>
                <c:pt idx="122">
                  <c:v>1610</c:v>
                </c:pt>
                <c:pt idx="123">
                  <c:v>1615</c:v>
                </c:pt>
                <c:pt idx="124">
                  <c:v>1620</c:v>
                </c:pt>
                <c:pt idx="125">
                  <c:v>1625</c:v>
                </c:pt>
                <c:pt idx="126">
                  <c:v>1630</c:v>
                </c:pt>
                <c:pt idx="127">
                  <c:v>1635</c:v>
                </c:pt>
                <c:pt idx="128">
                  <c:v>1640</c:v>
                </c:pt>
                <c:pt idx="129">
                  <c:v>1645</c:v>
                </c:pt>
                <c:pt idx="130">
                  <c:v>1650</c:v>
                </c:pt>
                <c:pt idx="131">
                  <c:v>1655</c:v>
                </c:pt>
                <c:pt idx="132">
                  <c:v>1660</c:v>
                </c:pt>
                <c:pt idx="133">
                  <c:v>1665</c:v>
                </c:pt>
                <c:pt idx="134">
                  <c:v>1670</c:v>
                </c:pt>
                <c:pt idx="135">
                  <c:v>1675</c:v>
                </c:pt>
                <c:pt idx="136">
                  <c:v>1680</c:v>
                </c:pt>
                <c:pt idx="137">
                  <c:v>1685</c:v>
                </c:pt>
                <c:pt idx="138">
                  <c:v>1690</c:v>
                </c:pt>
                <c:pt idx="139">
                  <c:v>1695</c:v>
                </c:pt>
                <c:pt idx="140">
                  <c:v>1700</c:v>
                </c:pt>
                <c:pt idx="141">
                  <c:v>1705</c:v>
                </c:pt>
                <c:pt idx="142">
                  <c:v>1710</c:v>
                </c:pt>
                <c:pt idx="143">
                  <c:v>1715</c:v>
                </c:pt>
                <c:pt idx="144">
                  <c:v>1720</c:v>
                </c:pt>
                <c:pt idx="145">
                  <c:v>1725</c:v>
                </c:pt>
                <c:pt idx="146">
                  <c:v>1730</c:v>
                </c:pt>
                <c:pt idx="147">
                  <c:v>1735</c:v>
                </c:pt>
                <c:pt idx="148">
                  <c:v>1740</c:v>
                </c:pt>
                <c:pt idx="149">
                  <c:v>1745</c:v>
                </c:pt>
                <c:pt idx="150">
                  <c:v>1750</c:v>
                </c:pt>
                <c:pt idx="151">
                  <c:v>1755</c:v>
                </c:pt>
                <c:pt idx="152">
                  <c:v>1760</c:v>
                </c:pt>
                <c:pt idx="153">
                  <c:v>1765</c:v>
                </c:pt>
                <c:pt idx="154">
                  <c:v>1770</c:v>
                </c:pt>
                <c:pt idx="155">
                  <c:v>1775</c:v>
                </c:pt>
                <c:pt idx="156">
                  <c:v>1780</c:v>
                </c:pt>
                <c:pt idx="157">
                  <c:v>1785</c:v>
                </c:pt>
                <c:pt idx="158">
                  <c:v>1790</c:v>
                </c:pt>
                <c:pt idx="159">
                  <c:v>1795</c:v>
                </c:pt>
                <c:pt idx="160">
                  <c:v>1800</c:v>
                </c:pt>
                <c:pt idx="161">
                  <c:v>1805</c:v>
                </c:pt>
                <c:pt idx="162">
                  <c:v>1810</c:v>
                </c:pt>
                <c:pt idx="163">
                  <c:v>1815</c:v>
                </c:pt>
                <c:pt idx="164">
                  <c:v>1820</c:v>
                </c:pt>
                <c:pt idx="165">
                  <c:v>1825</c:v>
                </c:pt>
                <c:pt idx="166">
                  <c:v>1830</c:v>
                </c:pt>
                <c:pt idx="167">
                  <c:v>1835</c:v>
                </c:pt>
                <c:pt idx="168">
                  <c:v>1840</c:v>
                </c:pt>
                <c:pt idx="169">
                  <c:v>1845</c:v>
                </c:pt>
                <c:pt idx="170">
                  <c:v>1850</c:v>
                </c:pt>
                <c:pt idx="171">
                  <c:v>1855</c:v>
                </c:pt>
                <c:pt idx="172">
                  <c:v>1860</c:v>
                </c:pt>
                <c:pt idx="173">
                  <c:v>1865</c:v>
                </c:pt>
                <c:pt idx="174">
                  <c:v>1870</c:v>
                </c:pt>
                <c:pt idx="175">
                  <c:v>1875</c:v>
                </c:pt>
                <c:pt idx="176">
                  <c:v>1880</c:v>
                </c:pt>
                <c:pt idx="177">
                  <c:v>1885</c:v>
                </c:pt>
                <c:pt idx="178">
                  <c:v>1890</c:v>
                </c:pt>
                <c:pt idx="179">
                  <c:v>1895</c:v>
                </c:pt>
                <c:pt idx="180">
                  <c:v>1900</c:v>
                </c:pt>
                <c:pt idx="181">
                  <c:v>1905</c:v>
                </c:pt>
                <c:pt idx="182">
                  <c:v>1910</c:v>
                </c:pt>
                <c:pt idx="183">
                  <c:v>1915</c:v>
                </c:pt>
                <c:pt idx="184">
                  <c:v>1920</c:v>
                </c:pt>
                <c:pt idx="185">
                  <c:v>1925</c:v>
                </c:pt>
                <c:pt idx="186">
                  <c:v>1930</c:v>
                </c:pt>
                <c:pt idx="187">
                  <c:v>1935</c:v>
                </c:pt>
                <c:pt idx="188">
                  <c:v>1940</c:v>
                </c:pt>
                <c:pt idx="189">
                  <c:v>1945</c:v>
                </c:pt>
                <c:pt idx="190">
                  <c:v>1950</c:v>
                </c:pt>
                <c:pt idx="191">
                  <c:v>1955</c:v>
                </c:pt>
                <c:pt idx="192">
                  <c:v>1960</c:v>
                </c:pt>
                <c:pt idx="193">
                  <c:v>1965</c:v>
                </c:pt>
                <c:pt idx="194">
                  <c:v>1970</c:v>
                </c:pt>
                <c:pt idx="195">
                  <c:v>1975</c:v>
                </c:pt>
                <c:pt idx="196">
                  <c:v>1980</c:v>
                </c:pt>
                <c:pt idx="197">
                  <c:v>1985</c:v>
                </c:pt>
                <c:pt idx="198">
                  <c:v>1990</c:v>
                </c:pt>
                <c:pt idx="199">
                  <c:v>1995</c:v>
                </c:pt>
                <c:pt idx="200">
                  <c:v>2000</c:v>
                </c:pt>
                <c:pt idx="201">
                  <c:v>2005</c:v>
                </c:pt>
                <c:pt idx="202">
                  <c:v>2010</c:v>
                </c:pt>
                <c:pt idx="203">
                  <c:v>2015</c:v>
                </c:pt>
                <c:pt idx="204">
                  <c:v>2020</c:v>
                </c:pt>
                <c:pt idx="205">
                  <c:v>2025</c:v>
                </c:pt>
                <c:pt idx="206">
                  <c:v>2030</c:v>
                </c:pt>
                <c:pt idx="207">
                  <c:v>2035</c:v>
                </c:pt>
                <c:pt idx="208">
                  <c:v>2040</c:v>
                </c:pt>
                <c:pt idx="209">
                  <c:v>2045</c:v>
                </c:pt>
                <c:pt idx="210">
                  <c:v>2050</c:v>
                </c:pt>
                <c:pt idx="211">
                  <c:v>2055</c:v>
                </c:pt>
                <c:pt idx="212">
                  <c:v>2060</c:v>
                </c:pt>
                <c:pt idx="213">
                  <c:v>2065</c:v>
                </c:pt>
                <c:pt idx="214">
                  <c:v>2070</c:v>
                </c:pt>
                <c:pt idx="215">
                  <c:v>2075</c:v>
                </c:pt>
                <c:pt idx="216">
                  <c:v>2080</c:v>
                </c:pt>
                <c:pt idx="217">
                  <c:v>2085</c:v>
                </c:pt>
                <c:pt idx="218">
                  <c:v>2090</c:v>
                </c:pt>
                <c:pt idx="219">
                  <c:v>2095</c:v>
                </c:pt>
                <c:pt idx="220">
                  <c:v>2100</c:v>
                </c:pt>
                <c:pt idx="221">
                  <c:v>2105</c:v>
                </c:pt>
                <c:pt idx="222">
                  <c:v>2110</c:v>
                </c:pt>
                <c:pt idx="223">
                  <c:v>2115</c:v>
                </c:pt>
                <c:pt idx="224">
                  <c:v>2120</c:v>
                </c:pt>
                <c:pt idx="225">
                  <c:v>2125</c:v>
                </c:pt>
                <c:pt idx="226">
                  <c:v>2130</c:v>
                </c:pt>
                <c:pt idx="227">
                  <c:v>2135</c:v>
                </c:pt>
                <c:pt idx="228">
                  <c:v>2140</c:v>
                </c:pt>
                <c:pt idx="229">
                  <c:v>2145</c:v>
                </c:pt>
                <c:pt idx="230">
                  <c:v>2150</c:v>
                </c:pt>
                <c:pt idx="231">
                  <c:v>2155</c:v>
                </c:pt>
                <c:pt idx="232">
                  <c:v>2160</c:v>
                </c:pt>
                <c:pt idx="233">
                  <c:v>2165</c:v>
                </c:pt>
                <c:pt idx="234">
                  <c:v>2170</c:v>
                </c:pt>
                <c:pt idx="235">
                  <c:v>2175</c:v>
                </c:pt>
                <c:pt idx="236">
                  <c:v>2180</c:v>
                </c:pt>
                <c:pt idx="237">
                  <c:v>2185</c:v>
                </c:pt>
                <c:pt idx="238">
                  <c:v>2190</c:v>
                </c:pt>
                <c:pt idx="239">
                  <c:v>2195</c:v>
                </c:pt>
                <c:pt idx="240">
                  <c:v>2200</c:v>
                </c:pt>
                <c:pt idx="241">
                  <c:v>2205</c:v>
                </c:pt>
                <c:pt idx="242">
                  <c:v>2210</c:v>
                </c:pt>
                <c:pt idx="243">
                  <c:v>2215</c:v>
                </c:pt>
                <c:pt idx="244">
                  <c:v>2220</c:v>
                </c:pt>
                <c:pt idx="245">
                  <c:v>2225</c:v>
                </c:pt>
                <c:pt idx="246">
                  <c:v>2230</c:v>
                </c:pt>
                <c:pt idx="247">
                  <c:v>2235</c:v>
                </c:pt>
                <c:pt idx="248">
                  <c:v>2240</c:v>
                </c:pt>
                <c:pt idx="249">
                  <c:v>2245</c:v>
                </c:pt>
                <c:pt idx="250">
                  <c:v>2250</c:v>
                </c:pt>
                <c:pt idx="251">
                  <c:v>2255</c:v>
                </c:pt>
                <c:pt idx="252">
                  <c:v>2260</c:v>
                </c:pt>
                <c:pt idx="253">
                  <c:v>2265</c:v>
                </c:pt>
                <c:pt idx="254">
                  <c:v>2270</c:v>
                </c:pt>
                <c:pt idx="255">
                  <c:v>2275</c:v>
                </c:pt>
                <c:pt idx="256">
                  <c:v>2280</c:v>
                </c:pt>
                <c:pt idx="257">
                  <c:v>2285</c:v>
                </c:pt>
                <c:pt idx="258">
                  <c:v>2290</c:v>
                </c:pt>
                <c:pt idx="259">
                  <c:v>2295</c:v>
                </c:pt>
                <c:pt idx="260">
                  <c:v>2300</c:v>
                </c:pt>
                <c:pt idx="261">
                  <c:v>2305</c:v>
                </c:pt>
                <c:pt idx="262">
                  <c:v>2310</c:v>
                </c:pt>
                <c:pt idx="263">
                  <c:v>2315</c:v>
                </c:pt>
                <c:pt idx="264">
                  <c:v>2320</c:v>
                </c:pt>
                <c:pt idx="265">
                  <c:v>2325</c:v>
                </c:pt>
                <c:pt idx="266">
                  <c:v>2330</c:v>
                </c:pt>
                <c:pt idx="267">
                  <c:v>2335</c:v>
                </c:pt>
                <c:pt idx="268">
                  <c:v>2340</c:v>
                </c:pt>
                <c:pt idx="269">
                  <c:v>2345</c:v>
                </c:pt>
                <c:pt idx="270">
                  <c:v>2350</c:v>
                </c:pt>
                <c:pt idx="271">
                  <c:v>2355</c:v>
                </c:pt>
                <c:pt idx="272">
                  <c:v>2360</c:v>
                </c:pt>
                <c:pt idx="273">
                  <c:v>2365</c:v>
                </c:pt>
                <c:pt idx="274">
                  <c:v>2370</c:v>
                </c:pt>
                <c:pt idx="275">
                  <c:v>2375</c:v>
                </c:pt>
                <c:pt idx="276">
                  <c:v>2380</c:v>
                </c:pt>
                <c:pt idx="277">
                  <c:v>2385</c:v>
                </c:pt>
                <c:pt idx="278">
                  <c:v>2390</c:v>
                </c:pt>
                <c:pt idx="279">
                  <c:v>2395</c:v>
                </c:pt>
                <c:pt idx="280">
                  <c:v>2400</c:v>
                </c:pt>
                <c:pt idx="281">
                  <c:v>2405</c:v>
                </c:pt>
                <c:pt idx="282">
                  <c:v>2410</c:v>
                </c:pt>
                <c:pt idx="283">
                  <c:v>2415</c:v>
                </c:pt>
                <c:pt idx="284">
                  <c:v>2420</c:v>
                </c:pt>
                <c:pt idx="285">
                  <c:v>2425</c:v>
                </c:pt>
                <c:pt idx="286">
                  <c:v>2430</c:v>
                </c:pt>
                <c:pt idx="287">
                  <c:v>2435</c:v>
                </c:pt>
                <c:pt idx="288">
                  <c:v>2440</c:v>
                </c:pt>
                <c:pt idx="289">
                  <c:v>2445</c:v>
                </c:pt>
                <c:pt idx="290">
                  <c:v>2450</c:v>
                </c:pt>
                <c:pt idx="291">
                  <c:v>2455</c:v>
                </c:pt>
                <c:pt idx="292">
                  <c:v>2460</c:v>
                </c:pt>
                <c:pt idx="293">
                  <c:v>2465</c:v>
                </c:pt>
                <c:pt idx="294">
                  <c:v>2470</c:v>
                </c:pt>
                <c:pt idx="295">
                  <c:v>2475</c:v>
                </c:pt>
                <c:pt idx="296">
                  <c:v>2480</c:v>
                </c:pt>
                <c:pt idx="297">
                  <c:v>2485</c:v>
                </c:pt>
                <c:pt idx="298">
                  <c:v>2490</c:v>
                </c:pt>
                <c:pt idx="299">
                  <c:v>2495</c:v>
                </c:pt>
                <c:pt idx="300">
                  <c:v>2500</c:v>
                </c:pt>
                <c:pt idx="301">
                  <c:v>2505</c:v>
                </c:pt>
                <c:pt idx="302">
                  <c:v>2510</c:v>
                </c:pt>
                <c:pt idx="303">
                  <c:v>2515</c:v>
                </c:pt>
                <c:pt idx="304">
                  <c:v>2520</c:v>
                </c:pt>
                <c:pt idx="305">
                  <c:v>2525</c:v>
                </c:pt>
                <c:pt idx="306">
                  <c:v>2530</c:v>
                </c:pt>
                <c:pt idx="307">
                  <c:v>2535</c:v>
                </c:pt>
                <c:pt idx="308">
                  <c:v>2540</c:v>
                </c:pt>
                <c:pt idx="309">
                  <c:v>2545</c:v>
                </c:pt>
                <c:pt idx="310">
                  <c:v>2550</c:v>
                </c:pt>
                <c:pt idx="311">
                  <c:v>2555</c:v>
                </c:pt>
                <c:pt idx="312">
                  <c:v>2560</c:v>
                </c:pt>
                <c:pt idx="313">
                  <c:v>2565</c:v>
                </c:pt>
                <c:pt idx="314">
                  <c:v>2570</c:v>
                </c:pt>
                <c:pt idx="315">
                  <c:v>2575</c:v>
                </c:pt>
                <c:pt idx="316">
                  <c:v>2580</c:v>
                </c:pt>
                <c:pt idx="317">
                  <c:v>2585</c:v>
                </c:pt>
                <c:pt idx="318">
                  <c:v>2590</c:v>
                </c:pt>
                <c:pt idx="319">
                  <c:v>2595</c:v>
                </c:pt>
                <c:pt idx="320">
                  <c:v>2600</c:v>
                </c:pt>
                <c:pt idx="321">
                  <c:v>2605</c:v>
                </c:pt>
                <c:pt idx="322">
                  <c:v>2610</c:v>
                </c:pt>
                <c:pt idx="323">
                  <c:v>2615</c:v>
                </c:pt>
                <c:pt idx="324">
                  <c:v>2620</c:v>
                </c:pt>
                <c:pt idx="325">
                  <c:v>2625</c:v>
                </c:pt>
                <c:pt idx="326">
                  <c:v>2630</c:v>
                </c:pt>
                <c:pt idx="327">
                  <c:v>2635</c:v>
                </c:pt>
                <c:pt idx="328">
                  <c:v>2640</c:v>
                </c:pt>
                <c:pt idx="329">
                  <c:v>2645</c:v>
                </c:pt>
                <c:pt idx="330">
                  <c:v>2650</c:v>
                </c:pt>
                <c:pt idx="331">
                  <c:v>2655</c:v>
                </c:pt>
                <c:pt idx="332">
                  <c:v>2660</c:v>
                </c:pt>
                <c:pt idx="333">
                  <c:v>2665</c:v>
                </c:pt>
                <c:pt idx="334">
                  <c:v>2670</c:v>
                </c:pt>
                <c:pt idx="335">
                  <c:v>2675</c:v>
                </c:pt>
                <c:pt idx="336">
                  <c:v>2680</c:v>
                </c:pt>
                <c:pt idx="337">
                  <c:v>2685</c:v>
                </c:pt>
                <c:pt idx="338">
                  <c:v>2690</c:v>
                </c:pt>
                <c:pt idx="339">
                  <c:v>2695</c:v>
                </c:pt>
                <c:pt idx="340">
                  <c:v>2700</c:v>
                </c:pt>
                <c:pt idx="341">
                  <c:v>2705</c:v>
                </c:pt>
                <c:pt idx="342">
                  <c:v>2710</c:v>
                </c:pt>
                <c:pt idx="343">
                  <c:v>2715</c:v>
                </c:pt>
                <c:pt idx="344">
                  <c:v>2720</c:v>
                </c:pt>
                <c:pt idx="345">
                  <c:v>2725</c:v>
                </c:pt>
                <c:pt idx="346">
                  <c:v>2730</c:v>
                </c:pt>
                <c:pt idx="347">
                  <c:v>2735</c:v>
                </c:pt>
                <c:pt idx="348">
                  <c:v>2740</c:v>
                </c:pt>
                <c:pt idx="349">
                  <c:v>2745</c:v>
                </c:pt>
                <c:pt idx="350">
                  <c:v>2750</c:v>
                </c:pt>
                <c:pt idx="351">
                  <c:v>2755</c:v>
                </c:pt>
                <c:pt idx="352">
                  <c:v>2760</c:v>
                </c:pt>
                <c:pt idx="353">
                  <c:v>2765</c:v>
                </c:pt>
                <c:pt idx="354">
                  <c:v>2770</c:v>
                </c:pt>
                <c:pt idx="355">
                  <c:v>2775</c:v>
                </c:pt>
                <c:pt idx="356">
                  <c:v>2780</c:v>
                </c:pt>
                <c:pt idx="357">
                  <c:v>2785</c:v>
                </c:pt>
                <c:pt idx="358">
                  <c:v>2790</c:v>
                </c:pt>
                <c:pt idx="359">
                  <c:v>2795</c:v>
                </c:pt>
                <c:pt idx="360">
                  <c:v>2800</c:v>
                </c:pt>
                <c:pt idx="361">
                  <c:v>2805</c:v>
                </c:pt>
                <c:pt idx="362">
                  <c:v>2810</c:v>
                </c:pt>
                <c:pt idx="363">
                  <c:v>2815</c:v>
                </c:pt>
                <c:pt idx="364">
                  <c:v>2820</c:v>
                </c:pt>
                <c:pt idx="365">
                  <c:v>2825</c:v>
                </c:pt>
                <c:pt idx="366">
                  <c:v>2830</c:v>
                </c:pt>
                <c:pt idx="367">
                  <c:v>2835</c:v>
                </c:pt>
                <c:pt idx="368">
                  <c:v>2840</c:v>
                </c:pt>
                <c:pt idx="369">
                  <c:v>2845</c:v>
                </c:pt>
                <c:pt idx="370">
                  <c:v>2850</c:v>
                </c:pt>
                <c:pt idx="371">
                  <c:v>2855</c:v>
                </c:pt>
                <c:pt idx="372">
                  <c:v>2860</c:v>
                </c:pt>
                <c:pt idx="373">
                  <c:v>2865</c:v>
                </c:pt>
                <c:pt idx="374">
                  <c:v>2870</c:v>
                </c:pt>
                <c:pt idx="375">
                  <c:v>2875</c:v>
                </c:pt>
                <c:pt idx="376">
                  <c:v>2880</c:v>
                </c:pt>
                <c:pt idx="377">
                  <c:v>2885</c:v>
                </c:pt>
                <c:pt idx="378">
                  <c:v>2890</c:v>
                </c:pt>
                <c:pt idx="379">
                  <c:v>2895</c:v>
                </c:pt>
                <c:pt idx="380">
                  <c:v>2900</c:v>
                </c:pt>
                <c:pt idx="381">
                  <c:v>2905</c:v>
                </c:pt>
                <c:pt idx="382">
                  <c:v>2910</c:v>
                </c:pt>
                <c:pt idx="383">
                  <c:v>2915</c:v>
                </c:pt>
                <c:pt idx="384">
                  <c:v>2920</c:v>
                </c:pt>
                <c:pt idx="385">
                  <c:v>2925</c:v>
                </c:pt>
                <c:pt idx="386">
                  <c:v>2930</c:v>
                </c:pt>
                <c:pt idx="387">
                  <c:v>2935</c:v>
                </c:pt>
                <c:pt idx="388">
                  <c:v>2940</c:v>
                </c:pt>
                <c:pt idx="389">
                  <c:v>2945</c:v>
                </c:pt>
                <c:pt idx="390">
                  <c:v>2950</c:v>
                </c:pt>
                <c:pt idx="391">
                  <c:v>2955</c:v>
                </c:pt>
                <c:pt idx="392">
                  <c:v>2960</c:v>
                </c:pt>
                <c:pt idx="393">
                  <c:v>2965</c:v>
                </c:pt>
                <c:pt idx="394">
                  <c:v>2970</c:v>
                </c:pt>
                <c:pt idx="395">
                  <c:v>2975</c:v>
                </c:pt>
                <c:pt idx="396">
                  <c:v>2980</c:v>
                </c:pt>
                <c:pt idx="397">
                  <c:v>2985</c:v>
                </c:pt>
                <c:pt idx="398">
                  <c:v>2990</c:v>
                </c:pt>
                <c:pt idx="399">
                  <c:v>2995</c:v>
                </c:pt>
                <c:pt idx="400">
                  <c:v>3000</c:v>
                </c:pt>
                <c:pt idx="401">
                  <c:v>3005</c:v>
                </c:pt>
                <c:pt idx="402">
                  <c:v>3010</c:v>
                </c:pt>
                <c:pt idx="403">
                  <c:v>3015</c:v>
                </c:pt>
                <c:pt idx="404">
                  <c:v>3020</c:v>
                </c:pt>
                <c:pt idx="405">
                  <c:v>3025</c:v>
                </c:pt>
                <c:pt idx="406">
                  <c:v>3030</c:v>
                </c:pt>
                <c:pt idx="407">
                  <c:v>3035</c:v>
                </c:pt>
                <c:pt idx="408">
                  <c:v>3040</c:v>
                </c:pt>
                <c:pt idx="409">
                  <c:v>3045</c:v>
                </c:pt>
                <c:pt idx="410">
                  <c:v>3050</c:v>
                </c:pt>
                <c:pt idx="411">
                  <c:v>3055</c:v>
                </c:pt>
                <c:pt idx="412">
                  <c:v>3060</c:v>
                </c:pt>
                <c:pt idx="413">
                  <c:v>3065</c:v>
                </c:pt>
                <c:pt idx="414">
                  <c:v>3070</c:v>
                </c:pt>
                <c:pt idx="415">
                  <c:v>3075</c:v>
                </c:pt>
                <c:pt idx="416">
                  <c:v>3080</c:v>
                </c:pt>
                <c:pt idx="417">
                  <c:v>3085</c:v>
                </c:pt>
                <c:pt idx="418">
                  <c:v>3090</c:v>
                </c:pt>
                <c:pt idx="419">
                  <c:v>3095</c:v>
                </c:pt>
                <c:pt idx="420">
                  <c:v>3100</c:v>
                </c:pt>
                <c:pt idx="421">
                  <c:v>3105</c:v>
                </c:pt>
                <c:pt idx="422">
                  <c:v>3110</c:v>
                </c:pt>
                <c:pt idx="423">
                  <c:v>3115</c:v>
                </c:pt>
                <c:pt idx="424">
                  <c:v>3120</c:v>
                </c:pt>
                <c:pt idx="425">
                  <c:v>3125</c:v>
                </c:pt>
                <c:pt idx="426">
                  <c:v>3130</c:v>
                </c:pt>
                <c:pt idx="427">
                  <c:v>3135</c:v>
                </c:pt>
                <c:pt idx="428">
                  <c:v>3140</c:v>
                </c:pt>
                <c:pt idx="429">
                  <c:v>3145</c:v>
                </c:pt>
                <c:pt idx="430">
                  <c:v>3150</c:v>
                </c:pt>
                <c:pt idx="431">
                  <c:v>3155</c:v>
                </c:pt>
                <c:pt idx="432">
                  <c:v>3160</c:v>
                </c:pt>
                <c:pt idx="433">
                  <c:v>3165</c:v>
                </c:pt>
                <c:pt idx="434">
                  <c:v>3170</c:v>
                </c:pt>
                <c:pt idx="435">
                  <c:v>3175</c:v>
                </c:pt>
                <c:pt idx="436">
                  <c:v>3180</c:v>
                </c:pt>
                <c:pt idx="437">
                  <c:v>3185</c:v>
                </c:pt>
                <c:pt idx="438">
                  <c:v>3190</c:v>
                </c:pt>
                <c:pt idx="439">
                  <c:v>3195</c:v>
                </c:pt>
                <c:pt idx="440">
                  <c:v>3200</c:v>
                </c:pt>
                <c:pt idx="441">
                  <c:v>3205</c:v>
                </c:pt>
                <c:pt idx="442">
                  <c:v>3210</c:v>
                </c:pt>
                <c:pt idx="443">
                  <c:v>3215</c:v>
                </c:pt>
                <c:pt idx="444">
                  <c:v>3220</c:v>
                </c:pt>
                <c:pt idx="445">
                  <c:v>3225</c:v>
                </c:pt>
                <c:pt idx="446">
                  <c:v>3230</c:v>
                </c:pt>
                <c:pt idx="447">
                  <c:v>3235</c:v>
                </c:pt>
                <c:pt idx="448">
                  <c:v>3240</c:v>
                </c:pt>
                <c:pt idx="449">
                  <c:v>3245</c:v>
                </c:pt>
                <c:pt idx="450">
                  <c:v>3250</c:v>
                </c:pt>
                <c:pt idx="451">
                  <c:v>3255</c:v>
                </c:pt>
                <c:pt idx="452">
                  <c:v>3260</c:v>
                </c:pt>
                <c:pt idx="453">
                  <c:v>3265</c:v>
                </c:pt>
                <c:pt idx="454">
                  <c:v>3270</c:v>
                </c:pt>
                <c:pt idx="455">
                  <c:v>3275</c:v>
                </c:pt>
                <c:pt idx="456">
                  <c:v>3280</c:v>
                </c:pt>
                <c:pt idx="457">
                  <c:v>3285</c:v>
                </c:pt>
                <c:pt idx="458">
                  <c:v>3290</c:v>
                </c:pt>
                <c:pt idx="459">
                  <c:v>3295</c:v>
                </c:pt>
                <c:pt idx="460">
                  <c:v>3300</c:v>
                </c:pt>
                <c:pt idx="461">
                  <c:v>3305</c:v>
                </c:pt>
                <c:pt idx="462">
                  <c:v>3310</c:v>
                </c:pt>
                <c:pt idx="463">
                  <c:v>3315</c:v>
                </c:pt>
                <c:pt idx="464">
                  <c:v>3320</c:v>
                </c:pt>
                <c:pt idx="465">
                  <c:v>3325</c:v>
                </c:pt>
                <c:pt idx="466">
                  <c:v>3330</c:v>
                </c:pt>
                <c:pt idx="467">
                  <c:v>3335</c:v>
                </c:pt>
                <c:pt idx="468">
                  <c:v>3340</c:v>
                </c:pt>
                <c:pt idx="469">
                  <c:v>3345</c:v>
                </c:pt>
                <c:pt idx="470">
                  <c:v>3350</c:v>
                </c:pt>
                <c:pt idx="471">
                  <c:v>3355</c:v>
                </c:pt>
                <c:pt idx="472">
                  <c:v>3360</c:v>
                </c:pt>
                <c:pt idx="473">
                  <c:v>3365</c:v>
                </c:pt>
                <c:pt idx="474">
                  <c:v>3370</c:v>
                </c:pt>
                <c:pt idx="475">
                  <c:v>3375</c:v>
                </c:pt>
                <c:pt idx="476">
                  <c:v>3380</c:v>
                </c:pt>
                <c:pt idx="477">
                  <c:v>3385</c:v>
                </c:pt>
                <c:pt idx="478">
                  <c:v>3390</c:v>
                </c:pt>
                <c:pt idx="479">
                  <c:v>3395</c:v>
                </c:pt>
                <c:pt idx="480">
                  <c:v>3400</c:v>
                </c:pt>
                <c:pt idx="481">
                  <c:v>3405</c:v>
                </c:pt>
                <c:pt idx="482">
                  <c:v>3410</c:v>
                </c:pt>
                <c:pt idx="483">
                  <c:v>3415</c:v>
                </c:pt>
                <c:pt idx="484">
                  <c:v>3420</c:v>
                </c:pt>
                <c:pt idx="485">
                  <c:v>3425</c:v>
                </c:pt>
                <c:pt idx="486">
                  <c:v>3430</c:v>
                </c:pt>
                <c:pt idx="487">
                  <c:v>3435</c:v>
                </c:pt>
                <c:pt idx="488">
                  <c:v>3440</c:v>
                </c:pt>
                <c:pt idx="489">
                  <c:v>3445</c:v>
                </c:pt>
                <c:pt idx="490">
                  <c:v>3450</c:v>
                </c:pt>
                <c:pt idx="491">
                  <c:v>3455</c:v>
                </c:pt>
                <c:pt idx="492">
                  <c:v>3460</c:v>
                </c:pt>
                <c:pt idx="493">
                  <c:v>3465</c:v>
                </c:pt>
                <c:pt idx="494">
                  <c:v>3470</c:v>
                </c:pt>
                <c:pt idx="495">
                  <c:v>3475</c:v>
                </c:pt>
                <c:pt idx="496">
                  <c:v>3480</c:v>
                </c:pt>
                <c:pt idx="497">
                  <c:v>3485</c:v>
                </c:pt>
                <c:pt idx="498">
                  <c:v>3490</c:v>
                </c:pt>
                <c:pt idx="499">
                  <c:v>3495</c:v>
                </c:pt>
                <c:pt idx="500">
                  <c:v>3500</c:v>
                </c:pt>
                <c:pt idx="501">
                  <c:v>3505</c:v>
                </c:pt>
                <c:pt idx="502">
                  <c:v>3510</c:v>
                </c:pt>
                <c:pt idx="503">
                  <c:v>3515</c:v>
                </c:pt>
                <c:pt idx="504">
                  <c:v>3520</c:v>
                </c:pt>
                <c:pt idx="505">
                  <c:v>3525</c:v>
                </c:pt>
                <c:pt idx="506">
                  <c:v>3530</c:v>
                </c:pt>
                <c:pt idx="507">
                  <c:v>3535</c:v>
                </c:pt>
                <c:pt idx="508">
                  <c:v>3540</c:v>
                </c:pt>
                <c:pt idx="509">
                  <c:v>3545</c:v>
                </c:pt>
                <c:pt idx="510">
                  <c:v>3550</c:v>
                </c:pt>
                <c:pt idx="511">
                  <c:v>3555</c:v>
                </c:pt>
                <c:pt idx="512">
                  <c:v>3560</c:v>
                </c:pt>
                <c:pt idx="513">
                  <c:v>3565</c:v>
                </c:pt>
                <c:pt idx="514">
                  <c:v>3570</c:v>
                </c:pt>
                <c:pt idx="515">
                  <c:v>3575</c:v>
                </c:pt>
                <c:pt idx="516">
                  <c:v>3580</c:v>
                </c:pt>
                <c:pt idx="517">
                  <c:v>3585</c:v>
                </c:pt>
                <c:pt idx="518">
                  <c:v>3590</c:v>
                </c:pt>
                <c:pt idx="519">
                  <c:v>3595</c:v>
                </c:pt>
                <c:pt idx="520">
                  <c:v>3600</c:v>
                </c:pt>
                <c:pt idx="521">
                  <c:v>3605</c:v>
                </c:pt>
                <c:pt idx="522">
                  <c:v>3610</c:v>
                </c:pt>
                <c:pt idx="523">
                  <c:v>3615</c:v>
                </c:pt>
                <c:pt idx="524">
                  <c:v>3620</c:v>
                </c:pt>
                <c:pt idx="525">
                  <c:v>3625</c:v>
                </c:pt>
                <c:pt idx="526">
                  <c:v>3630</c:v>
                </c:pt>
                <c:pt idx="527">
                  <c:v>3635</c:v>
                </c:pt>
                <c:pt idx="528">
                  <c:v>3640</c:v>
                </c:pt>
                <c:pt idx="529">
                  <c:v>3645</c:v>
                </c:pt>
                <c:pt idx="530">
                  <c:v>3650</c:v>
                </c:pt>
                <c:pt idx="531">
                  <c:v>3655</c:v>
                </c:pt>
                <c:pt idx="532">
                  <c:v>3660</c:v>
                </c:pt>
                <c:pt idx="533">
                  <c:v>3665</c:v>
                </c:pt>
                <c:pt idx="534">
                  <c:v>3670</c:v>
                </c:pt>
                <c:pt idx="535">
                  <c:v>3675</c:v>
                </c:pt>
                <c:pt idx="536">
                  <c:v>3680</c:v>
                </c:pt>
                <c:pt idx="537">
                  <c:v>3685</c:v>
                </c:pt>
                <c:pt idx="538">
                  <c:v>3690</c:v>
                </c:pt>
                <c:pt idx="539">
                  <c:v>3695</c:v>
                </c:pt>
                <c:pt idx="540">
                  <c:v>3700</c:v>
                </c:pt>
                <c:pt idx="541">
                  <c:v>3705</c:v>
                </c:pt>
                <c:pt idx="542">
                  <c:v>3710</c:v>
                </c:pt>
                <c:pt idx="543">
                  <c:v>3715</c:v>
                </c:pt>
                <c:pt idx="544">
                  <c:v>3720</c:v>
                </c:pt>
                <c:pt idx="545">
                  <c:v>3725</c:v>
                </c:pt>
                <c:pt idx="546">
                  <c:v>3730</c:v>
                </c:pt>
                <c:pt idx="547">
                  <c:v>3735</c:v>
                </c:pt>
                <c:pt idx="548">
                  <c:v>3740</c:v>
                </c:pt>
                <c:pt idx="549">
                  <c:v>3745</c:v>
                </c:pt>
                <c:pt idx="550">
                  <c:v>3750</c:v>
                </c:pt>
                <c:pt idx="551">
                  <c:v>3755</c:v>
                </c:pt>
                <c:pt idx="552">
                  <c:v>3760</c:v>
                </c:pt>
                <c:pt idx="553">
                  <c:v>3765</c:v>
                </c:pt>
                <c:pt idx="554">
                  <c:v>3770</c:v>
                </c:pt>
                <c:pt idx="555">
                  <c:v>3775</c:v>
                </c:pt>
                <c:pt idx="556">
                  <c:v>3780</c:v>
                </c:pt>
                <c:pt idx="557">
                  <c:v>3785</c:v>
                </c:pt>
                <c:pt idx="558">
                  <c:v>3790</c:v>
                </c:pt>
                <c:pt idx="559">
                  <c:v>3795</c:v>
                </c:pt>
                <c:pt idx="560">
                  <c:v>3800</c:v>
                </c:pt>
                <c:pt idx="561">
                  <c:v>3805</c:v>
                </c:pt>
                <c:pt idx="562">
                  <c:v>3810</c:v>
                </c:pt>
                <c:pt idx="563">
                  <c:v>3815</c:v>
                </c:pt>
                <c:pt idx="564">
                  <c:v>3820</c:v>
                </c:pt>
                <c:pt idx="565">
                  <c:v>3825</c:v>
                </c:pt>
                <c:pt idx="566">
                  <c:v>3830</c:v>
                </c:pt>
                <c:pt idx="567">
                  <c:v>3835</c:v>
                </c:pt>
                <c:pt idx="568">
                  <c:v>3840</c:v>
                </c:pt>
                <c:pt idx="569">
                  <c:v>3845</c:v>
                </c:pt>
                <c:pt idx="570">
                  <c:v>3850</c:v>
                </c:pt>
                <c:pt idx="571">
                  <c:v>3855</c:v>
                </c:pt>
                <c:pt idx="572">
                  <c:v>3860</c:v>
                </c:pt>
                <c:pt idx="573">
                  <c:v>3865</c:v>
                </c:pt>
                <c:pt idx="574">
                  <c:v>3870</c:v>
                </c:pt>
                <c:pt idx="575">
                  <c:v>3875</c:v>
                </c:pt>
                <c:pt idx="576">
                  <c:v>3880</c:v>
                </c:pt>
                <c:pt idx="577">
                  <c:v>3885</c:v>
                </c:pt>
                <c:pt idx="578">
                  <c:v>3890</c:v>
                </c:pt>
                <c:pt idx="579">
                  <c:v>3895</c:v>
                </c:pt>
                <c:pt idx="580">
                  <c:v>3900</c:v>
                </c:pt>
                <c:pt idx="581">
                  <c:v>3905</c:v>
                </c:pt>
                <c:pt idx="582">
                  <c:v>3910</c:v>
                </c:pt>
                <c:pt idx="583">
                  <c:v>3915</c:v>
                </c:pt>
                <c:pt idx="584">
                  <c:v>3920</c:v>
                </c:pt>
                <c:pt idx="585">
                  <c:v>3925</c:v>
                </c:pt>
                <c:pt idx="586">
                  <c:v>3930</c:v>
                </c:pt>
                <c:pt idx="587">
                  <c:v>3935</c:v>
                </c:pt>
                <c:pt idx="588">
                  <c:v>3940</c:v>
                </c:pt>
                <c:pt idx="589">
                  <c:v>3945</c:v>
                </c:pt>
                <c:pt idx="590">
                  <c:v>3950</c:v>
                </c:pt>
                <c:pt idx="591">
                  <c:v>3955</c:v>
                </c:pt>
                <c:pt idx="592">
                  <c:v>3960</c:v>
                </c:pt>
                <c:pt idx="593">
                  <c:v>3965</c:v>
                </c:pt>
                <c:pt idx="594">
                  <c:v>3970</c:v>
                </c:pt>
                <c:pt idx="595">
                  <c:v>3975</c:v>
                </c:pt>
                <c:pt idx="596">
                  <c:v>3980</c:v>
                </c:pt>
                <c:pt idx="597">
                  <c:v>3985</c:v>
                </c:pt>
                <c:pt idx="598">
                  <c:v>3990</c:v>
                </c:pt>
                <c:pt idx="599">
                  <c:v>3995</c:v>
                </c:pt>
                <c:pt idx="600">
                  <c:v>4000</c:v>
                </c:pt>
                <c:pt idx="601">
                  <c:v>4005</c:v>
                </c:pt>
                <c:pt idx="602">
                  <c:v>4010</c:v>
                </c:pt>
                <c:pt idx="603">
                  <c:v>4015</c:v>
                </c:pt>
                <c:pt idx="604">
                  <c:v>4020</c:v>
                </c:pt>
                <c:pt idx="605">
                  <c:v>4025</c:v>
                </c:pt>
                <c:pt idx="606">
                  <c:v>4030</c:v>
                </c:pt>
                <c:pt idx="607">
                  <c:v>4035</c:v>
                </c:pt>
                <c:pt idx="608">
                  <c:v>4040</c:v>
                </c:pt>
                <c:pt idx="609">
                  <c:v>4045</c:v>
                </c:pt>
                <c:pt idx="610">
                  <c:v>4050</c:v>
                </c:pt>
                <c:pt idx="611">
                  <c:v>4055</c:v>
                </c:pt>
                <c:pt idx="612">
                  <c:v>4060</c:v>
                </c:pt>
                <c:pt idx="613">
                  <c:v>4065</c:v>
                </c:pt>
                <c:pt idx="614">
                  <c:v>4070</c:v>
                </c:pt>
                <c:pt idx="615">
                  <c:v>4075</c:v>
                </c:pt>
                <c:pt idx="616">
                  <c:v>4080</c:v>
                </c:pt>
                <c:pt idx="617">
                  <c:v>4085</c:v>
                </c:pt>
                <c:pt idx="618">
                  <c:v>4090</c:v>
                </c:pt>
                <c:pt idx="619">
                  <c:v>4095</c:v>
                </c:pt>
                <c:pt idx="620">
                  <c:v>4100</c:v>
                </c:pt>
                <c:pt idx="621">
                  <c:v>4105</c:v>
                </c:pt>
                <c:pt idx="622">
                  <c:v>4110</c:v>
                </c:pt>
                <c:pt idx="623">
                  <c:v>4115</c:v>
                </c:pt>
                <c:pt idx="624">
                  <c:v>4120</c:v>
                </c:pt>
                <c:pt idx="625">
                  <c:v>4125</c:v>
                </c:pt>
                <c:pt idx="626">
                  <c:v>4130</c:v>
                </c:pt>
                <c:pt idx="627">
                  <c:v>4135</c:v>
                </c:pt>
                <c:pt idx="628">
                  <c:v>4140</c:v>
                </c:pt>
                <c:pt idx="629">
                  <c:v>4145</c:v>
                </c:pt>
                <c:pt idx="630">
                  <c:v>4150</c:v>
                </c:pt>
                <c:pt idx="631">
                  <c:v>4155</c:v>
                </c:pt>
                <c:pt idx="632">
                  <c:v>4160</c:v>
                </c:pt>
                <c:pt idx="633">
                  <c:v>4165</c:v>
                </c:pt>
                <c:pt idx="634">
                  <c:v>4170</c:v>
                </c:pt>
                <c:pt idx="635">
                  <c:v>4175</c:v>
                </c:pt>
                <c:pt idx="636">
                  <c:v>4180</c:v>
                </c:pt>
                <c:pt idx="637">
                  <c:v>4185</c:v>
                </c:pt>
                <c:pt idx="638">
                  <c:v>4190</c:v>
                </c:pt>
                <c:pt idx="639">
                  <c:v>4195</c:v>
                </c:pt>
                <c:pt idx="640">
                  <c:v>4200</c:v>
                </c:pt>
                <c:pt idx="641">
                  <c:v>4205</c:v>
                </c:pt>
                <c:pt idx="642">
                  <c:v>4210</c:v>
                </c:pt>
                <c:pt idx="643">
                  <c:v>4215</c:v>
                </c:pt>
                <c:pt idx="644">
                  <c:v>4220</c:v>
                </c:pt>
                <c:pt idx="645">
                  <c:v>4225</c:v>
                </c:pt>
                <c:pt idx="646">
                  <c:v>4230</c:v>
                </c:pt>
                <c:pt idx="647">
                  <c:v>4235</c:v>
                </c:pt>
                <c:pt idx="648">
                  <c:v>4240</c:v>
                </c:pt>
                <c:pt idx="649">
                  <c:v>4245</c:v>
                </c:pt>
                <c:pt idx="650">
                  <c:v>4250</c:v>
                </c:pt>
                <c:pt idx="651">
                  <c:v>4255</c:v>
                </c:pt>
                <c:pt idx="652">
                  <c:v>4260</c:v>
                </c:pt>
                <c:pt idx="653">
                  <c:v>4265</c:v>
                </c:pt>
                <c:pt idx="654">
                  <c:v>4270</c:v>
                </c:pt>
                <c:pt idx="655">
                  <c:v>4275</c:v>
                </c:pt>
                <c:pt idx="656">
                  <c:v>4280</c:v>
                </c:pt>
                <c:pt idx="657">
                  <c:v>4285</c:v>
                </c:pt>
                <c:pt idx="658">
                  <c:v>4290</c:v>
                </c:pt>
                <c:pt idx="659">
                  <c:v>4295</c:v>
                </c:pt>
                <c:pt idx="660">
                  <c:v>4300</c:v>
                </c:pt>
                <c:pt idx="661">
                  <c:v>4305</c:v>
                </c:pt>
                <c:pt idx="662">
                  <c:v>4310</c:v>
                </c:pt>
                <c:pt idx="663">
                  <c:v>4315</c:v>
                </c:pt>
                <c:pt idx="664">
                  <c:v>4320</c:v>
                </c:pt>
                <c:pt idx="665">
                  <c:v>4325</c:v>
                </c:pt>
                <c:pt idx="666">
                  <c:v>4330</c:v>
                </c:pt>
                <c:pt idx="667">
                  <c:v>4335</c:v>
                </c:pt>
                <c:pt idx="668">
                  <c:v>4340</c:v>
                </c:pt>
                <c:pt idx="669">
                  <c:v>4345</c:v>
                </c:pt>
                <c:pt idx="670">
                  <c:v>4350</c:v>
                </c:pt>
                <c:pt idx="671">
                  <c:v>4355</c:v>
                </c:pt>
                <c:pt idx="672">
                  <c:v>4360</c:v>
                </c:pt>
                <c:pt idx="673">
                  <c:v>4365</c:v>
                </c:pt>
                <c:pt idx="674">
                  <c:v>4370</c:v>
                </c:pt>
                <c:pt idx="675">
                  <c:v>4375</c:v>
                </c:pt>
                <c:pt idx="676">
                  <c:v>4380</c:v>
                </c:pt>
                <c:pt idx="677">
                  <c:v>4385</c:v>
                </c:pt>
                <c:pt idx="678">
                  <c:v>4390</c:v>
                </c:pt>
                <c:pt idx="679">
                  <c:v>4395</c:v>
                </c:pt>
                <c:pt idx="680">
                  <c:v>4400</c:v>
                </c:pt>
                <c:pt idx="681">
                  <c:v>4405</c:v>
                </c:pt>
                <c:pt idx="682">
                  <c:v>4410</c:v>
                </c:pt>
                <c:pt idx="683">
                  <c:v>4415</c:v>
                </c:pt>
                <c:pt idx="684">
                  <c:v>4420</c:v>
                </c:pt>
                <c:pt idx="685">
                  <c:v>4425</c:v>
                </c:pt>
                <c:pt idx="686">
                  <c:v>4430</c:v>
                </c:pt>
                <c:pt idx="687">
                  <c:v>4435</c:v>
                </c:pt>
                <c:pt idx="688">
                  <c:v>4440</c:v>
                </c:pt>
                <c:pt idx="689">
                  <c:v>4445</c:v>
                </c:pt>
                <c:pt idx="690">
                  <c:v>4450</c:v>
                </c:pt>
                <c:pt idx="691">
                  <c:v>4455</c:v>
                </c:pt>
                <c:pt idx="692">
                  <c:v>4460</c:v>
                </c:pt>
                <c:pt idx="693">
                  <c:v>4465</c:v>
                </c:pt>
                <c:pt idx="694">
                  <c:v>4470</c:v>
                </c:pt>
                <c:pt idx="695">
                  <c:v>4475</c:v>
                </c:pt>
                <c:pt idx="696">
                  <c:v>4480</c:v>
                </c:pt>
                <c:pt idx="697">
                  <c:v>4485</c:v>
                </c:pt>
                <c:pt idx="698">
                  <c:v>4490</c:v>
                </c:pt>
                <c:pt idx="699">
                  <c:v>4495</c:v>
                </c:pt>
                <c:pt idx="700">
                  <c:v>4500</c:v>
                </c:pt>
                <c:pt idx="701">
                  <c:v>4505</c:v>
                </c:pt>
                <c:pt idx="702">
                  <c:v>4510</c:v>
                </c:pt>
                <c:pt idx="703">
                  <c:v>4515</c:v>
                </c:pt>
                <c:pt idx="704">
                  <c:v>4520</c:v>
                </c:pt>
                <c:pt idx="705">
                  <c:v>4525</c:v>
                </c:pt>
                <c:pt idx="706">
                  <c:v>4530</c:v>
                </c:pt>
                <c:pt idx="707">
                  <c:v>4535</c:v>
                </c:pt>
                <c:pt idx="708">
                  <c:v>4540</c:v>
                </c:pt>
                <c:pt idx="709">
                  <c:v>4545</c:v>
                </c:pt>
                <c:pt idx="710">
                  <c:v>4550</c:v>
                </c:pt>
                <c:pt idx="711">
                  <c:v>4555</c:v>
                </c:pt>
                <c:pt idx="712">
                  <c:v>4560</c:v>
                </c:pt>
                <c:pt idx="713">
                  <c:v>4565</c:v>
                </c:pt>
                <c:pt idx="714">
                  <c:v>4570</c:v>
                </c:pt>
                <c:pt idx="715">
                  <c:v>4575</c:v>
                </c:pt>
                <c:pt idx="716">
                  <c:v>4580</c:v>
                </c:pt>
                <c:pt idx="717">
                  <c:v>4585</c:v>
                </c:pt>
                <c:pt idx="718">
                  <c:v>4590</c:v>
                </c:pt>
                <c:pt idx="719">
                  <c:v>4595</c:v>
                </c:pt>
                <c:pt idx="720">
                  <c:v>4600</c:v>
                </c:pt>
                <c:pt idx="721">
                  <c:v>4605</c:v>
                </c:pt>
                <c:pt idx="722">
                  <c:v>4610</c:v>
                </c:pt>
                <c:pt idx="723">
                  <c:v>4615</c:v>
                </c:pt>
                <c:pt idx="724">
                  <c:v>4620</c:v>
                </c:pt>
                <c:pt idx="725">
                  <c:v>4625</c:v>
                </c:pt>
                <c:pt idx="726">
                  <c:v>4630</c:v>
                </c:pt>
                <c:pt idx="727">
                  <c:v>4635</c:v>
                </c:pt>
                <c:pt idx="728">
                  <c:v>4640</c:v>
                </c:pt>
                <c:pt idx="729">
                  <c:v>4645</c:v>
                </c:pt>
                <c:pt idx="730">
                  <c:v>4650</c:v>
                </c:pt>
                <c:pt idx="731">
                  <c:v>4655</c:v>
                </c:pt>
                <c:pt idx="732">
                  <c:v>4660</c:v>
                </c:pt>
                <c:pt idx="733">
                  <c:v>4665</c:v>
                </c:pt>
                <c:pt idx="734">
                  <c:v>4670</c:v>
                </c:pt>
                <c:pt idx="735">
                  <c:v>4675</c:v>
                </c:pt>
                <c:pt idx="736">
                  <c:v>4680</c:v>
                </c:pt>
                <c:pt idx="737">
                  <c:v>4685</c:v>
                </c:pt>
                <c:pt idx="738">
                  <c:v>4690</c:v>
                </c:pt>
                <c:pt idx="739">
                  <c:v>4695</c:v>
                </c:pt>
                <c:pt idx="740">
                  <c:v>4700</c:v>
                </c:pt>
                <c:pt idx="741">
                  <c:v>4705</c:v>
                </c:pt>
                <c:pt idx="742">
                  <c:v>4710</c:v>
                </c:pt>
                <c:pt idx="743">
                  <c:v>4715</c:v>
                </c:pt>
                <c:pt idx="744">
                  <c:v>4720</c:v>
                </c:pt>
                <c:pt idx="745">
                  <c:v>4725</c:v>
                </c:pt>
                <c:pt idx="746">
                  <c:v>4730</c:v>
                </c:pt>
                <c:pt idx="747">
                  <c:v>4735</c:v>
                </c:pt>
                <c:pt idx="748">
                  <c:v>4740</c:v>
                </c:pt>
                <c:pt idx="749">
                  <c:v>4745</c:v>
                </c:pt>
                <c:pt idx="750">
                  <c:v>4750</c:v>
                </c:pt>
                <c:pt idx="751">
                  <c:v>4755</c:v>
                </c:pt>
                <c:pt idx="752">
                  <c:v>4760</c:v>
                </c:pt>
                <c:pt idx="753">
                  <c:v>4765</c:v>
                </c:pt>
                <c:pt idx="754">
                  <c:v>4770</c:v>
                </c:pt>
                <c:pt idx="755">
                  <c:v>4775</c:v>
                </c:pt>
                <c:pt idx="756">
                  <c:v>4780</c:v>
                </c:pt>
                <c:pt idx="757">
                  <c:v>4785</c:v>
                </c:pt>
                <c:pt idx="758">
                  <c:v>4790</c:v>
                </c:pt>
                <c:pt idx="759">
                  <c:v>4795</c:v>
                </c:pt>
                <c:pt idx="760">
                  <c:v>4800</c:v>
                </c:pt>
                <c:pt idx="761">
                  <c:v>4805</c:v>
                </c:pt>
                <c:pt idx="762">
                  <c:v>4810</c:v>
                </c:pt>
                <c:pt idx="763">
                  <c:v>4815</c:v>
                </c:pt>
                <c:pt idx="764">
                  <c:v>4820</c:v>
                </c:pt>
                <c:pt idx="765">
                  <c:v>4825</c:v>
                </c:pt>
                <c:pt idx="766">
                  <c:v>4830</c:v>
                </c:pt>
                <c:pt idx="767">
                  <c:v>4835</c:v>
                </c:pt>
                <c:pt idx="768">
                  <c:v>4840</c:v>
                </c:pt>
                <c:pt idx="769">
                  <c:v>4845</c:v>
                </c:pt>
                <c:pt idx="770">
                  <c:v>4850</c:v>
                </c:pt>
                <c:pt idx="771">
                  <c:v>4855</c:v>
                </c:pt>
                <c:pt idx="772">
                  <c:v>4860</c:v>
                </c:pt>
                <c:pt idx="773">
                  <c:v>4865</c:v>
                </c:pt>
                <c:pt idx="774">
                  <c:v>4870</c:v>
                </c:pt>
                <c:pt idx="775">
                  <c:v>4875</c:v>
                </c:pt>
                <c:pt idx="776">
                  <c:v>4880</c:v>
                </c:pt>
                <c:pt idx="777">
                  <c:v>4885</c:v>
                </c:pt>
                <c:pt idx="778">
                  <c:v>4890</c:v>
                </c:pt>
                <c:pt idx="779">
                  <c:v>4895</c:v>
                </c:pt>
                <c:pt idx="780">
                  <c:v>4900</c:v>
                </c:pt>
                <c:pt idx="781">
                  <c:v>4905</c:v>
                </c:pt>
                <c:pt idx="782">
                  <c:v>4910</c:v>
                </c:pt>
                <c:pt idx="783">
                  <c:v>4915</c:v>
                </c:pt>
                <c:pt idx="784">
                  <c:v>4920</c:v>
                </c:pt>
                <c:pt idx="785">
                  <c:v>4925</c:v>
                </c:pt>
                <c:pt idx="786">
                  <c:v>4930</c:v>
                </c:pt>
                <c:pt idx="787">
                  <c:v>4935</c:v>
                </c:pt>
                <c:pt idx="788">
                  <c:v>4940</c:v>
                </c:pt>
                <c:pt idx="789">
                  <c:v>4945</c:v>
                </c:pt>
                <c:pt idx="790">
                  <c:v>4950</c:v>
                </c:pt>
                <c:pt idx="791">
                  <c:v>4955</c:v>
                </c:pt>
                <c:pt idx="792">
                  <c:v>4960</c:v>
                </c:pt>
                <c:pt idx="793">
                  <c:v>4965</c:v>
                </c:pt>
                <c:pt idx="794">
                  <c:v>4970</c:v>
                </c:pt>
                <c:pt idx="795">
                  <c:v>4975</c:v>
                </c:pt>
                <c:pt idx="796">
                  <c:v>4980</c:v>
                </c:pt>
                <c:pt idx="797">
                  <c:v>4985</c:v>
                </c:pt>
                <c:pt idx="798">
                  <c:v>4990</c:v>
                </c:pt>
                <c:pt idx="799">
                  <c:v>4995</c:v>
                </c:pt>
                <c:pt idx="800">
                  <c:v>5000</c:v>
                </c:pt>
              </c:numCache>
            </c:numRef>
          </c:xVal>
          <c:yVal>
            <c:numRef>
              <c:f>Sheet2!$O$2:$O$802</c:f>
              <c:numCache>
                <c:formatCode>General</c:formatCode>
                <c:ptCount val="801"/>
                <c:pt idx="0">
                  <c:v>-67381.1725084598</c:v>
                </c:pt>
                <c:pt idx="1">
                  <c:v>-67122.4343859232</c:v>
                </c:pt>
                <c:pt idx="2">
                  <c:v>-66863.6185516233</c:v>
                </c:pt>
                <c:pt idx="3">
                  <c:v>-66604.7253902748</c:v>
                </c:pt>
                <c:pt idx="4">
                  <c:v>-66345.7552828023</c:v>
                </c:pt>
                <c:pt idx="5">
                  <c:v>-66086.7086063957</c:v>
                </c:pt>
                <c:pt idx="6">
                  <c:v>-65827.5857345649</c:v>
                </c:pt>
                <c:pt idx="7">
                  <c:v>-65568.3870371937</c:v>
                </c:pt>
                <c:pt idx="8">
                  <c:v>-65309.1128805917</c:v>
                </c:pt>
                <c:pt idx="9">
                  <c:v>-65049.7636275466</c:v>
                </c:pt>
                <c:pt idx="10">
                  <c:v>-64790.3396373742</c:v>
                </c:pt>
                <c:pt idx="11">
                  <c:v>-64530.8412659683</c:v>
                </c:pt>
                <c:pt idx="12">
                  <c:v>-64271.2688658493</c:v>
                </c:pt>
                <c:pt idx="13">
                  <c:v>-64011.6227862118</c:v>
                </c:pt>
                <c:pt idx="14">
                  <c:v>-63751.9033729715</c:v>
                </c:pt>
                <c:pt idx="15">
                  <c:v>-63492.1109688114</c:v>
                </c:pt>
                <c:pt idx="16">
                  <c:v>-63232.2459132266</c:v>
                </c:pt>
                <c:pt idx="17">
                  <c:v>-62972.3085425686</c:v>
                </c:pt>
                <c:pt idx="18">
                  <c:v>-62712.299190089</c:v>
                </c:pt>
                <c:pt idx="19">
                  <c:v>-62452.218185982</c:v>
                </c:pt>
                <c:pt idx="20">
                  <c:v>-62192.0658574262</c:v>
                </c:pt>
                <c:pt idx="21">
                  <c:v>-61931.8425286259</c:v>
                </c:pt>
                <c:pt idx="22">
                  <c:v>-61671.5485208514</c:v>
                </c:pt>
                <c:pt idx="23">
                  <c:v>-61411.1841524786</c:v>
                </c:pt>
                <c:pt idx="24">
                  <c:v>-61150.749739028</c:v>
                </c:pt>
                <c:pt idx="25">
                  <c:v>-60890.2455932029</c:v>
                </c:pt>
                <c:pt idx="26">
                  <c:v>-60629.6720249271</c:v>
                </c:pt>
                <c:pt idx="27">
                  <c:v>-60369.0293413814</c:v>
                </c:pt>
                <c:pt idx="28">
                  <c:v>-60108.3178470405</c:v>
                </c:pt>
                <c:pt idx="29">
                  <c:v>-59847.537843708</c:v>
                </c:pt>
                <c:pt idx="30">
                  <c:v>-59586.6896305518</c:v>
                </c:pt>
                <c:pt idx="31">
                  <c:v>-59325.7735041381</c:v>
                </c:pt>
                <c:pt idx="32">
                  <c:v>-59064.7897584656</c:v>
                </c:pt>
                <c:pt idx="33">
                  <c:v>-58803.7386849984</c:v>
                </c:pt>
                <c:pt idx="34">
                  <c:v>-58542.6205726987</c:v>
                </c:pt>
                <c:pt idx="35">
                  <c:v>-58281.4357080592</c:v>
                </c:pt>
                <c:pt idx="36">
                  <c:v>-58020.1843751339</c:v>
                </c:pt>
                <c:pt idx="37">
                  <c:v>-57758.8668555699</c:v>
                </c:pt>
                <c:pt idx="38">
                  <c:v>-57497.4834286374</c:v>
                </c:pt>
                <c:pt idx="39">
                  <c:v>-57236.0343712596</c:v>
                </c:pt>
                <c:pt idx="40">
                  <c:v>-56974.5199580426</c:v>
                </c:pt>
                <c:pt idx="41">
                  <c:v>-56712.9404613039</c:v>
                </c:pt>
                <c:pt idx="42">
                  <c:v>-56451.2961511013</c:v>
                </c:pt>
                <c:pt idx="43">
                  <c:v>-56189.5872952604</c:v>
                </c:pt>
                <c:pt idx="44">
                  <c:v>-55927.8141594027</c:v>
                </c:pt>
                <c:pt idx="45">
                  <c:v>-55665.9770069723</c:v>
                </c:pt>
                <c:pt idx="46">
                  <c:v>-55404.0760992629</c:v>
                </c:pt>
                <c:pt idx="47">
                  <c:v>-55142.1116954437</c:v>
                </c:pt>
                <c:pt idx="48">
                  <c:v>-54880.0840525852</c:v>
                </c:pt>
                <c:pt idx="49">
                  <c:v>-54617.9934256852</c:v>
                </c:pt>
                <c:pt idx="50">
                  <c:v>-54355.8400676928</c:v>
                </c:pt>
                <c:pt idx="51">
                  <c:v>-54093.6242295338</c:v>
                </c:pt>
                <c:pt idx="52">
                  <c:v>-53831.3461601344</c:v>
                </c:pt>
                <c:pt idx="53">
                  <c:v>-53569.0061064454</c:v>
                </c:pt>
                <c:pt idx="54">
                  <c:v>-53306.6043134653</c:v>
                </c:pt>
                <c:pt idx="55">
                  <c:v>-53044.1410242632</c:v>
                </c:pt>
                <c:pt idx="56">
                  <c:v>-52781.6164800022</c:v>
                </c:pt>
                <c:pt idx="57">
                  <c:v>-52519.030919961</c:v>
                </c:pt>
                <c:pt idx="58">
                  <c:v>-52256.3845815563</c:v>
                </c:pt>
                <c:pt idx="59">
                  <c:v>-51993.6777003644</c:v>
                </c:pt>
                <c:pt idx="60">
                  <c:v>-51730.9105101424</c:v>
                </c:pt>
                <c:pt idx="61">
                  <c:v>-51468.0832428491</c:v>
                </c:pt>
                <c:pt idx="62">
                  <c:v>-51205.1961286661</c:v>
                </c:pt>
                <c:pt idx="63">
                  <c:v>-50942.2493960178</c:v>
                </c:pt>
                <c:pt idx="64">
                  <c:v>-50679.2432715914</c:v>
                </c:pt>
                <c:pt idx="65">
                  <c:v>-50416.1779803567</c:v>
                </c:pt>
                <c:pt idx="66">
                  <c:v>-50153.053745586</c:v>
                </c:pt>
                <c:pt idx="67">
                  <c:v>-49889.8707888725</c:v>
                </c:pt>
                <c:pt idx="68">
                  <c:v>-49626.6293301495</c:v>
                </c:pt>
                <c:pt idx="69">
                  <c:v>-49363.3295877092</c:v>
                </c:pt>
                <c:pt idx="70">
                  <c:v>-49099.9717782207</c:v>
                </c:pt>
                <c:pt idx="71">
                  <c:v>-48836.556116748</c:v>
                </c:pt>
                <c:pt idx="72">
                  <c:v>-48573.0828167682</c:v>
                </c:pt>
                <c:pt idx="73">
                  <c:v>-48309.5520901883</c:v>
                </c:pt>
                <c:pt idx="74">
                  <c:v>-48045.9641473634</c:v>
                </c:pt>
                <c:pt idx="75">
                  <c:v>-47782.3191971126</c:v>
                </c:pt>
                <c:pt idx="76">
                  <c:v>-47518.6174467366</c:v>
                </c:pt>
                <c:pt idx="77">
                  <c:v>-47254.8591020339</c:v>
                </c:pt>
                <c:pt idx="78">
                  <c:v>-46991.044367317</c:v>
                </c:pt>
                <c:pt idx="79">
                  <c:v>-46727.1734454286</c:v>
                </c:pt>
                <c:pt idx="80">
                  <c:v>-46463.2465377572</c:v>
                </c:pt>
                <c:pt idx="81">
                  <c:v>-46199.2638442529</c:v>
                </c:pt>
                <c:pt idx="82">
                  <c:v>-45935.2255634427</c:v>
                </c:pt>
                <c:pt idx="83">
                  <c:v>-45671.1318924455</c:v>
                </c:pt>
                <c:pt idx="84">
                  <c:v>-45406.9830269872</c:v>
                </c:pt>
                <c:pt idx="85">
                  <c:v>-45142.7791614152</c:v>
                </c:pt>
                <c:pt idx="86">
                  <c:v>-44878.5204887131</c:v>
                </c:pt>
                <c:pt idx="87">
                  <c:v>-44614.2072005152</c:v>
                </c:pt>
                <c:pt idx="88">
                  <c:v>-44349.8394871201</c:v>
                </c:pt>
                <c:pt idx="89">
                  <c:v>-44085.4175375049</c:v>
                </c:pt>
                <c:pt idx="90">
                  <c:v>-43820.9415393388</c:v>
                </c:pt>
                <c:pt idx="91">
                  <c:v>-43556.4116789971</c:v>
                </c:pt>
                <c:pt idx="92">
                  <c:v>-43291.8281415738</c:v>
                </c:pt>
                <c:pt idx="93">
                  <c:v>-43027.1911108953</c:v>
                </c:pt>
                <c:pt idx="94">
                  <c:v>-42762.500769533</c:v>
                </c:pt>
                <c:pt idx="95">
                  <c:v>-42497.7572988166</c:v>
                </c:pt>
                <c:pt idx="96">
                  <c:v>-42232.9608788463</c:v>
                </c:pt>
                <c:pt idx="97">
                  <c:v>-41968.1116885053</c:v>
                </c:pt>
                <c:pt idx="98">
                  <c:v>-41703.2099054724</c:v>
                </c:pt>
                <c:pt idx="99">
                  <c:v>-41438.2557062336</c:v>
                </c:pt>
                <c:pt idx="100">
                  <c:v>-41173.2492660949</c:v>
                </c:pt>
                <c:pt idx="101">
                  <c:v>-40908.190759193</c:v>
                </c:pt>
                <c:pt idx="102">
                  <c:v>-40643.0803585079</c:v>
                </c:pt>
                <c:pt idx="103">
                  <c:v>-40377.9182358741</c:v>
                </c:pt>
                <c:pt idx="104">
                  <c:v>-40112.7045619915</c:v>
                </c:pt>
                <c:pt idx="105">
                  <c:v>-39847.4395064373</c:v>
                </c:pt>
                <c:pt idx="106">
                  <c:v>-39582.1232376766</c:v>
                </c:pt>
                <c:pt idx="107">
                  <c:v>-39316.7559230735</c:v>
                </c:pt>
                <c:pt idx="108">
                  <c:v>-39051.3377289015</c:v>
                </c:pt>
                <c:pt idx="109">
                  <c:v>-38785.8688203547</c:v>
                </c:pt>
                <c:pt idx="110">
                  <c:v>-38520.3493615579</c:v>
                </c:pt>
                <c:pt idx="111">
                  <c:v>-38254.7795155768</c:v>
                </c:pt>
                <c:pt idx="112">
                  <c:v>-37989.1594444289</c:v>
                </c:pt>
                <c:pt idx="113">
                  <c:v>-37723.4893090927</c:v>
                </c:pt>
                <c:pt idx="114">
                  <c:v>-37457.7692695182</c:v>
                </c:pt>
                <c:pt idx="115">
                  <c:v>-37191.9994846367</c:v>
                </c:pt>
                <c:pt idx="116">
                  <c:v>-36926.1801123704</c:v>
                </c:pt>
                <c:pt idx="117">
                  <c:v>-36660.3113096417</c:v>
                </c:pt>
                <c:pt idx="118">
                  <c:v>-36394.3932323834</c:v>
                </c:pt>
                <c:pt idx="119">
                  <c:v>-36128.4260355473</c:v>
                </c:pt>
                <c:pt idx="120">
                  <c:v>-35862.4098731138</c:v>
                </c:pt>
                <c:pt idx="121">
                  <c:v>-35596.3448981008</c:v>
                </c:pt>
                <c:pt idx="122">
                  <c:v>-35330.231262573</c:v>
                </c:pt>
                <c:pt idx="123">
                  <c:v>-35064.0691176504</c:v>
                </c:pt>
                <c:pt idx="124">
                  <c:v>-34797.8586135174</c:v>
                </c:pt>
                <c:pt idx="125">
                  <c:v>-34531.5998994314</c:v>
                </c:pt>
                <c:pt idx="126">
                  <c:v>-34265.293123731</c:v>
                </c:pt>
                <c:pt idx="127">
                  <c:v>-33998.9384338451</c:v>
                </c:pt>
                <c:pt idx="128">
                  <c:v>-33732.5359763006</c:v>
                </c:pt>
                <c:pt idx="129">
                  <c:v>-33466.0858967312</c:v>
                </c:pt>
                <c:pt idx="130">
                  <c:v>-33199.588339885</c:v>
                </c:pt>
                <c:pt idx="131">
                  <c:v>-32933.043449633</c:v>
                </c:pt>
                <c:pt idx="132">
                  <c:v>-32666.4513689769</c:v>
                </c:pt>
                <c:pt idx="133">
                  <c:v>-32399.8122400568</c:v>
                </c:pt>
                <c:pt idx="134">
                  <c:v>-32133.1262041594</c:v>
                </c:pt>
                <c:pt idx="135">
                  <c:v>-31866.3934017251</c:v>
                </c:pt>
                <c:pt idx="136">
                  <c:v>-31599.6139723558</c:v>
                </c:pt>
                <c:pt idx="137">
                  <c:v>-31332.7880548226</c:v>
                </c:pt>
                <c:pt idx="138">
                  <c:v>-31065.9157870731</c:v>
                </c:pt>
                <c:pt idx="139">
                  <c:v>-30798.9973062384</c:v>
                </c:pt>
                <c:pt idx="140">
                  <c:v>-30532.0327486407</c:v>
                </c:pt>
                <c:pt idx="141">
                  <c:v>-30265.0222498003</c:v>
                </c:pt>
                <c:pt idx="142">
                  <c:v>-29997.9659444426</c:v>
                </c:pt>
                <c:pt idx="143">
                  <c:v>-29730.8639665052</c:v>
                </c:pt>
                <c:pt idx="144">
                  <c:v>-29463.7164491448</c:v>
                </c:pt>
                <c:pt idx="145">
                  <c:v>-29196.5235247436</c:v>
                </c:pt>
                <c:pt idx="146">
                  <c:v>-28929.2853249167</c:v>
                </c:pt>
                <c:pt idx="147">
                  <c:v>-28662.0019805183</c:v>
                </c:pt>
                <c:pt idx="148">
                  <c:v>-28394.6736216483</c:v>
                </c:pt>
                <c:pt idx="149">
                  <c:v>-28127.3003776591</c:v>
                </c:pt>
                <c:pt idx="150">
                  <c:v>-27859.8823771617</c:v>
                </c:pt>
                <c:pt idx="151">
                  <c:v>-27592.4197480321</c:v>
                </c:pt>
                <c:pt idx="152">
                  <c:v>-27324.9126174179</c:v>
                </c:pt>
                <c:pt idx="153">
                  <c:v>-27057.3611117439</c:v>
                </c:pt>
                <c:pt idx="154">
                  <c:v>-26789.7653567189</c:v>
                </c:pt>
                <c:pt idx="155">
                  <c:v>-26522.1254773415</c:v>
                </c:pt>
                <c:pt idx="156">
                  <c:v>-26254.4415979059</c:v>
                </c:pt>
                <c:pt idx="157">
                  <c:v>-25986.7138420081</c:v>
                </c:pt>
                <c:pt idx="158">
                  <c:v>-25718.9423325517</c:v>
                </c:pt>
                <c:pt idx="159">
                  <c:v>-25451.1271917537</c:v>
                </c:pt>
                <c:pt idx="160">
                  <c:v>-25183.26854115</c:v>
                </c:pt>
                <c:pt idx="161">
                  <c:v>-24915.3665016017</c:v>
                </c:pt>
                <c:pt idx="162">
                  <c:v>-24647.4211933</c:v>
                </c:pt>
                <c:pt idx="163">
                  <c:v>-24379.4327357721</c:v>
                </c:pt>
                <c:pt idx="164">
                  <c:v>-24111.4012478868</c:v>
                </c:pt>
                <c:pt idx="165">
                  <c:v>-23843.3268478596</c:v>
                </c:pt>
                <c:pt idx="166">
                  <c:v>-23575.2096532583</c:v>
                </c:pt>
                <c:pt idx="167">
                  <c:v>-23307.0497810083</c:v>
                </c:pt>
                <c:pt idx="168">
                  <c:v>-23038.8473473977</c:v>
                </c:pt>
                <c:pt idx="169">
                  <c:v>-22770.6024680826</c:v>
                </c:pt>
                <c:pt idx="170">
                  <c:v>-22502.3152580925</c:v>
                </c:pt>
                <c:pt idx="171">
                  <c:v>-22233.9858318348</c:v>
                </c:pt>
                <c:pt idx="172">
                  <c:v>-21965.6143031002</c:v>
                </c:pt>
                <c:pt idx="173">
                  <c:v>-21697.2007850677</c:v>
                </c:pt>
                <c:pt idx="174">
                  <c:v>-21428.7453903095</c:v>
                </c:pt>
                <c:pt idx="175">
                  <c:v>-21160.2482307956</c:v>
                </c:pt>
                <c:pt idx="176">
                  <c:v>-20891.709417899</c:v>
                </c:pt>
                <c:pt idx="177">
                  <c:v>-20623.1290624002</c:v>
                </c:pt>
                <c:pt idx="178">
                  <c:v>-20354.5072744921</c:v>
                </c:pt>
                <c:pt idx="179">
                  <c:v>-20085.8441637845</c:v>
                </c:pt>
                <c:pt idx="180">
                  <c:v>-19817.1398393088</c:v>
                </c:pt>
                <c:pt idx="181">
                  <c:v>-19548.3944095224</c:v>
                </c:pt>
                <c:pt idx="182">
                  <c:v>-19279.6079823137</c:v>
                </c:pt>
                <c:pt idx="183">
                  <c:v>-19010.7806650058</c:v>
                </c:pt>
                <c:pt idx="184">
                  <c:v>-18741.9125643619</c:v>
                </c:pt>
                <c:pt idx="185">
                  <c:v>-18473.0037865886</c:v>
                </c:pt>
                <c:pt idx="186">
                  <c:v>-18204.0544373411</c:v>
                </c:pt>
                <c:pt idx="187">
                  <c:v>-17935.0646217272</c:v>
                </c:pt>
                <c:pt idx="188">
                  <c:v>-17666.0344443112</c:v>
                </c:pt>
                <c:pt idx="189">
                  <c:v>-17396.9640091186</c:v>
                </c:pt>
                <c:pt idx="190">
                  <c:v>-17127.8534196402</c:v>
                </c:pt>
                <c:pt idx="191">
                  <c:v>-16858.7027788359</c:v>
                </c:pt>
                <c:pt idx="192">
                  <c:v>-16589.5121891389</c:v>
                </c:pt>
                <c:pt idx="193">
                  <c:v>-16320.2817524599</c:v>
                </c:pt>
                <c:pt idx="194">
                  <c:v>-16051.011570191</c:v>
                </c:pt>
                <c:pt idx="195">
                  <c:v>-15781.7017432094</c:v>
                </c:pt>
                <c:pt idx="196">
                  <c:v>-15512.3523718818</c:v>
                </c:pt>
                <c:pt idx="197">
                  <c:v>-15242.9635560678</c:v>
                </c:pt>
                <c:pt idx="198">
                  <c:v>-14973.5353951241</c:v>
                </c:pt>
                <c:pt idx="199">
                  <c:v>-14704.0679879079</c:v>
                </c:pt>
                <c:pt idx="200">
                  <c:v>-14434.5614327811</c:v>
                </c:pt>
                <c:pt idx="201">
                  <c:v>-14165.0158276135</c:v>
                </c:pt>
                <c:pt idx="202">
                  <c:v>-13895.4312697872</c:v>
                </c:pt>
                <c:pt idx="203">
                  <c:v>-13625.8078561994</c:v>
                </c:pt>
                <c:pt idx="204">
                  <c:v>-13356.1456832666</c:v>
                </c:pt>
                <c:pt idx="205">
                  <c:v>-13086.444846928</c:v>
                </c:pt>
                <c:pt idx="206">
                  <c:v>-12816.7054426489</c:v>
                </c:pt>
                <c:pt idx="207">
                  <c:v>-12546.9275654246</c:v>
                </c:pt>
                <c:pt idx="208">
                  <c:v>-12277.1113097832</c:v>
                </c:pt>
                <c:pt idx="209">
                  <c:v>-12007.2567697898</c:v>
                </c:pt>
                <c:pt idx="210">
                  <c:v>-11737.3640390493</c:v>
                </c:pt>
                <c:pt idx="211">
                  <c:v>-11467.4332107101</c:v>
                </c:pt>
                <c:pt idx="212">
                  <c:v>-11197.4643774672</c:v>
                </c:pt>
                <c:pt idx="213">
                  <c:v>-10927.4576315657</c:v>
                </c:pt>
                <c:pt idx="214">
                  <c:v>-10657.413064804</c:v>
                </c:pt>
                <c:pt idx="215">
                  <c:v>-10387.330768537</c:v>
                </c:pt>
                <c:pt idx="216">
                  <c:v>-10117.2108336793</c:v>
                </c:pt>
                <c:pt idx="217">
                  <c:v>-9847.05335070862</c:v>
                </c:pt>
                <c:pt idx="218">
                  <c:v>-9576.85840966843</c:v>
                </c:pt>
                <c:pt idx="219">
                  <c:v>-9306.62610017153</c:v>
                </c:pt>
                <c:pt idx="220">
                  <c:v>-9036.35651140297</c:v>
                </c:pt>
                <c:pt idx="221">
                  <c:v>-8766.04973212309</c:v>
                </c:pt>
                <c:pt idx="222">
                  <c:v>-8495.70585067054</c:v>
                </c:pt>
                <c:pt idx="223">
                  <c:v>-8225.32495496536</c:v>
                </c:pt>
                <c:pt idx="224">
                  <c:v>-7954.90713251181</c:v>
                </c:pt>
                <c:pt idx="225">
                  <c:v>-7684.45247040148</c:v>
                </c:pt>
                <c:pt idx="226">
                  <c:v>-7413.96105531606</c:v>
                </c:pt>
                <c:pt idx="227">
                  <c:v>-7143.4329735303</c:v>
                </c:pt>
                <c:pt idx="228">
                  <c:v>-6872.86831091484</c:v>
                </c:pt>
                <c:pt idx="229">
                  <c:v>-6602.26715293907</c:v>
                </c:pt>
                <c:pt idx="230">
                  <c:v>-6331.62958467393</c:v>
                </c:pt>
                <c:pt idx="231">
                  <c:v>-6060.95569079465</c:v>
                </c:pt>
                <c:pt idx="232">
                  <c:v>-5790.24555558354</c:v>
                </c:pt>
                <c:pt idx="233">
                  <c:v>-5519.49926293274</c:v>
                </c:pt>
                <c:pt idx="234">
                  <c:v>-5248.71689634687</c:v>
                </c:pt>
                <c:pt idx="235">
                  <c:v>-4977.89853894573</c:v>
                </c:pt>
                <c:pt idx="236">
                  <c:v>-4707.04427346699</c:v>
                </c:pt>
                <c:pt idx="237">
                  <c:v>-4436.15418226878</c:v>
                </c:pt>
                <c:pt idx="238">
                  <c:v>-4165.22834733227</c:v>
                </c:pt>
                <c:pt idx="239">
                  <c:v>-3894.26685026432</c:v>
                </c:pt>
                <c:pt idx="240">
                  <c:v>-3623.26977230001</c:v>
                </c:pt>
                <c:pt idx="241">
                  <c:v>-3352.23719430513</c:v>
                </c:pt>
                <c:pt idx="242">
                  <c:v>-3081.16919677876</c:v>
                </c:pt>
                <c:pt idx="243">
                  <c:v>-2810.06585985573</c:v>
                </c:pt>
                <c:pt idx="244">
                  <c:v>-2538.92726330906</c:v>
                </c:pt>
                <c:pt idx="245">
                  <c:v>-2267.75348655248</c:v>
                </c:pt>
                <c:pt idx="246">
                  <c:v>-1996.54460864276</c:v>
                </c:pt>
                <c:pt idx="247">
                  <c:v>-1725.30070828218</c:v>
                </c:pt>
                <c:pt idx="248">
                  <c:v>-1454.02186382086</c:v>
                </c:pt>
                <c:pt idx="249">
                  <c:v>-1182.70815325915</c:v>
                </c:pt>
                <c:pt idx="250">
                  <c:v>-911.35965424998</c:v>
                </c:pt>
                <c:pt idx="251">
                  <c:v>-639.976444101128</c:v>
                </c:pt>
                <c:pt idx="252">
                  <c:v>-368.558599777549</c:v>
                </c:pt>
                <c:pt idx="253">
                  <c:v>-97.1061979036604</c:v>
                </c:pt>
                <c:pt idx="254">
                  <c:v>174.380685234435</c:v>
                </c:pt>
                <c:pt idx="255">
                  <c:v>445.901973686698</c:v>
                </c:pt>
                <c:pt idx="256">
                  <c:v>717.457591836923</c:v>
                </c:pt>
                <c:pt idx="257">
                  <c:v>989.047464400574</c:v>
                </c:pt>
                <c:pt idx="258">
                  <c:v>1260.67151642257</c:v>
                </c:pt>
                <c:pt idx="259">
                  <c:v>1532.32967327516</c:v>
                </c:pt>
                <c:pt idx="260">
                  <c:v>1804.02186065577</c:v>
                </c:pt>
                <c:pt idx="261">
                  <c:v>2075.74800458486</c:v>
                </c:pt>
                <c:pt idx="262">
                  <c:v>2347.50803140385</c:v>
                </c:pt>
                <c:pt idx="263">
                  <c:v>2619.30186777306</c:v>
                </c:pt>
                <c:pt idx="264">
                  <c:v>2891.12944066957</c:v>
                </c:pt>
                <c:pt idx="265">
                  <c:v>3162.99067738525</c:v>
                </c:pt>
                <c:pt idx="266">
                  <c:v>3434.88550552467</c:v>
                </c:pt>
                <c:pt idx="267">
                  <c:v>3706.81385300313</c:v>
                </c:pt>
                <c:pt idx="268">
                  <c:v>3978.77564804461</c:v>
                </c:pt>
                <c:pt idx="269">
                  <c:v>4250.77081917988</c:v>
                </c:pt>
                <c:pt idx="270">
                  <c:v>4522.79929524443</c:v>
                </c:pt>
                <c:pt idx="271">
                  <c:v>4794.8610053766</c:v>
                </c:pt>
                <c:pt idx="272">
                  <c:v>5066.95587901564</c:v>
                </c:pt>
                <c:pt idx="273">
                  <c:v>5339.08384589978</c:v>
                </c:pt>
                <c:pt idx="274">
                  <c:v>5611.24483606432</c:v>
                </c:pt>
                <c:pt idx="275">
                  <c:v>5883.43877983983</c:v>
                </c:pt>
                <c:pt idx="276">
                  <c:v>6155.66560785014</c:v>
                </c:pt>
                <c:pt idx="277">
                  <c:v>6427.92525101066</c:v>
                </c:pt>
                <c:pt idx="278">
                  <c:v>6700.21764052638</c:v>
                </c:pt>
                <c:pt idx="279">
                  <c:v>6972.54270789021</c:v>
                </c:pt>
                <c:pt idx="280">
                  <c:v>7244.90038488108</c:v>
                </c:pt>
                <c:pt idx="281">
                  <c:v>7517.29060356214</c:v>
                </c:pt>
                <c:pt idx="282">
                  <c:v>7789.71329627908</c:v>
                </c:pt>
                <c:pt idx="283">
                  <c:v>8062.16839565826</c:v>
                </c:pt>
                <c:pt idx="284">
                  <c:v>8334.65583460507</c:v>
                </c:pt>
                <c:pt idx="285">
                  <c:v>8607.17554630211</c:v>
                </c:pt>
                <c:pt idx="286">
                  <c:v>8879.72746420755</c:v>
                </c:pt>
                <c:pt idx="287">
                  <c:v>9152.31152205334</c:v>
                </c:pt>
                <c:pt idx="288">
                  <c:v>9424.92765384364</c:v>
                </c:pt>
                <c:pt idx="289">
                  <c:v>9697.57579385309</c:v>
                </c:pt>
                <c:pt idx="290">
                  <c:v>9970.25587662505</c:v>
                </c:pt>
                <c:pt idx="291">
                  <c:v>10242.9678369702</c:v>
                </c:pt>
                <c:pt idx="292">
                  <c:v>10515.7116099646</c:v>
                </c:pt>
                <c:pt idx="293">
                  <c:v>10788.4871309484</c:v>
                </c:pt>
                <c:pt idx="294">
                  <c:v>11061.2943355238</c:v>
                </c:pt>
                <c:pt idx="295">
                  <c:v>11334.1331595541</c:v>
                </c:pt>
                <c:pt idx="296">
                  <c:v>11607.0035391614</c:v>
                </c:pt>
                <c:pt idx="297">
                  <c:v>11879.9054107255</c:v>
                </c:pt>
                <c:pt idx="298">
                  <c:v>12152.8387108822</c:v>
                </c:pt>
                <c:pt idx="299">
                  <c:v>12425.8033765218</c:v>
                </c:pt>
                <c:pt idx="300">
                  <c:v>12698.7993447876</c:v>
                </c:pt>
                <c:pt idx="301">
                  <c:v>12971.8265530743</c:v>
                </c:pt>
                <c:pt idx="302">
                  <c:v>13244.8849390263</c:v>
                </c:pt>
                <c:pt idx="303">
                  <c:v>13517.9744405368</c:v>
                </c:pt>
                <c:pt idx="304">
                  <c:v>13791.0949957457</c:v>
                </c:pt>
                <c:pt idx="305">
                  <c:v>14064.2465430384</c:v>
                </c:pt>
                <c:pt idx="306">
                  <c:v>14337.4290210444</c:v>
                </c:pt>
                <c:pt idx="307">
                  <c:v>14610.6423686357</c:v>
                </c:pt>
                <c:pt idx="308">
                  <c:v>14883.8865249254</c:v>
                </c:pt>
                <c:pt idx="309">
                  <c:v>15157.1614292666</c:v>
                </c:pt>
                <c:pt idx="310">
                  <c:v>15430.4670212502</c:v>
                </c:pt>
                <c:pt idx="311">
                  <c:v>15703.8032407045</c:v>
                </c:pt>
                <c:pt idx="312">
                  <c:v>15977.1700276929</c:v>
                </c:pt>
                <c:pt idx="313">
                  <c:v>16250.5673225133</c:v>
                </c:pt>
                <c:pt idx="314">
                  <c:v>16523.995065696</c:v>
                </c:pt>
                <c:pt idx="315">
                  <c:v>16797.4531980029</c:v>
                </c:pt>
                <c:pt idx="316">
                  <c:v>17070.941660426</c:v>
                </c:pt>
                <c:pt idx="317">
                  <c:v>17344.4603941859</c:v>
                </c:pt>
                <c:pt idx="318">
                  <c:v>17618.0093407305</c:v>
                </c:pt>
                <c:pt idx="319">
                  <c:v>17891.5884417341</c:v>
                </c:pt>
                <c:pt idx="320">
                  <c:v>18165.1976390954</c:v>
                </c:pt>
                <c:pt idx="321">
                  <c:v>18438.8368749367</c:v>
                </c:pt>
                <c:pt idx="322">
                  <c:v>18712.5060916026</c:v>
                </c:pt>
                <c:pt idx="323">
                  <c:v>18986.2052316584</c:v>
                </c:pt>
                <c:pt idx="324">
                  <c:v>19259.9342378892</c:v>
                </c:pt>
                <c:pt idx="325">
                  <c:v>19533.6930532984</c:v>
                </c:pt>
                <c:pt idx="326">
                  <c:v>19807.4816211066</c:v>
                </c:pt>
                <c:pt idx="327">
                  <c:v>20081.2998847502</c:v>
                </c:pt>
                <c:pt idx="328">
                  <c:v>20355.1477878802</c:v>
                </c:pt>
                <c:pt idx="329">
                  <c:v>20629.0252743612</c:v>
                </c:pt>
                <c:pt idx="330">
                  <c:v>20902.9322882701</c:v>
                </c:pt>
                <c:pt idx="331">
                  <c:v>21176.8687738945</c:v>
                </c:pt>
                <c:pt idx="332">
                  <c:v>21450.8346757322</c:v>
                </c:pt>
                <c:pt idx="333">
                  <c:v>21724.8299384894</c:v>
                </c:pt>
                <c:pt idx="334">
                  <c:v>21998.8545070799</c:v>
                </c:pt>
                <c:pt idx="335">
                  <c:v>22272.9083266239</c:v>
                </c:pt>
                <c:pt idx="336">
                  <c:v>22546.9913424466</c:v>
                </c:pt>
                <c:pt idx="337">
                  <c:v>22821.1035000772</c:v>
                </c:pt>
                <c:pt idx="338">
                  <c:v>23095.2447452479</c:v>
                </c:pt>
                <c:pt idx="339">
                  <c:v>23369.4150238925</c:v>
                </c:pt>
                <c:pt idx="340">
                  <c:v>23643.6142821457</c:v>
                </c:pt>
                <c:pt idx="341">
                  <c:v>23917.8424663413</c:v>
                </c:pt>
                <c:pt idx="342">
                  <c:v>24192.0995230117</c:v>
                </c:pt>
                <c:pt idx="343">
                  <c:v>24466.3853988867</c:v>
                </c:pt>
                <c:pt idx="344">
                  <c:v>24740.7000408921</c:v>
                </c:pt>
                <c:pt idx="345">
                  <c:v>25015.043396149</c:v>
                </c:pt>
                <c:pt idx="346">
                  <c:v>25289.4154119724</c:v>
                </c:pt>
                <c:pt idx="347">
                  <c:v>25563.8160358704</c:v>
                </c:pt>
                <c:pt idx="348">
                  <c:v>25838.245215543</c:v>
                </c:pt>
                <c:pt idx="349">
                  <c:v>26112.7028988811</c:v>
                </c:pt>
                <c:pt idx="350">
                  <c:v>26387.1890339654</c:v>
                </c:pt>
                <c:pt idx="351">
                  <c:v>26661.7035690652</c:v>
                </c:pt>
                <c:pt idx="352">
                  <c:v>26936.246452638</c:v>
                </c:pt>
                <c:pt idx="353">
                  <c:v>27210.8176333277</c:v>
                </c:pt>
                <c:pt idx="354">
                  <c:v>27485.4170599641</c:v>
                </c:pt>
                <c:pt idx="355">
                  <c:v>27760.0446815617</c:v>
                </c:pt>
                <c:pt idx="356">
                  <c:v>28034.7004473186</c:v>
                </c:pt>
                <c:pt idx="357">
                  <c:v>28309.3843066159</c:v>
                </c:pt>
                <c:pt idx="358">
                  <c:v>28584.0962090161</c:v>
                </c:pt>
                <c:pt idx="359">
                  <c:v>28858.836104263</c:v>
                </c:pt>
                <c:pt idx="360">
                  <c:v>29133.6039422796</c:v>
                </c:pt>
                <c:pt idx="361">
                  <c:v>29408.3996731682</c:v>
                </c:pt>
                <c:pt idx="362">
                  <c:v>29683.2232472088</c:v>
                </c:pt>
                <c:pt idx="363">
                  <c:v>29958.0746148584</c:v>
                </c:pt>
                <c:pt idx="364">
                  <c:v>30232.9537267499</c:v>
                </c:pt>
                <c:pt idx="365">
                  <c:v>30507.8605336914</c:v>
                </c:pt>
                <c:pt idx="366">
                  <c:v>30782.794986665</c:v>
                </c:pt>
                <c:pt idx="367">
                  <c:v>31057.7570368261</c:v>
                </c:pt>
                <c:pt idx="368">
                  <c:v>31332.7466355024</c:v>
                </c:pt>
                <c:pt idx="369">
                  <c:v>31607.7637341929</c:v>
                </c:pt>
                <c:pt idx="370">
                  <c:v>31882.8082845671</c:v>
                </c:pt>
                <c:pt idx="371">
                  <c:v>32157.8802384641</c:v>
                </c:pt>
                <c:pt idx="372">
                  <c:v>32432.9795478918</c:v>
                </c:pt>
                <c:pt idx="373">
                  <c:v>32708.1061650257</c:v>
                </c:pt>
                <c:pt idx="374">
                  <c:v>32983.2600422083</c:v>
                </c:pt>
                <c:pt idx="375">
                  <c:v>33258.4411319483</c:v>
                </c:pt>
                <c:pt idx="376">
                  <c:v>33533.6493869193</c:v>
                </c:pt>
                <c:pt idx="377">
                  <c:v>33808.8847599595</c:v>
                </c:pt>
                <c:pt idx="378">
                  <c:v>34084.1472040705</c:v>
                </c:pt>
                <c:pt idx="379">
                  <c:v>34359.4366724164</c:v>
                </c:pt>
                <c:pt idx="380">
                  <c:v>34634.7531183232</c:v>
                </c:pt>
                <c:pt idx="381">
                  <c:v>34910.0964952778</c:v>
                </c:pt>
                <c:pt idx="382">
                  <c:v>35185.4667569273</c:v>
                </c:pt>
                <c:pt idx="383">
                  <c:v>35460.863857078</c:v>
                </c:pt>
                <c:pt idx="384">
                  <c:v>35736.2877496946</c:v>
                </c:pt>
                <c:pt idx="385">
                  <c:v>36011.7383888996</c:v>
                </c:pt>
                <c:pt idx="386">
                  <c:v>36287.2157289724</c:v>
                </c:pt>
                <c:pt idx="387">
                  <c:v>36562.7197243482</c:v>
                </c:pt>
                <c:pt idx="388">
                  <c:v>36838.2503296176</c:v>
                </c:pt>
                <c:pt idx="389">
                  <c:v>37113.8074995256</c:v>
                </c:pt>
                <c:pt idx="390">
                  <c:v>37389.391188971</c:v>
                </c:pt>
                <c:pt idx="391">
                  <c:v>37665.0013530054</c:v>
                </c:pt>
                <c:pt idx="392">
                  <c:v>37940.6379468324</c:v>
                </c:pt>
                <c:pt idx="393">
                  <c:v>38216.3009258071</c:v>
                </c:pt>
                <c:pt idx="394">
                  <c:v>38491.9902454351</c:v>
                </c:pt>
                <c:pt idx="395">
                  <c:v>38767.7058613718</c:v>
                </c:pt>
                <c:pt idx="396">
                  <c:v>39043.4477294217</c:v>
                </c:pt>
                <c:pt idx="397">
                  <c:v>39319.2158055376</c:v>
                </c:pt>
                <c:pt idx="398">
                  <c:v>39595.0100458199</c:v>
                </c:pt>
                <c:pt idx="399">
                  <c:v>39870.8304065156</c:v>
                </c:pt>
                <c:pt idx="400">
                  <c:v>40146.6768440181</c:v>
                </c:pt>
                <c:pt idx="401">
                  <c:v>40422.549314866</c:v>
                </c:pt>
                <c:pt idx="402">
                  <c:v>40698.4477757425</c:v>
                </c:pt>
                <c:pt idx="403">
                  <c:v>40974.3721834749</c:v>
                </c:pt>
                <c:pt idx="404">
                  <c:v>41250.3224950333</c:v>
                </c:pt>
                <c:pt idx="405">
                  <c:v>41526.2986675308</c:v>
                </c:pt>
                <c:pt idx="406">
                  <c:v>41802.3006582218</c:v>
                </c:pt>
                <c:pt idx="407">
                  <c:v>42078.328424502</c:v>
                </c:pt>
                <c:pt idx="408">
                  <c:v>42354.3819239076</c:v>
                </c:pt>
                <c:pt idx="409">
                  <c:v>42630.4611141142</c:v>
                </c:pt>
                <c:pt idx="410">
                  <c:v>42906.5659529366</c:v>
                </c:pt>
                <c:pt idx="411">
                  <c:v>43182.6963983279</c:v>
                </c:pt>
                <c:pt idx="412">
                  <c:v>43458.8524083787</c:v>
                </c:pt>
                <c:pt idx="413">
                  <c:v>43735.0339413167</c:v>
                </c:pt>
                <c:pt idx="414">
                  <c:v>44011.2409555057</c:v>
                </c:pt>
                <c:pt idx="415">
                  <c:v>44287.4734094455</c:v>
                </c:pt>
                <c:pt idx="416">
                  <c:v>44563.7312617704</c:v>
                </c:pt>
                <c:pt idx="417">
                  <c:v>44840.0144712493</c:v>
                </c:pt>
                <c:pt idx="418">
                  <c:v>45116.3229967847</c:v>
                </c:pt>
                <c:pt idx="419">
                  <c:v>45392.656797412</c:v>
                </c:pt>
                <c:pt idx="420">
                  <c:v>45669.015832299</c:v>
                </c:pt>
                <c:pt idx="421">
                  <c:v>45945.4000607454</c:v>
                </c:pt>
                <c:pt idx="422">
                  <c:v>46221.8094421817</c:v>
                </c:pt>
                <c:pt idx="423">
                  <c:v>46498.2439361691</c:v>
                </c:pt>
                <c:pt idx="424">
                  <c:v>46774.7035023983</c:v>
                </c:pt>
                <c:pt idx="425">
                  <c:v>47051.1881006895</c:v>
                </c:pt>
                <c:pt idx="426">
                  <c:v>47327.6976909914</c:v>
                </c:pt>
                <c:pt idx="427">
                  <c:v>47604.2322333806</c:v>
                </c:pt>
                <c:pt idx="428">
                  <c:v>47880.7916880611</c:v>
                </c:pt>
                <c:pt idx="429">
                  <c:v>48157.3760153635</c:v>
                </c:pt>
                <c:pt idx="430">
                  <c:v>48433.9851757447</c:v>
                </c:pt>
                <c:pt idx="431">
                  <c:v>48710.6191297872</c:v>
                </c:pt>
                <c:pt idx="432">
                  <c:v>48987.2778381982</c:v>
                </c:pt>
                <c:pt idx="433">
                  <c:v>49263.9612618093</c:v>
                </c:pt>
                <c:pt idx="434">
                  <c:v>49540.6693615761</c:v>
                </c:pt>
                <c:pt idx="435">
                  <c:v>49817.4020985771</c:v>
                </c:pt>
                <c:pt idx="436">
                  <c:v>50094.1594340134</c:v>
                </c:pt>
                <c:pt idx="437">
                  <c:v>50370.9413292083</c:v>
                </c:pt>
                <c:pt idx="438">
                  <c:v>50647.7477456063</c:v>
                </c:pt>
                <c:pt idx="439">
                  <c:v>50924.578644773</c:v>
                </c:pt>
                <c:pt idx="440">
                  <c:v>51201.4339883941</c:v>
                </c:pt>
                <c:pt idx="441">
                  <c:v>51478.3137382751</c:v>
                </c:pt>
                <c:pt idx="442">
                  <c:v>51755.2178563407</c:v>
                </c:pt>
                <c:pt idx="443">
                  <c:v>52032.1463046343</c:v>
                </c:pt>
                <c:pt idx="444">
                  <c:v>52309.0990453171</c:v>
                </c:pt>
                <c:pt idx="445">
                  <c:v>52586.076040668</c:v>
                </c:pt>
                <c:pt idx="446">
                  <c:v>52863.077253083</c:v>
                </c:pt>
                <c:pt idx="447">
                  <c:v>53140.1026450741</c:v>
                </c:pt>
                <c:pt idx="448">
                  <c:v>53417.1521792696</c:v>
                </c:pt>
                <c:pt idx="449">
                  <c:v>53694.2258184129</c:v>
                </c:pt>
                <c:pt idx="450">
                  <c:v>53971.3235253624</c:v>
                </c:pt>
                <c:pt idx="451">
                  <c:v>54248.4452630906</c:v>
                </c:pt>
                <c:pt idx="452">
                  <c:v>54525.5909946838</c:v>
                </c:pt>
                <c:pt idx="453">
                  <c:v>54802.7606833416</c:v>
                </c:pt>
                <c:pt idx="454">
                  <c:v>55079.9542923763</c:v>
                </c:pt>
                <c:pt idx="455">
                  <c:v>55357.1717852124</c:v>
                </c:pt>
                <c:pt idx="456">
                  <c:v>55634.4131253859</c:v>
                </c:pt>
                <c:pt idx="457">
                  <c:v>55911.6782765443</c:v>
                </c:pt>
                <c:pt idx="458">
                  <c:v>56188.9672024456</c:v>
                </c:pt>
                <c:pt idx="459">
                  <c:v>56466.2798669577</c:v>
                </c:pt>
                <c:pt idx="460">
                  <c:v>56743.6162340587</c:v>
                </c:pt>
                <c:pt idx="461">
                  <c:v>57020.9762678353</c:v>
                </c:pt>
                <c:pt idx="462">
                  <c:v>57298.3599324834</c:v>
                </c:pt>
                <c:pt idx="463">
                  <c:v>57575.7671923065</c:v>
                </c:pt>
                <c:pt idx="464">
                  <c:v>57853.1980117163</c:v>
                </c:pt>
                <c:pt idx="465">
                  <c:v>58130.6523552313</c:v>
                </c:pt>
                <c:pt idx="466">
                  <c:v>58408.130187477</c:v>
                </c:pt>
                <c:pt idx="467">
                  <c:v>58685.6314731849</c:v>
                </c:pt>
                <c:pt idx="468">
                  <c:v>58963.1561771925</c:v>
                </c:pt>
                <c:pt idx="469">
                  <c:v>59240.7042644424</c:v>
                </c:pt>
                <c:pt idx="470">
                  <c:v>59518.2756999819</c:v>
                </c:pt>
                <c:pt idx="471">
                  <c:v>59795.870448963</c:v>
                </c:pt>
                <c:pt idx="472">
                  <c:v>60073.4884766412</c:v>
                </c:pt>
                <c:pt idx="473">
                  <c:v>60351.1297483756</c:v>
                </c:pt>
                <c:pt idx="474">
                  <c:v>60628.7942296282</c:v>
                </c:pt>
                <c:pt idx="475">
                  <c:v>60906.4818859635</c:v>
                </c:pt>
                <c:pt idx="476">
                  <c:v>61184.192683048</c:v>
                </c:pt>
                <c:pt idx="477">
                  <c:v>61461.9265866497</c:v>
                </c:pt>
                <c:pt idx="478">
                  <c:v>61739.6835626381</c:v>
                </c:pt>
                <c:pt idx="479">
                  <c:v>62017.4635769828</c:v>
                </c:pt>
                <c:pt idx="480">
                  <c:v>62295.2665957541</c:v>
                </c:pt>
                <c:pt idx="481">
                  <c:v>62573.092585122</c:v>
                </c:pt>
                <c:pt idx="482">
                  <c:v>62850.9415113556</c:v>
                </c:pt>
                <c:pt idx="483">
                  <c:v>63128.8133408233</c:v>
                </c:pt>
                <c:pt idx="484">
                  <c:v>63406.7080399917</c:v>
                </c:pt>
                <c:pt idx="485">
                  <c:v>63684.6255754255</c:v>
                </c:pt>
                <c:pt idx="486">
                  <c:v>63962.5659137871</c:v>
                </c:pt>
                <c:pt idx="487">
                  <c:v>64240.5290218361</c:v>
                </c:pt>
                <c:pt idx="488">
                  <c:v>64518.5148664288</c:v>
                </c:pt>
                <c:pt idx="489">
                  <c:v>64796.5234145178</c:v>
                </c:pt>
                <c:pt idx="490">
                  <c:v>65074.5546331518</c:v>
                </c:pt>
                <c:pt idx="491">
                  <c:v>65352.6084894749</c:v>
                </c:pt>
                <c:pt idx="492">
                  <c:v>65630.6849507263</c:v>
                </c:pt>
                <c:pt idx="493">
                  <c:v>65908.7839842399</c:v>
                </c:pt>
                <c:pt idx="494">
                  <c:v>66186.9055574438</c:v>
                </c:pt>
                <c:pt idx="495">
                  <c:v>66465.0496378602</c:v>
                </c:pt>
                <c:pt idx="496">
                  <c:v>66743.2161931044</c:v>
                </c:pt>
                <c:pt idx="497">
                  <c:v>67021.4051908851</c:v>
                </c:pt>
                <c:pt idx="498">
                  <c:v>67299.6165990035</c:v>
                </c:pt>
                <c:pt idx="499">
                  <c:v>67577.850385353</c:v>
                </c:pt>
                <c:pt idx="500">
                  <c:v>67856.106517919</c:v>
                </c:pt>
                <c:pt idx="501">
                  <c:v>68134.3849647784</c:v>
                </c:pt>
                <c:pt idx="502">
                  <c:v>68412.6856940989</c:v>
                </c:pt>
                <c:pt idx="503">
                  <c:v>68691.0086741392</c:v>
                </c:pt>
                <c:pt idx="504">
                  <c:v>68969.3538732481</c:v>
                </c:pt>
                <c:pt idx="505">
                  <c:v>69247.7212598646</c:v>
                </c:pt>
                <c:pt idx="506">
                  <c:v>69526.1108025168</c:v>
                </c:pt>
                <c:pt idx="507">
                  <c:v>69804.5224698223</c:v>
                </c:pt>
                <c:pt idx="508">
                  <c:v>70082.9562304873</c:v>
                </c:pt>
                <c:pt idx="509">
                  <c:v>70361.4120533066</c:v>
                </c:pt>
                <c:pt idx="510">
                  <c:v>70639.8899071628</c:v>
                </c:pt>
                <c:pt idx="511">
                  <c:v>70918.3897610263</c:v>
                </c:pt>
                <c:pt idx="512">
                  <c:v>71196.9115839547</c:v>
                </c:pt>
                <c:pt idx="513">
                  <c:v>71475.4553450926</c:v>
                </c:pt>
                <c:pt idx="514">
                  <c:v>71754.021013671</c:v>
                </c:pt>
                <c:pt idx="515">
                  <c:v>72032.6085590073</c:v>
                </c:pt>
                <c:pt idx="516">
                  <c:v>72311.2179505045</c:v>
                </c:pt>
                <c:pt idx="517">
                  <c:v>72589.8491576513</c:v>
                </c:pt>
                <c:pt idx="518">
                  <c:v>72868.5021500213</c:v>
                </c:pt>
                <c:pt idx="519">
                  <c:v>73147.176897273</c:v>
                </c:pt>
                <c:pt idx="520">
                  <c:v>73425.8733691493</c:v>
                </c:pt>
                <c:pt idx="521">
                  <c:v>73704.5915354769</c:v>
                </c:pt>
                <c:pt idx="522">
                  <c:v>73983.3313661666</c:v>
                </c:pt>
                <c:pt idx="523">
                  <c:v>74262.0928312122</c:v>
                </c:pt>
                <c:pt idx="524">
                  <c:v>74540.8759006908</c:v>
                </c:pt>
                <c:pt idx="525">
                  <c:v>74819.6805447617</c:v>
                </c:pt>
                <c:pt idx="526">
                  <c:v>75098.5067336672</c:v>
                </c:pt>
                <c:pt idx="527">
                  <c:v>75377.3544377309</c:v>
                </c:pt>
                <c:pt idx="528">
                  <c:v>75656.2236273585</c:v>
                </c:pt>
                <c:pt idx="529">
                  <c:v>75935.1142730368</c:v>
                </c:pt>
                <c:pt idx="530">
                  <c:v>76214.0263453336</c:v>
                </c:pt>
                <c:pt idx="531">
                  <c:v>76492.9598148974</c:v>
                </c:pt>
                <c:pt idx="532">
                  <c:v>76771.9146524569</c:v>
                </c:pt>
                <c:pt idx="533">
                  <c:v>77050.8908288209</c:v>
                </c:pt>
                <c:pt idx="534">
                  <c:v>77329.8883148777</c:v>
                </c:pt>
                <c:pt idx="535">
                  <c:v>77608.907081595</c:v>
                </c:pt>
                <c:pt idx="536">
                  <c:v>77887.9471000196</c:v>
                </c:pt>
                <c:pt idx="537">
                  <c:v>78167.0083412767</c:v>
                </c:pt>
                <c:pt idx="538">
                  <c:v>78446.0907765703</c:v>
                </c:pt>
                <c:pt idx="539">
                  <c:v>78725.1943771819</c:v>
                </c:pt>
                <c:pt idx="540">
                  <c:v>79004.3191144712</c:v>
                </c:pt>
                <c:pt idx="541">
                  <c:v>79283.464959875</c:v>
                </c:pt>
                <c:pt idx="542">
                  <c:v>79562.6318849074</c:v>
                </c:pt>
                <c:pt idx="543">
                  <c:v>79841.8198611591</c:v>
                </c:pt>
                <c:pt idx="544">
                  <c:v>80121.0288602973</c:v>
                </c:pt>
                <c:pt idx="545">
                  <c:v>80400.2588540655</c:v>
                </c:pt>
                <c:pt idx="546">
                  <c:v>80679.5098142829</c:v>
                </c:pt>
                <c:pt idx="547">
                  <c:v>80958.7817128445</c:v>
                </c:pt>
                <c:pt idx="548">
                  <c:v>81238.0745217201</c:v>
                </c:pt>
                <c:pt idx="549">
                  <c:v>81517.388212955</c:v>
                </c:pt>
                <c:pt idx="550">
                  <c:v>81796.7227586686</c:v>
                </c:pt>
                <c:pt idx="551">
                  <c:v>82076.0781310551</c:v>
                </c:pt>
                <c:pt idx="552">
                  <c:v>82355.4543023825</c:v>
                </c:pt>
                <c:pt idx="553">
                  <c:v>82634.8512449926</c:v>
                </c:pt>
                <c:pt idx="554">
                  <c:v>82914.2689313007</c:v>
                </c:pt>
                <c:pt idx="555">
                  <c:v>83193.7073337953</c:v>
                </c:pt>
                <c:pt idx="556">
                  <c:v>83473.1664250376</c:v>
                </c:pt>
                <c:pt idx="557">
                  <c:v>83752.6461776616</c:v>
                </c:pt>
                <c:pt idx="558">
                  <c:v>84032.1465643735</c:v>
                </c:pt>
                <c:pt idx="559">
                  <c:v>84311.6675579516</c:v>
                </c:pt>
                <c:pt idx="560">
                  <c:v>84591.2091312457</c:v>
                </c:pt>
                <c:pt idx="561">
                  <c:v>84870.7712571774</c:v>
                </c:pt>
                <c:pt idx="562">
                  <c:v>85150.3539087391</c:v>
                </c:pt>
                <c:pt idx="563">
                  <c:v>85429.9570589944</c:v>
                </c:pt>
                <c:pt idx="564">
                  <c:v>85709.5806810773</c:v>
                </c:pt>
                <c:pt idx="565">
                  <c:v>85989.2247481922</c:v>
                </c:pt>
                <c:pt idx="566">
                  <c:v>86268.8892336136</c:v>
                </c:pt>
                <c:pt idx="567">
                  <c:v>86548.5741106857</c:v>
                </c:pt>
                <c:pt idx="568">
                  <c:v>86828.2793528222</c:v>
                </c:pt>
                <c:pt idx="569">
                  <c:v>87108.0049335062</c:v>
                </c:pt>
                <c:pt idx="570">
                  <c:v>87387.7508262895</c:v>
                </c:pt>
                <c:pt idx="571">
                  <c:v>87667.5170047928</c:v>
                </c:pt>
                <c:pt idx="572">
                  <c:v>87947.3034427051</c:v>
                </c:pt>
                <c:pt idx="573">
                  <c:v>88227.1101137837</c:v>
                </c:pt>
                <c:pt idx="574">
                  <c:v>88506.9369918538</c:v>
                </c:pt>
                <c:pt idx="575">
                  <c:v>88786.7840508079</c:v>
                </c:pt>
                <c:pt idx="576">
                  <c:v>89066.6512646065</c:v>
                </c:pt>
                <c:pt idx="577">
                  <c:v>89346.5386072765</c:v>
                </c:pt>
                <c:pt idx="578">
                  <c:v>89626.4460529122</c:v>
                </c:pt>
                <c:pt idx="579">
                  <c:v>89906.3735756742</c:v>
                </c:pt>
                <c:pt idx="580">
                  <c:v>90186.3211497897</c:v>
                </c:pt>
                <c:pt idx="581">
                  <c:v>90466.2887495516</c:v>
                </c:pt>
                <c:pt idx="582">
                  <c:v>90746.276349319</c:v>
                </c:pt>
                <c:pt idx="583">
                  <c:v>91026.2839235165</c:v>
                </c:pt>
                <c:pt idx="584">
                  <c:v>91306.3114466337</c:v>
                </c:pt>
                <c:pt idx="585">
                  <c:v>91586.3588932258</c:v>
                </c:pt>
                <c:pt idx="586">
                  <c:v>91866.4262379124</c:v>
                </c:pt>
                <c:pt idx="587">
                  <c:v>92146.5134553779</c:v>
                </c:pt>
                <c:pt idx="588">
                  <c:v>92426.620520371</c:v>
                </c:pt>
                <c:pt idx="589">
                  <c:v>92706.7474077044</c:v>
                </c:pt>
                <c:pt idx="590">
                  <c:v>92986.8940922548</c:v>
                </c:pt>
                <c:pt idx="591">
                  <c:v>93267.0605489624</c:v>
                </c:pt>
                <c:pt idx="592">
                  <c:v>93547.2467528307</c:v>
                </c:pt>
                <c:pt idx="593">
                  <c:v>93827.4526789265</c:v>
                </c:pt>
                <c:pt idx="594">
                  <c:v>94107.6783023793</c:v>
                </c:pt>
                <c:pt idx="595">
                  <c:v>94387.9235983814</c:v>
                </c:pt>
                <c:pt idx="596">
                  <c:v>94668.1885421875</c:v>
                </c:pt>
                <c:pt idx="597">
                  <c:v>94948.4731091143</c:v>
                </c:pt>
                <c:pt idx="598">
                  <c:v>95228.7772745406</c:v>
                </c:pt>
                <c:pt idx="599">
                  <c:v>95509.1010139068</c:v>
                </c:pt>
                <c:pt idx="600">
                  <c:v>95789.444302715</c:v>
                </c:pt>
                <c:pt idx="601">
                  <c:v>96069.8071165282</c:v>
                </c:pt>
                <c:pt idx="602">
                  <c:v>96350.1894309707</c:v>
                </c:pt>
                <c:pt idx="603">
                  <c:v>96630.5912217275</c:v>
                </c:pt>
                <c:pt idx="604">
                  <c:v>96911.0124645441</c:v>
                </c:pt>
                <c:pt idx="605">
                  <c:v>97191.4531352264</c:v>
                </c:pt>
                <c:pt idx="606">
                  <c:v>97471.9132096404</c:v>
                </c:pt>
                <c:pt idx="607">
                  <c:v>97752.392663712</c:v>
                </c:pt>
                <c:pt idx="608">
                  <c:v>98032.8914734267</c:v>
                </c:pt>
                <c:pt idx="609">
                  <c:v>98313.4096148295</c:v>
                </c:pt>
                <c:pt idx="610">
                  <c:v>98593.9470640246</c:v>
                </c:pt>
                <c:pt idx="611">
                  <c:v>98874.5037971753</c:v>
                </c:pt>
                <c:pt idx="612">
                  <c:v>99155.0797905034</c:v>
                </c:pt>
                <c:pt idx="613">
                  <c:v>99435.6750202896</c:v>
                </c:pt>
                <c:pt idx="614">
                  <c:v>99716.2894628728</c:v>
                </c:pt>
                <c:pt idx="615">
                  <c:v>99996.92309465</c:v>
                </c:pt>
                <c:pt idx="616">
                  <c:v>100277.575892076</c:v>
                </c:pt>
                <c:pt idx="617">
                  <c:v>100558.247831664</c:v>
                </c:pt>
                <c:pt idx="618">
                  <c:v>100838.938889984</c:v>
                </c:pt>
                <c:pt idx="619">
                  <c:v>101119.649043663</c:v>
                </c:pt>
                <c:pt idx="620">
                  <c:v>101400.378269385</c:v>
                </c:pt>
                <c:pt idx="621">
                  <c:v>101681.126543893</c:v>
                </c:pt>
                <c:pt idx="622">
                  <c:v>101961.893843985</c:v>
                </c:pt>
                <c:pt idx="623">
                  <c:v>102242.680146514</c:v>
                </c:pt>
                <c:pt idx="624">
                  <c:v>102523.485428391</c:v>
                </c:pt>
                <c:pt idx="625">
                  <c:v>102804.309666584</c:v>
                </c:pt>
                <c:pt idx="626">
                  <c:v>103085.152838115</c:v>
                </c:pt>
                <c:pt idx="627">
                  <c:v>103366.014920062</c:v>
                </c:pt>
                <c:pt idx="628">
                  <c:v>103646.895889559</c:v>
                </c:pt>
                <c:pt idx="629">
                  <c:v>103927.795723795</c:v>
                </c:pt>
                <c:pt idx="630">
                  <c:v>104208.714400014</c:v>
                </c:pt>
                <c:pt idx="631">
                  <c:v>104489.651895514</c:v>
                </c:pt>
                <c:pt idx="632">
                  <c:v>104770.608187649</c:v>
                </c:pt>
                <c:pt idx="633">
                  <c:v>105051.583253828</c:v>
                </c:pt>
                <c:pt idx="634">
                  <c:v>105332.577071512</c:v>
                </c:pt>
                <c:pt idx="635">
                  <c:v>105613.589618217</c:v>
                </c:pt>
                <c:pt idx="636">
                  <c:v>105894.620871513</c:v>
                </c:pt>
                <c:pt idx="637">
                  <c:v>106175.670809024</c:v>
                </c:pt>
                <c:pt idx="638">
                  <c:v>106456.739408427</c:v>
                </c:pt>
                <c:pt idx="639">
                  <c:v>106737.826647453</c:v>
                </c:pt>
                <c:pt idx="640">
                  <c:v>107018.932503885</c:v>
                </c:pt>
                <c:pt idx="641">
                  <c:v>107300.056955559</c:v>
                </c:pt>
                <c:pt idx="642">
                  <c:v>107581.199980365</c:v>
                </c:pt>
                <c:pt idx="643">
                  <c:v>107862.361556245</c:v>
                </c:pt>
                <c:pt idx="644">
                  <c:v>108143.541661191</c:v>
                </c:pt>
                <c:pt idx="645">
                  <c:v>108424.740273251</c:v>
                </c:pt>
                <c:pt idx="646">
                  <c:v>108705.957370522</c:v>
                </c:pt>
                <c:pt idx="647">
                  <c:v>108987.192931155</c:v>
                </c:pt>
                <c:pt idx="648">
                  <c:v>109268.44693335</c:v>
                </c:pt>
                <c:pt idx="649">
                  <c:v>109549.719355361</c:v>
                </c:pt>
                <c:pt idx="650">
                  <c:v>109831.010175491</c:v>
                </c:pt>
                <c:pt idx="651">
                  <c:v>110112.319372097</c:v>
                </c:pt>
                <c:pt idx="652">
                  <c:v>110393.646923583</c:v>
                </c:pt>
                <c:pt idx="653">
                  <c:v>110674.992808407</c:v>
                </c:pt>
                <c:pt idx="654">
                  <c:v>110956.357005075</c:v>
                </c:pt>
                <c:pt idx="655">
                  <c:v>111237.739492146</c:v>
                </c:pt>
                <c:pt idx="656">
                  <c:v>111519.140248227</c:v>
                </c:pt>
                <c:pt idx="657">
                  <c:v>111800.559251975</c:v>
                </c:pt>
                <c:pt idx="658">
                  <c:v>112081.996482099</c:v>
                </c:pt>
                <c:pt idx="659">
                  <c:v>112363.451917355</c:v>
                </c:pt>
                <c:pt idx="660">
                  <c:v>112644.92553655</c:v>
                </c:pt>
                <c:pt idx="661">
                  <c:v>112926.41731854</c:v>
                </c:pt>
                <c:pt idx="662">
                  <c:v>113207.927242229</c:v>
                </c:pt>
                <c:pt idx="663">
                  <c:v>113489.455286573</c:v>
                </c:pt>
                <c:pt idx="664">
                  <c:v>113771.001430572</c:v>
                </c:pt>
                <c:pt idx="665">
                  <c:v>114052.56565328</c:v>
                </c:pt>
                <c:pt idx="666">
                  <c:v>114334.147933794</c:v>
                </c:pt>
                <c:pt idx="667">
                  <c:v>114615.748251265</c:v>
                </c:pt>
                <c:pt idx="668">
                  <c:v>114897.366584887</c:v>
                </c:pt>
                <c:pt idx="669">
                  <c:v>115179.002913905</c:v>
                </c:pt>
                <c:pt idx="670">
                  <c:v>115460.65721761</c:v>
                </c:pt>
                <c:pt idx="671">
                  <c:v>115742.329475342</c:v>
                </c:pt>
                <c:pt idx="672">
                  <c:v>116024.019666488</c:v>
                </c:pt>
                <c:pt idx="673">
                  <c:v>116305.727770482</c:v>
                </c:pt>
                <c:pt idx="674">
                  <c:v>116587.453766805</c:v>
                </c:pt>
                <c:pt idx="675">
                  <c:v>116869.197634986</c:v>
                </c:pt>
                <c:pt idx="676">
                  <c:v>117150.959354599</c:v>
                </c:pt>
                <c:pt idx="677">
                  <c:v>117432.738905266</c:v>
                </c:pt>
                <c:pt idx="678">
                  <c:v>117714.536266655</c:v>
                </c:pt>
                <c:pt idx="679">
                  <c:v>117996.351418481</c:v>
                </c:pt>
                <c:pt idx="680">
                  <c:v>118278.184340505</c:v>
                </c:pt>
                <c:pt idx="681">
                  <c:v>118560.035012532</c:v>
                </c:pt>
                <c:pt idx="682">
                  <c:v>118841.903414415</c:v>
                </c:pt>
                <c:pt idx="683">
                  <c:v>119123.789526053</c:v>
                </c:pt>
                <c:pt idx="684">
                  <c:v>119405.693327389</c:v>
                </c:pt>
                <c:pt idx="685">
                  <c:v>119687.614798411</c:v>
                </c:pt>
                <c:pt idx="686">
                  <c:v>119969.553919155</c:v>
                </c:pt>
                <c:pt idx="687">
                  <c:v>120251.5106697</c:v>
                </c:pt>
                <c:pt idx="688">
                  <c:v>120533.485030169</c:v>
                </c:pt>
                <c:pt idx="689">
                  <c:v>120815.476980733</c:v>
                </c:pt>
                <c:pt idx="690">
                  <c:v>121097.486501603</c:v>
                </c:pt>
                <c:pt idx="691">
                  <c:v>121379.513573039</c:v>
                </c:pt>
                <c:pt idx="692">
                  <c:v>121661.558175343</c:v>
                </c:pt>
                <c:pt idx="693">
                  <c:v>121943.620288862</c:v>
                </c:pt>
                <c:pt idx="694">
                  <c:v>122225.699893985</c:v>
                </c:pt>
                <c:pt idx="695">
                  <c:v>122507.796971148</c:v>
                </c:pt>
                <c:pt idx="696">
                  <c:v>122789.911500829</c:v>
                </c:pt>
                <c:pt idx="697">
                  <c:v>123072.043463548</c:v>
                </c:pt>
                <c:pt idx="698">
                  <c:v>123354.192839873</c:v>
                </c:pt>
                <c:pt idx="699">
                  <c:v>123636.35961041</c:v>
                </c:pt>
                <c:pt idx="700">
                  <c:v>123918.543755812</c:v>
                </c:pt>
                <c:pt idx="701">
                  <c:v>124200.745256773</c:v>
                </c:pt>
                <c:pt idx="702">
                  <c:v>124482.96409403</c:v>
                </c:pt>
                <c:pt idx="703">
                  <c:v>124765.200248364</c:v>
                </c:pt>
                <c:pt idx="704">
                  <c:v>125047.453700598</c:v>
                </c:pt>
                <c:pt idx="705">
                  <c:v>125329.724431596</c:v>
                </c:pt>
                <c:pt idx="706">
                  <c:v>125612.012422266</c:v>
                </c:pt>
                <c:pt idx="707">
                  <c:v>125894.317653558</c:v>
                </c:pt>
                <c:pt idx="708">
                  <c:v>126176.640106463</c:v>
                </c:pt>
                <c:pt idx="709">
                  <c:v>126458.979762015</c:v>
                </c:pt>
                <c:pt idx="710">
                  <c:v>126741.336601289</c:v>
                </c:pt>
                <c:pt idx="711">
                  <c:v>127023.710605401</c:v>
                </c:pt>
                <c:pt idx="712">
                  <c:v>127306.10175551</c:v>
                </c:pt>
                <c:pt idx="713">
                  <c:v>127588.510032815</c:v>
                </c:pt>
                <c:pt idx="714">
                  <c:v>127870.935418558</c:v>
                </c:pt>
                <c:pt idx="715">
                  <c:v>128153.377894019</c:v>
                </c:pt>
                <c:pt idx="716">
                  <c:v>128435.837440522</c:v>
                </c:pt>
                <c:pt idx="717">
                  <c:v>128718.314039431</c:v>
                </c:pt>
                <c:pt idx="718">
                  <c:v>129000.807672148</c:v>
                </c:pt>
                <c:pt idx="719">
                  <c:v>129283.31832012</c:v>
                </c:pt>
                <c:pt idx="720">
                  <c:v>129565.84596483</c:v>
                </c:pt>
                <c:pt idx="721">
                  <c:v>129848.390587805</c:v>
                </c:pt>
                <c:pt idx="722">
                  <c:v>130130.952170609</c:v>
                </c:pt>
                <c:pt idx="723">
                  <c:v>130413.530694848</c:v>
                </c:pt>
                <c:pt idx="724">
                  <c:v>130696.126142168</c:v>
                </c:pt>
                <c:pt idx="725">
                  <c:v>130978.738494252</c:v>
                </c:pt>
                <c:pt idx="726">
                  <c:v>131261.367732827</c:v>
                </c:pt>
                <c:pt idx="727">
                  <c:v>131544.013839655</c:v>
                </c:pt>
                <c:pt idx="728">
                  <c:v>131826.676796541</c:v>
                </c:pt>
                <c:pt idx="729">
                  <c:v>132109.356585326</c:v>
                </c:pt>
                <c:pt idx="730">
                  <c:v>132392.053187893</c:v>
                </c:pt>
                <c:pt idx="731">
                  <c:v>132674.766586162</c:v>
                </c:pt>
                <c:pt idx="732">
                  <c:v>132957.496762092</c:v>
                </c:pt>
                <c:pt idx="733">
                  <c:v>133240.243697683</c:v>
                </c:pt>
                <c:pt idx="734">
                  <c:v>133523.00737497</c:v>
                </c:pt>
                <c:pt idx="735">
                  <c:v>133805.787776029</c:v>
                </c:pt>
                <c:pt idx="736">
                  <c:v>134088.584882973</c:v>
                </c:pt>
                <c:pt idx="737">
                  <c:v>134371.398677955</c:v>
                </c:pt>
                <c:pt idx="738">
                  <c:v>134654.229143165</c:v>
                </c:pt>
                <c:pt idx="739">
                  <c:v>134937.076260829</c:v>
                </c:pt>
                <c:pt idx="740">
                  <c:v>135219.940013214</c:v>
                </c:pt>
                <c:pt idx="741">
                  <c:v>135502.820382624</c:v>
                </c:pt>
                <c:pt idx="742">
                  <c:v>135785.717351399</c:v>
                </c:pt>
                <c:pt idx="743">
                  <c:v>136068.630901919</c:v>
                </c:pt>
                <c:pt idx="744">
                  <c:v>136351.561016598</c:v>
                </c:pt>
                <c:pt idx="745">
                  <c:v>136634.507677891</c:v>
                </c:pt>
                <c:pt idx="746">
                  <c:v>136917.470868287</c:v>
                </c:pt>
                <c:pt idx="747">
                  <c:v>137200.450570315</c:v>
                </c:pt>
                <c:pt idx="748">
                  <c:v>137483.446766537</c:v>
                </c:pt>
                <c:pt idx="749">
                  <c:v>137766.459439556</c:v>
                </c:pt>
                <c:pt idx="750">
                  <c:v>138049.488572009</c:v>
                </c:pt>
                <c:pt idx="751">
                  <c:v>138332.53414657</c:v>
                </c:pt>
                <c:pt idx="752">
                  <c:v>138615.59614595</c:v>
                </c:pt>
                <c:pt idx="753">
                  <c:v>138898.674552896</c:v>
                </c:pt>
                <c:pt idx="754">
                  <c:v>139181.769350192</c:v>
                </c:pt>
                <c:pt idx="755">
                  <c:v>139464.880520656</c:v>
                </c:pt>
                <c:pt idx="756">
                  <c:v>139748.008047144</c:v>
                </c:pt>
                <c:pt idx="757">
                  <c:v>140031.151912547</c:v>
                </c:pt>
                <c:pt idx="758">
                  <c:v>140314.312099792</c:v>
                </c:pt>
                <c:pt idx="759">
                  <c:v>140597.488591842</c:v>
                </c:pt>
                <c:pt idx="760">
                  <c:v>140880.681371695</c:v>
                </c:pt>
                <c:pt idx="761">
                  <c:v>141163.890422384</c:v>
                </c:pt>
                <c:pt idx="762">
                  <c:v>141447.115726977</c:v>
                </c:pt>
                <c:pt idx="763">
                  <c:v>141730.357268581</c:v>
                </c:pt>
                <c:pt idx="764">
                  <c:v>142013.615030332</c:v>
                </c:pt>
                <c:pt idx="765">
                  <c:v>142296.888995406</c:v>
                </c:pt>
                <c:pt idx="766">
                  <c:v>142580.179147011</c:v>
                </c:pt>
                <c:pt idx="767">
                  <c:v>142863.485468391</c:v>
                </c:pt>
                <c:pt idx="768">
                  <c:v>143146.807942825</c:v>
                </c:pt>
                <c:pt idx="769">
                  <c:v>143430.146553626</c:v>
                </c:pt>
                <c:pt idx="770">
                  <c:v>143713.50128414</c:v>
                </c:pt>
                <c:pt idx="771">
                  <c:v>143996.87211775</c:v>
                </c:pt>
                <c:pt idx="772">
                  <c:v>144280.259037872</c:v>
                </c:pt>
                <c:pt idx="773">
                  <c:v>144563.662027955</c:v>
                </c:pt>
                <c:pt idx="774">
                  <c:v>144847.081071484</c:v>
                </c:pt>
                <c:pt idx="775">
                  <c:v>145130.516151977</c:v>
                </c:pt>
                <c:pt idx="776">
                  <c:v>145413.967252985</c:v>
                </c:pt>
                <c:pt idx="777">
                  <c:v>145697.434358095</c:v>
                </c:pt>
                <c:pt idx="778">
                  <c:v>145980.917450925</c:v>
                </c:pt>
                <c:pt idx="779">
                  <c:v>146264.416515128</c:v>
                </c:pt>
                <c:pt idx="780">
                  <c:v>146547.93153439</c:v>
                </c:pt>
                <c:pt idx="781">
                  <c:v>146831.46249243</c:v>
                </c:pt>
                <c:pt idx="782">
                  <c:v>147115.009373001</c:v>
                </c:pt>
                <c:pt idx="783">
                  <c:v>147398.572159888</c:v>
                </c:pt>
                <c:pt idx="784">
                  <c:v>147682.15083691</c:v>
                </c:pt>
                <c:pt idx="785">
                  <c:v>147965.745387919</c:v>
                </c:pt>
                <c:pt idx="786">
                  <c:v>148249.355796798</c:v>
                </c:pt>
                <c:pt idx="787">
                  <c:v>148532.982047465</c:v>
                </c:pt>
                <c:pt idx="788">
                  <c:v>148816.62412387</c:v>
                </c:pt>
                <c:pt idx="789">
                  <c:v>149100.282009994</c:v>
                </c:pt>
                <c:pt idx="790">
                  <c:v>149383.955689851</c:v>
                </c:pt>
                <c:pt idx="791">
                  <c:v>149667.645147489</c:v>
                </c:pt>
                <c:pt idx="792">
                  <c:v>149951.350366986</c:v>
                </c:pt>
                <c:pt idx="793">
                  <c:v>150235.071332454</c:v>
                </c:pt>
                <c:pt idx="794">
                  <c:v>150518.808028035</c:v>
                </c:pt>
                <c:pt idx="795">
                  <c:v>150802.560437905</c:v>
                </c:pt>
                <c:pt idx="796">
                  <c:v>151086.328546269</c:v>
                </c:pt>
                <c:pt idx="797">
                  <c:v>151370.112337368</c:v>
                </c:pt>
                <c:pt idx="798">
                  <c:v>151653.911795469</c:v>
                </c:pt>
                <c:pt idx="799">
                  <c:v>151937.726904876</c:v>
                </c:pt>
                <c:pt idx="800">
                  <c:v>152221.557649922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Sheet2!$AA$1</c:f>
              <c:strCache>
                <c:ptCount val="1"/>
                <c:pt idx="0">
                  <c:v>DelG_25</c:v>
                </c:pt>
              </c:strCache>
            </c:strRef>
          </c:tx>
          <c:spPr>
            <a:solidFill>
              <a:srgbClr val="a5a5a5"/>
            </a:solidFill>
            <a:ln cap="rnd" w="22320">
              <a:solidFill>
                <a:srgbClr val="a5a5a5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Sheet2!$H$5:$H$802</c:f>
              <c:numCache>
                <c:formatCode>General</c:formatCode>
                <c:ptCount val="798"/>
                <c:pt idx="0">
                  <c:v>1015</c:v>
                </c:pt>
                <c:pt idx="1">
                  <c:v>1020</c:v>
                </c:pt>
                <c:pt idx="2">
                  <c:v>1025</c:v>
                </c:pt>
                <c:pt idx="3">
                  <c:v>1030</c:v>
                </c:pt>
                <c:pt idx="4">
                  <c:v>1035</c:v>
                </c:pt>
                <c:pt idx="5">
                  <c:v>1040</c:v>
                </c:pt>
                <c:pt idx="6">
                  <c:v>1045</c:v>
                </c:pt>
                <c:pt idx="7">
                  <c:v>1050</c:v>
                </c:pt>
                <c:pt idx="8">
                  <c:v>1055</c:v>
                </c:pt>
                <c:pt idx="9">
                  <c:v>1060</c:v>
                </c:pt>
                <c:pt idx="10">
                  <c:v>1065</c:v>
                </c:pt>
                <c:pt idx="11">
                  <c:v>1070</c:v>
                </c:pt>
                <c:pt idx="12">
                  <c:v>1075</c:v>
                </c:pt>
                <c:pt idx="13">
                  <c:v>1080</c:v>
                </c:pt>
                <c:pt idx="14">
                  <c:v>1085</c:v>
                </c:pt>
                <c:pt idx="15">
                  <c:v>1090</c:v>
                </c:pt>
                <c:pt idx="16">
                  <c:v>1095</c:v>
                </c:pt>
                <c:pt idx="17">
                  <c:v>1100</c:v>
                </c:pt>
                <c:pt idx="18">
                  <c:v>1105</c:v>
                </c:pt>
                <c:pt idx="19">
                  <c:v>1110</c:v>
                </c:pt>
                <c:pt idx="20">
                  <c:v>1115</c:v>
                </c:pt>
                <c:pt idx="21">
                  <c:v>1120</c:v>
                </c:pt>
                <c:pt idx="22">
                  <c:v>1125</c:v>
                </c:pt>
                <c:pt idx="23">
                  <c:v>1130</c:v>
                </c:pt>
                <c:pt idx="24">
                  <c:v>1135</c:v>
                </c:pt>
                <c:pt idx="25">
                  <c:v>1140</c:v>
                </c:pt>
                <c:pt idx="26">
                  <c:v>1145</c:v>
                </c:pt>
                <c:pt idx="27">
                  <c:v>1150</c:v>
                </c:pt>
                <c:pt idx="28">
                  <c:v>1155</c:v>
                </c:pt>
                <c:pt idx="29">
                  <c:v>1160</c:v>
                </c:pt>
                <c:pt idx="30">
                  <c:v>1165</c:v>
                </c:pt>
                <c:pt idx="31">
                  <c:v>1170</c:v>
                </c:pt>
                <c:pt idx="32">
                  <c:v>1175</c:v>
                </c:pt>
                <c:pt idx="33">
                  <c:v>1180</c:v>
                </c:pt>
                <c:pt idx="34">
                  <c:v>1185</c:v>
                </c:pt>
                <c:pt idx="35">
                  <c:v>1190</c:v>
                </c:pt>
                <c:pt idx="36">
                  <c:v>1195</c:v>
                </c:pt>
                <c:pt idx="37">
                  <c:v>1200</c:v>
                </c:pt>
                <c:pt idx="38">
                  <c:v>1205</c:v>
                </c:pt>
                <c:pt idx="39">
                  <c:v>1210</c:v>
                </c:pt>
                <c:pt idx="40">
                  <c:v>1215</c:v>
                </c:pt>
                <c:pt idx="41">
                  <c:v>1220</c:v>
                </c:pt>
                <c:pt idx="42">
                  <c:v>1225</c:v>
                </c:pt>
                <c:pt idx="43">
                  <c:v>1230</c:v>
                </c:pt>
                <c:pt idx="44">
                  <c:v>1235</c:v>
                </c:pt>
                <c:pt idx="45">
                  <c:v>1240</c:v>
                </c:pt>
                <c:pt idx="46">
                  <c:v>1245</c:v>
                </c:pt>
                <c:pt idx="47">
                  <c:v>1250</c:v>
                </c:pt>
                <c:pt idx="48">
                  <c:v>1255</c:v>
                </c:pt>
                <c:pt idx="49">
                  <c:v>1260</c:v>
                </c:pt>
                <c:pt idx="50">
                  <c:v>1265</c:v>
                </c:pt>
                <c:pt idx="51">
                  <c:v>1270</c:v>
                </c:pt>
                <c:pt idx="52">
                  <c:v>1275</c:v>
                </c:pt>
                <c:pt idx="53">
                  <c:v>1280</c:v>
                </c:pt>
                <c:pt idx="54">
                  <c:v>1285</c:v>
                </c:pt>
                <c:pt idx="55">
                  <c:v>1290</c:v>
                </c:pt>
                <c:pt idx="56">
                  <c:v>1295</c:v>
                </c:pt>
                <c:pt idx="57">
                  <c:v>1300</c:v>
                </c:pt>
                <c:pt idx="58">
                  <c:v>1305</c:v>
                </c:pt>
                <c:pt idx="59">
                  <c:v>1310</c:v>
                </c:pt>
                <c:pt idx="60">
                  <c:v>1315</c:v>
                </c:pt>
                <c:pt idx="61">
                  <c:v>1320</c:v>
                </c:pt>
                <c:pt idx="62">
                  <c:v>1325</c:v>
                </c:pt>
                <c:pt idx="63">
                  <c:v>1330</c:v>
                </c:pt>
                <c:pt idx="64">
                  <c:v>1335</c:v>
                </c:pt>
                <c:pt idx="65">
                  <c:v>1340</c:v>
                </c:pt>
                <c:pt idx="66">
                  <c:v>1345</c:v>
                </c:pt>
                <c:pt idx="67">
                  <c:v>1350</c:v>
                </c:pt>
                <c:pt idx="68">
                  <c:v>1355</c:v>
                </c:pt>
                <c:pt idx="69">
                  <c:v>1360</c:v>
                </c:pt>
                <c:pt idx="70">
                  <c:v>1365</c:v>
                </c:pt>
                <c:pt idx="71">
                  <c:v>1370</c:v>
                </c:pt>
                <c:pt idx="72">
                  <c:v>1375</c:v>
                </c:pt>
                <c:pt idx="73">
                  <c:v>1380</c:v>
                </c:pt>
                <c:pt idx="74">
                  <c:v>1385</c:v>
                </c:pt>
                <c:pt idx="75">
                  <c:v>1390</c:v>
                </c:pt>
                <c:pt idx="76">
                  <c:v>1395</c:v>
                </c:pt>
                <c:pt idx="77">
                  <c:v>1400</c:v>
                </c:pt>
                <c:pt idx="78">
                  <c:v>1405</c:v>
                </c:pt>
                <c:pt idx="79">
                  <c:v>1410</c:v>
                </c:pt>
                <c:pt idx="80">
                  <c:v>1415</c:v>
                </c:pt>
                <c:pt idx="81">
                  <c:v>1420</c:v>
                </c:pt>
                <c:pt idx="82">
                  <c:v>1425</c:v>
                </c:pt>
                <c:pt idx="83">
                  <c:v>1430</c:v>
                </c:pt>
                <c:pt idx="84">
                  <c:v>1435</c:v>
                </c:pt>
                <c:pt idx="85">
                  <c:v>1440</c:v>
                </c:pt>
                <c:pt idx="86">
                  <c:v>1445</c:v>
                </c:pt>
                <c:pt idx="87">
                  <c:v>1450</c:v>
                </c:pt>
                <c:pt idx="88">
                  <c:v>1455</c:v>
                </c:pt>
                <c:pt idx="89">
                  <c:v>1460</c:v>
                </c:pt>
                <c:pt idx="90">
                  <c:v>1465</c:v>
                </c:pt>
                <c:pt idx="91">
                  <c:v>1470</c:v>
                </c:pt>
                <c:pt idx="92">
                  <c:v>1475</c:v>
                </c:pt>
                <c:pt idx="93">
                  <c:v>1480</c:v>
                </c:pt>
                <c:pt idx="94">
                  <c:v>1485</c:v>
                </c:pt>
                <c:pt idx="95">
                  <c:v>1490</c:v>
                </c:pt>
                <c:pt idx="96">
                  <c:v>1495</c:v>
                </c:pt>
                <c:pt idx="97">
                  <c:v>1500</c:v>
                </c:pt>
                <c:pt idx="98">
                  <c:v>1505</c:v>
                </c:pt>
                <c:pt idx="99">
                  <c:v>1510</c:v>
                </c:pt>
                <c:pt idx="100">
                  <c:v>1515</c:v>
                </c:pt>
                <c:pt idx="101">
                  <c:v>1520</c:v>
                </c:pt>
                <c:pt idx="102">
                  <c:v>1525</c:v>
                </c:pt>
                <c:pt idx="103">
                  <c:v>1530</c:v>
                </c:pt>
                <c:pt idx="104">
                  <c:v>1535</c:v>
                </c:pt>
                <c:pt idx="105">
                  <c:v>1540</c:v>
                </c:pt>
                <c:pt idx="106">
                  <c:v>1545</c:v>
                </c:pt>
                <c:pt idx="107">
                  <c:v>1550</c:v>
                </c:pt>
                <c:pt idx="108">
                  <c:v>1555</c:v>
                </c:pt>
                <c:pt idx="109">
                  <c:v>1560</c:v>
                </c:pt>
                <c:pt idx="110">
                  <c:v>1565</c:v>
                </c:pt>
                <c:pt idx="111">
                  <c:v>1570</c:v>
                </c:pt>
                <c:pt idx="112">
                  <c:v>1575</c:v>
                </c:pt>
                <c:pt idx="113">
                  <c:v>1580</c:v>
                </c:pt>
                <c:pt idx="114">
                  <c:v>1585</c:v>
                </c:pt>
                <c:pt idx="115">
                  <c:v>1590</c:v>
                </c:pt>
                <c:pt idx="116">
                  <c:v>1595</c:v>
                </c:pt>
                <c:pt idx="117">
                  <c:v>1600</c:v>
                </c:pt>
                <c:pt idx="118">
                  <c:v>1605</c:v>
                </c:pt>
                <c:pt idx="119">
                  <c:v>1610</c:v>
                </c:pt>
                <c:pt idx="120">
                  <c:v>1615</c:v>
                </c:pt>
                <c:pt idx="121">
                  <c:v>1620</c:v>
                </c:pt>
                <c:pt idx="122">
                  <c:v>1625</c:v>
                </c:pt>
                <c:pt idx="123">
                  <c:v>1630</c:v>
                </c:pt>
                <c:pt idx="124">
                  <c:v>1635</c:v>
                </c:pt>
                <c:pt idx="125">
                  <c:v>1640</c:v>
                </c:pt>
                <c:pt idx="126">
                  <c:v>1645</c:v>
                </c:pt>
                <c:pt idx="127">
                  <c:v>1650</c:v>
                </c:pt>
                <c:pt idx="128">
                  <c:v>1655</c:v>
                </c:pt>
                <c:pt idx="129">
                  <c:v>1660</c:v>
                </c:pt>
                <c:pt idx="130">
                  <c:v>1665</c:v>
                </c:pt>
                <c:pt idx="131">
                  <c:v>1670</c:v>
                </c:pt>
                <c:pt idx="132">
                  <c:v>1675</c:v>
                </c:pt>
                <c:pt idx="133">
                  <c:v>1680</c:v>
                </c:pt>
                <c:pt idx="134">
                  <c:v>1685</c:v>
                </c:pt>
                <c:pt idx="135">
                  <c:v>1690</c:v>
                </c:pt>
                <c:pt idx="136">
                  <c:v>1695</c:v>
                </c:pt>
                <c:pt idx="137">
                  <c:v>1700</c:v>
                </c:pt>
                <c:pt idx="138">
                  <c:v>1705</c:v>
                </c:pt>
                <c:pt idx="139">
                  <c:v>1710</c:v>
                </c:pt>
                <c:pt idx="140">
                  <c:v>1715</c:v>
                </c:pt>
                <c:pt idx="141">
                  <c:v>1720</c:v>
                </c:pt>
                <c:pt idx="142">
                  <c:v>1725</c:v>
                </c:pt>
                <c:pt idx="143">
                  <c:v>1730</c:v>
                </c:pt>
                <c:pt idx="144">
                  <c:v>1735</c:v>
                </c:pt>
                <c:pt idx="145">
                  <c:v>1740</c:v>
                </c:pt>
                <c:pt idx="146">
                  <c:v>1745</c:v>
                </c:pt>
                <c:pt idx="147">
                  <c:v>1750</c:v>
                </c:pt>
                <c:pt idx="148">
                  <c:v>1755</c:v>
                </c:pt>
                <c:pt idx="149">
                  <c:v>1760</c:v>
                </c:pt>
                <c:pt idx="150">
                  <c:v>1765</c:v>
                </c:pt>
                <c:pt idx="151">
                  <c:v>1770</c:v>
                </c:pt>
                <c:pt idx="152">
                  <c:v>1775</c:v>
                </c:pt>
                <c:pt idx="153">
                  <c:v>1780</c:v>
                </c:pt>
                <c:pt idx="154">
                  <c:v>1785</c:v>
                </c:pt>
                <c:pt idx="155">
                  <c:v>1790</c:v>
                </c:pt>
                <c:pt idx="156">
                  <c:v>1795</c:v>
                </c:pt>
                <c:pt idx="157">
                  <c:v>1800</c:v>
                </c:pt>
                <c:pt idx="158">
                  <c:v>1805</c:v>
                </c:pt>
                <c:pt idx="159">
                  <c:v>1810</c:v>
                </c:pt>
                <c:pt idx="160">
                  <c:v>1815</c:v>
                </c:pt>
                <c:pt idx="161">
                  <c:v>1820</c:v>
                </c:pt>
                <c:pt idx="162">
                  <c:v>1825</c:v>
                </c:pt>
                <c:pt idx="163">
                  <c:v>1830</c:v>
                </c:pt>
                <c:pt idx="164">
                  <c:v>1835</c:v>
                </c:pt>
                <c:pt idx="165">
                  <c:v>1840</c:v>
                </c:pt>
                <c:pt idx="166">
                  <c:v>1845</c:v>
                </c:pt>
                <c:pt idx="167">
                  <c:v>1850</c:v>
                </c:pt>
                <c:pt idx="168">
                  <c:v>1855</c:v>
                </c:pt>
                <c:pt idx="169">
                  <c:v>1860</c:v>
                </c:pt>
                <c:pt idx="170">
                  <c:v>1865</c:v>
                </c:pt>
                <c:pt idx="171">
                  <c:v>1870</c:v>
                </c:pt>
                <c:pt idx="172">
                  <c:v>1875</c:v>
                </c:pt>
                <c:pt idx="173">
                  <c:v>1880</c:v>
                </c:pt>
                <c:pt idx="174">
                  <c:v>1885</c:v>
                </c:pt>
                <c:pt idx="175">
                  <c:v>1890</c:v>
                </c:pt>
                <c:pt idx="176">
                  <c:v>1895</c:v>
                </c:pt>
                <c:pt idx="177">
                  <c:v>1900</c:v>
                </c:pt>
                <c:pt idx="178">
                  <c:v>1905</c:v>
                </c:pt>
                <c:pt idx="179">
                  <c:v>1910</c:v>
                </c:pt>
                <c:pt idx="180">
                  <c:v>1915</c:v>
                </c:pt>
                <c:pt idx="181">
                  <c:v>1920</c:v>
                </c:pt>
                <c:pt idx="182">
                  <c:v>1925</c:v>
                </c:pt>
                <c:pt idx="183">
                  <c:v>1930</c:v>
                </c:pt>
                <c:pt idx="184">
                  <c:v>1935</c:v>
                </c:pt>
                <c:pt idx="185">
                  <c:v>1940</c:v>
                </c:pt>
                <c:pt idx="186">
                  <c:v>1945</c:v>
                </c:pt>
                <c:pt idx="187">
                  <c:v>1950</c:v>
                </c:pt>
                <c:pt idx="188">
                  <c:v>1955</c:v>
                </c:pt>
                <c:pt idx="189">
                  <c:v>1960</c:v>
                </c:pt>
                <c:pt idx="190">
                  <c:v>1965</c:v>
                </c:pt>
                <c:pt idx="191">
                  <c:v>1970</c:v>
                </c:pt>
                <c:pt idx="192">
                  <c:v>1975</c:v>
                </c:pt>
                <c:pt idx="193">
                  <c:v>1980</c:v>
                </c:pt>
                <c:pt idx="194">
                  <c:v>1985</c:v>
                </c:pt>
                <c:pt idx="195">
                  <c:v>1990</c:v>
                </c:pt>
                <c:pt idx="196">
                  <c:v>1995</c:v>
                </c:pt>
                <c:pt idx="197">
                  <c:v>2000</c:v>
                </c:pt>
                <c:pt idx="198">
                  <c:v>2005</c:v>
                </c:pt>
                <c:pt idx="199">
                  <c:v>2010</c:v>
                </c:pt>
                <c:pt idx="200">
                  <c:v>2015</c:v>
                </c:pt>
                <c:pt idx="201">
                  <c:v>2020</c:v>
                </c:pt>
                <c:pt idx="202">
                  <c:v>2025</c:v>
                </c:pt>
                <c:pt idx="203">
                  <c:v>2030</c:v>
                </c:pt>
                <c:pt idx="204">
                  <c:v>2035</c:v>
                </c:pt>
                <c:pt idx="205">
                  <c:v>2040</c:v>
                </c:pt>
                <c:pt idx="206">
                  <c:v>2045</c:v>
                </c:pt>
                <c:pt idx="207">
                  <c:v>2050</c:v>
                </c:pt>
                <c:pt idx="208">
                  <c:v>2055</c:v>
                </c:pt>
                <c:pt idx="209">
                  <c:v>2060</c:v>
                </c:pt>
                <c:pt idx="210">
                  <c:v>2065</c:v>
                </c:pt>
                <c:pt idx="211">
                  <c:v>2070</c:v>
                </c:pt>
                <c:pt idx="212">
                  <c:v>2075</c:v>
                </c:pt>
                <c:pt idx="213">
                  <c:v>2080</c:v>
                </c:pt>
                <c:pt idx="214">
                  <c:v>2085</c:v>
                </c:pt>
                <c:pt idx="215">
                  <c:v>2090</c:v>
                </c:pt>
                <c:pt idx="216">
                  <c:v>2095</c:v>
                </c:pt>
                <c:pt idx="217">
                  <c:v>2100</c:v>
                </c:pt>
                <c:pt idx="218">
                  <c:v>2105</c:v>
                </c:pt>
                <c:pt idx="219">
                  <c:v>2110</c:v>
                </c:pt>
                <c:pt idx="220">
                  <c:v>2115</c:v>
                </c:pt>
                <c:pt idx="221">
                  <c:v>2120</c:v>
                </c:pt>
                <c:pt idx="222">
                  <c:v>2125</c:v>
                </c:pt>
                <c:pt idx="223">
                  <c:v>2130</c:v>
                </c:pt>
                <c:pt idx="224">
                  <c:v>2135</c:v>
                </c:pt>
                <c:pt idx="225">
                  <c:v>2140</c:v>
                </c:pt>
                <c:pt idx="226">
                  <c:v>2145</c:v>
                </c:pt>
                <c:pt idx="227">
                  <c:v>2150</c:v>
                </c:pt>
                <c:pt idx="228">
                  <c:v>2155</c:v>
                </c:pt>
                <c:pt idx="229">
                  <c:v>2160</c:v>
                </c:pt>
                <c:pt idx="230">
                  <c:v>2165</c:v>
                </c:pt>
                <c:pt idx="231">
                  <c:v>2170</c:v>
                </c:pt>
                <c:pt idx="232">
                  <c:v>2175</c:v>
                </c:pt>
                <c:pt idx="233">
                  <c:v>2180</c:v>
                </c:pt>
                <c:pt idx="234">
                  <c:v>2185</c:v>
                </c:pt>
                <c:pt idx="235">
                  <c:v>2190</c:v>
                </c:pt>
                <c:pt idx="236">
                  <c:v>2195</c:v>
                </c:pt>
                <c:pt idx="237">
                  <c:v>2200</c:v>
                </c:pt>
                <c:pt idx="238">
                  <c:v>2205</c:v>
                </c:pt>
                <c:pt idx="239">
                  <c:v>2210</c:v>
                </c:pt>
                <c:pt idx="240">
                  <c:v>2215</c:v>
                </c:pt>
                <c:pt idx="241">
                  <c:v>2220</c:v>
                </c:pt>
                <c:pt idx="242">
                  <c:v>2225</c:v>
                </c:pt>
                <c:pt idx="243">
                  <c:v>2230</c:v>
                </c:pt>
                <c:pt idx="244">
                  <c:v>2235</c:v>
                </c:pt>
                <c:pt idx="245">
                  <c:v>2240</c:v>
                </c:pt>
                <c:pt idx="246">
                  <c:v>2245</c:v>
                </c:pt>
                <c:pt idx="247">
                  <c:v>2250</c:v>
                </c:pt>
                <c:pt idx="248">
                  <c:v>2255</c:v>
                </c:pt>
                <c:pt idx="249">
                  <c:v>2260</c:v>
                </c:pt>
                <c:pt idx="250">
                  <c:v>2265</c:v>
                </c:pt>
                <c:pt idx="251">
                  <c:v>2270</c:v>
                </c:pt>
                <c:pt idx="252">
                  <c:v>2275</c:v>
                </c:pt>
                <c:pt idx="253">
                  <c:v>2280</c:v>
                </c:pt>
                <c:pt idx="254">
                  <c:v>2285</c:v>
                </c:pt>
                <c:pt idx="255">
                  <c:v>2290</c:v>
                </c:pt>
                <c:pt idx="256">
                  <c:v>2295</c:v>
                </c:pt>
                <c:pt idx="257">
                  <c:v>2300</c:v>
                </c:pt>
                <c:pt idx="258">
                  <c:v>2305</c:v>
                </c:pt>
                <c:pt idx="259">
                  <c:v>2310</c:v>
                </c:pt>
                <c:pt idx="260">
                  <c:v>2315</c:v>
                </c:pt>
                <c:pt idx="261">
                  <c:v>2320</c:v>
                </c:pt>
                <c:pt idx="262">
                  <c:v>2325</c:v>
                </c:pt>
                <c:pt idx="263">
                  <c:v>2330</c:v>
                </c:pt>
                <c:pt idx="264">
                  <c:v>2335</c:v>
                </c:pt>
                <c:pt idx="265">
                  <c:v>2340</c:v>
                </c:pt>
                <c:pt idx="266">
                  <c:v>2345</c:v>
                </c:pt>
                <c:pt idx="267">
                  <c:v>2350</c:v>
                </c:pt>
                <c:pt idx="268">
                  <c:v>2355</c:v>
                </c:pt>
                <c:pt idx="269">
                  <c:v>2360</c:v>
                </c:pt>
                <c:pt idx="270">
                  <c:v>2365</c:v>
                </c:pt>
                <c:pt idx="271">
                  <c:v>2370</c:v>
                </c:pt>
                <c:pt idx="272">
                  <c:v>2375</c:v>
                </c:pt>
                <c:pt idx="273">
                  <c:v>2380</c:v>
                </c:pt>
                <c:pt idx="274">
                  <c:v>2385</c:v>
                </c:pt>
                <c:pt idx="275">
                  <c:v>2390</c:v>
                </c:pt>
                <c:pt idx="276">
                  <c:v>2395</c:v>
                </c:pt>
                <c:pt idx="277">
                  <c:v>2400</c:v>
                </c:pt>
                <c:pt idx="278">
                  <c:v>2405</c:v>
                </c:pt>
                <c:pt idx="279">
                  <c:v>2410</c:v>
                </c:pt>
                <c:pt idx="280">
                  <c:v>2415</c:v>
                </c:pt>
                <c:pt idx="281">
                  <c:v>2420</c:v>
                </c:pt>
                <c:pt idx="282">
                  <c:v>2425</c:v>
                </c:pt>
                <c:pt idx="283">
                  <c:v>2430</c:v>
                </c:pt>
                <c:pt idx="284">
                  <c:v>2435</c:v>
                </c:pt>
                <c:pt idx="285">
                  <c:v>2440</c:v>
                </c:pt>
                <c:pt idx="286">
                  <c:v>2445</c:v>
                </c:pt>
                <c:pt idx="287">
                  <c:v>2450</c:v>
                </c:pt>
                <c:pt idx="288">
                  <c:v>2455</c:v>
                </c:pt>
                <c:pt idx="289">
                  <c:v>2460</c:v>
                </c:pt>
                <c:pt idx="290">
                  <c:v>2465</c:v>
                </c:pt>
                <c:pt idx="291">
                  <c:v>2470</c:v>
                </c:pt>
                <c:pt idx="292">
                  <c:v>2475</c:v>
                </c:pt>
                <c:pt idx="293">
                  <c:v>2480</c:v>
                </c:pt>
                <c:pt idx="294">
                  <c:v>2485</c:v>
                </c:pt>
                <c:pt idx="295">
                  <c:v>2490</c:v>
                </c:pt>
                <c:pt idx="296">
                  <c:v>2495</c:v>
                </c:pt>
                <c:pt idx="297">
                  <c:v>2500</c:v>
                </c:pt>
                <c:pt idx="298">
                  <c:v>2505</c:v>
                </c:pt>
                <c:pt idx="299">
                  <c:v>2510</c:v>
                </c:pt>
                <c:pt idx="300">
                  <c:v>2515</c:v>
                </c:pt>
                <c:pt idx="301">
                  <c:v>2520</c:v>
                </c:pt>
                <c:pt idx="302">
                  <c:v>2525</c:v>
                </c:pt>
                <c:pt idx="303">
                  <c:v>2530</c:v>
                </c:pt>
                <c:pt idx="304">
                  <c:v>2535</c:v>
                </c:pt>
                <c:pt idx="305">
                  <c:v>2540</c:v>
                </c:pt>
                <c:pt idx="306">
                  <c:v>2545</c:v>
                </c:pt>
                <c:pt idx="307">
                  <c:v>2550</c:v>
                </c:pt>
                <c:pt idx="308">
                  <c:v>2555</c:v>
                </c:pt>
                <c:pt idx="309">
                  <c:v>2560</c:v>
                </c:pt>
                <c:pt idx="310">
                  <c:v>2565</c:v>
                </c:pt>
                <c:pt idx="311">
                  <c:v>2570</c:v>
                </c:pt>
                <c:pt idx="312">
                  <c:v>2575</c:v>
                </c:pt>
                <c:pt idx="313">
                  <c:v>2580</c:v>
                </c:pt>
                <c:pt idx="314">
                  <c:v>2585</c:v>
                </c:pt>
                <c:pt idx="315">
                  <c:v>2590</c:v>
                </c:pt>
                <c:pt idx="316">
                  <c:v>2595</c:v>
                </c:pt>
                <c:pt idx="317">
                  <c:v>2600</c:v>
                </c:pt>
                <c:pt idx="318">
                  <c:v>2605</c:v>
                </c:pt>
                <c:pt idx="319">
                  <c:v>2610</c:v>
                </c:pt>
                <c:pt idx="320">
                  <c:v>2615</c:v>
                </c:pt>
                <c:pt idx="321">
                  <c:v>2620</c:v>
                </c:pt>
                <c:pt idx="322">
                  <c:v>2625</c:v>
                </c:pt>
                <c:pt idx="323">
                  <c:v>2630</c:v>
                </c:pt>
                <c:pt idx="324">
                  <c:v>2635</c:v>
                </c:pt>
                <c:pt idx="325">
                  <c:v>2640</c:v>
                </c:pt>
                <c:pt idx="326">
                  <c:v>2645</c:v>
                </c:pt>
                <c:pt idx="327">
                  <c:v>2650</c:v>
                </c:pt>
                <c:pt idx="328">
                  <c:v>2655</c:v>
                </c:pt>
                <c:pt idx="329">
                  <c:v>2660</c:v>
                </c:pt>
                <c:pt idx="330">
                  <c:v>2665</c:v>
                </c:pt>
                <c:pt idx="331">
                  <c:v>2670</c:v>
                </c:pt>
                <c:pt idx="332">
                  <c:v>2675</c:v>
                </c:pt>
                <c:pt idx="333">
                  <c:v>2680</c:v>
                </c:pt>
                <c:pt idx="334">
                  <c:v>2685</c:v>
                </c:pt>
                <c:pt idx="335">
                  <c:v>2690</c:v>
                </c:pt>
                <c:pt idx="336">
                  <c:v>2695</c:v>
                </c:pt>
                <c:pt idx="337">
                  <c:v>2700</c:v>
                </c:pt>
                <c:pt idx="338">
                  <c:v>2705</c:v>
                </c:pt>
                <c:pt idx="339">
                  <c:v>2710</c:v>
                </c:pt>
                <c:pt idx="340">
                  <c:v>2715</c:v>
                </c:pt>
                <c:pt idx="341">
                  <c:v>2720</c:v>
                </c:pt>
                <c:pt idx="342">
                  <c:v>2725</c:v>
                </c:pt>
                <c:pt idx="343">
                  <c:v>2730</c:v>
                </c:pt>
                <c:pt idx="344">
                  <c:v>2735</c:v>
                </c:pt>
                <c:pt idx="345">
                  <c:v>2740</c:v>
                </c:pt>
                <c:pt idx="346">
                  <c:v>2745</c:v>
                </c:pt>
                <c:pt idx="347">
                  <c:v>2750</c:v>
                </c:pt>
                <c:pt idx="348">
                  <c:v>2755</c:v>
                </c:pt>
                <c:pt idx="349">
                  <c:v>2760</c:v>
                </c:pt>
                <c:pt idx="350">
                  <c:v>2765</c:v>
                </c:pt>
                <c:pt idx="351">
                  <c:v>2770</c:v>
                </c:pt>
                <c:pt idx="352">
                  <c:v>2775</c:v>
                </c:pt>
                <c:pt idx="353">
                  <c:v>2780</c:v>
                </c:pt>
                <c:pt idx="354">
                  <c:v>2785</c:v>
                </c:pt>
                <c:pt idx="355">
                  <c:v>2790</c:v>
                </c:pt>
                <c:pt idx="356">
                  <c:v>2795</c:v>
                </c:pt>
                <c:pt idx="357">
                  <c:v>2800</c:v>
                </c:pt>
                <c:pt idx="358">
                  <c:v>2805</c:v>
                </c:pt>
                <c:pt idx="359">
                  <c:v>2810</c:v>
                </c:pt>
                <c:pt idx="360">
                  <c:v>2815</c:v>
                </c:pt>
                <c:pt idx="361">
                  <c:v>2820</c:v>
                </c:pt>
                <c:pt idx="362">
                  <c:v>2825</c:v>
                </c:pt>
                <c:pt idx="363">
                  <c:v>2830</c:v>
                </c:pt>
                <c:pt idx="364">
                  <c:v>2835</c:v>
                </c:pt>
                <c:pt idx="365">
                  <c:v>2840</c:v>
                </c:pt>
                <c:pt idx="366">
                  <c:v>2845</c:v>
                </c:pt>
                <c:pt idx="367">
                  <c:v>2850</c:v>
                </c:pt>
                <c:pt idx="368">
                  <c:v>2855</c:v>
                </c:pt>
                <c:pt idx="369">
                  <c:v>2860</c:v>
                </c:pt>
                <c:pt idx="370">
                  <c:v>2865</c:v>
                </c:pt>
                <c:pt idx="371">
                  <c:v>2870</c:v>
                </c:pt>
                <c:pt idx="372">
                  <c:v>2875</c:v>
                </c:pt>
                <c:pt idx="373">
                  <c:v>2880</c:v>
                </c:pt>
                <c:pt idx="374">
                  <c:v>2885</c:v>
                </c:pt>
                <c:pt idx="375">
                  <c:v>2890</c:v>
                </c:pt>
                <c:pt idx="376">
                  <c:v>2895</c:v>
                </c:pt>
                <c:pt idx="377">
                  <c:v>2900</c:v>
                </c:pt>
                <c:pt idx="378">
                  <c:v>2905</c:v>
                </c:pt>
                <c:pt idx="379">
                  <c:v>2910</c:v>
                </c:pt>
                <c:pt idx="380">
                  <c:v>2915</c:v>
                </c:pt>
                <c:pt idx="381">
                  <c:v>2920</c:v>
                </c:pt>
                <c:pt idx="382">
                  <c:v>2925</c:v>
                </c:pt>
                <c:pt idx="383">
                  <c:v>2930</c:v>
                </c:pt>
                <c:pt idx="384">
                  <c:v>2935</c:v>
                </c:pt>
                <c:pt idx="385">
                  <c:v>2940</c:v>
                </c:pt>
                <c:pt idx="386">
                  <c:v>2945</c:v>
                </c:pt>
                <c:pt idx="387">
                  <c:v>2950</c:v>
                </c:pt>
                <c:pt idx="388">
                  <c:v>2955</c:v>
                </c:pt>
                <c:pt idx="389">
                  <c:v>2960</c:v>
                </c:pt>
                <c:pt idx="390">
                  <c:v>2965</c:v>
                </c:pt>
                <c:pt idx="391">
                  <c:v>2970</c:v>
                </c:pt>
                <c:pt idx="392">
                  <c:v>2975</c:v>
                </c:pt>
                <c:pt idx="393">
                  <c:v>2980</c:v>
                </c:pt>
                <c:pt idx="394">
                  <c:v>2985</c:v>
                </c:pt>
                <c:pt idx="395">
                  <c:v>2990</c:v>
                </c:pt>
                <c:pt idx="396">
                  <c:v>2995</c:v>
                </c:pt>
                <c:pt idx="397">
                  <c:v>3000</c:v>
                </c:pt>
                <c:pt idx="398">
                  <c:v>3005</c:v>
                </c:pt>
                <c:pt idx="399">
                  <c:v>3010</c:v>
                </c:pt>
                <c:pt idx="400">
                  <c:v>3015</c:v>
                </c:pt>
                <c:pt idx="401">
                  <c:v>3020</c:v>
                </c:pt>
                <c:pt idx="402">
                  <c:v>3025</c:v>
                </c:pt>
                <c:pt idx="403">
                  <c:v>3030</c:v>
                </c:pt>
                <c:pt idx="404">
                  <c:v>3035</c:v>
                </c:pt>
                <c:pt idx="405">
                  <c:v>3040</c:v>
                </c:pt>
                <c:pt idx="406">
                  <c:v>3045</c:v>
                </c:pt>
                <c:pt idx="407">
                  <c:v>3050</c:v>
                </c:pt>
                <c:pt idx="408">
                  <c:v>3055</c:v>
                </c:pt>
                <c:pt idx="409">
                  <c:v>3060</c:v>
                </c:pt>
                <c:pt idx="410">
                  <c:v>3065</c:v>
                </c:pt>
                <c:pt idx="411">
                  <c:v>3070</c:v>
                </c:pt>
                <c:pt idx="412">
                  <c:v>3075</c:v>
                </c:pt>
                <c:pt idx="413">
                  <c:v>3080</c:v>
                </c:pt>
                <c:pt idx="414">
                  <c:v>3085</c:v>
                </c:pt>
                <c:pt idx="415">
                  <c:v>3090</c:v>
                </c:pt>
                <c:pt idx="416">
                  <c:v>3095</c:v>
                </c:pt>
                <c:pt idx="417">
                  <c:v>3100</c:v>
                </c:pt>
                <c:pt idx="418">
                  <c:v>3105</c:v>
                </c:pt>
                <c:pt idx="419">
                  <c:v>3110</c:v>
                </c:pt>
                <c:pt idx="420">
                  <c:v>3115</c:v>
                </c:pt>
                <c:pt idx="421">
                  <c:v>3120</c:v>
                </c:pt>
                <c:pt idx="422">
                  <c:v>3125</c:v>
                </c:pt>
                <c:pt idx="423">
                  <c:v>3130</c:v>
                </c:pt>
                <c:pt idx="424">
                  <c:v>3135</c:v>
                </c:pt>
                <c:pt idx="425">
                  <c:v>3140</c:v>
                </c:pt>
                <c:pt idx="426">
                  <c:v>3145</c:v>
                </c:pt>
                <c:pt idx="427">
                  <c:v>3150</c:v>
                </c:pt>
                <c:pt idx="428">
                  <c:v>3155</c:v>
                </c:pt>
                <c:pt idx="429">
                  <c:v>3160</c:v>
                </c:pt>
                <c:pt idx="430">
                  <c:v>3165</c:v>
                </c:pt>
                <c:pt idx="431">
                  <c:v>3170</c:v>
                </c:pt>
                <c:pt idx="432">
                  <c:v>3175</c:v>
                </c:pt>
                <c:pt idx="433">
                  <c:v>3180</c:v>
                </c:pt>
                <c:pt idx="434">
                  <c:v>3185</c:v>
                </c:pt>
                <c:pt idx="435">
                  <c:v>3190</c:v>
                </c:pt>
                <c:pt idx="436">
                  <c:v>3195</c:v>
                </c:pt>
                <c:pt idx="437">
                  <c:v>3200</c:v>
                </c:pt>
                <c:pt idx="438">
                  <c:v>3205</c:v>
                </c:pt>
                <c:pt idx="439">
                  <c:v>3210</c:v>
                </c:pt>
                <c:pt idx="440">
                  <c:v>3215</c:v>
                </c:pt>
                <c:pt idx="441">
                  <c:v>3220</c:v>
                </c:pt>
                <c:pt idx="442">
                  <c:v>3225</c:v>
                </c:pt>
                <c:pt idx="443">
                  <c:v>3230</c:v>
                </c:pt>
                <c:pt idx="444">
                  <c:v>3235</c:v>
                </c:pt>
                <c:pt idx="445">
                  <c:v>3240</c:v>
                </c:pt>
                <c:pt idx="446">
                  <c:v>3245</c:v>
                </c:pt>
                <c:pt idx="447">
                  <c:v>3250</c:v>
                </c:pt>
                <c:pt idx="448">
                  <c:v>3255</c:v>
                </c:pt>
                <c:pt idx="449">
                  <c:v>3260</c:v>
                </c:pt>
                <c:pt idx="450">
                  <c:v>3265</c:v>
                </c:pt>
                <c:pt idx="451">
                  <c:v>3270</c:v>
                </c:pt>
                <c:pt idx="452">
                  <c:v>3275</c:v>
                </c:pt>
                <c:pt idx="453">
                  <c:v>3280</c:v>
                </c:pt>
                <c:pt idx="454">
                  <c:v>3285</c:v>
                </c:pt>
                <c:pt idx="455">
                  <c:v>3290</c:v>
                </c:pt>
                <c:pt idx="456">
                  <c:v>3295</c:v>
                </c:pt>
                <c:pt idx="457">
                  <c:v>3300</c:v>
                </c:pt>
                <c:pt idx="458">
                  <c:v>3305</c:v>
                </c:pt>
                <c:pt idx="459">
                  <c:v>3310</c:v>
                </c:pt>
                <c:pt idx="460">
                  <c:v>3315</c:v>
                </c:pt>
                <c:pt idx="461">
                  <c:v>3320</c:v>
                </c:pt>
                <c:pt idx="462">
                  <c:v>3325</c:v>
                </c:pt>
                <c:pt idx="463">
                  <c:v>3330</c:v>
                </c:pt>
                <c:pt idx="464">
                  <c:v>3335</c:v>
                </c:pt>
                <c:pt idx="465">
                  <c:v>3340</c:v>
                </c:pt>
                <c:pt idx="466">
                  <c:v>3345</c:v>
                </c:pt>
                <c:pt idx="467">
                  <c:v>3350</c:v>
                </c:pt>
                <c:pt idx="468">
                  <c:v>3355</c:v>
                </c:pt>
                <c:pt idx="469">
                  <c:v>3360</c:v>
                </c:pt>
                <c:pt idx="470">
                  <c:v>3365</c:v>
                </c:pt>
                <c:pt idx="471">
                  <c:v>3370</c:v>
                </c:pt>
                <c:pt idx="472">
                  <c:v>3375</c:v>
                </c:pt>
                <c:pt idx="473">
                  <c:v>3380</c:v>
                </c:pt>
                <c:pt idx="474">
                  <c:v>3385</c:v>
                </c:pt>
                <c:pt idx="475">
                  <c:v>3390</c:v>
                </c:pt>
                <c:pt idx="476">
                  <c:v>3395</c:v>
                </c:pt>
                <c:pt idx="477">
                  <c:v>3400</c:v>
                </c:pt>
                <c:pt idx="478">
                  <c:v>3405</c:v>
                </c:pt>
                <c:pt idx="479">
                  <c:v>3410</c:v>
                </c:pt>
                <c:pt idx="480">
                  <c:v>3415</c:v>
                </c:pt>
                <c:pt idx="481">
                  <c:v>3420</c:v>
                </c:pt>
                <c:pt idx="482">
                  <c:v>3425</c:v>
                </c:pt>
                <c:pt idx="483">
                  <c:v>3430</c:v>
                </c:pt>
                <c:pt idx="484">
                  <c:v>3435</c:v>
                </c:pt>
                <c:pt idx="485">
                  <c:v>3440</c:v>
                </c:pt>
                <c:pt idx="486">
                  <c:v>3445</c:v>
                </c:pt>
                <c:pt idx="487">
                  <c:v>3450</c:v>
                </c:pt>
                <c:pt idx="488">
                  <c:v>3455</c:v>
                </c:pt>
                <c:pt idx="489">
                  <c:v>3460</c:v>
                </c:pt>
                <c:pt idx="490">
                  <c:v>3465</c:v>
                </c:pt>
                <c:pt idx="491">
                  <c:v>3470</c:v>
                </c:pt>
                <c:pt idx="492">
                  <c:v>3475</c:v>
                </c:pt>
                <c:pt idx="493">
                  <c:v>3480</c:v>
                </c:pt>
                <c:pt idx="494">
                  <c:v>3485</c:v>
                </c:pt>
                <c:pt idx="495">
                  <c:v>3490</c:v>
                </c:pt>
                <c:pt idx="496">
                  <c:v>3495</c:v>
                </c:pt>
                <c:pt idx="497">
                  <c:v>3500</c:v>
                </c:pt>
                <c:pt idx="498">
                  <c:v>3505</c:v>
                </c:pt>
                <c:pt idx="499">
                  <c:v>3510</c:v>
                </c:pt>
                <c:pt idx="500">
                  <c:v>3515</c:v>
                </c:pt>
                <c:pt idx="501">
                  <c:v>3520</c:v>
                </c:pt>
                <c:pt idx="502">
                  <c:v>3525</c:v>
                </c:pt>
                <c:pt idx="503">
                  <c:v>3530</c:v>
                </c:pt>
                <c:pt idx="504">
                  <c:v>3535</c:v>
                </c:pt>
                <c:pt idx="505">
                  <c:v>3540</c:v>
                </c:pt>
                <c:pt idx="506">
                  <c:v>3545</c:v>
                </c:pt>
                <c:pt idx="507">
                  <c:v>3550</c:v>
                </c:pt>
                <c:pt idx="508">
                  <c:v>3555</c:v>
                </c:pt>
                <c:pt idx="509">
                  <c:v>3560</c:v>
                </c:pt>
                <c:pt idx="510">
                  <c:v>3565</c:v>
                </c:pt>
                <c:pt idx="511">
                  <c:v>3570</c:v>
                </c:pt>
                <c:pt idx="512">
                  <c:v>3575</c:v>
                </c:pt>
                <c:pt idx="513">
                  <c:v>3580</c:v>
                </c:pt>
                <c:pt idx="514">
                  <c:v>3585</c:v>
                </c:pt>
                <c:pt idx="515">
                  <c:v>3590</c:v>
                </c:pt>
                <c:pt idx="516">
                  <c:v>3595</c:v>
                </c:pt>
                <c:pt idx="517">
                  <c:v>3600</c:v>
                </c:pt>
                <c:pt idx="518">
                  <c:v>3605</c:v>
                </c:pt>
                <c:pt idx="519">
                  <c:v>3610</c:v>
                </c:pt>
                <c:pt idx="520">
                  <c:v>3615</c:v>
                </c:pt>
                <c:pt idx="521">
                  <c:v>3620</c:v>
                </c:pt>
                <c:pt idx="522">
                  <c:v>3625</c:v>
                </c:pt>
                <c:pt idx="523">
                  <c:v>3630</c:v>
                </c:pt>
                <c:pt idx="524">
                  <c:v>3635</c:v>
                </c:pt>
                <c:pt idx="525">
                  <c:v>3640</c:v>
                </c:pt>
                <c:pt idx="526">
                  <c:v>3645</c:v>
                </c:pt>
                <c:pt idx="527">
                  <c:v>3650</c:v>
                </c:pt>
                <c:pt idx="528">
                  <c:v>3655</c:v>
                </c:pt>
                <c:pt idx="529">
                  <c:v>3660</c:v>
                </c:pt>
                <c:pt idx="530">
                  <c:v>3665</c:v>
                </c:pt>
                <c:pt idx="531">
                  <c:v>3670</c:v>
                </c:pt>
                <c:pt idx="532">
                  <c:v>3675</c:v>
                </c:pt>
                <c:pt idx="533">
                  <c:v>3680</c:v>
                </c:pt>
                <c:pt idx="534">
                  <c:v>3685</c:v>
                </c:pt>
                <c:pt idx="535">
                  <c:v>3690</c:v>
                </c:pt>
                <c:pt idx="536">
                  <c:v>3695</c:v>
                </c:pt>
                <c:pt idx="537">
                  <c:v>3700</c:v>
                </c:pt>
                <c:pt idx="538">
                  <c:v>3705</c:v>
                </c:pt>
                <c:pt idx="539">
                  <c:v>3710</c:v>
                </c:pt>
                <c:pt idx="540">
                  <c:v>3715</c:v>
                </c:pt>
                <c:pt idx="541">
                  <c:v>3720</c:v>
                </c:pt>
                <c:pt idx="542">
                  <c:v>3725</c:v>
                </c:pt>
                <c:pt idx="543">
                  <c:v>3730</c:v>
                </c:pt>
                <c:pt idx="544">
                  <c:v>3735</c:v>
                </c:pt>
                <c:pt idx="545">
                  <c:v>3740</c:v>
                </c:pt>
                <c:pt idx="546">
                  <c:v>3745</c:v>
                </c:pt>
                <c:pt idx="547">
                  <c:v>3750</c:v>
                </c:pt>
                <c:pt idx="548">
                  <c:v>3755</c:v>
                </c:pt>
                <c:pt idx="549">
                  <c:v>3760</c:v>
                </c:pt>
                <c:pt idx="550">
                  <c:v>3765</c:v>
                </c:pt>
                <c:pt idx="551">
                  <c:v>3770</c:v>
                </c:pt>
                <c:pt idx="552">
                  <c:v>3775</c:v>
                </c:pt>
                <c:pt idx="553">
                  <c:v>3780</c:v>
                </c:pt>
                <c:pt idx="554">
                  <c:v>3785</c:v>
                </c:pt>
                <c:pt idx="555">
                  <c:v>3790</c:v>
                </c:pt>
                <c:pt idx="556">
                  <c:v>3795</c:v>
                </c:pt>
                <c:pt idx="557">
                  <c:v>3800</c:v>
                </c:pt>
                <c:pt idx="558">
                  <c:v>3805</c:v>
                </c:pt>
                <c:pt idx="559">
                  <c:v>3810</c:v>
                </c:pt>
                <c:pt idx="560">
                  <c:v>3815</c:v>
                </c:pt>
                <c:pt idx="561">
                  <c:v>3820</c:v>
                </c:pt>
                <c:pt idx="562">
                  <c:v>3825</c:v>
                </c:pt>
                <c:pt idx="563">
                  <c:v>3830</c:v>
                </c:pt>
                <c:pt idx="564">
                  <c:v>3835</c:v>
                </c:pt>
                <c:pt idx="565">
                  <c:v>3840</c:v>
                </c:pt>
                <c:pt idx="566">
                  <c:v>3845</c:v>
                </c:pt>
                <c:pt idx="567">
                  <c:v>3850</c:v>
                </c:pt>
                <c:pt idx="568">
                  <c:v>3855</c:v>
                </c:pt>
                <c:pt idx="569">
                  <c:v>3860</c:v>
                </c:pt>
                <c:pt idx="570">
                  <c:v>3865</c:v>
                </c:pt>
                <c:pt idx="571">
                  <c:v>3870</c:v>
                </c:pt>
                <c:pt idx="572">
                  <c:v>3875</c:v>
                </c:pt>
                <c:pt idx="573">
                  <c:v>3880</c:v>
                </c:pt>
                <c:pt idx="574">
                  <c:v>3885</c:v>
                </c:pt>
                <c:pt idx="575">
                  <c:v>3890</c:v>
                </c:pt>
                <c:pt idx="576">
                  <c:v>3895</c:v>
                </c:pt>
                <c:pt idx="577">
                  <c:v>3900</c:v>
                </c:pt>
                <c:pt idx="578">
                  <c:v>3905</c:v>
                </c:pt>
                <c:pt idx="579">
                  <c:v>3910</c:v>
                </c:pt>
                <c:pt idx="580">
                  <c:v>3915</c:v>
                </c:pt>
                <c:pt idx="581">
                  <c:v>3920</c:v>
                </c:pt>
                <c:pt idx="582">
                  <c:v>3925</c:v>
                </c:pt>
                <c:pt idx="583">
                  <c:v>3930</c:v>
                </c:pt>
                <c:pt idx="584">
                  <c:v>3935</c:v>
                </c:pt>
                <c:pt idx="585">
                  <c:v>3940</c:v>
                </c:pt>
                <c:pt idx="586">
                  <c:v>3945</c:v>
                </c:pt>
                <c:pt idx="587">
                  <c:v>3950</c:v>
                </c:pt>
                <c:pt idx="588">
                  <c:v>3955</c:v>
                </c:pt>
                <c:pt idx="589">
                  <c:v>3960</c:v>
                </c:pt>
                <c:pt idx="590">
                  <c:v>3965</c:v>
                </c:pt>
                <c:pt idx="591">
                  <c:v>3970</c:v>
                </c:pt>
                <c:pt idx="592">
                  <c:v>3975</c:v>
                </c:pt>
                <c:pt idx="593">
                  <c:v>3980</c:v>
                </c:pt>
                <c:pt idx="594">
                  <c:v>3985</c:v>
                </c:pt>
                <c:pt idx="595">
                  <c:v>3990</c:v>
                </c:pt>
                <c:pt idx="596">
                  <c:v>3995</c:v>
                </c:pt>
                <c:pt idx="597">
                  <c:v>4000</c:v>
                </c:pt>
                <c:pt idx="598">
                  <c:v>4005</c:v>
                </c:pt>
                <c:pt idx="599">
                  <c:v>4010</c:v>
                </c:pt>
                <c:pt idx="600">
                  <c:v>4015</c:v>
                </c:pt>
                <c:pt idx="601">
                  <c:v>4020</c:v>
                </c:pt>
                <c:pt idx="602">
                  <c:v>4025</c:v>
                </c:pt>
                <c:pt idx="603">
                  <c:v>4030</c:v>
                </c:pt>
                <c:pt idx="604">
                  <c:v>4035</c:v>
                </c:pt>
                <c:pt idx="605">
                  <c:v>4040</c:v>
                </c:pt>
                <c:pt idx="606">
                  <c:v>4045</c:v>
                </c:pt>
                <c:pt idx="607">
                  <c:v>4050</c:v>
                </c:pt>
                <c:pt idx="608">
                  <c:v>4055</c:v>
                </c:pt>
                <c:pt idx="609">
                  <c:v>4060</c:v>
                </c:pt>
                <c:pt idx="610">
                  <c:v>4065</c:v>
                </c:pt>
                <c:pt idx="611">
                  <c:v>4070</c:v>
                </c:pt>
                <c:pt idx="612">
                  <c:v>4075</c:v>
                </c:pt>
                <c:pt idx="613">
                  <c:v>4080</c:v>
                </c:pt>
                <c:pt idx="614">
                  <c:v>4085</c:v>
                </c:pt>
                <c:pt idx="615">
                  <c:v>4090</c:v>
                </c:pt>
                <c:pt idx="616">
                  <c:v>4095</c:v>
                </c:pt>
                <c:pt idx="617">
                  <c:v>4100</c:v>
                </c:pt>
                <c:pt idx="618">
                  <c:v>4105</c:v>
                </c:pt>
                <c:pt idx="619">
                  <c:v>4110</c:v>
                </c:pt>
                <c:pt idx="620">
                  <c:v>4115</c:v>
                </c:pt>
                <c:pt idx="621">
                  <c:v>4120</c:v>
                </c:pt>
                <c:pt idx="622">
                  <c:v>4125</c:v>
                </c:pt>
                <c:pt idx="623">
                  <c:v>4130</c:v>
                </c:pt>
                <c:pt idx="624">
                  <c:v>4135</c:v>
                </c:pt>
                <c:pt idx="625">
                  <c:v>4140</c:v>
                </c:pt>
                <c:pt idx="626">
                  <c:v>4145</c:v>
                </c:pt>
                <c:pt idx="627">
                  <c:v>4150</c:v>
                </c:pt>
                <c:pt idx="628">
                  <c:v>4155</c:v>
                </c:pt>
                <c:pt idx="629">
                  <c:v>4160</c:v>
                </c:pt>
                <c:pt idx="630">
                  <c:v>4165</c:v>
                </c:pt>
                <c:pt idx="631">
                  <c:v>4170</c:v>
                </c:pt>
                <c:pt idx="632">
                  <c:v>4175</c:v>
                </c:pt>
                <c:pt idx="633">
                  <c:v>4180</c:v>
                </c:pt>
                <c:pt idx="634">
                  <c:v>4185</c:v>
                </c:pt>
                <c:pt idx="635">
                  <c:v>4190</c:v>
                </c:pt>
                <c:pt idx="636">
                  <c:v>4195</c:v>
                </c:pt>
                <c:pt idx="637">
                  <c:v>4200</c:v>
                </c:pt>
                <c:pt idx="638">
                  <c:v>4205</c:v>
                </c:pt>
                <c:pt idx="639">
                  <c:v>4210</c:v>
                </c:pt>
                <c:pt idx="640">
                  <c:v>4215</c:v>
                </c:pt>
                <c:pt idx="641">
                  <c:v>4220</c:v>
                </c:pt>
                <c:pt idx="642">
                  <c:v>4225</c:v>
                </c:pt>
                <c:pt idx="643">
                  <c:v>4230</c:v>
                </c:pt>
                <c:pt idx="644">
                  <c:v>4235</c:v>
                </c:pt>
                <c:pt idx="645">
                  <c:v>4240</c:v>
                </c:pt>
                <c:pt idx="646">
                  <c:v>4245</c:v>
                </c:pt>
                <c:pt idx="647">
                  <c:v>4250</c:v>
                </c:pt>
                <c:pt idx="648">
                  <c:v>4255</c:v>
                </c:pt>
                <c:pt idx="649">
                  <c:v>4260</c:v>
                </c:pt>
                <c:pt idx="650">
                  <c:v>4265</c:v>
                </c:pt>
                <c:pt idx="651">
                  <c:v>4270</c:v>
                </c:pt>
                <c:pt idx="652">
                  <c:v>4275</c:v>
                </c:pt>
                <c:pt idx="653">
                  <c:v>4280</c:v>
                </c:pt>
                <c:pt idx="654">
                  <c:v>4285</c:v>
                </c:pt>
                <c:pt idx="655">
                  <c:v>4290</c:v>
                </c:pt>
                <c:pt idx="656">
                  <c:v>4295</c:v>
                </c:pt>
                <c:pt idx="657">
                  <c:v>4300</c:v>
                </c:pt>
                <c:pt idx="658">
                  <c:v>4305</c:v>
                </c:pt>
                <c:pt idx="659">
                  <c:v>4310</c:v>
                </c:pt>
                <c:pt idx="660">
                  <c:v>4315</c:v>
                </c:pt>
                <c:pt idx="661">
                  <c:v>4320</c:v>
                </c:pt>
                <c:pt idx="662">
                  <c:v>4325</c:v>
                </c:pt>
                <c:pt idx="663">
                  <c:v>4330</c:v>
                </c:pt>
                <c:pt idx="664">
                  <c:v>4335</c:v>
                </c:pt>
                <c:pt idx="665">
                  <c:v>4340</c:v>
                </c:pt>
                <c:pt idx="666">
                  <c:v>4345</c:v>
                </c:pt>
                <c:pt idx="667">
                  <c:v>4350</c:v>
                </c:pt>
                <c:pt idx="668">
                  <c:v>4355</c:v>
                </c:pt>
                <c:pt idx="669">
                  <c:v>4360</c:v>
                </c:pt>
                <c:pt idx="670">
                  <c:v>4365</c:v>
                </c:pt>
                <c:pt idx="671">
                  <c:v>4370</c:v>
                </c:pt>
                <c:pt idx="672">
                  <c:v>4375</c:v>
                </c:pt>
                <c:pt idx="673">
                  <c:v>4380</c:v>
                </c:pt>
                <c:pt idx="674">
                  <c:v>4385</c:v>
                </c:pt>
                <c:pt idx="675">
                  <c:v>4390</c:v>
                </c:pt>
                <c:pt idx="676">
                  <c:v>4395</c:v>
                </c:pt>
                <c:pt idx="677">
                  <c:v>4400</c:v>
                </c:pt>
                <c:pt idx="678">
                  <c:v>4405</c:v>
                </c:pt>
                <c:pt idx="679">
                  <c:v>4410</c:v>
                </c:pt>
                <c:pt idx="680">
                  <c:v>4415</c:v>
                </c:pt>
                <c:pt idx="681">
                  <c:v>4420</c:v>
                </c:pt>
                <c:pt idx="682">
                  <c:v>4425</c:v>
                </c:pt>
                <c:pt idx="683">
                  <c:v>4430</c:v>
                </c:pt>
                <c:pt idx="684">
                  <c:v>4435</c:v>
                </c:pt>
                <c:pt idx="685">
                  <c:v>4440</c:v>
                </c:pt>
                <c:pt idx="686">
                  <c:v>4445</c:v>
                </c:pt>
                <c:pt idx="687">
                  <c:v>4450</c:v>
                </c:pt>
                <c:pt idx="688">
                  <c:v>4455</c:v>
                </c:pt>
                <c:pt idx="689">
                  <c:v>4460</c:v>
                </c:pt>
                <c:pt idx="690">
                  <c:v>4465</c:v>
                </c:pt>
                <c:pt idx="691">
                  <c:v>4470</c:v>
                </c:pt>
                <c:pt idx="692">
                  <c:v>4475</c:v>
                </c:pt>
                <c:pt idx="693">
                  <c:v>4480</c:v>
                </c:pt>
                <c:pt idx="694">
                  <c:v>4485</c:v>
                </c:pt>
                <c:pt idx="695">
                  <c:v>4490</c:v>
                </c:pt>
                <c:pt idx="696">
                  <c:v>4495</c:v>
                </c:pt>
                <c:pt idx="697">
                  <c:v>4500</c:v>
                </c:pt>
                <c:pt idx="698">
                  <c:v>4505</c:v>
                </c:pt>
                <c:pt idx="699">
                  <c:v>4510</c:v>
                </c:pt>
                <c:pt idx="700">
                  <c:v>4515</c:v>
                </c:pt>
                <c:pt idx="701">
                  <c:v>4520</c:v>
                </c:pt>
                <c:pt idx="702">
                  <c:v>4525</c:v>
                </c:pt>
                <c:pt idx="703">
                  <c:v>4530</c:v>
                </c:pt>
                <c:pt idx="704">
                  <c:v>4535</c:v>
                </c:pt>
                <c:pt idx="705">
                  <c:v>4540</c:v>
                </c:pt>
                <c:pt idx="706">
                  <c:v>4545</c:v>
                </c:pt>
                <c:pt idx="707">
                  <c:v>4550</c:v>
                </c:pt>
                <c:pt idx="708">
                  <c:v>4555</c:v>
                </c:pt>
                <c:pt idx="709">
                  <c:v>4560</c:v>
                </c:pt>
                <c:pt idx="710">
                  <c:v>4565</c:v>
                </c:pt>
                <c:pt idx="711">
                  <c:v>4570</c:v>
                </c:pt>
                <c:pt idx="712">
                  <c:v>4575</c:v>
                </c:pt>
                <c:pt idx="713">
                  <c:v>4580</c:v>
                </c:pt>
                <c:pt idx="714">
                  <c:v>4585</c:v>
                </c:pt>
                <c:pt idx="715">
                  <c:v>4590</c:v>
                </c:pt>
                <c:pt idx="716">
                  <c:v>4595</c:v>
                </c:pt>
                <c:pt idx="717">
                  <c:v>4600</c:v>
                </c:pt>
                <c:pt idx="718">
                  <c:v>4605</c:v>
                </c:pt>
                <c:pt idx="719">
                  <c:v>4610</c:v>
                </c:pt>
                <c:pt idx="720">
                  <c:v>4615</c:v>
                </c:pt>
                <c:pt idx="721">
                  <c:v>4620</c:v>
                </c:pt>
                <c:pt idx="722">
                  <c:v>4625</c:v>
                </c:pt>
                <c:pt idx="723">
                  <c:v>4630</c:v>
                </c:pt>
                <c:pt idx="724">
                  <c:v>4635</c:v>
                </c:pt>
                <c:pt idx="725">
                  <c:v>4640</c:v>
                </c:pt>
                <c:pt idx="726">
                  <c:v>4645</c:v>
                </c:pt>
                <c:pt idx="727">
                  <c:v>4650</c:v>
                </c:pt>
                <c:pt idx="728">
                  <c:v>4655</c:v>
                </c:pt>
                <c:pt idx="729">
                  <c:v>4660</c:v>
                </c:pt>
                <c:pt idx="730">
                  <c:v>4665</c:v>
                </c:pt>
                <c:pt idx="731">
                  <c:v>4670</c:v>
                </c:pt>
                <c:pt idx="732">
                  <c:v>4675</c:v>
                </c:pt>
                <c:pt idx="733">
                  <c:v>4680</c:v>
                </c:pt>
                <c:pt idx="734">
                  <c:v>4685</c:v>
                </c:pt>
                <c:pt idx="735">
                  <c:v>4690</c:v>
                </c:pt>
                <c:pt idx="736">
                  <c:v>4695</c:v>
                </c:pt>
                <c:pt idx="737">
                  <c:v>4700</c:v>
                </c:pt>
                <c:pt idx="738">
                  <c:v>4705</c:v>
                </c:pt>
                <c:pt idx="739">
                  <c:v>4710</c:v>
                </c:pt>
                <c:pt idx="740">
                  <c:v>4715</c:v>
                </c:pt>
                <c:pt idx="741">
                  <c:v>4720</c:v>
                </c:pt>
                <c:pt idx="742">
                  <c:v>4725</c:v>
                </c:pt>
                <c:pt idx="743">
                  <c:v>4730</c:v>
                </c:pt>
                <c:pt idx="744">
                  <c:v>4735</c:v>
                </c:pt>
                <c:pt idx="745">
                  <c:v>4740</c:v>
                </c:pt>
                <c:pt idx="746">
                  <c:v>4745</c:v>
                </c:pt>
                <c:pt idx="747">
                  <c:v>4750</c:v>
                </c:pt>
                <c:pt idx="748">
                  <c:v>4755</c:v>
                </c:pt>
                <c:pt idx="749">
                  <c:v>4760</c:v>
                </c:pt>
                <c:pt idx="750">
                  <c:v>4765</c:v>
                </c:pt>
                <c:pt idx="751">
                  <c:v>4770</c:v>
                </c:pt>
                <c:pt idx="752">
                  <c:v>4775</c:v>
                </c:pt>
                <c:pt idx="753">
                  <c:v>4780</c:v>
                </c:pt>
                <c:pt idx="754">
                  <c:v>4785</c:v>
                </c:pt>
                <c:pt idx="755">
                  <c:v>4790</c:v>
                </c:pt>
                <c:pt idx="756">
                  <c:v>4795</c:v>
                </c:pt>
                <c:pt idx="757">
                  <c:v>4800</c:v>
                </c:pt>
                <c:pt idx="758">
                  <c:v>4805</c:v>
                </c:pt>
                <c:pt idx="759">
                  <c:v>4810</c:v>
                </c:pt>
                <c:pt idx="760">
                  <c:v>4815</c:v>
                </c:pt>
                <c:pt idx="761">
                  <c:v>4820</c:v>
                </c:pt>
                <c:pt idx="762">
                  <c:v>4825</c:v>
                </c:pt>
                <c:pt idx="763">
                  <c:v>4830</c:v>
                </c:pt>
                <c:pt idx="764">
                  <c:v>4835</c:v>
                </c:pt>
                <c:pt idx="765">
                  <c:v>4840</c:v>
                </c:pt>
                <c:pt idx="766">
                  <c:v>4845</c:v>
                </c:pt>
                <c:pt idx="767">
                  <c:v>4850</c:v>
                </c:pt>
                <c:pt idx="768">
                  <c:v>4855</c:v>
                </c:pt>
                <c:pt idx="769">
                  <c:v>4860</c:v>
                </c:pt>
                <c:pt idx="770">
                  <c:v>4865</c:v>
                </c:pt>
                <c:pt idx="771">
                  <c:v>4870</c:v>
                </c:pt>
                <c:pt idx="772">
                  <c:v>4875</c:v>
                </c:pt>
                <c:pt idx="773">
                  <c:v>4880</c:v>
                </c:pt>
                <c:pt idx="774">
                  <c:v>4885</c:v>
                </c:pt>
                <c:pt idx="775">
                  <c:v>4890</c:v>
                </c:pt>
                <c:pt idx="776">
                  <c:v>4895</c:v>
                </c:pt>
                <c:pt idx="777">
                  <c:v>4900</c:v>
                </c:pt>
                <c:pt idx="778">
                  <c:v>4905</c:v>
                </c:pt>
                <c:pt idx="779">
                  <c:v>4910</c:v>
                </c:pt>
                <c:pt idx="780">
                  <c:v>4915</c:v>
                </c:pt>
                <c:pt idx="781">
                  <c:v>4920</c:v>
                </c:pt>
                <c:pt idx="782">
                  <c:v>4925</c:v>
                </c:pt>
                <c:pt idx="783">
                  <c:v>4930</c:v>
                </c:pt>
                <c:pt idx="784">
                  <c:v>4935</c:v>
                </c:pt>
                <c:pt idx="785">
                  <c:v>4940</c:v>
                </c:pt>
                <c:pt idx="786">
                  <c:v>4945</c:v>
                </c:pt>
                <c:pt idx="787">
                  <c:v>4950</c:v>
                </c:pt>
                <c:pt idx="788">
                  <c:v>4955</c:v>
                </c:pt>
                <c:pt idx="789">
                  <c:v>4960</c:v>
                </c:pt>
                <c:pt idx="790">
                  <c:v>4965</c:v>
                </c:pt>
                <c:pt idx="791">
                  <c:v>4970</c:v>
                </c:pt>
                <c:pt idx="792">
                  <c:v>4975</c:v>
                </c:pt>
                <c:pt idx="793">
                  <c:v>4980</c:v>
                </c:pt>
                <c:pt idx="794">
                  <c:v>4985</c:v>
                </c:pt>
                <c:pt idx="795">
                  <c:v>4990</c:v>
                </c:pt>
                <c:pt idx="796">
                  <c:v>4995</c:v>
                </c:pt>
                <c:pt idx="797">
                  <c:v>5000</c:v>
                </c:pt>
              </c:numCache>
            </c:numRef>
          </c:xVal>
          <c:yVal>
            <c:numRef>
              <c:f>Sheet2!$AA$5:$AA$802</c:f>
              <c:numCache>
                <c:formatCode>General</c:formatCode>
                <c:ptCount val="798"/>
                <c:pt idx="0">
                  <c:v>-67647.025352799</c:v>
                </c:pt>
                <c:pt idx="1">
                  <c:v>-67460.7983014757</c:v>
                </c:pt>
                <c:pt idx="2">
                  <c:v>-67272.5085054333</c:v>
                </c:pt>
                <c:pt idx="3">
                  <c:v>-67082.1768052897</c:v>
                </c:pt>
                <c:pt idx="4">
                  <c:v>-66889.8238985905</c:v>
                </c:pt>
                <c:pt idx="5">
                  <c:v>-66695.4703415978</c:v>
                </c:pt>
                <c:pt idx="6">
                  <c:v>-66499.1365510459</c:v>
                </c:pt>
                <c:pt idx="7">
                  <c:v>-66300.842805866</c:v>
                </c:pt>
                <c:pt idx="8">
                  <c:v>-66100.6092488812</c:v>
                </c:pt>
                <c:pt idx="9">
                  <c:v>-65898.4558884722</c:v>
                </c:pt>
                <c:pt idx="10">
                  <c:v>-65694.4026002139</c:v>
                </c:pt>
                <c:pt idx="11">
                  <c:v>-65488.4691284823</c:v>
                </c:pt>
                <c:pt idx="12">
                  <c:v>-65280.6750880373</c:v>
                </c:pt>
                <c:pt idx="13">
                  <c:v>-65071.0399655742</c:v>
                </c:pt>
                <c:pt idx="14">
                  <c:v>-64859.5831212521</c:v>
                </c:pt>
                <c:pt idx="15">
                  <c:v>-64646.3237901957</c:v>
                </c:pt>
                <c:pt idx="16">
                  <c:v>-64431.2810839698</c:v>
                </c:pt>
                <c:pt idx="17">
                  <c:v>-64214.4739920322</c:v>
                </c:pt>
                <c:pt idx="18">
                  <c:v>-63995.9213831607</c:v>
                </c:pt>
                <c:pt idx="19">
                  <c:v>-63775.6420068553</c:v>
                </c:pt>
                <c:pt idx="20">
                  <c:v>-63553.6544947209</c:v>
                </c:pt>
                <c:pt idx="21">
                  <c:v>-63329.9773618228</c:v>
                </c:pt>
                <c:pt idx="22">
                  <c:v>-63104.6290080229</c:v>
                </c:pt>
                <c:pt idx="23">
                  <c:v>-62877.6277192941</c:v>
                </c:pt>
                <c:pt idx="24">
                  <c:v>-62648.9916690122</c:v>
                </c:pt>
                <c:pt idx="25">
                  <c:v>-62418.7389192273</c:v>
                </c:pt>
                <c:pt idx="26">
                  <c:v>-62186.8874219152</c:v>
                </c:pt>
                <c:pt idx="27">
                  <c:v>-61953.4550202087</c:v>
                </c:pt>
                <c:pt idx="28">
                  <c:v>-61718.4594496093</c:v>
                </c:pt>
                <c:pt idx="29">
                  <c:v>-61481.91833918</c:v>
                </c:pt>
                <c:pt idx="30">
                  <c:v>-61243.8492127181</c:v>
                </c:pt>
                <c:pt idx="31">
                  <c:v>-61004.2694899108</c:v>
                </c:pt>
                <c:pt idx="32">
                  <c:v>-60763.1964874732</c:v>
                </c:pt>
                <c:pt idx="33">
                  <c:v>-60520.6474202668</c:v>
                </c:pt>
                <c:pt idx="34">
                  <c:v>-60276.6394024027</c:v>
                </c:pt>
                <c:pt idx="35">
                  <c:v>-60031.1894483257</c:v>
                </c:pt>
                <c:pt idx="36">
                  <c:v>-59784.3144738845</c:v>
                </c:pt>
                <c:pt idx="37">
                  <c:v>-59536.0312973823</c:v>
                </c:pt>
                <c:pt idx="38">
                  <c:v>-59286.3566406147</c:v>
                </c:pt>
                <c:pt idx="39">
                  <c:v>-59035.3071298892</c:v>
                </c:pt>
                <c:pt idx="40">
                  <c:v>-58782.8992970313</c:v>
                </c:pt>
                <c:pt idx="41">
                  <c:v>-58529.1495803739</c:v>
                </c:pt>
                <c:pt idx="42">
                  <c:v>-58274.0743257333</c:v>
                </c:pt>
                <c:pt idx="43">
                  <c:v>-58017.6897873703</c:v>
                </c:pt>
                <c:pt idx="44">
                  <c:v>-57760.0121289363</c:v>
                </c:pt>
                <c:pt idx="45">
                  <c:v>-57501.0574244061</c:v>
                </c:pt>
                <c:pt idx="46">
                  <c:v>-57240.8416589971</c:v>
                </c:pt>
                <c:pt idx="47">
                  <c:v>-56979.3807300756</c:v>
                </c:pt>
                <c:pt idx="48">
                  <c:v>-56716.690448048</c:v>
                </c:pt>
                <c:pt idx="49">
                  <c:v>-56452.7865372412</c:v>
                </c:pt>
                <c:pt idx="50">
                  <c:v>-56187.6846367689</c:v>
                </c:pt>
                <c:pt idx="51">
                  <c:v>-55921.4003013867</c:v>
                </c:pt>
                <c:pt idx="52">
                  <c:v>-55653.9490023333</c:v>
                </c:pt>
                <c:pt idx="53">
                  <c:v>-55385.3461281616</c:v>
                </c:pt>
                <c:pt idx="54">
                  <c:v>-55115.6069855558</c:v>
                </c:pt>
                <c:pt idx="55">
                  <c:v>-54844.7468001401</c:v>
                </c:pt>
                <c:pt idx="56">
                  <c:v>-54572.7807172721</c:v>
                </c:pt>
                <c:pt idx="57">
                  <c:v>-54299.7238028288</c:v>
                </c:pt>
                <c:pt idx="58">
                  <c:v>-54025.5910439788</c:v>
                </c:pt>
                <c:pt idx="59">
                  <c:v>-53750.3973499459</c:v>
                </c:pt>
                <c:pt idx="60">
                  <c:v>-53474.1575527597</c:v>
                </c:pt>
                <c:pt idx="61">
                  <c:v>-53196.8864079995</c:v>
                </c:pt>
                <c:pt idx="62">
                  <c:v>-52918.5985955237</c:v>
                </c:pt>
                <c:pt idx="63">
                  <c:v>-52639.3087201923</c:v>
                </c:pt>
                <c:pt idx="64">
                  <c:v>-52359.031312579</c:v>
                </c:pt>
                <c:pt idx="65">
                  <c:v>-52077.7808296715</c:v>
                </c:pt>
                <c:pt idx="66">
                  <c:v>-51795.5716555666</c:v>
                </c:pt>
                <c:pt idx="67">
                  <c:v>-51512.4181021516</c:v>
                </c:pt>
                <c:pt idx="68">
                  <c:v>-51228.3344097782</c:v>
                </c:pt>
                <c:pt idx="69">
                  <c:v>-50943.3347479292</c:v>
                </c:pt>
                <c:pt idx="70">
                  <c:v>-50657.4332158732</c:v>
                </c:pt>
                <c:pt idx="71">
                  <c:v>-50370.6438433122</c:v>
                </c:pt>
                <c:pt idx="72">
                  <c:v>-50082.9805910224</c:v>
                </c:pt>
                <c:pt idx="73">
                  <c:v>-49794.457351482</c:v>
                </c:pt>
                <c:pt idx="74">
                  <c:v>-49505.0879494957</c:v>
                </c:pt>
                <c:pt idx="75">
                  <c:v>-49214.8861428082</c:v>
                </c:pt>
                <c:pt idx="76">
                  <c:v>-48923.8656227102</c:v>
                </c:pt>
                <c:pt idx="77">
                  <c:v>-48632.0400146369</c:v>
                </c:pt>
                <c:pt idx="78">
                  <c:v>-48339.4228787591</c:v>
                </c:pt>
                <c:pt idx="79">
                  <c:v>-48046.0277105657</c:v>
                </c:pt>
                <c:pt idx="80">
                  <c:v>-47751.8679414398</c:v>
                </c:pt>
                <c:pt idx="81">
                  <c:v>-47456.9569392264</c:v>
                </c:pt>
                <c:pt idx="82">
                  <c:v>-47161.308008794</c:v>
                </c:pt>
                <c:pt idx="83">
                  <c:v>-46864.9343925882</c:v>
                </c:pt>
                <c:pt idx="84">
                  <c:v>-46567.8492711796</c:v>
                </c:pt>
                <c:pt idx="85">
                  <c:v>-46270.0657638022</c:v>
                </c:pt>
                <c:pt idx="86">
                  <c:v>-45971.5969288883</c:v>
                </c:pt>
                <c:pt idx="87">
                  <c:v>-45672.4557645946</c:v>
                </c:pt>
                <c:pt idx="88">
                  <c:v>-45372.6552093222</c:v>
                </c:pt>
                <c:pt idx="89">
                  <c:v>-45072.2081422306</c:v>
                </c:pt>
                <c:pt idx="90">
                  <c:v>-44771.1273837451</c:v>
                </c:pt>
                <c:pt idx="91">
                  <c:v>-44469.425696058</c:v>
                </c:pt>
                <c:pt idx="92">
                  <c:v>-44167.1157836234</c:v>
                </c:pt>
                <c:pt idx="93">
                  <c:v>-43864.2102936462</c:v>
                </c:pt>
                <c:pt idx="94">
                  <c:v>-43560.7218165654</c:v>
                </c:pt>
                <c:pt idx="95">
                  <c:v>-43256.6628865313</c:v>
                </c:pt>
                <c:pt idx="96">
                  <c:v>-42952.0459818763</c:v>
                </c:pt>
                <c:pt idx="97">
                  <c:v>-42646.883525582</c:v>
                </c:pt>
                <c:pt idx="98">
                  <c:v>-42341.1878857375</c:v>
                </c:pt>
                <c:pt idx="99">
                  <c:v>-42034.9713759963</c:v>
                </c:pt>
                <c:pt idx="100">
                  <c:v>-41728.2462560236</c:v>
                </c:pt>
                <c:pt idx="101">
                  <c:v>-41421.0247319417</c:v>
                </c:pt>
                <c:pt idx="102">
                  <c:v>-41113.3189567678</c:v>
                </c:pt>
                <c:pt idx="103">
                  <c:v>-40805.1410308481</c:v>
                </c:pt>
                <c:pt idx="104">
                  <c:v>-40496.5030022864</c:v>
                </c:pt>
                <c:pt idx="105">
                  <c:v>-40187.4168673666</c:v>
                </c:pt>
                <c:pt idx="106">
                  <c:v>-39877.8945709725</c:v>
                </c:pt>
                <c:pt idx="107">
                  <c:v>-39567.9480070009</c:v>
                </c:pt>
                <c:pt idx="108">
                  <c:v>-39257.5890187701</c:v>
                </c:pt>
                <c:pt idx="109">
                  <c:v>-38946.8293994252</c:v>
                </c:pt>
                <c:pt idx="110">
                  <c:v>-38635.6808923361</c:v>
                </c:pt>
                <c:pt idx="111">
                  <c:v>-38324.1551914938</c:v>
                </c:pt>
                <c:pt idx="112">
                  <c:v>-38012.2639419005</c:v>
                </c:pt>
                <c:pt idx="113">
                  <c:v>-37700.0187399549</c:v>
                </c:pt>
                <c:pt idx="114">
                  <c:v>-37387.4311338354</c:v>
                </c:pt>
                <c:pt idx="115">
                  <c:v>-37074.5126238754</c:v>
                </c:pt>
                <c:pt idx="116">
                  <c:v>-36761.2746629383</c:v>
                </c:pt>
                <c:pt idx="117">
                  <c:v>-36447.7286567852</c:v>
                </c:pt>
                <c:pt idx="118">
                  <c:v>-36133.8859644404</c:v>
                </c:pt>
                <c:pt idx="119">
                  <c:v>-35819.7578985512</c:v>
                </c:pt>
                <c:pt idx="120">
                  <c:v>-35505.3557257459</c:v>
                </c:pt>
                <c:pt idx="121">
                  <c:v>-35190.6906669854</c:v>
                </c:pt>
                <c:pt idx="122">
                  <c:v>-34875.7738979126</c:v>
                </c:pt>
                <c:pt idx="123">
                  <c:v>-34560.6165491976</c:v>
                </c:pt>
                <c:pt idx="124">
                  <c:v>-34245.2297068789</c:v>
                </c:pt>
                <c:pt idx="125">
                  <c:v>-33929.6244126999</c:v>
                </c:pt>
                <c:pt idx="126">
                  <c:v>-33613.8116644446</c:v>
                </c:pt>
                <c:pt idx="127">
                  <c:v>-33297.8024162666</c:v>
                </c:pt>
                <c:pt idx="128">
                  <c:v>-32981.6075790155</c:v>
                </c:pt>
                <c:pt idx="129">
                  <c:v>-32665.238020561</c:v>
                </c:pt>
                <c:pt idx="130">
                  <c:v>-32348.704566112</c:v>
                </c:pt>
                <c:pt idx="131">
                  <c:v>-32032.017998533</c:v>
                </c:pt>
                <c:pt idx="132">
                  <c:v>-31715.1890586568</c:v>
                </c:pt>
                <c:pt idx="133">
                  <c:v>-31398.2284455945</c:v>
                </c:pt>
                <c:pt idx="134">
                  <c:v>-31081.1468170406</c:v>
                </c:pt>
                <c:pt idx="135">
                  <c:v>-30763.9547895775</c:v>
                </c:pt>
                <c:pt idx="136">
                  <c:v>-30446.6629389744</c:v>
                </c:pt>
                <c:pt idx="137">
                  <c:v>-30129.2818004839</c:v>
                </c:pt>
                <c:pt idx="138">
                  <c:v>-29811.8218691364</c:v>
                </c:pt>
                <c:pt idx="139">
                  <c:v>-29494.2936000292</c:v>
                </c:pt>
                <c:pt idx="140">
                  <c:v>-29176.7074086151</c:v>
                </c:pt>
                <c:pt idx="141">
                  <c:v>-28859.0736709871</c:v>
                </c:pt>
                <c:pt idx="142">
                  <c:v>-28541.4027241587</c:v>
                </c:pt>
                <c:pt idx="143">
                  <c:v>-28223.7048663434</c:v>
                </c:pt>
                <c:pt idx="144">
                  <c:v>-27905.9903572299</c:v>
                </c:pt>
                <c:pt idx="145">
                  <c:v>-27588.2694182564</c:v>
                </c:pt>
                <c:pt idx="146">
                  <c:v>-27270.5522328786</c:v>
                </c:pt>
                <c:pt idx="147">
                  <c:v>-26952.848946839</c:v>
                </c:pt>
                <c:pt idx="148">
                  <c:v>-26635.1696684305</c:v>
                </c:pt>
                <c:pt idx="149">
                  <c:v>-26317.524468759</c:v>
                </c:pt>
                <c:pt idx="150">
                  <c:v>-25999.9233820023</c:v>
                </c:pt>
                <c:pt idx="151">
                  <c:v>-25682.3764056669</c:v>
                </c:pt>
                <c:pt idx="152">
                  <c:v>-25364.8935008428</c:v>
                </c:pt>
                <c:pt idx="153">
                  <c:v>-25047.4845924542</c:v>
                </c:pt>
                <c:pt idx="154">
                  <c:v>-24730.159569509</c:v>
                </c:pt>
                <c:pt idx="155">
                  <c:v>-24412.9282853459</c:v>
                </c:pt>
                <c:pt idx="156">
                  <c:v>-24095.800557878</c:v>
                </c:pt>
                <c:pt idx="157">
                  <c:v>-23778.7861698344</c:v>
                </c:pt>
                <c:pt idx="158">
                  <c:v>-23461.8948690005</c:v>
                </c:pt>
                <c:pt idx="159">
                  <c:v>-23145.1363684544</c:v>
                </c:pt>
                <c:pt idx="160">
                  <c:v>-22828.5203468014</c:v>
                </c:pt>
                <c:pt idx="161">
                  <c:v>-22512.0564484072</c:v>
                </c:pt>
                <c:pt idx="162">
                  <c:v>-22195.7542836272</c:v>
                </c:pt>
                <c:pt idx="163">
                  <c:v>-21879.6234290354</c:v>
                </c:pt>
                <c:pt idx="164">
                  <c:v>-21563.673427649</c:v>
                </c:pt>
                <c:pt idx="165">
                  <c:v>-21247.9137891529</c:v>
                </c:pt>
                <c:pt idx="166">
                  <c:v>-20932.3539901206</c:v>
                </c:pt>
                <c:pt idx="167">
                  <c:v>-20617.0034742339</c:v>
                </c:pt>
                <c:pt idx="168">
                  <c:v>-20301.871652499</c:v>
                </c:pt>
                <c:pt idx="169">
                  <c:v>-19986.9679034635</c:v>
                </c:pt>
                <c:pt idx="170">
                  <c:v>-19672.3015734273</c:v>
                </c:pt>
                <c:pt idx="171">
                  <c:v>-19357.8819766551</c:v>
                </c:pt>
                <c:pt idx="172">
                  <c:v>-19043.7183955851</c:v>
                </c:pt>
                <c:pt idx="173">
                  <c:v>-18729.8200810356</c:v>
                </c:pt>
                <c:pt idx="174">
                  <c:v>-18416.1962524106</c:v>
                </c:pt>
                <c:pt idx="175">
                  <c:v>-18102.856097903</c:v>
                </c:pt>
                <c:pt idx="176">
                  <c:v>-17789.8087746957</c:v>
                </c:pt>
                <c:pt idx="177">
                  <c:v>-17477.0634091608</c:v>
                </c:pt>
                <c:pt idx="178">
                  <c:v>-17164.6290970577</c:v>
                </c:pt>
                <c:pt idx="179">
                  <c:v>-16852.5149037284</c:v>
                </c:pt>
                <c:pt idx="180">
                  <c:v>-16540.7298642919</c:v>
                </c:pt>
                <c:pt idx="181">
                  <c:v>-16229.282983835</c:v>
                </c:pt>
                <c:pt idx="182">
                  <c:v>-15918.1832376049</c:v>
                </c:pt>
                <c:pt idx="183">
                  <c:v>-15607.4395711957</c:v>
                </c:pt>
                <c:pt idx="184">
                  <c:v>-15297.0609007365</c:v>
                </c:pt>
                <c:pt idx="185">
                  <c:v>-14987.0561130761</c:v>
                </c:pt>
                <c:pt idx="186">
                  <c:v>-14677.4340659666</c:v>
                </c:pt>
                <c:pt idx="187">
                  <c:v>-14368.2035882454</c:v>
                </c:pt>
                <c:pt idx="188">
                  <c:v>-14059.3734800153</c:v>
                </c:pt>
                <c:pt idx="189">
                  <c:v>-13750.9525128228</c:v>
                </c:pt>
                <c:pt idx="190">
                  <c:v>-13442.9494298354</c:v>
                </c:pt>
                <c:pt idx="191">
                  <c:v>-13135.3729460173</c:v>
                </c:pt>
                <c:pt idx="192">
                  <c:v>-12828.2317483017</c:v>
                </c:pt>
                <c:pt idx="193">
                  <c:v>-12521.5344957653</c:v>
                </c:pt>
                <c:pt idx="194">
                  <c:v>-12215.2898197967</c:v>
                </c:pt>
                <c:pt idx="195">
                  <c:v>-11909.5063242681</c:v>
                </c:pt>
                <c:pt idx="196">
                  <c:v>-11604.1925857002</c:v>
                </c:pt>
                <c:pt idx="197">
                  <c:v>-11299.3571534311</c:v>
                </c:pt>
                <c:pt idx="198">
                  <c:v>-10995.008549779</c:v>
                </c:pt>
                <c:pt idx="199">
                  <c:v>-10691.1552702068</c:v>
                </c:pt>
                <c:pt idx="200">
                  <c:v>-10387.8057834835</c:v>
                </c:pt>
                <c:pt idx="201">
                  <c:v>-10084.9685318444</c:v>
                </c:pt>
                <c:pt idx="202">
                  <c:v>-9782.65193115099</c:v>
                </c:pt>
                <c:pt idx="203">
                  <c:v>-9480.86437104791</c:v>
                </c:pt>
                <c:pt idx="204">
                  <c:v>-9179.61421511955</c:v>
                </c:pt>
                <c:pt idx="205">
                  <c:v>-8878.9098010447</c:v>
                </c:pt>
                <c:pt idx="206">
                  <c:v>-8578.75944075102</c:v>
                </c:pt>
                <c:pt idx="207">
                  <c:v>-8279.17142056685</c:v>
                </c:pt>
                <c:pt idx="208">
                  <c:v>-7980.15400137131</c:v>
                </c:pt>
                <c:pt idx="209">
                  <c:v>-7681.71541874626</c:v>
                </c:pt>
                <c:pt idx="210">
                  <c:v>-7383.86388312232</c:v>
                </c:pt>
                <c:pt idx="211">
                  <c:v>-7086.60757992753</c:v>
                </c:pt>
                <c:pt idx="212">
                  <c:v>-6789.95466973334</c:v>
                </c:pt>
                <c:pt idx="213">
                  <c:v>-6493.91328839812</c:v>
                </c:pt>
                <c:pt idx="214">
                  <c:v>-6198.49154721198</c:v>
                </c:pt>
                <c:pt idx="215">
                  <c:v>-5903.69753303802</c:v>
                </c:pt>
                <c:pt idx="216">
                  <c:v>-5609.53930845416</c:v>
                </c:pt>
                <c:pt idx="217">
                  <c:v>-5316.02491189264</c:v>
                </c:pt>
                <c:pt idx="218">
                  <c:v>-5023.16235777886</c:v>
                </c:pt>
                <c:pt idx="219">
                  <c:v>-4730.9596366692</c:v>
                </c:pt>
                <c:pt idx="220">
                  <c:v>-4439.42471538618</c:v>
                </c:pt>
                <c:pt idx="221">
                  <c:v>-4148.56553715623</c:v>
                </c:pt>
                <c:pt idx="222">
                  <c:v>-3858.39002174087</c:v>
                </c:pt>
                <c:pt idx="223">
                  <c:v>-3568.90606557259</c:v>
                </c:pt>
                <c:pt idx="224">
                  <c:v>-3280.12154188487</c:v>
                </c:pt>
                <c:pt idx="225">
                  <c:v>-2992.0443008436</c:v>
                </c:pt>
                <c:pt idx="226">
                  <c:v>-2704.68216967766</c:v>
                </c:pt>
                <c:pt idx="227">
                  <c:v>-2418.0429528065</c:v>
                </c:pt>
                <c:pt idx="228">
                  <c:v>-2132.13443196862</c:v>
                </c:pt>
                <c:pt idx="229">
                  <c:v>-1846.96436634807</c:v>
                </c:pt>
                <c:pt idx="230">
                  <c:v>-1562.54049269998</c:v>
                </c:pt>
                <c:pt idx="231">
                  <c:v>-1278.87052547549</c:v>
                </c:pt>
                <c:pt idx="232">
                  <c:v>-995.962156945185</c:v>
                </c:pt>
                <c:pt idx="233">
                  <c:v>-713.823057321104</c:v>
                </c:pt>
                <c:pt idx="234">
                  <c:v>-432.460874879922</c:v>
                </c:pt>
                <c:pt idx="235">
                  <c:v>-151.883236082125</c:v>
                </c:pt>
                <c:pt idx="236">
                  <c:v>127.902254307905</c:v>
                </c:pt>
                <c:pt idx="237">
                  <c:v>406.888013101998</c:v>
                </c:pt>
                <c:pt idx="238">
                  <c:v>685.066478572378</c:v>
                </c:pt>
                <c:pt idx="239">
                  <c:v>962.430110333036</c:v>
                </c:pt>
                <c:pt idx="240">
                  <c:v>1238.97138922471</c:v>
                </c:pt>
                <c:pt idx="241">
                  <c:v>1514.6828171997</c:v>
                </c:pt>
                <c:pt idx="242">
                  <c:v>1789.55691720718</c:v>
                </c:pt>
                <c:pt idx="243">
                  <c:v>2063.58623308093</c:v>
                </c:pt>
                <c:pt idx="244">
                  <c:v>2336.76332942637</c:v>
                </c:pt>
                <c:pt idx="245">
                  <c:v>2609.08079150846</c:v>
                </c:pt>
                <c:pt idx="246">
                  <c:v>2880.53122514313</c:v>
                </c:pt>
                <c:pt idx="247">
                  <c:v>3151.1072565848</c:v>
                </c:pt>
                <c:pt idx="248">
                  <c:v>3420.80153242002</c:v>
                </c:pt>
                <c:pt idx="249">
                  <c:v>3689.6067194576</c:v>
                </c:pt>
                <c:pt idx="250">
                  <c:v>3957.51550462247</c:v>
                </c:pt>
                <c:pt idx="251">
                  <c:v>4224.52059484854</c:v>
                </c:pt>
                <c:pt idx="252">
                  <c:v>4490.614716974</c:v>
                </c:pt>
                <c:pt idx="253">
                  <c:v>4755.79061763578</c:v>
                </c:pt>
                <c:pt idx="254">
                  <c:v>5020.04106316566</c:v>
                </c:pt>
                <c:pt idx="255">
                  <c:v>5283.3588394876</c:v>
                </c:pt>
                <c:pt idx="256">
                  <c:v>5545.73675201503</c:v>
                </c:pt>
                <c:pt idx="257">
                  <c:v>5807.16762554935</c:v>
                </c:pt>
                <c:pt idx="258">
                  <c:v>6067.64430417857</c:v>
                </c:pt>
                <c:pt idx="259">
                  <c:v>6327.15965117833</c:v>
                </c:pt>
                <c:pt idx="260">
                  <c:v>6585.70654891111</c:v>
                </c:pt>
                <c:pt idx="261">
                  <c:v>6843.27789872944</c:v>
                </c:pt>
                <c:pt idx="262">
                  <c:v>7099.86662087667</c:v>
                </c:pt>
                <c:pt idx="263">
                  <c:v>7355.46565439003</c:v>
                </c:pt>
                <c:pt idx="264">
                  <c:v>7610.06795700466</c:v>
                </c:pt>
                <c:pt idx="265">
                  <c:v>7863.6665050583</c:v>
                </c:pt>
                <c:pt idx="266">
                  <c:v>8116.2542933956</c:v>
                </c:pt>
                <c:pt idx="267">
                  <c:v>8367.8243352736</c:v>
                </c:pt>
                <c:pt idx="268">
                  <c:v>8618.36966226985</c:v>
                </c:pt>
                <c:pt idx="269">
                  <c:v>8867.88332418729</c:v>
                </c:pt>
                <c:pt idx="270">
                  <c:v>9116.35838896441</c:v>
                </c:pt>
                <c:pt idx="271">
                  <c:v>9363.78794258164</c:v>
                </c:pt>
                <c:pt idx="272">
                  <c:v>9610.16508897189</c:v>
                </c:pt>
                <c:pt idx="273">
                  <c:v>9855.48294992982</c:v>
                </c:pt>
                <c:pt idx="274">
                  <c:v>10099.7346650232</c:v>
                </c:pt>
                <c:pt idx="275">
                  <c:v>10342.9133915026</c:v>
                </c:pt>
                <c:pt idx="276">
                  <c:v>10585.0123042144</c:v>
                </c:pt>
                <c:pt idx="277">
                  <c:v>10826.0245955124</c:v>
                </c:pt>
                <c:pt idx="278">
                  <c:v>11065.943475172</c:v>
                </c:pt>
                <c:pt idx="279">
                  <c:v>11304.7621703028</c:v>
                </c:pt>
                <c:pt idx="280">
                  <c:v>11542.4739252635</c:v>
                </c:pt>
                <c:pt idx="281">
                  <c:v>11779.0720015764</c:v>
                </c:pt>
                <c:pt idx="282">
                  <c:v>12014.549677844</c:v>
                </c:pt>
                <c:pt idx="283">
                  <c:v>12248.9002496635</c:v>
                </c:pt>
                <c:pt idx="284">
                  <c:v>12482.1170295452</c:v>
                </c:pt>
                <c:pt idx="285">
                  <c:v>12714.1933468286</c:v>
                </c:pt>
                <c:pt idx="286">
                  <c:v>12945.1225476011</c:v>
                </c:pt>
                <c:pt idx="287">
                  <c:v>13174.8979946166</c:v>
                </c:pt>
                <c:pt idx="288">
                  <c:v>13403.5130672141</c:v>
                </c:pt>
                <c:pt idx="289">
                  <c:v>13630.9611612367</c:v>
                </c:pt>
                <c:pt idx="290">
                  <c:v>13857.2356889542</c:v>
                </c:pt>
                <c:pt idx="291">
                  <c:v>14082.3300789816</c:v>
                </c:pt>
                <c:pt idx="292">
                  <c:v>14306.2377762007</c:v>
                </c:pt>
                <c:pt idx="293">
                  <c:v>14528.9522416838</c:v>
                </c:pt>
                <c:pt idx="294">
                  <c:v>14750.4669526137</c:v>
                </c:pt>
                <c:pt idx="295">
                  <c:v>14970.7754022087</c:v>
                </c:pt>
                <c:pt idx="296">
                  <c:v>15189.8710996449</c:v>
                </c:pt>
                <c:pt idx="297">
                  <c:v>15407.7475699811</c:v>
                </c:pt>
                <c:pt idx="298">
                  <c:v>15624.3983540822</c:v>
                </c:pt>
                <c:pt idx="299">
                  <c:v>15839.817008546</c:v>
                </c:pt>
                <c:pt idx="300">
                  <c:v>16053.9971056271</c:v>
                </c:pt>
                <c:pt idx="301">
                  <c:v>16266.932233164</c:v>
                </c:pt>
                <c:pt idx="302">
                  <c:v>16478.6159945062</c:v>
                </c:pt>
                <c:pt idx="303">
                  <c:v>16689.0420084397</c:v>
                </c:pt>
                <c:pt idx="304">
                  <c:v>16898.203909116</c:v>
                </c:pt>
                <c:pt idx="305">
                  <c:v>17106.0953459805</c:v>
                </c:pt>
                <c:pt idx="306">
                  <c:v>17312.7099836999</c:v>
                </c:pt>
                <c:pt idx="307">
                  <c:v>17518.0415020919</c:v>
                </c:pt>
                <c:pt idx="308">
                  <c:v>17722.083596055</c:v>
                </c:pt>
                <c:pt idx="309">
                  <c:v>17924.8299754983</c:v>
                </c:pt>
                <c:pt idx="310">
                  <c:v>18126.274365272</c:v>
                </c:pt>
                <c:pt idx="311">
                  <c:v>18326.410505099</c:v>
                </c:pt>
                <c:pt idx="312">
                  <c:v>18525.2321495052</c:v>
                </c:pt>
                <c:pt idx="313">
                  <c:v>18722.7330677528</c:v>
                </c:pt>
                <c:pt idx="314">
                  <c:v>18918.9070437718</c:v>
                </c:pt>
                <c:pt idx="315">
                  <c:v>19113.7478760926</c:v>
                </c:pt>
                <c:pt idx="316">
                  <c:v>19307.2493777807</c:v>
                </c:pt>
                <c:pt idx="317">
                  <c:v>19499.4053763686</c:v>
                </c:pt>
                <c:pt idx="318">
                  <c:v>19690.2097137911</c:v>
                </c:pt>
                <c:pt idx="319">
                  <c:v>19879.6562463203</c:v>
                </c:pt>
                <c:pt idx="320">
                  <c:v>20067.7388444988</c:v>
                </c:pt>
                <c:pt idx="321">
                  <c:v>20254.4513930778</c:v>
                </c:pt>
                <c:pt idx="322">
                  <c:v>20439.7877909504</c:v>
                </c:pt>
                <c:pt idx="323">
                  <c:v>20623.7419510899</c:v>
                </c:pt>
                <c:pt idx="324">
                  <c:v>20806.3078004851</c:v>
                </c:pt>
                <c:pt idx="325">
                  <c:v>20987.4792800785</c:v>
                </c:pt>
                <c:pt idx="326">
                  <c:v>21167.2503447037</c:v>
                </c:pt>
                <c:pt idx="327">
                  <c:v>21345.6149630222</c:v>
                </c:pt>
                <c:pt idx="328">
                  <c:v>21522.5671174638</c:v>
                </c:pt>
                <c:pt idx="329">
                  <c:v>21698.1008041633</c:v>
                </c:pt>
                <c:pt idx="330">
                  <c:v>21872.2100329013</c:v>
                </c:pt>
                <c:pt idx="331">
                  <c:v>22044.8888270428</c:v>
                </c:pt>
                <c:pt idx="332">
                  <c:v>22216.1312234776</c:v>
                </c:pt>
                <c:pt idx="333">
                  <c:v>22385.9312725603</c:v>
                </c:pt>
                <c:pt idx="334">
                  <c:v>22554.2830380513</c:v>
                </c:pt>
                <c:pt idx="335">
                  <c:v>22721.1805970581</c:v>
                </c:pt>
                <c:pt idx="336">
                  <c:v>22886.6180399758</c:v>
                </c:pt>
                <c:pt idx="337">
                  <c:v>23050.5894704305</c:v>
                </c:pt>
                <c:pt idx="338">
                  <c:v>23213.0890052198</c:v>
                </c:pt>
                <c:pt idx="339">
                  <c:v>23374.1107742573</c:v>
                </c:pt>
                <c:pt idx="340">
                  <c:v>23533.6489205137</c:v>
                </c:pt>
                <c:pt idx="341">
                  <c:v>23691.6975999613</c:v>
                </c:pt>
                <c:pt idx="342">
                  <c:v>23848.2509815172</c:v>
                </c:pt>
                <c:pt idx="343">
                  <c:v>24003.3032469874</c:v>
                </c:pt>
                <c:pt idx="344">
                  <c:v>24156.8485910121</c:v>
                </c:pt>
                <c:pt idx="345">
                  <c:v>24308.8812210081</c:v>
                </c:pt>
                <c:pt idx="346">
                  <c:v>24459.3953571168</c:v>
                </c:pt>
                <c:pt idx="347">
                  <c:v>24608.3852321472</c:v>
                </c:pt>
                <c:pt idx="348">
                  <c:v>24755.8450915235</c:v>
                </c:pt>
                <c:pt idx="349">
                  <c:v>24901.7691932298</c:v>
                </c:pt>
                <c:pt idx="350">
                  <c:v>25046.1518077575</c:v>
                </c:pt>
                <c:pt idx="351">
                  <c:v>25188.9872180514</c:v>
                </c:pt>
                <c:pt idx="352">
                  <c:v>25330.2697194574</c:v>
                </c:pt>
                <c:pt idx="353">
                  <c:v>25469.9936196698</c:v>
                </c:pt>
                <c:pt idx="354">
                  <c:v>25608.1532386783</c:v>
                </c:pt>
                <c:pt idx="355">
                  <c:v>25744.7429087173</c:v>
                </c:pt>
                <c:pt idx="356">
                  <c:v>25879.7569742136</c:v>
                </c:pt>
                <c:pt idx="357">
                  <c:v>26013.1897917353</c:v>
                </c:pt>
                <c:pt idx="358">
                  <c:v>26145.0357299404</c:v>
                </c:pt>
                <c:pt idx="359">
                  <c:v>26275.289169527</c:v>
                </c:pt>
                <c:pt idx="360">
                  <c:v>26403.9445031821</c:v>
                </c:pt>
                <c:pt idx="361">
                  <c:v>26530.9961355324</c:v>
                </c:pt>
                <c:pt idx="362">
                  <c:v>26656.4384830935</c:v>
                </c:pt>
                <c:pt idx="363">
                  <c:v>26780.2659742217</c:v>
                </c:pt>
                <c:pt idx="364">
                  <c:v>26902.4730490637</c:v>
                </c:pt>
                <c:pt idx="365">
                  <c:v>27023.054159509</c:v>
                </c:pt>
                <c:pt idx="366">
                  <c:v>27142.0037691402</c:v>
                </c:pt>
                <c:pt idx="367">
                  <c:v>27259.3163531849</c:v>
                </c:pt>
                <c:pt idx="368">
                  <c:v>27374.9863984691</c:v>
                </c:pt>
                <c:pt idx="369">
                  <c:v>27489.0084033677</c:v>
                </c:pt>
                <c:pt idx="370">
                  <c:v>27601.3768777586</c:v>
                </c:pt>
                <c:pt idx="371">
                  <c:v>27712.0863429742</c:v>
                </c:pt>
                <c:pt idx="372">
                  <c:v>27821.1313317561</c:v>
                </c:pt>
                <c:pt idx="373">
                  <c:v>27928.5063882072</c:v>
                </c:pt>
                <c:pt idx="374">
                  <c:v>28034.2060677466</c:v>
                </c:pt>
                <c:pt idx="375">
                  <c:v>28138.2249370625</c:v>
                </c:pt>
                <c:pt idx="376">
                  <c:v>28240.5575740679</c:v>
                </c:pt>
                <c:pt idx="377">
                  <c:v>28341.1985678532</c:v>
                </c:pt>
                <c:pt idx="378">
                  <c:v>28440.1425186431</c:v>
                </c:pt>
                <c:pt idx="379">
                  <c:v>28537.3840377504</c:v>
                </c:pt>
                <c:pt idx="380">
                  <c:v>28632.9177475318</c:v>
                </c:pt>
                <c:pt idx="381">
                  <c:v>28726.7382813434</c:v>
                </c:pt>
                <c:pt idx="382">
                  <c:v>28818.8402834963</c:v>
                </c:pt>
                <c:pt idx="383">
                  <c:v>28909.2184092137</c:v>
                </c:pt>
                <c:pt idx="384">
                  <c:v>28997.8673245865</c:v>
                </c:pt>
                <c:pt idx="385">
                  <c:v>29084.7817065296</c:v>
                </c:pt>
                <c:pt idx="386">
                  <c:v>29169.9562427396</c:v>
                </c:pt>
                <c:pt idx="387">
                  <c:v>29253.3856316522</c:v>
                </c:pt>
                <c:pt idx="388">
                  <c:v>29335.0645823984</c:v>
                </c:pt>
                <c:pt idx="389">
                  <c:v>29414.9878147632</c:v>
                </c:pt>
                <c:pt idx="390">
                  <c:v>29493.1500591428</c:v>
                </c:pt>
                <c:pt idx="391">
                  <c:v>29569.5460565035</c:v>
                </c:pt>
                <c:pt idx="392">
                  <c:v>29644.1705583392</c:v>
                </c:pt>
                <c:pt idx="393">
                  <c:v>29717.0183266309</c:v>
                </c:pt>
                <c:pt idx="394">
                  <c:v>29788.0841338049</c:v>
                </c:pt>
                <c:pt idx="395">
                  <c:v>29857.3627626921</c:v>
                </c:pt>
                <c:pt idx="396">
                  <c:v>29924.8490064875</c:v>
                </c:pt>
                <c:pt idx="397">
                  <c:v>29990.5376687095</c:v>
                </c:pt>
                <c:pt idx="398">
                  <c:v>30054.4235631597</c:v>
                </c:pt>
                <c:pt idx="399">
                  <c:v>30116.5015138833</c:v>
                </c:pt>
                <c:pt idx="400">
                  <c:v>30176.7663551288</c:v>
                </c:pt>
                <c:pt idx="401">
                  <c:v>30235.2129313086</c:v>
                </c:pt>
                <c:pt idx="402">
                  <c:v>30291.8360969605</c:v>
                </c:pt>
                <c:pt idx="403">
                  <c:v>30346.630716707</c:v>
                </c:pt>
                <c:pt idx="404">
                  <c:v>30399.5916652183</c:v>
                </c:pt>
                <c:pt idx="405">
                  <c:v>30450.713827172</c:v>
                </c:pt>
                <c:pt idx="406">
                  <c:v>30499.9920972158</c:v>
                </c:pt>
                <c:pt idx="407">
                  <c:v>30547.4213799289</c:v>
                </c:pt>
                <c:pt idx="408">
                  <c:v>30592.996589784</c:v>
                </c:pt>
                <c:pt idx="409">
                  <c:v>30636.7126511091</c:v>
                </c:pt>
                <c:pt idx="410">
                  <c:v>30678.5644980508</c:v>
                </c:pt>
                <c:pt idx="411">
                  <c:v>30718.5470745367</c:v>
                </c:pt>
                <c:pt idx="412">
                  <c:v>30756.6553342372</c:v>
                </c:pt>
                <c:pt idx="413">
                  <c:v>30792.8842405303</c:v>
                </c:pt>
                <c:pt idx="414">
                  <c:v>30827.2287664632</c:v>
                </c:pt>
                <c:pt idx="415">
                  <c:v>30859.6838947168</c:v>
                </c:pt>
                <c:pt idx="416">
                  <c:v>30890.2446175688</c:v>
                </c:pt>
                <c:pt idx="417">
                  <c:v>30918.9059368583</c:v>
                </c:pt>
                <c:pt idx="418">
                  <c:v>30945.6628639489</c:v>
                </c:pt>
                <c:pt idx="419">
                  <c:v>30970.5104196938</c:v>
                </c:pt>
                <c:pt idx="420">
                  <c:v>30993.4436343995</c:v>
                </c:pt>
                <c:pt idx="421">
                  <c:v>31014.4575477907</c:v>
                </c:pt>
                <c:pt idx="422">
                  <c:v>31033.5472089761</c:v>
                </c:pt>
                <c:pt idx="423">
                  <c:v>31050.7076764115</c:v>
                </c:pt>
                <c:pt idx="424">
                  <c:v>31065.9340178667</c:v>
                </c:pt>
                <c:pt idx="425">
                  <c:v>31079.2213103904</c:v>
                </c:pt>
                <c:pt idx="426">
                  <c:v>31090.5646402754</c:v>
                </c:pt>
                <c:pt idx="427">
                  <c:v>31099.9591030251</c:v>
                </c:pt>
                <c:pt idx="428">
                  <c:v>31107.3998033187</c:v>
                </c:pt>
                <c:pt idx="429">
                  <c:v>31112.8818549777</c:v>
                </c:pt>
                <c:pt idx="430">
                  <c:v>31116.4003809327</c:v>
                </c:pt>
                <c:pt idx="431">
                  <c:v>31117.9505131889</c:v>
                </c:pt>
                <c:pt idx="432">
                  <c:v>31117.5273927941</c:v>
                </c:pt>
                <c:pt idx="433">
                  <c:v>31115.1261698041</c:v>
                </c:pt>
                <c:pt idx="434">
                  <c:v>31110.7420032511</c:v>
                </c:pt>
                <c:pt idx="435">
                  <c:v>31104.3700611103</c:v>
                </c:pt>
                <c:pt idx="436">
                  <c:v>31096.0055202668</c:v>
                </c:pt>
                <c:pt idx="437">
                  <c:v>31085.6435664844</c:v>
                </c:pt>
                <c:pt idx="438">
                  <c:v>31073.2793943723</c:v>
                </c:pt>
                <c:pt idx="439">
                  <c:v>31058.9082073535</c:v>
                </c:pt>
                <c:pt idx="440">
                  <c:v>31042.5252176326</c:v>
                </c:pt>
                <c:pt idx="441">
                  <c:v>31024.1256461648</c:v>
                </c:pt>
                <c:pt idx="442">
                  <c:v>31003.7047226235</c:v>
                </c:pt>
                <c:pt idx="443">
                  <c:v>30981.2576853687</c:v>
                </c:pt>
                <c:pt idx="444">
                  <c:v>30956.7797814169</c:v>
                </c:pt>
                <c:pt idx="445">
                  <c:v>30930.2662664095</c:v>
                </c:pt>
                <c:pt idx="446">
                  <c:v>30901.7124045811</c:v>
                </c:pt>
                <c:pt idx="447">
                  <c:v>30871.1134687297</c:v>
                </c:pt>
                <c:pt idx="448">
                  <c:v>30838.464740186</c:v>
                </c:pt>
                <c:pt idx="449">
                  <c:v>30803.7615087827</c:v>
                </c:pt>
                <c:pt idx="450">
                  <c:v>30766.9990728244</c:v>
                </c:pt>
                <c:pt idx="451">
                  <c:v>30728.172739057</c:v>
                </c:pt>
                <c:pt idx="452">
                  <c:v>30687.2778226385</c:v>
                </c:pt>
                <c:pt idx="453">
                  <c:v>30644.3096471094</c:v>
                </c:pt>
                <c:pt idx="454">
                  <c:v>30599.2635443614</c:v>
                </c:pt>
                <c:pt idx="455">
                  <c:v>30552.1348546095</c:v>
                </c:pt>
                <c:pt idx="456">
                  <c:v>30502.9189263628</c:v>
                </c:pt>
                <c:pt idx="457">
                  <c:v>30451.611116394</c:v>
                </c:pt>
                <c:pt idx="458">
                  <c:v>30398.206789711</c:v>
                </c:pt>
                <c:pt idx="459">
                  <c:v>30342.7013195287</c:v>
                </c:pt>
                <c:pt idx="460">
                  <c:v>30285.090087239</c:v>
                </c:pt>
                <c:pt idx="461">
                  <c:v>30225.3684823829</c:v>
                </c:pt>
                <c:pt idx="462">
                  <c:v>30163.5319026225</c:v>
                </c:pt>
                <c:pt idx="463">
                  <c:v>30099.5757537117</c:v>
                </c:pt>
                <c:pt idx="464">
                  <c:v>30033.4954494689</c:v>
                </c:pt>
                <c:pt idx="465">
                  <c:v>29965.2864117484</c:v>
                </c:pt>
                <c:pt idx="466">
                  <c:v>29894.9440704125</c:v>
                </c:pt>
                <c:pt idx="467">
                  <c:v>29822.4638633043</c:v>
                </c:pt>
                <c:pt idx="468">
                  <c:v>29747.8412362202</c:v>
                </c:pt>
                <c:pt idx="469">
                  <c:v>29671.0716428816</c:v>
                </c:pt>
                <c:pt idx="470">
                  <c:v>29592.1505449079</c:v>
                </c:pt>
                <c:pt idx="471">
                  <c:v>29511.0734117897</c:v>
                </c:pt>
                <c:pt idx="472">
                  <c:v>29427.8357208621</c:v>
                </c:pt>
                <c:pt idx="473">
                  <c:v>29342.4329572764</c:v>
                </c:pt>
                <c:pt idx="474">
                  <c:v>29254.8606139749</c:v>
                </c:pt>
                <c:pt idx="475">
                  <c:v>29165.1141916628</c:v>
                </c:pt>
                <c:pt idx="476">
                  <c:v>29073.1891987833</c:v>
                </c:pt>
                <c:pt idx="477">
                  <c:v>28979.0811514897</c:v>
                </c:pt>
                <c:pt idx="478">
                  <c:v>28882.7855736202</c:v>
                </c:pt>
                <c:pt idx="479">
                  <c:v>28784.2979966718</c:v>
                </c:pt>
                <c:pt idx="480">
                  <c:v>28683.6139597732</c:v>
                </c:pt>
                <c:pt idx="481">
                  <c:v>28580.72900966</c:v>
                </c:pt>
                <c:pt idx="482">
                  <c:v>28475.6387006495</c:v>
                </c:pt>
                <c:pt idx="483">
                  <c:v>28368.3385946131</c:v>
                </c:pt>
                <c:pt idx="484">
                  <c:v>28258.8242609531</c:v>
                </c:pt>
                <c:pt idx="485">
                  <c:v>28147.0912765754</c:v>
                </c:pt>
                <c:pt idx="486">
                  <c:v>28033.1352258665</c:v>
                </c:pt>
                <c:pt idx="487">
                  <c:v>27916.9517006655</c:v>
                </c:pt>
                <c:pt idx="488">
                  <c:v>27798.5363002422</c:v>
                </c:pt>
                <c:pt idx="489">
                  <c:v>27677.8846312702</c:v>
                </c:pt>
                <c:pt idx="490">
                  <c:v>27554.9923078027</c:v>
                </c:pt>
                <c:pt idx="491">
                  <c:v>27429.8549512482</c:v>
                </c:pt>
                <c:pt idx="492">
                  <c:v>27302.4681903457</c:v>
                </c:pt>
                <c:pt idx="493">
                  <c:v>27172.8276611407</c:v>
                </c:pt>
                <c:pt idx="494">
                  <c:v>27040.9290069606</c:v>
                </c:pt>
                <c:pt idx="495">
                  <c:v>26906.7678783905</c:v>
                </c:pt>
                <c:pt idx="496">
                  <c:v>26770.3399332499</c:v>
                </c:pt>
                <c:pt idx="497">
                  <c:v>26631.6408365673</c:v>
                </c:pt>
                <c:pt idx="498">
                  <c:v>26490.6662605585</c:v>
                </c:pt>
                <c:pt idx="499">
                  <c:v>26347.4118846017</c:v>
                </c:pt>
                <c:pt idx="500">
                  <c:v>26201.8733952133</c:v>
                </c:pt>
                <c:pt idx="501">
                  <c:v>26054.0464860262</c:v>
                </c:pt>
                <c:pt idx="502">
                  <c:v>25903.9268577649</c:v>
                </c:pt>
                <c:pt idx="503">
                  <c:v>25751.5102182235</c:v>
                </c:pt>
                <c:pt idx="504">
                  <c:v>25596.7922822417</c:v>
                </c:pt>
                <c:pt idx="505">
                  <c:v>25439.7687716823</c:v>
                </c:pt>
                <c:pt idx="506">
                  <c:v>25280.4354154077</c:v>
                </c:pt>
                <c:pt idx="507">
                  <c:v>25118.7879492586</c:v>
                </c:pt>
                <c:pt idx="508">
                  <c:v>24954.8221160299</c:v>
                </c:pt>
                <c:pt idx="509">
                  <c:v>24788.533665448</c:v>
                </c:pt>
                <c:pt idx="510">
                  <c:v>24619.9183541498</c:v>
                </c:pt>
                <c:pt idx="511">
                  <c:v>24448.9719456595</c:v>
                </c:pt>
                <c:pt idx="512">
                  <c:v>24275.6902103654</c:v>
                </c:pt>
                <c:pt idx="513">
                  <c:v>24100.0689255003</c:v>
                </c:pt>
                <c:pt idx="514">
                  <c:v>23922.1038751169</c:v>
                </c:pt>
                <c:pt idx="515">
                  <c:v>23741.7908500669</c:v>
                </c:pt>
                <c:pt idx="516">
                  <c:v>23559.1256479797</c:v>
                </c:pt>
                <c:pt idx="517">
                  <c:v>23374.1040732401</c:v>
                </c:pt>
                <c:pt idx="518">
                  <c:v>23186.7219369665</c:v>
                </c:pt>
                <c:pt idx="519">
                  <c:v>22996.9750569898</c:v>
                </c:pt>
                <c:pt idx="520">
                  <c:v>22804.8592578321</c:v>
                </c:pt>
                <c:pt idx="521">
                  <c:v>22610.3703706848</c:v>
                </c:pt>
                <c:pt idx="522">
                  <c:v>22413.5042333882</c:v>
                </c:pt>
                <c:pt idx="523">
                  <c:v>22214.2566904097</c:v>
                </c:pt>
                <c:pt idx="524">
                  <c:v>22012.6235928226</c:v>
                </c:pt>
                <c:pt idx="525">
                  <c:v>21808.6007982864</c:v>
                </c:pt>
                <c:pt idx="526">
                  <c:v>21602.1841710249</c:v>
                </c:pt>
                <c:pt idx="527">
                  <c:v>21393.3695818052</c:v>
                </c:pt>
                <c:pt idx="528">
                  <c:v>21182.1529079189</c:v>
                </c:pt>
                <c:pt idx="529">
                  <c:v>20968.5300331591</c:v>
                </c:pt>
                <c:pt idx="530">
                  <c:v>20752.4968478018</c:v>
                </c:pt>
                <c:pt idx="531">
                  <c:v>20534.0492485847</c:v>
                </c:pt>
                <c:pt idx="532">
                  <c:v>20313.1831386872</c:v>
                </c:pt>
                <c:pt idx="533">
                  <c:v>20089.8944277109</c:v>
                </c:pt>
                <c:pt idx="534">
                  <c:v>19864.179031658</c:v>
                </c:pt>
                <c:pt idx="535">
                  <c:v>19636.0328729124</c:v>
                </c:pt>
                <c:pt idx="536">
                  <c:v>19405.4518802201</c:v>
                </c:pt>
                <c:pt idx="537">
                  <c:v>19172.4319886686</c:v>
                </c:pt>
                <c:pt idx="538">
                  <c:v>18936.9691396674</c:v>
                </c:pt>
                <c:pt idx="539">
                  <c:v>18699.0592809288</c:v>
                </c:pt>
                <c:pt idx="540">
                  <c:v>18458.6983664483</c:v>
                </c:pt>
                <c:pt idx="541">
                  <c:v>18215.8823564842</c:v>
                </c:pt>
                <c:pt idx="542">
                  <c:v>17970.6072175402</c:v>
                </c:pt>
                <c:pt idx="543">
                  <c:v>17722.8689223441</c:v>
                </c:pt>
                <c:pt idx="544">
                  <c:v>17472.6634498296</c:v>
                </c:pt>
                <c:pt idx="545">
                  <c:v>17219.9867851179</c:v>
                </c:pt>
                <c:pt idx="546">
                  <c:v>16964.8349194971</c:v>
                </c:pt>
                <c:pt idx="547">
                  <c:v>16707.2038504044</c:v>
                </c:pt>
                <c:pt idx="548">
                  <c:v>16447.0895814074</c:v>
                </c:pt>
                <c:pt idx="549">
                  <c:v>16184.4881221842</c:v>
                </c:pt>
                <c:pt idx="550">
                  <c:v>15919.3954885063</c:v>
                </c:pt>
                <c:pt idx="551">
                  <c:v>15651.8077022192</c:v>
                </c:pt>
                <c:pt idx="552">
                  <c:v>15381.7207912231</c:v>
                </c:pt>
                <c:pt idx="553">
                  <c:v>15109.1307894564</c:v>
                </c:pt>
                <c:pt idx="554">
                  <c:v>14834.0337368759</c:v>
                </c:pt>
                <c:pt idx="555">
                  <c:v>14556.4256794389</c:v>
                </c:pt>
                <c:pt idx="556">
                  <c:v>14276.3026690853</c:v>
                </c:pt>
                <c:pt idx="557">
                  <c:v>13993.6607637191</c:v>
                </c:pt>
                <c:pt idx="558">
                  <c:v>13708.496027191</c:v>
                </c:pt>
                <c:pt idx="559">
                  <c:v>13420.8045292798</c:v>
                </c:pt>
                <c:pt idx="560">
                  <c:v>13130.5823456753</c:v>
                </c:pt>
                <c:pt idx="561">
                  <c:v>12837.8255579597</c:v>
                </c:pt>
                <c:pt idx="562">
                  <c:v>12542.5302535909</c:v>
                </c:pt>
                <c:pt idx="563">
                  <c:v>12244.6925258833</c:v>
                </c:pt>
                <c:pt idx="564">
                  <c:v>11944.3084739922</c:v>
                </c:pt>
                <c:pt idx="565">
                  <c:v>11641.3742028954</c:v>
                </c:pt>
                <c:pt idx="566">
                  <c:v>11335.8858233756</c:v>
                </c:pt>
                <c:pt idx="567">
                  <c:v>11027.8394520032</c:v>
                </c:pt>
                <c:pt idx="568">
                  <c:v>10717.23121112</c:v>
                </c:pt>
                <c:pt idx="569">
                  <c:v>10404.0572288204</c:v>
                </c:pt>
                <c:pt idx="570">
                  <c:v>10088.3136389358</c:v>
                </c:pt>
                <c:pt idx="571">
                  <c:v>9769.99658101657</c:v>
                </c:pt>
                <c:pt idx="572">
                  <c:v>9449.10220031673</c:v>
                </c:pt>
                <c:pt idx="573">
                  <c:v>9125.62664777416</c:v>
                </c:pt>
                <c:pt idx="574">
                  <c:v>8799.56607999725</c:v>
                </c:pt>
                <c:pt idx="575">
                  <c:v>8470.91665924568</c:v>
                </c:pt>
                <c:pt idx="576">
                  <c:v>8139.67455341472</c:v>
                </c:pt>
                <c:pt idx="577">
                  <c:v>7805.83593601899</c:v>
                </c:pt>
                <c:pt idx="578">
                  <c:v>7469.3969861753</c:v>
                </c:pt>
                <c:pt idx="579">
                  <c:v>7130.35388858666</c:v>
                </c:pt>
                <c:pt idx="580">
                  <c:v>6788.70283352549</c:v>
                </c:pt>
                <c:pt idx="581">
                  <c:v>6444.44001681835</c:v>
                </c:pt>
                <c:pt idx="582">
                  <c:v>6097.56163982814</c:v>
                </c:pt>
                <c:pt idx="583">
                  <c:v>5748.0639094396</c:v>
                </c:pt>
                <c:pt idx="584">
                  <c:v>5395.94303804199</c:v>
                </c:pt>
                <c:pt idx="585">
                  <c:v>5041.19524351403</c:v>
                </c:pt>
                <c:pt idx="586">
                  <c:v>4683.81674920706</c:v>
                </c:pt>
                <c:pt idx="587">
                  <c:v>4323.80378392979</c:v>
                </c:pt>
                <c:pt idx="588">
                  <c:v>3961.15258193293</c:v>
                </c:pt>
                <c:pt idx="589">
                  <c:v>3595.8593828915</c:v>
                </c:pt>
                <c:pt idx="590">
                  <c:v>3227.92043189256</c:v>
                </c:pt>
                <c:pt idx="591">
                  <c:v>2857.33197941561</c:v>
                </c:pt>
                <c:pt idx="592">
                  <c:v>2484.09028132039</c:v>
                </c:pt>
                <c:pt idx="593">
                  <c:v>2108.19159882938</c:v>
                </c:pt>
                <c:pt idx="594">
                  <c:v>1729.6321985136</c:v>
                </c:pt>
                <c:pt idx="595">
                  <c:v>1348.40835227634</c:v>
                </c:pt>
                <c:pt idx="596">
                  <c:v>964.516337338515</c:v>
                </c:pt>
                <c:pt idx="597">
                  <c:v>577.95243622351</c:v>
                </c:pt>
                <c:pt idx="598">
                  <c:v>188.712936741271</c:v>
                </c:pt>
                <c:pt idx="599">
                  <c:v>-203.205868025834</c:v>
                </c:pt>
                <c:pt idx="600">
                  <c:v>-597.807679738646</c:v>
                </c:pt>
                <c:pt idx="601">
                  <c:v>-995.096194815764</c:v>
                </c:pt>
                <c:pt idx="602">
                  <c:v>-1395.07510444903</c:v>
                </c:pt>
                <c:pt idx="603">
                  <c:v>-1797.74809461716</c:v>
                </c:pt>
                <c:pt idx="604">
                  <c:v>-2203.11884610224</c:v>
                </c:pt>
                <c:pt idx="605">
                  <c:v>-2611.19103450296</c:v>
                </c:pt>
                <c:pt idx="606">
                  <c:v>-3021.96833024995</c:v>
                </c:pt>
                <c:pt idx="607">
                  <c:v>-3435.45439862035</c:v>
                </c:pt>
                <c:pt idx="608">
                  <c:v>-3851.65289975173</c:v>
                </c:pt>
                <c:pt idx="609">
                  <c:v>-4270.56748865728</c:v>
                </c:pt>
                <c:pt idx="610">
                  <c:v>-4692.20181524049</c:v>
                </c:pt>
                <c:pt idx="611">
                  <c:v>-5116.55952430781</c:v>
                </c:pt>
                <c:pt idx="612">
                  <c:v>-5543.64425558498</c:v>
                </c:pt>
                <c:pt idx="613">
                  <c:v>-5973.4596437302</c:v>
                </c:pt>
                <c:pt idx="614">
                  <c:v>-6406.0093183482</c:v>
                </c:pt>
                <c:pt idx="615">
                  <c:v>-6841.2969040043</c:v>
                </c:pt>
                <c:pt idx="616">
                  <c:v>-7279.32602023945</c:v>
                </c:pt>
                <c:pt idx="617">
                  <c:v>-7720.10028158323</c:v>
                </c:pt>
                <c:pt idx="618">
                  <c:v>-8163.62329756795</c:v>
                </c:pt>
                <c:pt idx="619">
                  <c:v>-8609.89867274277</c:v>
                </c:pt>
                <c:pt idx="620">
                  <c:v>-9058.93000668712</c:v>
                </c:pt>
                <c:pt idx="621">
                  <c:v>-9510.72089402517</c:v>
                </c:pt>
                <c:pt idx="622">
                  <c:v>-9965.27492443885</c:v>
                </c:pt>
                <c:pt idx="623">
                  <c:v>-10422.5956826819</c:v>
                </c:pt>
                <c:pt idx="624">
                  <c:v>-10882.6867485933</c:v>
                </c:pt>
                <c:pt idx="625">
                  <c:v>-11345.5516971106</c:v>
                </c:pt>
                <c:pt idx="626">
                  <c:v>-11811.194098284</c:v>
                </c:pt>
                <c:pt idx="627">
                  <c:v>-12279.6175172893</c:v>
                </c:pt>
                <c:pt idx="628">
                  <c:v>-12750.8255144412</c:v>
                </c:pt>
                <c:pt idx="629">
                  <c:v>-13224.8216452069</c:v>
                </c:pt>
                <c:pt idx="630">
                  <c:v>-13701.6094602199</c:v>
                </c:pt>
                <c:pt idx="631">
                  <c:v>-14181.192505292</c:v>
                </c:pt>
                <c:pt idx="632">
                  <c:v>-14663.5743214267</c:v>
                </c:pt>
                <c:pt idx="633">
                  <c:v>-15148.758444834</c:v>
                </c:pt>
                <c:pt idx="634">
                  <c:v>-15636.7484069406</c:v>
                </c:pt>
                <c:pt idx="635">
                  <c:v>-16127.5477344054</c:v>
                </c:pt>
                <c:pt idx="636">
                  <c:v>-16621.1599491315</c:v>
                </c:pt>
                <c:pt idx="637">
                  <c:v>-17117.5885682792</c:v>
                </c:pt>
                <c:pt idx="638">
                  <c:v>-17616.8371042778</c:v>
                </c:pt>
                <c:pt idx="639">
                  <c:v>-18118.9090648402</c:v>
                </c:pt>
                <c:pt idx="640">
                  <c:v>-18623.8079529751</c:v>
                </c:pt>
                <c:pt idx="641">
                  <c:v>-19131.5372669986</c:v>
                </c:pt>
                <c:pt idx="642">
                  <c:v>-19642.1005005478</c:v>
                </c:pt>
                <c:pt idx="643">
                  <c:v>-20155.5011425937</c:v>
                </c:pt>
                <c:pt idx="644">
                  <c:v>-20671.7426774529</c:v>
                </c:pt>
                <c:pt idx="645">
                  <c:v>-21190.8285848006</c:v>
                </c:pt>
                <c:pt idx="646">
                  <c:v>-21712.7623396829</c:v>
                </c:pt>
                <c:pt idx="647">
                  <c:v>-22237.5474125294</c:v>
                </c:pt>
                <c:pt idx="648">
                  <c:v>-22765.187269165</c:v>
                </c:pt>
                <c:pt idx="649">
                  <c:v>-23295.6853708232</c:v>
                </c:pt>
                <c:pt idx="650">
                  <c:v>-23829.0451741566</c:v>
                </c:pt>
                <c:pt idx="651">
                  <c:v>-24365.270131252</c:v>
                </c:pt>
                <c:pt idx="652">
                  <c:v>-24904.3636896388</c:v>
                </c:pt>
                <c:pt idx="653">
                  <c:v>-25446.3292923047</c:v>
                </c:pt>
                <c:pt idx="654">
                  <c:v>-25991.1703777051</c:v>
                </c:pt>
                <c:pt idx="655">
                  <c:v>-26538.890379777</c:v>
                </c:pt>
                <c:pt idx="656">
                  <c:v>-27089.4927279496</c:v>
                </c:pt>
                <c:pt idx="657">
                  <c:v>-27642.9808471566</c:v>
                </c:pt>
                <c:pt idx="658">
                  <c:v>-28199.3581578487</c:v>
                </c:pt>
                <c:pt idx="659">
                  <c:v>-28758.628076005</c:v>
                </c:pt>
                <c:pt idx="660">
                  <c:v>-29320.7940131442</c:v>
                </c:pt>
                <c:pt idx="661">
                  <c:v>-29885.8593763372</c:v>
                </c:pt>
                <c:pt idx="662">
                  <c:v>-30453.8275682186</c:v>
                </c:pt>
                <c:pt idx="663">
                  <c:v>-31024.7019869978</c:v>
                </c:pt>
                <c:pt idx="664">
                  <c:v>-31598.4860264714</c:v>
                </c:pt>
                <c:pt idx="665">
                  <c:v>-32175.1830760342</c:v>
                </c:pt>
                <c:pt idx="666">
                  <c:v>-32754.796520691</c:v>
                </c:pt>
                <c:pt idx="667">
                  <c:v>-33337.3297410676</c:v>
                </c:pt>
                <c:pt idx="668">
                  <c:v>-33922.7861134228</c:v>
                </c:pt>
                <c:pt idx="669">
                  <c:v>-34511.1690096596</c:v>
                </c:pt>
                <c:pt idx="670">
                  <c:v>-35102.4817973361</c:v>
                </c:pt>
                <c:pt idx="671">
                  <c:v>-35696.7278396778</c:v>
                </c:pt>
                <c:pt idx="672">
                  <c:v>-36293.9104955873</c:v>
                </c:pt>
                <c:pt idx="673">
                  <c:v>-36894.0331196575</c:v>
                </c:pt>
                <c:pt idx="674">
                  <c:v>-37497.0990621809</c:v>
                </c:pt>
                <c:pt idx="675">
                  <c:v>-38103.1116691613</c:v>
                </c:pt>
                <c:pt idx="676">
                  <c:v>-38712.0742823259</c:v>
                </c:pt>
                <c:pt idx="677">
                  <c:v>-39323.9902391346</c:v>
                </c:pt>
                <c:pt idx="678">
                  <c:v>-39938.8628727924</c:v>
                </c:pt>
                <c:pt idx="679">
                  <c:v>-40556.6955122601</c:v>
                </c:pt>
                <c:pt idx="680">
                  <c:v>-41177.491482264</c:v>
                </c:pt>
                <c:pt idx="681">
                  <c:v>-41801.2541033086</c:v>
                </c:pt>
                <c:pt idx="682">
                  <c:v>-42427.9866916862</c:v>
                </c:pt>
                <c:pt idx="683">
                  <c:v>-43057.692559488</c:v>
                </c:pt>
                <c:pt idx="684">
                  <c:v>-43690.3750146145</c:v>
                </c:pt>
                <c:pt idx="685">
                  <c:v>-44326.0373607876</c:v>
                </c:pt>
                <c:pt idx="686">
                  <c:v>-44964.6828975589</c:v>
                </c:pt>
                <c:pt idx="687">
                  <c:v>-45606.3149203226</c:v>
                </c:pt>
                <c:pt idx="688">
                  <c:v>-46250.9367203248</c:v>
                </c:pt>
                <c:pt idx="689">
                  <c:v>-46898.5515846742</c:v>
                </c:pt>
                <c:pt idx="690">
                  <c:v>-47549.1627963533</c:v>
                </c:pt>
                <c:pt idx="691">
                  <c:v>-48202.7736342279</c:v>
                </c:pt>
                <c:pt idx="692">
                  <c:v>-48859.3873730577</c:v>
                </c:pt>
                <c:pt idx="693">
                  <c:v>-49519.0072835079</c:v>
                </c:pt>
                <c:pt idx="694">
                  <c:v>-50181.6366321573</c:v>
                </c:pt>
                <c:pt idx="695">
                  <c:v>-50847.278681511</c:v>
                </c:pt>
                <c:pt idx="696">
                  <c:v>-51515.9366900092</c:v>
                </c:pt>
                <c:pt idx="697">
                  <c:v>-52187.6139120375</c:v>
                </c:pt>
                <c:pt idx="698">
                  <c:v>-52862.3135979378</c:v>
                </c:pt>
                <c:pt idx="699">
                  <c:v>-53540.0389940176</c:v>
                </c:pt>
                <c:pt idx="700">
                  <c:v>-54220.7933425614</c:v>
                </c:pt>
                <c:pt idx="701">
                  <c:v>-54904.5798818389</c:v>
                </c:pt>
                <c:pt idx="702">
                  <c:v>-55591.4018461165</c:v>
                </c:pt>
                <c:pt idx="703">
                  <c:v>-56281.2624656674</c:v>
                </c:pt>
                <c:pt idx="704">
                  <c:v>-56974.1649667803</c:v>
                </c:pt>
                <c:pt idx="705">
                  <c:v>-57670.1125717704</c:v>
                </c:pt>
                <c:pt idx="706">
                  <c:v>-58369.1084989894</c:v>
                </c:pt>
                <c:pt idx="707">
                  <c:v>-59071.1559628338</c:v>
                </c:pt>
                <c:pt idx="708">
                  <c:v>-59776.258173757</c:v>
                </c:pt>
                <c:pt idx="709">
                  <c:v>-60484.4183382776</c:v>
                </c:pt>
                <c:pt idx="710">
                  <c:v>-61195.6396589892</c:v>
                </c:pt>
                <c:pt idx="711">
                  <c:v>-61909.9253345709</c:v>
                </c:pt>
                <c:pt idx="712">
                  <c:v>-62627.2785597959</c:v>
                </c:pt>
                <c:pt idx="713">
                  <c:v>-63347.7025255423</c:v>
                </c:pt>
                <c:pt idx="714">
                  <c:v>-64071.200418802</c:v>
                </c:pt>
                <c:pt idx="715">
                  <c:v>-64797.77542269</c:v>
                </c:pt>
                <c:pt idx="716">
                  <c:v>-65527.4307164549</c:v>
                </c:pt>
                <c:pt idx="717">
                  <c:v>-66260.1694754874</c:v>
                </c:pt>
                <c:pt idx="718">
                  <c:v>-66995.9948713308</c:v>
                </c:pt>
                <c:pt idx="719">
                  <c:v>-67734.9100716893</c:v>
                </c:pt>
                <c:pt idx="720">
                  <c:v>-68476.9182404378</c:v>
                </c:pt>
                <c:pt idx="721">
                  <c:v>-69222.0225376326</c:v>
                </c:pt>
                <c:pt idx="722">
                  <c:v>-69970.2261195181</c:v>
                </c:pt>
                <c:pt idx="723">
                  <c:v>-70721.5321385382</c:v>
                </c:pt>
                <c:pt idx="724">
                  <c:v>-71475.9437433451</c:v>
                </c:pt>
                <c:pt idx="725">
                  <c:v>-72233.4640788082</c:v>
                </c:pt>
                <c:pt idx="726">
                  <c:v>-72994.0962860231</c:v>
                </c:pt>
                <c:pt idx="727">
                  <c:v>-73757.8435023216</c:v>
                </c:pt>
                <c:pt idx="728">
                  <c:v>-74524.70886128</c:v>
                </c:pt>
                <c:pt idx="729">
                  <c:v>-75294.6954927287</c:v>
                </c:pt>
                <c:pt idx="730">
                  <c:v>-76067.806522761</c:v>
                </c:pt>
                <c:pt idx="731">
                  <c:v>-76844.0450737424</c:v>
                </c:pt>
                <c:pt idx="732">
                  <c:v>-77623.4142643194</c:v>
                </c:pt>
                <c:pt idx="733">
                  <c:v>-78405.9172094284</c:v>
                </c:pt>
                <c:pt idx="734">
                  <c:v>-79191.5570203046</c:v>
                </c:pt>
                <c:pt idx="735">
                  <c:v>-79980.3368044913</c:v>
                </c:pt>
                <c:pt idx="736">
                  <c:v>-80772.2596658484</c:v>
                </c:pt>
                <c:pt idx="737">
                  <c:v>-81567.3287045615</c:v>
                </c:pt>
                <c:pt idx="738">
                  <c:v>-82365.5470171504</c:v>
                </c:pt>
                <c:pt idx="739">
                  <c:v>-83166.9176964783</c:v>
                </c:pt>
                <c:pt idx="740">
                  <c:v>-83971.4438317599</c:v>
                </c:pt>
                <c:pt idx="741">
                  <c:v>-84779.1285085703</c:v>
                </c:pt>
                <c:pt idx="742">
                  <c:v>-85589.9748088552</c:v>
                </c:pt>
                <c:pt idx="743">
                  <c:v>-86403.9858109368</c:v>
                </c:pt>
                <c:pt idx="744">
                  <c:v>-87221.1645895241</c:v>
                </c:pt>
                <c:pt idx="745">
                  <c:v>-88041.5142157225</c:v>
                </c:pt>
                <c:pt idx="746">
                  <c:v>-88865.0377570395</c:v>
                </c:pt>
                <c:pt idx="747">
                  <c:v>-89691.7382773954</c:v>
                </c:pt>
                <c:pt idx="748">
                  <c:v>-90521.618837132</c:v>
                </c:pt>
                <c:pt idx="749">
                  <c:v>-91354.6824930195</c:v>
                </c:pt>
                <c:pt idx="750">
                  <c:v>-92190.932298266</c:v>
                </c:pt>
                <c:pt idx="751">
                  <c:v>-93030.3713025258</c:v>
                </c:pt>
                <c:pt idx="752">
                  <c:v>-93873.0025519076</c:v>
                </c:pt>
                <c:pt idx="753">
                  <c:v>-94718.8290889827</c:v>
                </c:pt>
                <c:pt idx="754">
                  <c:v>-95567.8539527939</c:v>
                </c:pt>
                <c:pt idx="755">
                  <c:v>-96420.0801788637</c:v>
                </c:pt>
                <c:pt idx="756">
                  <c:v>-97275.5107992013</c:v>
                </c:pt>
                <c:pt idx="757">
                  <c:v>-98134.1488423131</c:v>
                </c:pt>
                <c:pt idx="758">
                  <c:v>-98995.9973332084</c:v>
                </c:pt>
                <c:pt idx="759">
                  <c:v>-99861.0592934099</c:v>
                </c:pt>
                <c:pt idx="760">
                  <c:v>-100729.33774096</c:v>
                </c:pt>
                <c:pt idx="761">
                  <c:v>-101600.835690431</c:v>
                </c:pt>
                <c:pt idx="762">
                  <c:v>-102475.55615293</c:v>
                </c:pt>
                <c:pt idx="763">
                  <c:v>-103353.50213611</c:v>
                </c:pt>
                <c:pt idx="764">
                  <c:v>-104234.676644177</c:v>
                </c:pt>
                <c:pt idx="765">
                  <c:v>-105119.082677897</c:v>
                </c:pt>
                <c:pt idx="766">
                  <c:v>-106006.723234607</c:v>
                </c:pt>
                <c:pt idx="767">
                  <c:v>-106897.601308217</c:v>
                </c:pt>
                <c:pt idx="768">
                  <c:v>-107791.719889224</c:v>
                </c:pt>
                <c:pt idx="769">
                  <c:v>-108689.081964719</c:v>
                </c:pt>
                <c:pt idx="770">
                  <c:v>-109589.69051839</c:v>
                </c:pt>
                <c:pt idx="771">
                  <c:v>-110493.548530537</c:v>
                </c:pt>
                <c:pt idx="772">
                  <c:v>-111400.658978073</c:v>
                </c:pt>
                <c:pt idx="773">
                  <c:v>-112311.024834537</c:v>
                </c:pt>
                <c:pt idx="774">
                  <c:v>-113224.649070098</c:v>
                </c:pt>
                <c:pt idx="775">
                  <c:v>-114141.534651566</c:v>
                </c:pt>
                <c:pt idx="776">
                  <c:v>-115061.684542397</c:v>
                </c:pt>
                <c:pt idx="777">
                  <c:v>-115985.101702704</c:v>
                </c:pt>
                <c:pt idx="778">
                  <c:v>-116911.789089259</c:v>
                </c:pt>
                <c:pt idx="779">
                  <c:v>-117841.749655506</c:v>
                </c:pt>
                <c:pt idx="780">
                  <c:v>-118774.986351568</c:v>
                </c:pt>
                <c:pt idx="781">
                  <c:v>-119711.502124252</c:v>
                </c:pt>
                <c:pt idx="782">
                  <c:v>-120651.299917057</c:v>
                </c:pt>
                <c:pt idx="783">
                  <c:v>-121594.382670184</c:v>
                </c:pt>
                <c:pt idx="784">
                  <c:v>-122540.75332054</c:v>
                </c:pt>
                <c:pt idx="785">
                  <c:v>-123490.414801751</c:v>
                </c:pt>
                <c:pt idx="786">
                  <c:v>-124443.370044161</c:v>
                </c:pt>
                <c:pt idx="787">
                  <c:v>-125399.621974849</c:v>
                </c:pt>
                <c:pt idx="788">
                  <c:v>-126359.173517628</c:v>
                </c:pt>
                <c:pt idx="789">
                  <c:v>-127322.027593058</c:v>
                </c:pt>
                <c:pt idx="790">
                  <c:v>-128288.18711845</c:v>
                </c:pt>
                <c:pt idx="791">
                  <c:v>-129257.655007878</c:v>
                </c:pt>
                <c:pt idx="792">
                  <c:v>-130230.434172178</c:v>
                </c:pt>
                <c:pt idx="793">
                  <c:v>-131206.527518965</c:v>
                </c:pt>
                <c:pt idx="794">
                  <c:v>-132185.937952633</c:v>
                </c:pt>
                <c:pt idx="795">
                  <c:v>-133168.668374364</c:v>
                </c:pt>
                <c:pt idx="796">
                  <c:v>-134154.72168214</c:v>
                </c:pt>
                <c:pt idx="797">
                  <c:v>-135144.100770742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Sheet2!$AB$1</c:f>
              <c:strCache>
                <c:ptCount val="1"/>
                <c:pt idx="0">
                  <c:v>DelG_12p5</c:v>
                </c:pt>
              </c:strCache>
            </c:strRef>
          </c:tx>
          <c:spPr>
            <a:solidFill>
              <a:srgbClr val="ffc000"/>
            </a:solidFill>
            <a:ln cap="rnd" w="22320">
              <a:solidFill>
                <a:srgbClr val="ffc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Sheet2!$H$3:$H$802</c:f>
              <c:numCache>
                <c:formatCode>General</c:formatCode>
                <c:ptCount val="800"/>
                <c:pt idx="0">
                  <c:v>1005</c:v>
                </c:pt>
                <c:pt idx="1">
                  <c:v>1010</c:v>
                </c:pt>
                <c:pt idx="2">
                  <c:v>1015</c:v>
                </c:pt>
                <c:pt idx="3">
                  <c:v>1020</c:v>
                </c:pt>
                <c:pt idx="4">
                  <c:v>1025</c:v>
                </c:pt>
                <c:pt idx="5">
                  <c:v>1030</c:v>
                </c:pt>
                <c:pt idx="6">
                  <c:v>1035</c:v>
                </c:pt>
                <c:pt idx="7">
                  <c:v>1040</c:v>
                </c:pt>
                <c:pt idx="8">
                  <c:v>1045</c:v>
                </c:pt>
                <c:pt idx="9">
                  <c:v>1050</c:v>
                </c:pt>
                <c:pt idx="10">
                  <c:v>1055</c:v>
                </c:pt>
                <c:pt idx="11">
                  <c:v>1060</c:v>
                </c:pt>
                <c:pt idx="12">
                  <c:v>1065</c:v>
                </c:pt>
                <c:pt idx="13">
                  <c:v>1070</c:v>
                </c:pt>
                <c:pt idx="14">
                  <c:v>1075</c:v>
                </c:pt>
                <c:pt idx="15">
                  <c:v>1080</c:v>
                </c:pt>
                <c:pt idx="16">
                  <c:v>1085</c:v>
                </c:pt>
                <c:pt idx="17">
                  <c:v>1090</c:v>
                </c:pt>
                <c:pt idx="18">
                  <c:v>1095</c:v>
                </c:pt>
                <c:pt idx="19">
                  <c:v>1100</c:v>
                </c:pt>
                <c:pt idx="20">
                  <c:v>1105</c:v>
                </c:pt>
                <c:pt idx="21">
                  <c:v>1110</c:v>
                </c:pt>
                <c:pt idx="22">
                  <c:v>1115</c:v>
                </c:pt>
                <c:pt idx="23">
                  <c:v>1120</c:v>
                </c:pt>
                <c:pt idx="24">
                  <c:v>1125</c:v>
                </c:pt>
                <c:pt idx="25">
                  <c:v>1130</c:v>
                </c:pt>
                <c:pt idx="26">
                  <c:v>1135</c:v>
                </c:pt>
                <c:pt idx="27">
                  <c:v>1140</c:v>
                </c:pt>
                <c:pt idx="28">
                  <c:v>1145</c:v>
                </c:pt>
                <c:pt idx="29">
                  <c:v>1150</c:v>
                </c:pt>
                <c:pt idx="30">
                  <c:v>1155</c:v>
                </c:pt>
                <c:pt idx="31">
                  <c:v>1160</c:v>
                </c:pt>
                <c:pt idx="32">
                  <c:v>1165</c:v>
                </c:pt>
                <c:pt idx="33">
                  <c:v>1170</c:v>
                </c:pt>
                <c:pt idx="34">
                  <c:v>1175</c:v>
                </c:pt>
                <c:pt idx="35">
                  <c:v>1180</c:v>
                </c:pt>
                <c:pt idx="36">
                  <c:v>1185</c:v>
                </c:pt>
                <c:pt idx="37">
                  <c:v>1190</c:v>
                </c:pt>
                <c:pt idx="38">
                  <c:v>1195</c:v>
                </c:pt>
                <c:pt idx="39">
                  <c:v>1200</c:v>
                </c:pt>
                <c:pt idx="40">
                  <c:v>1205</c:v>
                </c:pt>
                <c:pt idx="41">
                  <c:v>1210</c:v>
                </c:pt>
                <c:pt idx="42">
                  <c:v>1215</c:v>
                </c:pt>
                <c:pt idx="43">
                  <c:v>1220</c:v>
                </c:pt>
                <c:pt idx="44">
                  <c:v>1225</c:v>
                </c:pt>
                <c:pt idx="45">
                  <c:v>1230</c:v>
                </c:pt>
                <c:pt idx="46">
                  <c:v>1235</c:v>
                </c:pt>
                <c:pt idx="47">
                  <c:v>1240</c:v>
                </c:pt>
                <c:pt idx="48">
                  <c:v>1245</c:v>
                </c:pt>
                <c:pt idx="49">
                  <c:v>1250</c:v>
                </c:pt>
                <c:pt idx="50">
                  <c:v>1255</c:v>
                </c:pt>
                <c:pt idx="51">
                  <c:v>1260</c:v>
                </c:pt>
                <c:pt idx="52">
                  <c:v>1265</c:v>
                </c:pt>
                <c:pt idx="53">
                  <c:v>1270</c:v>
                </c:pt>
                <c:pt idx="54">
                  <c:v>1275</c:v>
                </c:pt>
                <c:pt idx="55">
                  <c:v>1280</c:v>
                </c:pt>
                <c:pt idx="56">
                  <c:v>1285</c:v>
                </c:pt>
                <c:pt idx="57">
                  <c:v>1290</c:v>
                </c:pt>
                <c:pt idx="58">
                  <c:v>1295</c:v>
                </c:pt>
                <c:pt idx="59">
                  <c:v>1300</c:v>
                </c:pt>
                <c:pt idx="60">
                  <c:v>1305</c:v>
                </c:pt>
                <c:pt idx="61">
                  <c:v>1310</c:v>
                </c:pt>
                <c:pt idx="62">
                  <c:v>1315</c:v>
                </c:pt>
                <c:pt idx="63">
                  <c:v>1320</c:v>
                </c:pt>
                <c:pt idx="64">
                  <c:v>1325</c:v>
                </c:pt>
                <c:pt idx="65">
                  <c:v>1330</c:v>
                </c:pt>
                <c:pt idx="66">
                  <c:v>1335</c:v>
                </c:pt>
                <c:pt idx="67">
                  <c:v>1340</c:v>
                </c:pt>
                <c:pt idx="68">
                  <c:v>1345</c:v>
                </c:pt>
                <c:pt idx="69">
                  <c:v>1350</c:v>
                </c:pt>
                <c:pt idx="70">
                  <c:v>1355</c:v>
                </c:pt>
                <c:pt idx="71">
                  <c:v>1360</c:v>
                </c:pt>
                <c:pt idx="72">
                  <c:v>1365</c:v>
                </c:pt>
                <c:pt idx="73">
                  <c:v>1370</c:v>
                </c:pt>
                <c:pt idx="74">
                  <c:v>1375</c:v>
                </c:pt>
                <c:pt idx="75">
                  <c:v>1380</c:v>
                </c:pt>
                <c:pt idx="76">
                  <c:v>1385</c:v>
                </c:pt>
                <c:pt idx="77">
                  <c:v>1390</c:v>
                </c:pt>
                <c:pt idx="78">
                  <c:v>1395</c:v>
                </c:pt>
                <c:pt idx="79">
                  <c:v>1400</c:v>
                </c:pt>
                <c:pt idx="80">
                  <c:v>1405</c:v>
                </c:pt>
                <c:pt idx="81">
                  <c:v>1410</c:v>
                </c:pt>
                <c:pt idx="82">
                  <c:v>1415</c:v>
                </c:pt>
                <c:pt idx="83">
                  <c:v>1420</c:v>
                </c:pt>
                <c:pt idx="84">
                  <c:v>1425</c:v>
                </c:pt>
                <c:pt idx="85">
                  <c:v>1430</c:v>
                </c:pt>
                <c:pt idx="86">
                  <c:v>1435</c:v>
                </c:pt>
                <c:pt idx="87">
                  <c:v>1440</c:v>
                </c:pt>
                <c:pt idx="88">
                  <c:v>1445</c:v>
                </c:pt>
                <c:pt idx="89">
                  <c:v>1450</c:v>
                </c:pt>
                <c:pt idx="90">
                  <c:v>1455</c:v>
                </c:pt>
                <c:pt idx="91">
                  <c:v>1460</c:v>
                </c:pt>
                <c:pt idx="92">
                  <c:v>1465</c:v>
                </c:pt>
                <c:pt idx="93">
                  <c:v>1470</c:v>
                </c:pt>
                <c:pt idx="94">
                  <c:v>1475</c:v>
                </c:pt>
                <c:pt idx="95">
                  <c:v>1480</c:v>
                </c:pt>
                <c:pt idx="96">
                  <c:v>1485</c:v>
                </c:pt>
                <c:pt idx="97">
                  <c:v>1490</c:v>
                </c:pt>
                <c:pt idx="98">
                  <c:v>1495</c:v>
                </c:pt>
                <c:pt idx="99">
                  <c:v>1500</c:v>
                </c:pt>
                <c:pt idx="100">
                  <c:v>1505</c:v>
                </c:pt>
                <c:pt idx="101">
                  <c:v>1510</c:v>
                </c:pt>
                <c:pt idx="102">
                  <c:v>1515</c:v>
                </c:pt>
                <c:pt idx="103">
                  <c:v>1520</c:v>
                </c:pt>
                <c:pt idx="104">
                  <c:v>1525</c:v>
                </c:pt>
                <c:pt idx="105">
                  <c:v>1530</c:v>
                </c:pt>
                <c:pt idx="106">
                  <c:v>1535</c:v>
                </c:pt>
                <c:pt idx="107">
                  <c:v>1540</c:v>
                </c:pt>
                <c:pt idx="108">
                  <c:v>1545</c:v>
                </c:pt>
                <c:pt idx="109">
                  <c:v>1550</c:v>
                </c:pt>
                <c:pt idx="110">
                  <c:v>1555</c:v>
                </c:pt>
                <c:pt idx="111">
                  <c:v>1560</c:v>
                </c:pt>
                <c:pt idx="112">
                  <c:v>1565</c:v>
                </c:pt>
                <c:pt idx="113">
                  <c:v>1570</c:v>
                </c:pt>
                <c:pt idx="114">
                  <c:v>1575</c:v>
                </c:pt>
                <c:pt idx="115">
                  <c:v>1580</c:v>
                </c:pt>
                <c:pt idx="116">
                  <c:v>1585</c:v>
                </c:pt>
                <c:pt idx="117">
                  <c:v>1590</c:v>
                </c:pt>
                <c:pt idx="118">
                  <c:v>1595</c:v>
                </c:pt>
                <c:pt idx="119">
                  <c:v>1600</c:v>
                </c:pt>
                <c:pt idx="120">
                  <c:v>1605</c:v>
                </c:pt>
                <c:pt idx="121">
                  <c:v>1610</c:v>
                </c:pt>
                <c:pt idx="122">
                  <c:v>1615</c:v>
                </c:pt>
                <c:pt idx="123">
                  <c:v>1620</c:v>
                </c:pt>
                <c:pt idx="124">
                  <c:v>1625</c:v>
                </c:pt>
                <c:pt idx="125">
                  <c:v>1630</c:v>
                </c:pt>
                <c:pt idx="126">
                  <c:v>1635</c:v>
                </c:pt>
                <c:pt idx="127">
                  <c:v>1640</c:v>
                </c:pt>
                <c:pt idx="128">
                  <c:v>1645</c:v>
                </c:pt>
                <c:pt idx="129">
                  <c:v>1650</c:v>
                </c:pt>
                <c:pt idx="130">
                  <c:v>1655</c:v>
                </c:pt>
                <c:pt idx="131">
                  <c:v>1660</c:v>
                </c:pt>
                <c:pt idx="132">
                  <c:v>1665</c:v>
                </c:pt>
                <c:pt idx="133">
                  <c:v>1670</c:v>
                </c:pt>
                <c:pt idx="134">
                  <c:v>1675</c:v>
                </c:pt>
                <c:pt idx="135">
                  <c:v>1680</c:v>
                </c:pt>
                <c:pt idx="136">
                  <c:v>1685</c:v>
                </c:pt>
                <c:pt idx="137">
                  <c:v>1690</c:v>
                </c:pt>
                <c:pt idx="138">
                  <c:v>1695</c:v>
                </c:pt>
                <c:pt idx="139">
                  <c:v>1700</c:v>
                </c:pt>
                <c:pt idx="140">
                  <c:v>1705</c:v>
                </c:pt>
                <c:pt idx="141">
                  <c:v>1710</c:v>
                </c:pt>
                <c:pt idx="142">
                  <c:v>1715</c:v>
                </c:pt>
                <c:pt idx="143">
                  <c:v>1720</c:v>
                </c:pt>
                <c:pt idx="144">
                  <c:v>1725</c:v>
                </c:pt>
                <c:pt idx="145">
                  <c:v>1730</c:v>
                </c:pt>
                <c:pt idx="146">
                  <c:v>1735</c:v>
                </c:pt>
                <c:pt idx="147">
                  <c:v>1740</c:v>
                </c:pt>
                <c:pt idx="148">
                  <c:v>1745</c:v>
                </c:pt>
                <c:pt idx="149">
                  <c:v>1750</c:v>
                </c:pt>
                <c:pt idx="150">
                  <c:v>1755</c:v>
                </c:pt>
                <c:pt idx="151">
                  <c:v>1760</c:v>
                </c:pt>
                <c:pt idx="152">
                  <c:v>1765</c:v>
                </c:pt>
                <c:pt idx="153">
                  <c:v>1770</c:v>
                </c:pt>
                <c:pt idx="154">
                  <c:v>1775</c:v>
                </c:pt>
                <c:pt idx="155">
                  <c:v>1780</c:v>
                </c:pt>
                <c:pt idx="156">
                  <c:v>1785</c:v>
                </c:pt>
                <c:pt idx="157">
                  <c:v>1790</c:v>
                </c:pt>
                <c:pt idx="158">
                  <c:v>1795</c:v>
                </c:pt>
                <c:pt idx="159">
                  <c:v>1800</c:v>
                </c:pt>
                <c:pt idx="160">
                  <c:v>1805</c:v>
                </c:pt>
                <c:pt idx="161">
                  <c:v>1810</c:v>
                </c:pt>
                <c:pt idx="162">
                  <c:v>1815</c:v>
                </c:pt>
                <c:pt idx="163">
                  <c:v>1820</c:v>
                </c:pt>
                <c:pt idx="164">
                  <c:v>1825</c:v>
                </c:pt>
                <c:pt idx="165">
                  <c:v>1830</c:v>
                </c:pt>
                <c:pt idx="166">
                  <c:v>1835</c:v>
                </c:pt>
                <c:pt idx="167">
                  <c:v>1840</c:v>
                </c:pt>
                <c:pt idx="168">
                  <c:v>1845</c:v>
                </c:pt>
                <c:pt idx="169">
                  <c:v>1850</c:v>
                </c:pt>
                <c:pt idx="170">
                  <c:v>1855</c:v>
                </c:pt>
                <c:pt idx="171">
                  <c:v>1860</c:v>
                </c:pt>
                <c:pt idx="172">
                  <c:v>1865</c:v>
                </c:pt>
                <c:pt idx="173">
                  <c:v>1870</c:v>
                </c:pt>
                <c:pt idx="174">
                  <c:v>1875</c:v>
                </c:pt>
                <c:pt idx="175">
                  <c:v>1880</c:v>
                </c:pt>
                <c:pt idx="176">
                  <c:v>1885</c:v>
                </c:pt>
                <c:pt idx="177">
                  <c:v>1890</c:v>
                </c:pt>
                <c:pt idx="178">
                  <c:v>1895</c:v>
                </c:pt>
                <c:pt idx="179">
                  <c:v>1900</c:v>
                </c:pt>
                <c:pt idx="180">
                  <c:v>1905</c:v>
                </c:pt>
                <c:pt idx="181">
                  <c:v>1910</c:v>
                </c:pt>
                <c:pt idx="182">
                  <c:v>1915</c:v>
                </c:pt>
                <c:pt idx="183">
                  <c:v>1920</c:v>
                </c:pt>
                <c:pt idx="184">
                  <c:v>1925</c:v>
                </c:pt>
                <c:pt idx="185">
                  <c:v>1930</c:v>
                </c:pt>
                <c:pt idx="186">
                  <c:v>1935</c:v>
                </c:pt>
                <c:pt idx="187">
                  <c:v>1940</c:v>
                </c:pt>
                <c:pt idx="188">
                  <c:v>1945</c:v>
                </c:pt>
                <c:pt idx="189">
                  <c:v>1950</c:v>
                </c:pt>
                <c:pt idx="190">
                  <c:v>1955</c:v>
                </c:pt>
                <c:pt idx="191">
                  <c:v>1960</c:v>
                </c:pt>
                <c:pt idx="192">
                  <c:v>1965</c:v>
                </c:pt>
                <c:pt idx="193">
                  <c:v>1970</c:v>
                </c:pt>
                <c:pt idx="194">
                  <c:v>1975</c:v>
                </c:pt>
                <c:pt idx="195">
                  <c:v>1980</c:v>
                </c:pt>
                <c:pt idx="196">
                  <c:v>1985</c:v>
                </c:pt>
                <c:pt idx="197">
                  <c:v>1990</c:v>
                </c:pt>
                <c:pt idx="198">
                  <c:v>1995</c:v>
                </c:pt>
                <c:pt idx="199">
                  <c:v>2000</c:v>
                </c:pt>
                <c:pt idx="200">
                  <c:v>2005</c:v>
                </c:pt>
                <c:pt idx="201">
                  <c:v>2010</c:v>
                </c:pt>
                <c:pt idx="202">
                  <c:v>2015</c:v>
                </c:pt>
                <c:pt idx="203">
                  <c:v>2020</c:v>
                </c:pt>
                <c:pt idx="204">
                  <c:v>2025</c:v>
                </c:pt>
                <c:pt idx="205">
                  <c:v>2030</c:v>
                </c:pt>
                <c:pt idx="206">
                  <c:v>2035</c:v>
                </c:pt>
                <c:pt idx="207">
                  <c:v>2040</c:v>
                </c:pt>
                <c:pt idx="208">
                  <c:v>2045</c:v>
                </c:pt>
                <c:pt idx="209">
                  <c:v>2050</c:v>
                </c:pt>
                <c:pt idx="210">
                  <c:v>2055</c:v>
                </c:pt>
                <c:pt idx="211">
                  <c:v>2060</c:v>
                </c:pt>
                <c:pt idx="212">
                  <c:v>2065</c:v>
                </c:pt>
                <c:pt idx="213">
                  <c:v>2070</c:v>
                </c:pt>
                <c:pt idx="214">
                  <c:v>2075</c:v>
                </c:pt>
                <c:pt idx="215">
                  <c:v>2080</c:v>
                </c:pt>
                <c:pt idx="216">
                  <c:v>2085</c:v>
                </c:pt>
                <c:pt idx="217">
                  <c:v>2090</c:v>
                </c:pt>
                <c:pt idx="218">
                  <c:v>2095</c:v>
                </c:pt>
                <c:pt idx="219">
                  <c:v>2100</c:v>
                </c:pt>
                <c:pt idx="220">
                  <c:v>2105</c:v>
                </c:pt>
                <c:pt idx="221">
                  <c:v>2110</c:v>
                </c:pt>
                <c:pt idx="222">
                  <c:v>2115</c:v>
                </c:pt>
                <c:pt idx="223">
                  <c:v>2120</c:v>
                </c:pt>
                <c:pt idx="224">
                  <c:v>2125</c:v>
                </c:pt>
                <c:pt idx="225">
                  <c:v>2130</c:v>
                </c:pt>
                <c:pt idx="226">
                  <c:v>2135</c:v>
                </c:pt>
                <c:pt idx="227">
                  <c:v>2140</c:v>
                </c:pt>
                <c:pt idx="228">
                  <c:v>2145</c:v>
                </c:pt>
                <c:pt idx="229">
                  <c:v>2150</c:v>
                </c:pt>
                <c:pt idx="230">
                  <c:v>2155</c:v>
                </c:pt>
                <c:pt idx="231">
                  <c:v>2160</c:v>
                </c:pt>
                <c:pt idx="232">
                  <c:v>2165</c:v>
                </c:pt>
                <c:pt idx="233">
                  <c:v>2170</c:v>
                </c:pt>
                <c:pt idx="234">
                  <c:v>2175</c:v>
                </c:pt>
                <c:pt idx="235">
                  <c:v>2180</c:v>
                </c:pt>
                <c:pt idx="236">
                  <c:v>2185</c:v>
                </c:pt>
                <c:pt idx="237">
                  <c:v>2190</c:v>
                </c:pt>
                <c:pt idx="238">
                  <c:v>2195</c:v>
                </c:pt>
                <c:pt idx="239">
                  <c:v>2200</c:v>
                </c:pt>
                <c:pt idx="240">
                  <c:v>2205</c:v>
                </c:pt>
                <c:pt idx="241">
                  <c:v>2210</c:v>
                </c:pt>
                <c:pt idx="242">
                  <c:v>2215</c:v>
                </c:pt>
                <c:pt idx="243">
                  <c:v>2220</c:v>
                </c:pt>
                <c:pt idx="244">
                  <c:v>2225</c:v>
                </c:pt>
                <c:pt idx="245">
                  <c:v>2230</c:v>
                </c:pt>
                <c:pt idx="246">
                  <c:v>2235</c:v>
                </c:pt>
                <c:pt idx="247">
                  <c:v>2240</c:v>
                </c:pt>
                <c:pt idx="248">
                  <c:v>2245</c:v>
                </c:pt>
                <c:pt idx="249">
                  <c:v>2250</c:v>
                </c:pt>
                <c:pt idx="250">
                  <c:v>2255</c:v>
                </c:pt>
                <c:pt idx="251">
                  <c:v>2260</c:v>
                </c:pt>
                <c:pt idx="252">
                  <c:v>2265</c:v>
                </c:pt>
                <c:pt idx="253">
                  <c:v>2270</c:v>
                </c:pt>
                <c:pt idx="254">
                  <c:v>2275</c:v>
                </c:pt>
                <c:pt idx="255">
                  <c:v>2280</c:v>
                </c:pt>
                <c:pt idx="256">
                  <c:v>2285</c:v>
                </c:pt>
                <c:pt idx="257">
                  <c:v>2290</c:v>
                </c:pt>
                <c:pt idx="258">
                  <c:v>2295</c:v>
                </c:pt>
                <c:pt idx="259">
                  <c:v>2300</c:v>
                </c:pt>
                <c:pt idx="260">
                  <c:v>2305</c:v>
                </c:pt>
                <c:pt idx="261">
                  <c:v>2310</c:v>
                </c:pt>
                <c:pt idx="262">
                  <c:v>2315</c:v>
                </c:pt>
                <c:pt idx="263">
                  <c:v>2320</c:v>
                </c:pt>
                <c:pt idx="264">
                  <c:v>2325</c:v>
                </c:pt>
                <c:pt idx="265">
                  <c:v>2330</c:v>
                </c:pt>
                <c:pt idx="266">
                  <c:v>2335</c:v>
                </c:pt>
                <c:pt idx="267">
                  <c:v>2340</c:v>
                </c:pt>
                <c:pt idx="268">
                  <c:v>2345</c:v>
                </c:pt>
                <c:pt idx="269">
                  <c:v>2350</c:v>
                </c:pt>
                <c:pt idx="270">
                  <c:v>2355</c:v>
                </c:pt>
                <c:pt idx="271">
                  <c:v>2360</c:v>
                </c:pt>
                <c:pt idx="272">
                  <c:v>2365</c:v>
                </c:pt>
                <c:pt idx="273">
                  <c:v>2370</c:v>
                </c:pt>
                <c:pt idx="274">
                  <c:v>2375</c:v>
                </c:pt>
                <c:pt idx="275">
                  <c:v>2380</c:v>
                </c:pt>
                <c:pt idx="276">
                  <c:v>2385</c:v>
                </c:pt>
                <c:pt idx="277">
                  <c:v>2390</c:v>
                </c:pt>
                <c:pt idx="278">
                  <c:v>2395</c:v>
                </c:pt>
                <c:pt idx="279">
                  <c:v>2400</c:v>
                </c:pt>
                <c:pt idx="280">
                  <c:v>2405</c:v>
                </c:pt>
                <c:pt idx="281">
                  <c:v>2410</c:v>
                </c:pt>
                <c:pt idx="282">
                  <c:v>2415</c:v>
                </c:pt>
                <c:pt idx="283">
                  <c:v>2420</c:v>
                </c:pt>
                <c:pt idx="284">
                  <c:v>2425</c:v>
                </c:pt>
                <c:pt idx="285">
                  <c:v>2430</c:v>
                </c:pt>
                <c:pt idx="286">
                  <c:v>2435</c:v>
                </c:pt>
                <c:pt idx="287">
                  <c:v>2440</c:v>
                </c:pt>
                <c:pt idx="288">
                  <c:v>2445</c:v>
                </c:pt>
                <c:pt idx="289">
                  <c:v>2450</c:v>
                </c:pt>
                <c:pt idx="290">
                  <c:v>2455</c:v>
                </c:pt>
                <c:pt idx="291">
                  <c:v>2460</c:v>
                </c:pt>
                <c:pt idx="292">
                  <c:v>2465</c:v>
                </c:pt>
                <c:pt idx="293">
                  <c:v>2470</c:v>
                </c:pt>
                <c:pt idx="294">
                  <c:v>2475</c:v>
                </c:pt>
                <c:pt idx="295">
                  <c:v>2480</c:v>
                </c:pt>
                <c:pt idx="296">
                  <c:v>2485</c:v>
                </c:pt>
                <c:pt idx="297">
                  <c:v>2490</c:v>
                </c:pt>
                <c:pt idx="298">
                  <c:v>2495</c:v>
                </c:pt>
                <c:pt idx="299">
                  <c:v>2500</c:v>
                </c:pt>
                <c:pt idx="300">
                  <c:v>2505</c:v>
                </c:pt>
                <c:pt idx="301">
                  <c:v>2510</c:v>
                </c:pt>
                <c:pt idx="302">
                  <c:v>2515</c:v>
                </c:pt>
                <c:pt idx="303">
                  <c:v>2520</c:v>
                </c:pt>
                <c:pt idx="304">
                  <c:v>2525</c:v>
                </c:pt>
                <c:pt idx="305">
                  <c:v>2530</c:v>
                </c:pt>
                <c:pt idx="306">
                  <c:v>2535</c:v>
                </c:pt>
                <c:pt idx="307">
                  <c:v>2540</c:v>
                </c:pt>
                <c:pt idx="308">
                  <c:v>2545</c:v>
                </c:pt>
                <c:pt idx="309">
                  <c:v>2550</c:v>
                </c:pt>
                <c:pt idx="310">
                  <c:v>2555</c:v>
                </c:pt>
                <c:pt idx="311">
                  <c:v>2560</c:v>
                </c:pt>
                <c:pt idx="312">
                  <c:v>2565</c:v>
                </c:pt>
                <c:pt idx="313">
                  <c:v>2570</c:v>
                </c:pt>
                <c:pt idx="314">
                  <c:v>2575</c:v>
                </c:pt>
                <c:pt idx="315">
                  <c:v>2580</c:v>
                </c:pt>
                <c:pt idx="316">
                  <c:v>2585</c:v>
                </c:pt>
                <c:pt idx="317">
                  <c:v>2590</c:v>
                </c:pt>
                <c:pt idx="318">
                  <c:v>2595</c:v>
                </c:pt>
                <c:pt idx="319">
                  <c:v>2600</c:v>
                </c:pt>
                <c:pt idx="320">
                  <c:v>2605</c:v>
                </c:pt>
                <c:pt idx="321">
                  <c:v>2610</c:v>
                </c:pt>
                <c:pt idx="322">
                  <c:v>2615</c:v>
                </c:pt>
                <c:pt idx="323">
                  <c:v>2620</c:v>
                </c:pt>
                <c:pt idx="324">
                  <c:v>2625</c:v>
                </c:pt>
                <c:pt idx="325">
                  <c:v>2630</c:v>
                </c:pt>
                <c:pt idx="326">
                  <c:v>2635</c:v>
                </c:pt>
                <c:pt idx="327">
                  <c:v>2640</c:v>
                </c:pt>
                <c:pt idx="328">
                  <c:v>2645</c:v>
                </c:pt>
                <c:pt idx="329">
                  <c:v>2650</c:v>
                </c:pt>
                <c:pt idx="330">
                  <c:v>2655</c:v>
                </c:pt>
                <c:pt idx="331">
                  <c:v>2660</c:v>
                </c:pt>
                <c:pt idx="332">
                  <c:v>2665</c:v>
                </c:pt>
                <c:pt idx="333">
                  <c:v>2670</c:v>
                </c:pt>
                <c:pt idx="334">
                  <c:v>2675</c:v>
                </c:pt>
                <c:pt idx="335">
                  <c:v>2680</c:v>
                </c:pt>
                <c:pt idx="336">
                  <c:v>2685</c:v>
                </c:pt>
                <c:pt idx="337">
                  <c:v>2690</c:v>
                </c:pt>
                <c:pt idx="338">
                  <c:v>2695</c:v>
                </c:pt>
                <c:pt idx="339">
                  <c:v>2700</c:v>
                </c:pt>
                <c:pt idx="340">
                  <c:v>2705</c:v>
                </c:pt>
                <c:pt idx="341">
                  <c:v>2710</c:v>
                </c:pt>
                <c:pt idx="342">
                  <c:v>2715</c:v>
                </c:pt>
                <c:pt idx="343">
                  <c:v>2720</c:v>
                </c:pt>
                <c:pt idx="344">
                  <c:v>2725</c:v>
                </c:pt>
                <c:pt idx="345">
                  <c:v>2730</c:v>
                </c:pt>
                <c:pt idx="346">
                  <c:v>2735</c:v>
                </c:pt>
                <c:pt idx="347">
                  <c:v>2740</c:v>
                </c:pt>
                <c:pt idx="348">
                  <c:v>2745</c:v>
                </c:pt>
                <c:pt idx="349">
                  <c:v>2750</c:v>
                </c:pt>
                <c:pt idx="350">
                  <c:v>2755</c:v>
                </c:pt>
                <c:pt idx="351">
                  <c:v>2760</c:v>
                </c:pt>
                <c:pt idx="352">
                  <c:v>2765</c:v>
                </c:pt>
                <c:pt idx="353">
                  <c:v>2770</c:v>
                </c:pt>
                <c:pt idx="354">
                  <c:v>2775</c:v>
                </c:pt>
                <c:pt idx="355">
                  <c:v>2780</c:v>
                </c:pt>
                <c:pt idx="356">
                  <c:v>2785</c:v>
                </c:pt>
                <c:pt idx="357">
                  <c:v>2790</c:v>
                </c:pt>
                <c:pt idx="358">
                  <c:v>2795</c:v>
                </c:pt>
                <c:pt idx="359">
                  <c:v>2800</c:v>
                </c:pt>
                <c:pt idx="360">
                  <c:v>2805</c:v>
                </c:pt>
                <c:pt idx="361">
                  <c:v>2810</c:v>
                </c:pt>
                <c:pt idx="362">
                  <c:v>2815</c:v>
                </c:pt>
                <c:pt idx="363">
                  <c:v>2820</c:v>
                </c:pt>
                <c:pt idx="364">
                  <c:v>2825</c:v>
                </c:pt>
                <c:pt idx="365">
                  <c:v>2830</c:v>
                </c:pt>
                <c:pt idx="366">
                  <c:v>2835</c:v>
                </c:pt>
                <c:pt idx="367">
                  <c:v>2840</c:v>
                </c:pt>
                <c:pt idx="368">
                  <c:v>2845</c:v>
                </c:pt>
                <c:pt idx="369">
                  <c:v>2850</c:v>
                </c:pt>
                <c:pt idx="370">
                  <c:v>2855</c:v>
                </c:pt>
                <c:pt idx="371">
                  <c:v>2860</c:v>
                </c:pt>
                <c:pt idx="372">
                  <c:v>2865</c:v>
                </c:pt>
                <c:pt idx="373">
                  <c:v>2870</c:v>
                </c:pt>
                <c:pt idx="374">
                  <c:v>2875</c:v>
                </c:pt>
                <c:pt idx="375">
                  <c:v>2880</c:v>
                </c:pt>
                <c:pt idx="376">
                  <c:v>2885</c:v>
                </c:pt>
                <c:pt idx="377">
                  <c:v>2890</c:v>
                </c:pt>
                <c:pt idx="378">
                  <c:v>2895</c:v>
                </c:pt>
                <c:pt idx="379">
                  <c:v>2900</c:v>
                </c:pt>
                <c:pt idx="380">
                  <c:v>2905</c:v>
                </c:pt>
                <c:pt idx="381">
                  <c:v>2910</c:v>
                </c:pt>
                <c:pt idx="382">
                  <c:v>2915</c:v>
                </c:pt>
                <c:pt idx="383">
                  <c:v>2920</c:v>
                </c:pt>
                <c:pt idx="384">
                  <c:v>2925</c:v>
                </c:pt>
                <c:pt idx="385">
                  <c:v>2930</c:v>
                </c:pt>
                <c:pt idx="386">
                  <c:v>2935</c:v>
                </c:pt>
                <c:pt idx="387">
                  <c:v>2940</c:v>
                </c:pt>
                <c:pt idx="388">
                  <c:v>2945</c:v>
                </c:pt>
                <c:pt idx="389">
                  <c:v>2950</c:v>
                </c:pt>
                <c:pt idx="390">
                  <c:v>2955</c:v>
                </c:pt>
                <c:pt idx="391">
                  <c:v>2960</c:v>
                </c:pt>
                <c:pt idx="392">
                  <c:v>2965</c:v>
                </c:pt>
                <c:pt idx="393">
                  <c:v>2970</c:v>
                </c:pt>
                <c:pt idx="394">
                  <c:v>2975</c:v>
                </c:pt>
                <c:pt idx="395">
                  <c:v>2980</c:v>
                </c:pt>
                <c:pt idx="396">
                  <c:v>2985</c:v>
                </c:pt>
                <c:pt idx="397">
                  <c:v>2990</c:v>
                </c:pt>
                <c:pt idx="398">
                  <c:v>2995</c:v>
                </c:pt>
                <c:pt idx="399">
                  <c:v>3000</c:v>
                </c:pt>
                <c:pt idx="400">
                  <c:v>3005</c:v>
                </c:pt>
                <c:pt idx="401">
                  <c:v>3010</c:v>
                </c:pt>
                <c:pt idx="402">
                  <c:v>3015</c:v>
                </c:pt>
                <c:pt idx="403">
                  <c:v>3020</c:v>
                </c:pt>
                <c:pt idx="404">
                  <c:v>3025</c:v>
                </c:pt>
                <c:pt idx="405">
                  <c:v>3030</c:v>
                </c:pt>
                <c:pt idx="406">
                  <c:v>3035</c:v>
                </c:pt>
                <c:pt idx="407">
                  <c:v>3040</c:v>
                </c:pt>
                <c:pt idx="408">
                  <c:v>3045</c:v>
                </c:pt>
                <c:pt idx="409">
                  <c:v>3050</c:v>
                </c:pt>
                <c:pt idx="410">
                  <c:v>3055</c:v>
                </c:pt>
                <c:pt idx="411">
                  <c:v>3060</c:v>
                </c:pt>
                <c:pt idx="412">
                  <c:v>3065</c:v>
                </c:pt>
                <c:pt idx="413">
                  <c:v>3070</c:v>
                </c:pt>
                <c:pt idx="414">
                  <c:v>3075</c:v>
                </c:pt>
                <c:pt idx="415">
                  <c:v>3080</c:v>
                </c:pt>
                <c:pt idx="416">
                  <c:v>3085</c:v>
                </c:pt>
                <c:pt idx="417">
                  <c:v>3090</c:v>
                </c:pt>
                <c:pt idx="418">
                  <c:v>3095</c:v>
                </c:pt>
                <c:pt idx="419">
                  <c:v>3100</c:v>
                </c:pt>
                <c:pt idx="420">
                  <c:v>3105</c:v>
                </c:pt>
                <c:pt idx="421">
                  <c:v>3110</c:v>
                </c:pt>
                <c:pt idx="422">
                  <c:v>3115</c:v>
                </c:pt>
                <c:pt idx="423">
                  <c:v>3120</c:v>
                </c:pt>
                <c:pt idx="424">
                  <c:v>3125</c:v>
                </c:pt>
                <c:pt idx="425">
                  <c:v>3130</c:v>
                </c:pt>
                <c:pt idx="426">
                  <c:v>3135</c:v>
                </c:pt>
                <c:pt idx="427">
                  <c:v>3140</c:v>
                </c:pt>
                <c:pt idx="428">
                  <c:v>3145</c:v>
                </c:pt>
                <c:pt idx="429">
                  <c:v>3150</c:v>
                </c:pt>
                <c:pt idx="430">
                  <c:v>3155</c:v>
                </c:pt>
                <c:pt idx="431">
                  <c:v>3160</c:v>
                </c:pt>
                <c:pt idx="432">
                  <c:v>3165</c:v>
                </c:pt>
                <c:pt idx="433">
                  <c:v>3170</c:v>
                </c:pt>
                <c:pt idx="434">
                  <c:v>3175</c:v>
                </c:pt>
                <c:pt idx="435">
                  <c:v>3180</c:v>
                </c:pt>
                <c:pt idx="436">
                  <c:v>3185</c:v>
                </c:pt>
                <c:pt idx="437">
                  <c:v>3190</c:v>
                </c:pt>
                <c:pt idx="438">
                  <c:v>3195</c:v>
                </c:pt>
                <c:pt idx="439">
                  <c:v>3200</c:v>
                </c:pt>
                <c:pt idx="440">
                  <c:v>3205</c:v>
                </c:pt>
                <c:pt idx="441">
                  <c:v>3210</c:v>
                </c:pt>
                <c:pt idx="442">
                  <c:v>3215</c:v>
                </c:pt>
                <c:pt idx="443">
                  <c:v>3220</c:v>
                </c:pt>
                <c:pt idx="444">
                  <c:v>3225</c:v>
                </c:pt>
                <c:pt idx="445">
                  <c:v>3230</c:v>
                </c:pt>
                <c:pt idx="446">
                  <c:v>3235</c:v>
                </c:pt>
                <c:pt idx="447">
                  <c:v>3240</c:v>
                </c:pt>
                <c:pt idx="448">
                  <c:v>3245</c:v>
                </c:pt>
                <c:pt idx="449">
                  <c:v>3250</c:v>
                </c:pt>
                <c:pt idx="450">
                  <c:v>3255</c:v>
                </c:pt>
                <c:pt idx="451">
                  <c:v>3260</c:v>
                </c:pt>
                <c:pt idx="452">
                  <c:v>3265</c:v>
                </c:pt>
                <c:pt idx="453">
                  <c:v>3270</c:v>
                </c:pt>
                <c:pt idx="454">
                  <c:v>3275</c:v>
                </c:pt>
                <c:pt idx="455">
                  <c:v>3280</c:v>
                </c:pt>
                <c:pt idx="456">
                  <c:v>3285</c:v>
                </c:pt>
                <c:pt idx="457">
                  <c:v>3290</c:v>
                </c:pt>
                <c:pt idx="458">
                  <c:v>3295</c:v>
                </c:pt>
                <c:pt idx="459">
                  <c:v>3300</c:v>
                </c:pt>
                <c:pt idx="460">
                  <c:v>3305</c:v>
                </c:pt>
                <c:pt idx="461">
                  <c:v>3310</c:v>
                </c:pt>
                <c:pt idx="462">
                  <c:v>3315</c:v>
                </c:pt>
                <c:pt idx="463">
                  <c:v>3320</c:v>
                </c:pt>
                <c:pt idx="464">
                  <c:v>3325</c:v>
                </c:pt>
                <c:pt idx="465">
                  <c:v>3330</c:v>
                </c:pt>
                <c:pt idx="466">
                  <c:v>3335</c:v>
                </c:pt>
                <c:pt idx="467">
                  <c:v>3340</c:v>
                </c:pt>
                <c:pt idx="468">
                  <c:v>3345</c:v>
                </c:pt>
                <c:pt idx="469">
                  <c:v>3350</c:v>
                </c:pt>
                <c:pt idx="470">
                  <c:v>3355</c:v>
                </c:pt>
                <c:pt idx="471">
                  <c:v>3360</c:v>
                </c:pt>
                <c:pt idx="472">
                  <c:v>3365</c:v>
                </c:pt>
                <c:pt idx="473">
                  <c:v>3370</c:v>
                </c:pt>
                <c:pt idx="474">
                  <c:v>3375</c:v>
                </c:pt>
                <c:pt idx="475">
                  <c:v>3380</c:v>
                </c:pt>
                <c:pt idx="476">
                  <c:v>3385</c:v>
                </c:pt>
                <c:pt idx="477">
                  <c:v>3390</c:v>
                </c:pt>
                <c:pt idx="478">
                  <c:v>3395</c:v>
                </c:pt>
                <c:pt idx="479">
                  <c:v>3400</c:v>
                </c:pt>
                <c:pt idx="480">
                  <c:v>3405</c:v>
                </c:pt>
                <c:pt idx="481">
                  <c:v>3410</c:v>
                </c:pt>
                <c:pt idx="482">
                  <c:v>3415</c:v>
                </c:pt>
                <c:pt idx="483">
                  <c:v>3420</c:v>
                </c:pt>
                <c:pt idx="484">
                  <c:v>3425</c:v>
                </c:pt>
                <c:pt idx="485">
                  <c:v>3430</c:v>
                </c:pt>
                <c:pt idx="486">
                  <c:v>3435</c:v>
                </c:pt>
                <c:pt idx="487">
                  <c:v>3440</c:v>
                </c:pt>
                <c:pt idx="488">
                  <c:v>3445</c:v>
                </c:pt>
                <c:pt idx="489">
                  <c:v>3450</c:v>
                </c:pt>
                <c:pt idx="490">
                  <c:v>3455</c:v>
                </c:pt>
                <c:pt idx="491">
                  <c:v>3460</c:v>
                </c:pt>
                <c:pt idx="492">
                  <c:v>3465</c:v>
                </c:pt>
                <c:pt idx="493">
                  <c:v>3470</c:v>
                </c:pt>
                <c:pt idx="494">
                  <c:v>3475</c:v>
                </c:pt>
                <c:pt idx="495">
                  <c:v>3480</c:v>
                </c:pt>
                <c:pt idx="496">
                  <c:v>3485</c:v>
                </c:pt>
                <c:pt idx="497">
                  <c:v>3490</c:v>
                </c:pt>
                <c:pt idx="498">
                  <c:v>3495</c:v>
                </c:pt>
                <c:pt idx="499">
                  <c:v>3500</c:v>
                </c:pt>
                <c:pt idx="500">
                  <c:v>3505</c:v>
                </c:pt>
                <c:pt idx="501">
                  <c:v>3510</c:v>
                </c:pt>
                <c:pt idx="502">
                  <c:v>3515</c:v>
                </c:pt>
                <c:pt idx="503">
                  <c:v>3520</c:v>
                </c:pt>
                <c:pt idx="504">
                  <c:v>3525</c:v>
                </c:pt>
                <c:pt idx="505">
                  <c:v>3530</c:v>
                </c:pt>
                <c:pt idx="506">
                  <c:v>3535</c:v>
                </c:pt>
                <c:pt idx="507">
                  <c:v>3540</c:v>
                </c:pt>
                <c:pt idx="508">
                  <c:v>3545</c:v>
                </c:pt>
                <c:pt idx="509">
                  <c:v>3550</c:v>
                </c:pt>
                <c:pt idx="510">
                  <c:v>3555</c:v>
                </c:pt>
                <c:pt idx="511">
                  <c:v>3560</c:v>
                </c:pt>
                <c:pt idx="512">
                  <c:v>3565</c:v>
                </c:pt>
                <c:pt idx="513">
                  <c:v>3570</c:v>
                </c:pt>
                <c:pt idx="514">
                  <c:v>3575</c:v>
                </c:pt>
                <c:pt idx="515">
                  <c:v>3580</c:v>
                </c:pt>
                <c:pt idx="516">
                  <c:v>3585</c:v>
                </c:pt>
                <c:pt idx="517">
                  <c:v>3590</c:v>
                </c:pt>
                <c:pt idx="518">
                  <c:v>3595</c:v>
                </c:pt>
                <c:pt idx="519">
                  <c:v>3600</c:v>
                </c:pt>
                <c:pt idx="520">
                  <c:v>3605</c:v>
                </c:pt>
                <c:pt idx="521">
                  <c:v>3610</c:v>
                </c:pt>
                <c:pt idx="522">
                  <c:v>3615</c:v>
                </c:pt>
                <c:pt idx="523">
                  <c:v>3620</c:v>
                </c:pt>
                <c:pt idx="524">
                  <c:v>3625</c:v>
                </c:pt>
                <c:pt idx="525">
                  <c:v>3630</c:v>
                </c:pt>
                <c:pt idx="526">
                  <c:v>3635</c:v>
                </c:pt>
                <c:pt idx="527">
                  <c:v>3640</c:v>
                </c:pt>
                <c:pt idx="528">
                  <c:v>3645</c:v>
                </c:pt>
                <c:pt idx="529">
                  <c:v>3650</c:v>
                </c:pt>
                <c:pt idx="530">
                  <c:v>3655</c:v>
                </c:pt>
                <c:pt idx="531">
                  <c:v>3660</c:v>
                </c:pt>
                <c:pt idx="532">
                  <c:v>3665</c:v>
                </c:pt>
                <c:pt idx="533">
                  <c:v>3670</c:v>
                </c:pt>
                <c:pt idx="534">
                  <c:v>3675</c:v>
                </c:pt>
                <c:pt idx="535">
                  <c:v>3680</c:v>
                </c:pt>
                <c:pt idx="536">
                  <c:v>3685</c:v>
                </c:pt>
                <c:pt idx="537">
                  <c:v>3690</c:v>
                </c:pt>
                <c:pt idx="538">
                  <c:v>3695</c:v>
                </c:pt>
                <c:pt idx="539">
                  <c:v>3700</c:v>
                </c:pt>
                <c:pt idx="540">
                  <c:v>3705</c:v>
                </c:pt>
                <c:pt idx="541">
                  <c:v>3710</c:v>
                </c:pt>
                <c:pt idx="542">
                  <c:v>3715</c:v>
                </c:pt>
                <c:pt idx="543">
                  <c:v>3720</c:v>
                </c:pt>
                <c:pt idx="544">
                  <c:v>3725</c:v>
                </c:pt>
                <c:pt idx="545">
                  <c:v>3730</c:v>
                </c:pt>
                <c:pt idx="546">
                  <c:v>3735</c:v>
                </c:pt>
                <c:pt idx="547">
                  <c:v>3740</c:v>
                </c:pt>
                <c:pt idx="548">
                  <c:v>3745</c:v>
                </c:pt>
                <c:pt idx="549">
                  <c:v>3750</c:v>
                </c:pt>
                <c:pt idx="550">
                  <c:v>3755</c:v>
                </c:pt>
                <c:pt idx="551">
                  <c:v>3760</c:v>
                </c:pt>
                <c:pt idx="552">
                  <c:v>3765</c:v>
                </c:pt>
                <c:pt idx="553">
                  <c:v>3770</c:v>
                </c:pt>
                <c:pt idx="554">
                  <c:v>3775</c:v>
                </c:pt>
                <c:pt idx="555">
                  <c:v>3780</c:v>
                </c:pt>
                <c:pt idx="556">
                  <c:v>3785</c:v>
                </c:pt>
                <c:pt idx="557">
                  <c:v>3790</c:v>
                </c:pt>
                <c:pt idx="558">
                  <c:v>3795</c:v>
                </c:pt>
                <c:pt idx="559">
                  <c:v>3800</c:v>
                </c:pt>
                <c:pt idx="560">
                  <c:v>3805</c:v>
                </c:pt>
                <c:pt idx="561">
                  <c:v>3810</c:v>
                </c:pt>
                <c:pt idx="562">
                  <c:v>3815</c:v>
                </c:pt>
                <c:pt idx="563">
                  <c:v>3820</c:v>
                </c:pt>
                <c:pt idx="564">
                  <c:v>3825</c:v>
                </c:pt>
                <c:pt idx="565">
                  <c:v>3830</c:v>
                </c:pt>
                <c:pt idx="566">
                  <c:v>3835</c:v>
                </c:pt>
                <c:pt idx="567">
                  <c:v>3840</c:v>
                </c:pt>
                <c:pt idx="568">
                  <c:v>3845</c:v>
                </c:pt>
                <c:pt idx="569">
                  <c:v>3850</c:v>
                </c:pt>
                <c:pt idx="570">
                  <c:v>3855</c:v>
                </c:pt>
                <c:pt idx="571">
                  <c:v>3860</c:v>
                </c:pt>
                <c:pt idx="572">
                  <c:v>3865</c:v>
                </c:pt>
                <c:pt idx="573">
                  <c:v>3870</c:v>
                </c:pt>
                <c:pt idx="574">
                  <c:v>3875</c:v>
                </c:pt>
                <c:pt idx="575">
                  <c:v>3880</c:v>
                </c:pt>
                <c:pt idx="576">
                  <c:v>3885</c:v>
                </c:pt>
                <c:pt idx="577">
                  <c:v>3890</c:v>
                </c:pt>
                <c:pt idx="578">
                  <c:v>3895</c:v>
                </c:pt>
                <c:pt idx="579">
                  <c:v>3900</c:v>
                </c:pt>
                <c:pt idx="580">
                  <c:v>3905</c:v>
                </c:pt>
                <c:pt idx="581">
                  <c:v>3910</c:v>
                </c:pt>
                <c:pt idx="582">
                  <c:v>3915</c:v>
                </c:pt>
                <c:pt idx="583">
                  <c:v>3920</c:v>
                </c:pt>
                <c:pt idx="584">
                  <c:v>3925</c:v>
                </c:pt>
                <c:pt idx="585">
                  <c:v>3930</c:v>
                </c:pt>
                <c:pt idx="586">
                  <c:v>3935</c:v>
                </c:pt>
                <c:pt idx="587">
                  <c:v>3940</c:v>
                </c:pt>
                <c:pt idx="588">
                  <c:v>3945</c:v>
                </c:pt>
                <c:pt idx="589">
                  <c:v>3950</c:v>
                </c:pt>
                <c:pt idx="590">
                  <c:v>3955</c:v>
                </c:pt>
                <c:pt idx="591">
                  <c:v>3960</c:v>
                </c:pt>
                <c:pt idx="592">
                  <c:v>3965</c:v>
                </c:pt>
                <c:pt idx="593">
                  <c:v>3970</c:v>
                </c:pt>
                <c:pt idx="594">
                  <c:v>3975</c:v>
                </c:pt>
                <c:pt idx="595">
                  <c:v>3980</c:v>
                </c:pt>
                <c:pt idx="596">
                  <c:v>3985</c:v>
                </c:pt>
                <c:pt idx="597">
                  <c:v>3990</c:v>
                </c:pt>
                <c:pt idx="598">
                  <c:v>3995</c:v>
                </c:pt>
                <c:pt idx="599">
                  <c:v>4000</c:v>
                </c:pt>
                <c:pt idx="600">
                  <c:v>4005</c:v>
                </c:pt>
                <c:pt idx="601">
                  <c:v>4010</c:v>
                </c:pt>
                <c:pt idx="602">
                  <c:v>4015</c:v>
                </c:pt>
                <c:pt idx="603">
                  <c:v>4020</c:v>
                </c:pt>
                <c:pt idx="604">
                  <c:v>4025</c:v>
                </c:pt>
                <c:pt idx="605">
                  <c:v>4030</c:v>
                </c:pt>
                <c:pt idx="606">
                  <c:v>4035</c:v>
                </c:pt>
                <c:pt idx="607">
                  <c:v>4040</c:v>
                </c:pt>
                <c:pt idx="608">
                  <c:v>4045</c:v>
                </c:pt>
                <c:pt idx="609">
                  <c:v>4050</c:v>
                </c:pt>
                <c:pt idx="610">
                  <c:v>4055</c:v>
                </c:pt>
                <c:pt idx="611">
                  <c:v>4060</c:v>
                </c:pt>
                <c:pt idx="612">
                  <c:v>4065</c:v>
                </c:pt>
                <c:pt idx="613">
                  <c:v>4070</c:v>
                </c:pt>
                <c:pt idx="614">
                  <c:v>4075</c:v>
                </c:pt>
                <c:pt idx="615">
                  <c:v>4080</c:v>
                </c:pt>
                <c:pt idx="616">
                  <c:v>4085</c:v>
                </c:pt>
                <c:pt idx="617">
                  <c:v>4090</c:v>
                </c:pt>
                <c:pt idx="618">
                  <c:v>4095</c:v>
                </c:pt>
                <c:pt idx="619">
                  <c:v>4100</c:v>
                </c:pt>
                <c:pt idx="620">
                  <c:v>4105</c:v>
                </c:pt>
                <c:pt idx="621">
                  <c:v>4110</c:v>
                </c:pt>
                <c:pt idx="622">
                  <c:v>4115</c:v>
                </c:pt>
                <c:pt idx="623">
                  <c:v>4120</c:v>
                </c:pt>
                <c:pt idx="624">
                  <c:v>4125</c:v>
                </c:pt>
                <c:pt idx="625">
                  <c:v>4130</c:v>
                </c:pt>
                <c:pt idx="626">
                  <c:v>4135</c:v>
                </c:pt>
                <c:pt idx="627">
                  <c:v>4140</c:v>
                </c:pt>
                <c:pt idx="628">
                  <c:v>4145</c:v>
                </c:pt>
                <c:pt idx="629">
                  <c:v>4150</c:v>
                </c:pt>
                <c:pt idx="630">
                  <c:v>4155</c:v>
                </c:pt>
                <c:pt idx="631">
                  <c:v>4160</c:v>
                </c:pt>
                <c:pt idx="632">
                  <c:v>4165</c:v>
                </c:pt>
                <c:pt idx="633">
                  <c:v>4170</c:v>
                </c:pt>
                <c:pt idx="634">
                  <c:v>4175</c:v>
                </c:pt>
                <c:pt idx="635">
                  <c:v>4180</c:v>
                </c:pt>
                <c:pt idx="636">
                  <c:v>4185</c:v>
                </c:pt>
                <c:pt idx="637">
                  <c:v>4190</c:v>
                </c:pt>
                <c:pt idx="638">
                  <c:v>4195</c:v>
                </c:pt>
                <c:pt idx="639">
                  <c:v>4200</c:v>
                </c:pt>
                <c:pt idx="640">
                  <c:v>4205</c:v>
                </c:pt>
                <c:pt idx="641">
                  <c:v>4210</c:v>
                </c:pt>
                <c:pt idx="642">
                  <c:v>4215</c:v>
                </c:pt>
                <c:pt idx="643">
                  <c:v>4220</c:v>
                </c:pt>
                <c:pt idx="644">
                  <c:v>4225</c:v>
                </c:pt>
                <c:pt idx="645">
                  <c:v>4230</c:v>
                </c:pt>
                <c:pt idx="646">
                  <c:v>4235</c:v>
                </c:pt>
                <c:pt idx="647">
                  <c:v>4240</c:v>
                </c:pt>
                <c:pt idx="648">
                  <c:v>4245</c:v>
                </c:pt>
                <c:pt idx="649">
                  <c:v>4250</c:v>
                </c:pt>
                <c:pt idx="650">
                  <c:v>4255</c:v>
                </c:pt>
                <c:pt idx="651">
                  <c:v>4260</c:v>
                </c:pt>
                <c:pt idx="652">
                  <c:v>4265</c:v>
                </c:pt>
                <c:pt idx="653">
                  <c:v>4270</c:v>
                </c:pt>
                <c:pt idx="654">
                  <c:v>4275</c:v>
                </c:pt>
                <c:pt idx="655">
                  <c:v>4280</c:v>
                </c:pt>
                <c:pt idx="656">
                  <c:v>4285</c:v>
                </c:pt>
                <c:pt idx="657">
                  <c:v>4290</c:v>
                </c:pt>
                <c:pt idx="658">
                  <c:v>4295</c:v>
                </c:pt>
                <c:pt idx="659">
                  <c:v>4300</c:v>
                </c:pt>
                <c:pt idx="660">
                  <c:v>4305</c:v>
                </c:pt>
                <c:pt idx="661">
                  <c:v>4310</c:v>
                </c:pt>
                <c:pt idx="662">
                  <c:v>4315</c:v>
                </c:pt>
                <c:pt idx="663">
                  <c:v>4320</c:v>
                </c:pt>
                <c:pt idx="664">
                  <c:v>4325</c:v>
                </c:pt>
                <c:pt idx="665">
                  <c:v>4330</c:v>
                </c:pt>
                <c:pt idx="666">
                  <c:v>4335</c:v>
                </c:pt>
                <c:pt idx="667">
                  <c:v>4340</c:v>
                </c:pt>
                <c:pt idx="668">
                  <c:v>4345</c:v>
                </c:pt>
                <c:pt idx="669">
                  <c:v>4350</c:v>
                </c:pt>
                <c:pt idx="670">
                  <c:v>4355</c:v>
                </c:pt>
                <c:pt idx="671">
                  <c:v>4360</c:v>
                </c:pt>
                <c:pt idx="672">
                  <c:v>4365</c:v>
                </c:pt>
                <c:pt idx="673">
                  <c:v>4370</c:v>
                </c:pt>
                <c:pt idx="674">
                  <c:v>4375</c:v>
                </c:pt>
                <c:pt idx="675">
                  <c:v>4380</c:v>
                </c:pt>
                <c:pt idx="676">
                  <c:v>4385</c:v>
                </c:pt>
                <c:pt idx="677">
                  <c:v>4390</c:v>
                </c:pt>
                <c:pt idx="678">
                  <c:v>4395</c:v>
                </c:pt>
                <c:pt idx="679">
                  <c:v>4400</c:v>
                </c:pt>
                <c:pt idx="680">
                  <c:v>4405</c:v>
                </c:pt>
                <c:pt idx="681">
                  <c:v>4410</c:v>
                </c:pt>
                <c:pt idx="682">
                  <c:v>4415</c:v>
                </c:pt>
                <c:pt idx="683">
                  <c:v>4420</c:v>
                </c:pt>
                <c:pt idx="684">
                  <c:v>4425</c:v>
                </c:pt>
                <c:pt idx="685">
                  <c:v>4430</c:v>
                </c:pt>
                <c:pt idx="686">
                  <c:v>4435</c:v>
                </c:pt>
                <c:pt idx="687">
                  <c:v>4440</c:v>
                </c:pt>
                <c:pt idx="688">
                  <c:v>4445</c:v>
                </c:pt>
                <c:pt idx="689">
                  <c:v>4450</c:v>
                </c:pt>
                <c:pt idx="690">
                  <c:v>4455</c:v>
                </c:pt>
                <c:pt idx="691">
                  <c:v>4460</c:v>
                </c:pt>
                <c:pt idx="692">
                  <c:v>4465</c:v>
                </c:pt>
                <c:pt idx="693">
                  <c:v>4470</c:v>
                </c:pt>
                <c:pt idx="694">
                  <c:v>4475</c:v>
                </c:pt>
                <c:pt idx="695">
                  <c:v>4480</c:v>
                </c:pt>
                <c:pt idx="696">
                  <c:v>4485</c:v>
                </c:pt>
                <c:pt idx="697">
                  <c:v>4490</c:v>
                </c:pt>
                <c:pt idx="698">
                  <c:v>4495</c:v>
                </c:pt>
                <c:pt idx="699">
                  <c:v>4500</c:v>
                </c:pt>
                <c:pt idx="700">
                  <c:v>4505</c:v>
                </c:pt>
                <c:pt idx="701">
                  <c:v>4510</c:v>
                </c:pt>
                <c:pt idx="702">
                  <c:v>4515</c:v>
                </c:pt>
                <c:pt idx="703">
                  <c:v>4520</c:v>
                </c:pt>
                <c:pt idx="704">
                  <c:v>4525</c:v>
                </c:pt>
                <c:pt idx="705">
                  <c:v>4530</c:v>
                </c:pt>
                <c:pt idx="706">
                  <c:v>4535</c:v>
                </c:pt>
                <c:pt idx="707">
                  <c:v>4540</c:v>
                </c:pt>
                <c:pt idx="708">
                  <c:v>4545</c:v>
                </c:pt>
                <c:pt idx="709">
                  <c:v>4550</c:v>
                </c:pt>
                <c:pt idx="710">
                  <c:v>4555</c:v>
                </c:pt>
                <c:pt idx="711">
                  <c:v>4560</c:v>
                </c:pt>
                <c:pt idx="712">
                  <c:v>4565</c:v>
                </c:pt>
                <c:pt idx="713">
                  <c:v>4570</c:v>
                </c:pt>
                <c:pt idx="714">
                  <c:v>4575</c:v>
                </c:pt>
                <c:pt idx="715">
                  <c:v>4580</c:v>
                </c:pt>
                <c:pt idx="716">
                  <c:v>4585</c:v>
                </c:pt>
                <c:pt idx="717">
                  <c:v>4590</c:v>
                </c:pt>
                <c:pt idx="718">
                  <c:v>4595</c:v>
                </c:pt>
                <c:pt idx="719">
                  <c:v>4600</c:v>
                </c:pt>
                <c:pt idx="720">
                  <c:v>4605</c:v>
                </c:pt>
                <c:pt idx="721">
                  <c:v>4610</c:v>
                </c:pt>
                <c:pt idx="722">
                  <c:v>4615</c:v>
                </c:pt>
                <c:pt idx="723">
                  <c:v>4620</c:v>
                </c:pt>
                <c:pt idx="724">
                  <c:v>4625</c:v>
                </c:pt>
                <c:pt idx="725">
                  <c:v>4630</c:v>
                </c:pt>
                <c:pt idx="726">
                  <c:v>4635</c:v>
                </c:pt>
                <c:pt idx="727">
                  <c:v>4640</c:v>
                </c:pt>
                <c:pt idx="728">
                  <c:v>4645</c:v>
                </c:pt>
                <c:pt idx="729">
                  <c:v>4650</c:v>
                </c:pt>
                <c:pt idx="730">
                  <c:v>4655</c:v>
                </c:pt>
                <c:pt idx="731">
                  <c:v>4660</c:v>
                </c:pt>
                <c:pt idx="732">
                  <c:v>4665</c:v>
                </c:pt>
                <c:pt idx="733">
                  <c:v>4670</c:v>
                </c:pt>
                <c:pt idx="734">
                  <c:v>4675</c:v>
                </c:pt>
                <c:pt idx="735">
                  <c:v>4680</c:v>
                </c:pt>
                <c:pt idx="736">
                  <c:v>4685</c:v>
                </c:pt>
                <c:pt idx="737">
                  <c:v>4690</c:v>
                </c:pt>
                <c:pt idx="738">
                  <c:v>4695</c:v>
                </c:pt>
                <c:pt idx="739">
                  <c:v>4700</c:v>
                </c:pt>
                <c:pt idx="740">
                  <c:v>4705</c:v>
                </c:pt>
                <c:pt idx="741">
                  <c:v>4710</c:v>
                </c:pt>
                <c:pt idx="742">
                  <c:v>4715</c:v>
                </c:pt>
                <c:pt idx="743">
                  <c:v>4720</c:v>
                </c:pt>
                <c:pt idx="744">
                  <c:v>4725</c:v>
                </c:pt>
                <c:pt idx="745">
                  <c:v>4730</c:v>
                </c:pt>
                <c:pt idx="746">
                  <c:v>4735</c:v>
                </c:pt>
                <c:pt idx="747">
                  <c:v>4740</c:v>
                </c:pt>
                <c:pt idx="748">
                  <c:v>4745</c:v>
                </c:pt>
                <c:pt idx="749">
                  <c:v>4750</c:v>
                </c:pt>
                <c:pt idx="750">
                  <c:v>4755</c:v>
                </c:pt>
                <c:pt idx="751">
                  <c:v>4760</c:v>
                </c:pt>
                <c:pt idx="752">
                  <c:v>4765</c:v>
                </c:pt>
                <c:pt idx="753">
                  <c:v>4770</c:v>
                </c:pt>
                <c:pt idx="754">
                  <c:v>4775</c:v>
                </c:pt>
                <c:pt idx="755">
                  <c:v>4780</c:v>
                </c:pt>
                <c:pt idx="756">
                  <c:v>4785</c:v>
                </c:pt>
                <c:pt idx="757">
                  <c:v>4790</c:v>
                </c:pt>
                <c:pt idx="758">
                  <c:v>4795</c:v>
                </c:pt>
                <c:pt idx="759">
                  <c:v>4800</c:v>
                </c:pt>
                <c:pt idx="760">
                  <c:v>4805</c:v>
                </c:pt>
                <c:pt idx="761">
                  <c:v>4810</c:v>
                </c:pt>
                <c:pt idx="762">
                  <c:v>4815</c:v>
                </c:pt>
                <c:pt idx="763">
                  <c:v>4820</c:v>
                </c:pt>
                <c:pt idx="764">
                  <c:v>4825</c:v>
                </c:pt>
                <c:pt idx="765">
                  <c:v>4830</c:v>
                </c:pt>
                <c:pt idx="766">
                  <c:v>4835</c:v>
                </c:pt>
                <c:pt idx="767">
                  <c:v>4840</c:v>
                </c:pt>
                <c:pt idx="768">
                  <c:v>4845</c:v>
                </c:pt>
                <c:pt idx="769">
                  <c:v>4850</c:v>
                </c:pt>
                <c:pt idx="770">
                  <c:v>4855</c:v>
                </c:pt>
                <c:pt idx="771">
                  <c:v>4860</c:v>
                </c:pt>
                <c:pt idx="772">
                  <c:v>4865</c:v>
                </c:pt>
                <c:pt idx="773">
                  <c:v>4870</c:v>
                </c:pt>
                <c:pt idx="774">
                  <c:v>4875</c:v>
                </c:pt>
                <c:pt idx="775">
                  <c:v>4880</c:v>
                </c:pt>
                <c:pt idx="776">
                  <c:v>4885</c:v>
                </c:pt>
                <c:pt idx="777">
                  <c:v>4890</c:v>
                </c:pt>
                <c:pt idx="778">
                  <c:v>4895</c:v>
                </c:pt>
                <c:pt idx="779">
                  <c:v>4900</c:v>
                </c:pt>
                <c:pt idx="780">
                  <c:v>4905</c:v>
                </c:pt>
                <c:pt idx="781">
                  <c:v>4910</c:v>
                </c:pt>
                <c:pt idx="782">
                  <c:v>4915</c:v>
                </c:pt>
                <c:pt idx="783">
                  <c:v>4920</c:v>
                </c:pt>
                <c:pt idx="784">
                  <c:v>4925</c:v>
                </c:pt>
                <c:pt idx="785">
                  <c:v>4930</c:v>
                </c:pt>
                <c:pt idx="786">
                  <c:v>4935</c:v>
                </c:pt>
                <c:pt idx="787">
                  <c:v>4940</c:v>
                </c:pt>
                <c:pt idx="788">
                  <c:v>4945</c:v>
                </c:pt>
                <c:pt idx="789">
                  <c:v>4950</c:v>
                </c:pt>
                <c:pt idx="790">
                  <c:v>4955</c:v>
                </c:pt>
                <c:pt idx="791">
                  <c:v>4960</c:v>
                </c:pt>
                <c:pt idx="792">
                  <c:v>4965</c:v>
                </c:pt>
                <c:pt idx="793">
                  <c:v>4970</c:v>
                </c:pt>
                <c:pt idx="794">
                  <c:v>4975</c:v>
                </c:pt>
                <c:pt idx="795">
                  <c:v>4980</c:v>
                </c:pt>
                <c:pt idx="796">
                  <c:v>4985</c:v>
                </c:pt>
                <c:pt idx="797">
                  <c:v>4990</c:v>
                </c:pt>
                <c:pt idx="798">
                  <c:v>4995</c:v>
                </c:pt>
                <c:pt idx="799">
                  <c:v>5000</c:v>
                </c:pt>
              </c:numCache>
            </c:numRef>
          </c:xVal>
          <c:yVal>
            <c:numRef>
              <c:f>Sheet2!$AB$3:$AB$802</c:f>
              <c:numCache>
                <c:formatCode>General</c:formatCode>
                <c:ptCount val="800"/>
                <c:pt idx="0">
                  <c:v>7389.48950806477</c:v>
                </c:pt>
                <c:pt idx="1">
                  <c:v>7568.44517827834</c:v>
                </c:pt>
                <c:pt idx="2">
                  <c:v>7747.80520259188</c:v>
                </c:pt>
                <c:pt idx="3">
                  <c:v>7927.56069705446</c:v>
                </c:pt>
                <c:pt idx="4">
                  <c:v>8107.70282611042</c:v>
                </c:pt>
                <c:pt idx="5">
                  <c:v>8288.22280207928</c:v>
                </c:pt>
                <c:pt idx="6">
                  <c:v>8469.11188464429</c:v>
                </c:pt>
                <c:pt idx="7">
                  <c:v>8650.36138034897</c:v>
                </c:pt>
                <c:pt idx="8">
                  <c:v>8831.96264210141</c:v>
                </c:pt>
                <c:pt idx="9">
                  <c:v>9013.90706868663</c:v>
                </c:pt>
                <c:pt idx="10">
                  <c:v>9196.18610428621</c:v>
                </c:pt>
                <c:pt idx="11">
                  <c:v>9378.79123800565</c:v>
                </c:pt>
                <c:pt idx="12">
                  <c:v>9561.71400340877</c:v>
                </c:pt>
                <c:pt idx="13">
                  <c:v>9744.94597805944</c:v>
                </c:pt>
                <c:pt idx="14">
                  <c:v>9928.47878307018</c:v>
                </c:pt>
                <c:pt idx="15">
                  <c:v>10112.3040826577</c:v>
                </c:pt>
                <c:pt idx="16">
                  <c:v>10296.4135837051</c:v>
                </c:pt>
                <c:pt idx="17">
                  <c:v>10480.7990353307</c:v>
                </c:pt>
                <c:pt idx="18">
                  <c:v>10665.4522284633</c:v>
                </c:pt>
                <c:pt idx="19">
                  <c:v>10850.3649954235</c:v>
                </c:pt>
                <c:pt idx="20">
                  <c:v>11035.5292095122</c:v>
                </c:pt>
                <c:pt idx="21">
                  <c:v>11220.9367846035</c:v>
                </c:pt>
                <c:pt idx="22">
                  <c:v>11406.5796747453</c:v>
                </c:pt>
                <c:pt idx="23">
                  <c:v>11592.4498737646</c:v>
                </c:pt>
                <c:pt idx="24">
                  <c:v>11778.539414879</c:v>
                </c:pt>
                <c:pt idx="25">
                  <c:v>11964.8403703137</c:v>
                </c:pt>
                <c:pt idx="26">
                  <c:v>12151.3448509242</c:v>
                </c:pt>
                <c:pt idx="27">
                  <c:v>12338.0450058238</c:v>
                </c:pt>
                <c:pt idx="28">
                  <c:v>12524.9330220176</c:v>
                </c:pt>
                <c:pt idx="29">
                  <c:v>12712.0011240403</c:v>
                </c:pt>
                <c:pt idx="30">
                  <c:v>12899.2415736001</c:v>
                </c:pt>
                <c:pt idx="31">
                  <c:v>13086.6466692273</c:v>
                </c:pt>
                <c:pt idx="32">
                  <c:v>13274.2087459278</c:v>
                </c:pt>
                <c:pt idx="33">
                  <c:v>13461.9201748414</c:v>
                </c:pt>
                <c:pt idx="34">
                  <c:v>13649.7733629049</c:v>
                </c:pt>
                <c:pt idx="35">
                  <c:v>13837.7607525199</c:v>
                </c:pt>
                <c:pt idx="36">
                  <c:v>14025.8748212252</c:v>
                </c:pt>
                <c:pt idx="37">
                  <c:v>14214.1080813735</c:v>
                </c:pt>
                <c:pt idx="38">
                  <c:v>14402.4530798126</c:v>
                </c:pt>
                <c:pt idx="39">
                  <c:v>14590.9023975711</c:v>
                </c:pt>
                <c:pt idx="40">
                  <c:v>14779.448649548</c:v>
                </c:pt>
                <c:pt idx="41">
                  <c:v>14968.0844842069</c:v>
                </c:pt>
                <c:pt idx="42">
                  <c:v>15156.802583274</c:v>
                </c:pt>
                <c:pt idx="43">
                  <c:v>15345.5956614398</c:v>
                </c:pt>
                <c:pt idx="44">
                  <c:v>15534.4564660658</c:v>
                </c:pt>
                <c:pt idx="45">
                  <c:v>15723.3777768943</c:v>
                </c:pt>
                <c:pt idx="46">
                  <c:v>15912.3524057616</c:v>
                </c:pt>
                <c:pt idx="47">
                  <c:v>16101.3731963161</c:v>
                </c:pt>
                <c:pt idx="48">
                  <c:v>16290.4330237395</c:v>
                </c:pt>
                <c:pt idx="49">
                  <c:v>16479.5247944712</c:v>
                </c:pt>
                <c:pt idx="50">
                  <c:v>16668.6414459372</c:v>
                </c:pt>
                <c:pt idx="51">
                  <c:v>16857.7759462815</c:v>
                </c:pt>
                <c:pt idx="52">
                  <c:v>17046.9212941017</c:v>
                </c:pt>
                <c:pt idx="53">
                  <c:v>17236.0705181878</c:v>
                </c:pt>
                <c:pt idx="54">
                  <c:v>17425.2166772639</c:v>
                </c:pt>
                <c:pt idx="55">
                  <c:v>17614.3528597339</c:v>
                </c:pt>
                <c:pt idx="56">
                  <c:v>17803.4721834299</c:v>
                </c:pt>
                <c:pt idx="57">
                  <c:v>17992.5677953635</c:v>
                </c:pt>
                <c:pt idx="58">
                  <c:v>18181.6328714813</c:v>
                </c:pt>
                <c:pt idx="59">
                  <c:v>18370.6606164221</c:v>
                </c:pt>
                <c:pt idx="60">
                  <c:v>18559.6442632782</c:v>
                </c:pt>
                <c:pt idx="61">
                  <c:v>18748.5770733589</c:v>
                </c:pt>
                <c:pt idx="62">
                  <c:v>18937.4523359574</c:v>
                </c:pt>
                <c:pt idx="63">
                  <c:v>19126.2633681204</c:v>
                </c:pt>
                <c:pt idx="64">
                  <c:v>19315.0035144205</c:v>
                </c:pt>
                <c:pt idx="65">
                  <c:v>19503.6661467311</c:v>
                </c:pt>
                <c:pt idx="66">
                  <c:v>19692.2446640048</c:v>
                </c:pt>
                <c:pt idx="67">
                  <c:v>19880.7324920535</c:v>
                </c:pt>
                <c:pt idx="68">
                  <c:v>20069.1230833319</c:v>
                </c:pt>
                <c:pt idx="69">
                  <c:v>20257.4099167232</c:v>
                </c:pt>
                <c:pt idx="70">
                  <c:v>20445.5864973275</c:v>
                </c:pt>
                <c:pt idx="71">
                  <c:v>20633.6463562527</c:v>
                </c:pt>
                <c:pt idx="72">
                  <c:v>20821.5830504079</c:v>
                </c:pt>
                <c:pt idx="73">
                  <c:v>21009.390162299</c:v>
                </c:pt>
                <c:pt idx="74">
                  <c:v>21197.0612998271</c:v>
                </c:pt>
                <c:pt idx="75">
                  <c:v>21384.5900960891</c:v>
                </c:pt>
                <c:pt idx="76">
                  <c:v>21571.9702091804</c:v>
                </c:pt>
                <c:pt idx="77">
                  <c:v>21759.195322</c:v>
                </c:pt>
                <c:pt idx="78">
                  <c:v>21946.2591420585</c:v>
                </c:pt>
                <c:pt idx="79">
                  <c:v>22133.1554012869</c:v>
                </c:pt>
                <c:pt idx="80">
                  <c:v>22319.877855849</c:v>
                </c:pt>
                <c:pt idx="81">
                  <c:v>22506.4202859554</c:v>
                </c:pt>
                <c:pt idx="82">
                  <c:v>22692.7764956794</c:v>
                </c:pt>
                <c:pt idx="83">
                  <c:v>22878.9403127751</c:v>
                </c:pt>
                <c:pt idx="84">
                  <c:v>23064.9055884979</c:v>
                </c:pt>
                <c:pt idx="85">
                  <c:v>23250.6661974268</c:v>
                </c:pt>
                <c:pt idx="86">
                  <c:v>23436.2160372883</c:v>
                </c:pt>
                <c:pt idx="87">
                  <c:v>23621.549028783</c:v>
                </c:pt>
                <c:pt idx="88">
                  <c:v>23806.6591154138</c:v>
                </c:pt>
                <c:pt idx="89">
                  <c:v>23991.5402633157</c:v>
                </c:pt>
                <c:pt idx="90">
                  <c:v>24176.186461088</c:v>
                </c:pt>
                <c:pt idx="91">
                  <c:v>24360.5917196278</c:v>
                </c:pt>
                <c:pt idx="92">
                  <c:v>24544.7500719662</c:v>
                </c:pt>
                <c:pt idx="93">
                  <c:v>24728.6555731052</c:v>
                </c:pt>
                <c:pt idx="94">
                  <c:v>24912.3022998573</c:v>
                </c:pt>
                <c:pt idx="95">
                  <c:v>25095.684350686</c:v>
                </c:pt>
                <c:pt idx="96">
                  <c:v>25278.795845549</c:v>
                </c:pt>
                <c:pt idx="97">
                  <c:v>25461.6309257422</c:v>
                </c:pt>
                <c:pt idx="98">
                  <c:v>25644.1837537463</c:v>
                </c:pt>
                <c:pt idx="99">
                  <c:v>25826.4485130735</c:v>
                </c:pt>
                <c:pt idx="100">
                  <c:v>26008.4194081179</c:v>
                </c:pt>
                <c:pt idx="101">
                  <c:v>26190.0906640059</c:v>
                </c:pt>
                <c:pt idx="102">
                  <c:v>26371.4565264487</c:v>
                </c:pt>
                <c:pt idx="103">
                  <c:v>26552.5112615964</c:v>
                </c:pt>
                <c:pt idx="104">
                  <c:v>26733.2491558939</c:v>
                </c:pt>
                <c:pt idx="105">
                  <c:v>26913.6645159377</c:v>
                </c:pt>
                <c:pt idx="106">
                  <c:v>27093.7516683345</c:v>
                </c:pt>
                <c:pt idx="107">
                  <c:v>27273.5049595615</c:v>
                </c:pt>
                <c:pt idx="108">
                  <c:v>27452.9187558281</c:v>
                </c:pt>
                <c:pt idx="109">
                  <c:v>27631.9874429381</c:v>
                </c:pt>
                <c:pt idx="110">
                  <c:v>27810.7054261551</c:v>
                </c:pt>
                <c:pt idx="111">
                  <c:v>27989.0671300677</c:v>
                </c:pt>
                <c:pt idx="112">
                  <c:v>28167.0669984566</c:v>
                </c:pt>
                <c:pt idx="113">
                  <c:v>28344.6994941636</c:v>
                </c:pt>
                <c:pt idx="114">
                  <c:v>28521.9590989607</c:v>
                </c:pt>
                <c:pt idx="115">
                  <c:v>28698.8403134222</c:v>
                </c:pt>
                <c:pt idx="116">
                  <c:v>28875.3376567964</c:v>
                </c:pt>
                <c:pt idx="117">
                  <c:v>29051.4456668798</c:v>
                </c:pt>
                <c:pt idx="118">
                  <c:v>29227.158899892</c:v>
                </c:pt>
                <c:pt idx="119">
                  <c:v>29402.4719303518</c:v>
                </c:pt>
                <c:pt idx="120">
                  <c:v>29577.3793509551</c:v>
                </c:pt>
                <c:pt idx="121">
                  <c:v>29751.8757724533</c:v>
                </c:pt>
                <c:pt idx="122">
                  <c:v>29925.9558235334</c:v>
                </c:pt>
                <c:pt idx="123">
                  <c:v>30099.6141506992</c:v>
                </c:pt>
                <c:pt idx="124">
                  <c:v>30272.8454181533</c:v>
                </c:pt>
                <c:pt idx="125">
                  <c:v>30445.6443076808</c:v>
                </c:pt>
                <c:pt idx="126">
                  <c:v>30618.0055185338</c:v>
                </c:pt>
                <c:pt idx="127">
                  <c:v>30789.9237673172</c:v>
                </c:pt>
                <c:pt idx="128">
                  <c:v>30961.3937878753</c:v>
                </c:pt>
                <c:pt idx="129">
                  <c:v>31132.4103311799</c:v>
                </c:pt>
                <c:pt idx="130">
                  <c:v>31302.9681652195</c:v>
                </c:pt>
                <c:pt idx="131">
                  <c:v>31473.0620748889</c:v>
                </c:pt>
                <c:pt idx="132">
                  <c:v>31642.6868618807</c:v>
                </c:pt>
                <c:pt idx="133">
                  <c:v>31811.8373445772</c:v>
                </c:pt>
                <c:pt idx="134">
                  <c:v>31980.5083579439</c:v>
                </c:pt>
                <c:pt idx="135">
                  <c:v>32148.6947534235</c:v>
                </c:pt>
                <c:pt idx="136">
                  <c:v>32316.3913988312</c:v>
                </c:pt>
                <c:pt idx="137">
                  <c:v>32483.5931782508</c:v>
                </c:pt>
                <c:pt idx="138">
                  <c:v>32650.294991932</c:v>
                </c:pt>
                <c:pt idx="139">
                  <c:v>32816.4917561887</c:v>
                </c:pt>
                <c:pt idx="140">
                  <c:v>32982.1784032975</c:v>
                </c:pt>
                <c:pt idx="141">
                  <c:v>33147.3498813985</c:v>
                </c:pt>
                <c:pt idx="142">
                  <c:v>33312.0011543958</c:v>
                </c:pt>
                <c:pt idx="143">
                  <c:v>33476.1272018596</c:v>
                </c:pt>
                <c:pt idx="144">
                  <c:v>33639.7230189288</c:v>
                </c:pt>
                <c:pt idx="145">
                  <c:v>33802.7836162149</c:v>
                </c:pt>
                <c:pt idx="146">
                  <c:v>33965.3040197065</c:v>
                </c:pt>
                <c:pt idx="147">
                  <c:v>34127.2792706748</c:v>
                </c:pt>
                <c:pt idx="148">
                  <c:v>34288.7044255797</c:v>
                </c:pt>
                <c:pt idx="149">
                  <c:v>34449.5745559773</c:v>
                </c:pt>
                <c:pt idx="150">
                  <c:v>34609.8847484277</c:v>
                </c:pt>
                <c:pt idx="151">
                  <c:v>34769.630104404</c:v>
                </c:pt>
                <c:pt idx="152">
                  <c:v>34928.8057402017</c:v>
                </c:pt>
                <c:pt idx="153">
                  <c:v>35087.4067868495</c:v>
                </c:pt>
                <c:pt idx="154">
                  <c:v>35245.4283900205</c:v>
                </c:pt>
                <c:pt idx="155">
                  <c:v>35402.865709944</c:v>
                </c:pt>
                <c:pt idx="156">
                  <c:v>35559.7139213187</c:v>
                </c:pt>
                <c:pt idx="157">
                  <c:v>35715.9682132264</c:v>
                </c:pt>
                <c:pt idx="158">
                  <c:v>35871.6237890461</c:v>
                </c:pt>
                <c:pt idx="159">
                  <c:v>36026.6758663691</c:v>
                </c:pt>
                <c:pt idx="160">
                  <c:v>36181.1196769155</c:v>
                </c:pt>
                <c:pt idx="161">
                  <c:v>36334.9504664502</c:v>
                </c:pt>
                <c:pt idx="162">
                  <c:v>36488.1634947007</c:v>
                </c:pt>
                <c:pt idx="163">
                  <c:v>36640.7540352747</c:v>
                </c:pt>
                <c:pt idx="164">
                  <c:v>36792.7173755797</c:v>
                </c:pt>
                <c:pt idx="165">
                  <c:v>36944.0488167418</c:v>
                </c:pt>
                <c:pt idx="166">
                  <c:v>37094.7436735263</c:v>
                </c:pt>
                <c:pt idx="167">
                  <c:v>37244.7972742585</c:v>
                </c:pt>
                <c:pt idx="168">
                  <c:v>37394.2049607451</c:v>
                </c:pt>
                <c:pt idx="169">
                  <c:v>37542.962088197</c:v>
                </c:pt>
                <c:pt idx="170">
                  <c:v>37691.0640251517</c:v>
                </c:pt>
                <c:pt idx="171">
                  <c:v>37838.506153397</c:v>
                </c:pt>
                <c:pt idx="172">
                  <c:v>37985.2838678955</c:v>
                </c:pt>
                <c:pt idx="173">
                  <c:v>38131.392576709</c:v>
                </c:pt>
                <c:pt idx="174">
                  <c:v>38276.8277009246</c:v>
                </c:pt>
                <c:pt idx="175">
                  <c:v>38421.5846745804</c:v>
                </c:pt>
                <c:pt idx="176">
                  <c:v>38565.6589445925</c:v>
                </c:pt>
                <c:pt idx="177">
                  <c:v>38709.0459706822</c:v>
                </c:pt>
                <c:pt idx="178">
                  <c:v>38851.7412253043</c:v>
                </c:pt>
                <c:pt idx="179">
                  <c:v>38993.7401935753</c:v>
                </c:pt>
                <c:pt idx="180">
                  <c:v>39135.0383732029</c:v>
                </c:pt>
                <c:pt idx="181">
                  <c:v>39275.6312744156</c:v>
                </c:pt>
                <c:pt idx="182">
                  <c:v>39415.5144198931</c:v>
                </c:pt>
                <c:pt idx="183">
                  <c:v>39554.6833446973</c:v>
                </c:pt>
                <c:pt idx="184">
                  <c:v>39693.1335962039</c:v>
                </c:pt>
                <c:pt idx="185">
                  <c:v>39830.8607340341</c:v>
                </c:pt>
                <c:pt idx="186">
                  <c:v>39967.8603299874</c:v>
                </c:pt>
                <c:pt idx="187">
                  <c:v>40104.1279679752</c:v>
                </c:pt>
                <c:pt idx="188">
                  <c:v>40239.6592439538</c:v>
                </c:pt>
                <c:pt idx="189">
                  <c:v>40374.4497658591</c:v>
                </c:pt>
                <c:pt idx="190">
                  <c:v>40508.4951535413</c:v>
                </c:pt>
                <c:pt idx="191">
                  <c:v>40641.7910387002</c:v>
                </c:pt>
                <c:pt idx="192">
                  <c:v>40774.3330648211</c:v>
                </c:pt>
                <c:pt idx="193">
                  <c:v>40906.1168871109</c:v>
                </c:pt>
                <c:pt idx="194">
                  <c:v>41037.1381724355</c:v>
                </c:pt>
                <c:pt idx="195">
                  <c:v>41167.3925992567</c:v>
                </c:pt>
                <c:pt idx="196">
                  <c:v>41296.87585757</c:v>
                </c:pt>
                <c:pt idx="197">
                  <c:v>41425.5836488435</c:v>
                </c:pt>
                <c:pt idx="198">
                  <c:v>41553.5116859562</c:v>
                </c:pt>
                <c:pt idx="199">
                  <c:v>41680.6556931378</c:v>
                </c:pt>
                <c:pt idx="200">
                  <c:v>41807.0114059079</c:v>
                </c:pt>
                <c:pt idx="201">
                  <c:v>41932.5745710171</c:v>
                </c:pt>
                <c:pt idx="202">
                  <c:v>42057.3409463872</c:v>
                </c:pt>
                <c:pt idx="203">
                  <c:v>42181.3063010524</c:v>
                </c:pt>
                <c:pt idx="204">
                  <c:v>42304.4664151012</c:v>
                </c:pt>
                <c:pt idx="205">
                  <c:v>42426.8170796188</c:v>
                </c:pt>
                <c:pt idx="206">
                  <c:v>42548.3540966289</c:v>
                </c:pt>
                <c:pt idx="207">
                  <c:v>42669.0732790375</c:v>
                </c:pt>
                <c:pt idx="208">
                  <c:v>42788.9704505761</c:v>
                </c:pt>
                <c:pt idx="209">
                  <c:v>42908.0414457454</c:v>
                </c:pt>
                <c:pt idx="210">
                  <c:v>43026.28210976</c:v>
                </c:pt>
                <c:pt idx="211">
                  <c:v>43143.6882984929</c:v>
                </c:pt>
                <c:pt idx="212">
                  <c:v>43260.2558784208</c:v>
                </c:pt>
                <c:pt idx="213">
                  <c:v>43375.9807265697</c:v>
                </c:pt>
                <c:pt idx="214">
                  <c:v>43490.8587304612</c:v>
                </c:pt>
                <c:pt idx="215">
                  <c:v>43604.8857880581</c:v>
                </c:pt>
                <c:pt idx="216">
                  <c:v>43718.0578077122</c:v>
                </c:pt>
                <c:pt idx="217">
                  <c:v>43830.3707081112</c:v>
                </c:pt>
                <c:pt idx="218">
                  <c:v>43941.820418226</c:v>
                </c:pt>
                <c:pt idx="219">
                  <c:v>44052.4028772591</c:v>
                </c:pt>
                <c:pt idx="220">
                  <c:v>44162.1140345932</c:v>
                </c:pt>
                <c:pt idx="221">
                  <c:v>44270.9498497394</c:v>
                </c:pt>
                <c:pt idx="222">
                  <c:v>44378.9062922869</c:v>
                </c:pt>
                <c:pt idx="223">
                  <c:v>44485.9793418524</c:v>
                </c:pt>
                <c:pt idx="224">
                  <c:v>44592.1649880301</c:v>
                </c:pt>
                <c:pt idx="225">
                  <c:v>44697.4592303419</c:v>
                </c:pt>
                <c:pt idx="226">
                  <c:v>44801.8580781883</c:v>
                </c:pt>
                <c:pt idx="227">
                  <c:v>44905.3575507991</c:v>
                </c:pt>
                <c:pt idx="228">
                  <c:v>45007.953677185</c:v>
                </c:pt>
                <c:pt idx="229">
                  <c:v>45109.6424960897</c:v>
                </c:pt>
                <c:pt idx="230">
                  <c:v>45210.4200559414</c:v>
                </c:pt>
                <c:pt idx="231">
                  <c:v>45310.2824148056</c:v>
                </c:pt>
                <c:pt idx="232">
                  <c:v>45409.225640338</c:v>
                </c:pt>
                <c:pt idx="233">
                  <c:v>45507.2458097373</c:v>
                </c:pt>
                <c:pt idx="234">
                  <c:v>45604.3390096992</c:v>
                </c:pt>
                <c:pt idx="235">
                  <c:v>45700.5013363699</c:v>
                </c:pt>
                <c:pt idx="236">
                  <c:v>45795.7288953</c:v>
                </c:pt>
                <c:pt idx="237">
                  <c:v>45890.0178013998</c:v>
                </c:pt>
                <c:pt idx="238">
                  <c:v>45983.3641788934</c:v>
                </c:pt>
                <c:pt idx="239">
                  <c:v>46075.764161274</c:v>
                </c:pt>
                <c:pt idx="240">
                  <c:v>46167.2138912596</c:v>
                </c:pt>
                <c:pt idx="241">
                  <c:v>46257.7095207487</c:v>
                </c:pt>
                <c:pt idx="242">
                  <c:v>46347.2472107761</c:v>
                </c:pt>
                <c:pt idx="243">
                  <c:v>46435.8231314697</c:v>
                </c:pt>
                <c:pt idx="244">
                  <c:v>46523.4334620071</c:v>
                </c:pt>
                <c:pt idx="245">
                  <c:v>46610.0743905725</c:v>
                </c:pt>
                <c:pt idx="246">
                  <c:v>46695.7421143142</c:v>
                </c:pt>
                <c:pt idx="247">
                  <c:v>46780.4328393022</c:v>
                </c:pt>
                <c:pt idx="248">
                  <c:v>46864.1427804858</c:v>
                </c:pt>
                <c:pt idx="249">
                  <c:v>46946.8681616523</c:v>
                </c:pt>
                <c:pt idx="250">
                  <c:v>47028.6052153854</c:v>
                </c:pt>
                <c:pt idx="251">
                  <c:v>47109.3501830237</c:v>
                </c:pt>
                <c:pt idx="252">
                  <c:v>47189.0993146201</c:v>
                </c:pt>
                <c:pt idx="253">
                  <c:v>47267.848868901</c:v>
                </c:pt>
                <c:pt idx="254">
                  <c:v>47345.595113226</c:v>
                </c:pt>
                <c:pt idx="255">
                  <c:v>47422.334323548</c:v>
                </c:pt>
                <c:pt idx="256">
                  <c:v>47498.0627843731</c:v>
                </c:pt>
                <c:pt idx="257">
                  <c:v>47572.7767887212</c:v>
                </c:pt>
                <c:pt idx="258">
                  <c:v>47646.4726380868</c:v>
                </c:pt>
                <c:pt idx="259">
                  <c:v>47719.1466424002</c:v>
                </c:pt>
                <c:pt idx="260">
                  <c:v>47790.7951199884</c:v>
                </c:pt>
                <c:pt idx="261">
                  <c:v>47861.4143975366</c:v>
                </c:pt>
                <c:pt idx="262">
                  <c:v>47931.0008100508</c:v>
                </c:pt>
                <c:pt idx="263">
                  <c:v>47999.5507008189</c:v>
                </c:pt>
                <c:pt idx="264">
                  <c:v>48067.0604213733</c:v>
                </c:pt>
                <c:pt idx="265">
                  <c:v>48133.5263314543</c:v>
                </c:pt>
                <c:pt idx="266">
                  <c:v>48198.9447989714</c:v>
                </c:pt>
                <c:pt idx="267">
                  <c:v>48263.3121999677</c:v>
                </c:pt>
                <c:pt idx="268">
                  <c:v>48326.6249185829</c:v>
                </c:pt>
                <c:pt idx="269">
                  <c:v>48388.8793470162</c:v>
                </c:pt>
                <c:pt idx="270">
                  <c:v>48450.0718854911</c:v>
                </c:pt>
                <c:pt idx="271">
                  <c:v>48510.1989422189</c:v>
                </c:pt>
                <c:pt idx="272">
                  <c:v>48569.2569333629</c:v>
                </c:pt>
                <c:pt idx="273">
                  <c:v>48627.2422830035</c:v>
                </c:pt>
                <c:pt idx="274">
                  <c:v>48684.1514231022</c:v>
                </c:pt>
                <c:pt idx="275">
                  <c:v>48739.9807934673</c:v>
                </c:pt>
                <c:pt idx="276">
                  <c:v>48794.7268417187</c:v>
                </c:pt>
                <c:pt idx="277">
                  <c:v>48848.3860232536</c:v>
                </c:pt>
                <c:pt idx="278">
                  <c:v>48900.9548012119</c:v>
                </c:pt>
                <c:pt idx="279">
                  <c:v>48952.4296464425</c:v>
                </c:pt>
                <c:pt idx="280">
                  <c:v>49002.8070374691</c:v>
                </c:pt>
                <c:pt idx="281">
                  <c:v>49052.0834604566</c:v>
                </c:pt>
                <c:pt idx="282">
                  <c:v>49100.2554091781</c:v>
                </c:pt>
                <c:pt idx="283">
                  <c:v>49147.3193849809</c:v>
                </c:pt>
                <c:pt idx="284">
                  <c:v>49193.2718967543</c:v>
                </c:pt>
                <c:pt idx="285">
                  <c:v>49238.1094608962</c:v>
                </c:pt>
                <c:pt idx="286">
                  <c:v>49281.828601281</c:v>
                </c:pt>
                <c:pt idx="287">
                  <c:v>49324.4258492269</c:v>
                </c:pt>
                <c:pt idx="288">
                  <c:v>49365.897743464</c:v>
                </c:pt>
                <c:pt idx="289">
                  <c:v>49406.2408301021</c:v>
                </c:pt>
                <c:pt idx="290">
                  <c:v>49445.4516625992</c:v>
                </c:pt>
                <c:pt idx="291">
                  <c:v>49483.5268017298</c:v>
                </c:pt>
                <c:pt idx="292">
                  <c:v>49520.4628155535</c:v>
                </c:pt>
                <c:pt idx="293">
                  <c:v>49556.2562793843</c:v>
                </c:pt>
                <c:pt idx="294">
                  <c:v>49590.9037757589</c:v>
                </c:pt>
                <c:pt idx="295">
                  <c:v>49624.4018944066</c:v>
                </c:pt>
                <c:pt idx="296">
                  <c:v>49656.7472322186</c:v>
                </c:pt>
                <c:pt idx="297">
                  <c:v>49687.9363932174</c:v>
                </c:pt>
                <c:pt idx="298">
                  <c:v>49717.965988527</c:v>
                </c:pt>
                <c:pt idx="299">
                  <c:v>49746.8326363422</c:v>
                </c:pt>
                <c:pt idx="300">
                  <c:v>49774.5329619</c:v>
                </c:pt>
                <c:pt idx="301">
                  <c:v>49801.0635974488</c:v>
                </c:pt>
                <c:pt idx="302">
                  <c:v>49826.4211822198</c:v>
                </c:pt>
                <c:pt idx="303">
                  <c:v>49850.6023623971</c:v>
                </c:pt>
                <c:pt idx="304">
                  <c:v>49873.6037910894</c:v>
                </c:pt>
                <c:pt idx="305">
                  <c:v>49895.4221283003</c:v>
                </c:pt>
                <c:pt idx="306">
                  <c:v>49916.0540409002</c:v>
                </c:pt>
                <c:pt idx="307">
                  <c:v>49935.4962025978</c:v>
                </c:pt>
                <c:pt idx="308">
                  <c:v>49953.7452939111</c:v>
                </c:pt>
                <c:pt idx="309">
                  <c:v>49970.7980021399</c:v>
                </c:pt>
                <c:pt idx="310">
                  <c:v>49986.6510213376</c:v>
                </c:pt>
                <c:pt idx="311">
                  <c:v>50001.3010522831</c:v>
                </c:pt>
                <c:pt idx="312">
                  <c:v>50014.7448024537</c:v>
                </c:pt>
                <c:pt idx="313">
                  <c:v>50026.9789859971</c:v>
                </c:pt>
                <c:pt idx="314">
                  <c:v>50038.0003237042</c:v>
                </c:pt>
                <c:pt idx="315">
                  <c:v>50047.8055429821</c:v>
                </c:pt>
                <c:pt idx="316">
                  <c:v>50056.391377827</c:v>
                </c:pt>
                <c:pt idx="317">
                  <c:v>50063.7545687972</c:v>
                </c:pt>
                <c:pt idx="318">
                  <c:v>50069.891862987</c:v>
                </c:pt>
                <c:pt idx="319">
                  <c:v>50074.8000139995</c:v>
                </c:pt>
                <c:pt idx="320">
                  <c:v>50078.4757819205</c:v>
                </c:pt>
                <c:pt idx="321">
                  <c:v>50080.9159332926</c:v>
                </c:pt>
                <c:pt idx="322">
                  <c:v>50082.1172410888</c:v>
                </c:pt>
                <c:pt idx="323">
                  <c:v>50082.0764846867</c:v>
                </c:pt>
                <c:pt idx="324">
                  <c:v>50080.7904498429</c:v>
                </c:pt>
                <c:pt idx="325">
                  <c:v>50078.2559286675</c:v>
                </c:pt>
                <c:pt idx="326">
                  <c:v>50074.4697195982</c:v>
                </c:pt>
                <c:pt idx="327">
                  <c:v>50069.4286273757</c:v>
                </c:pt>
                <c:pt idx="328">
                  <c:v>50063.129463018</c:v>
                </c:pt>
                <c:pt idx="329">
                  <c:v>50055.569043796</c:v>
                </c:pt>
                <c:pt idx="330">
                  <c:v>50046.7441932079</c:v>
                </c:pt>
                <c:pt idx="331">
                  <c:v>50036.6517409555</c:v>
                </c:pt>
                <c:pt idx="332">
                  <c:v>50025.2885229187</c:v>
                </c:pt>
                <c:pt idx="333">
                  <c:v>50012.6513811318</c:v>
                </c:pt>
                <c:pt idx="334">
                  <c:v>49998.7371637592</c:v>
                </c:pt>
                <c:pt idx="335">
                  <c:v>49983.5427250706</c:v>
                </c:pt>
                <c:pt idx="336">
                  <c:v>49967.0649254179</c:v>
                </c:pt>
                <c:pt idx="337">
                  <c:v>49949.3006312112</c:v>
                </c:pt>
                <c:pt idx="338">
                  <c:v>49930.2467148945</c:v>
                </c:pt>
                <c:pt idx="339">
                  <c:v>49909.9000549228</c:v>
                </c:pt>
                <c:pt idx="340">
                  <c:v>49888.2575357385</c:v>
                </c:pt>
                <c:pt idx="341">
                  <c:v>49865.3160477482</c:v>
                </c:pt>
                <c:pt idx="342">
                  <c:v>49841.0724872991</c:v>
                </c:pt>
                <c:pt idx="343">
                  <c:v>49815.5237566568</c:v>
                </c:pt>
                <c:pt idx="344">
                  <c:v>49788.6667639816</c:v>
                </c:pt>
                <c:pt idx="345">
                  <c:v>49760.4984233062</c:v>
                </c:pt>
                <c:pt idx="346">
                  <c:v>49731.0156545132</c:v>
                </c:pt>
                <c:pt idx="347">
                  <c:v>49700.2153833122</c:v>
                </c:pt>
                <c:pt idx="348">
                  <c:v>49668.0945412176</c:v>
                </c:pt>
                <c:pt idx="349">
                  <c:v>49634.6500655267</c:v>
                </c:pt>
                <c:pt idx="350">
                  <c:v>49599.878899297</c:v>
                </c:pt>
                <c:pt idx="351">
                  <c:v>49563.7779913247</c:v>
                </c:pt>
                <c:pt idx="352">
                  <c:v>49526.3442961227</c:v>
                </c:pt>
                <c:pt idx="353">
                  <c:v>49487.5747738987</c:v>
                </c:pt>
                <c:pt idx="354">
                  <c:v>49447.4663905336</c:v>
                </c:pt>
                <c:pt idx="355">
                  <c:v>49406.0161175606</c:v>
                </c:pt>
                <c:pt idx="356">
                  <c:v>49363.2209321428</c:v>
                </c:pt>
                <c:pt idx="357">
                  <c:v>49319.0778170529</c:v>
                </c:pt>
                <c:pt idx="358">
                  <c:v>49273.5837606515</c:v>
                </c:pt>
                <c:pt idx="359">
                  <c:v>49226.7357568663</c:v>
                </c:pt>
                <c:pt idx="360">
                  <c:v>49178.5308051711</c:v>
                </c:pt>
                <c:pt idx="361">
                  <c:v>49128.9659105653</c:v>
                </c:pt>
                <c:pt idx="362">
                  <c:v>49078.0380835525</c:v>
                </c:pt>
                <c:pt idx="363">
                  <c:v>49025.7443401212</c:v>
                </c:pt>
                <c:pt idx="364">
                  <c:v>48972.081701723</c:v>
                </c:pt>
                <c:pt idx="365">
                  <c:v>48917.0471952532</c:v>
                </c:pt>
                <c:pt idx="366">
                  <c:v>48860.6378530301</c:v>
                </c:pt>
                <c:pt idx="367">
                  <c:v>48802.8507127754</c:v>
                </c:pt>
                <c:pt idx="368">
                  <c:v>48743.6828175936</c:v>
                </c:pt>
                <c:pt idx="369">
                  <c:v>48683.1312159524</c:v>
                </c:pt>
                <c:pt idx="370">
                  <c:v>48621.192961663</c:v>
                </c:pt>
                <c:pt idx="371">
                  <c:v>48557.8651138606</c:v>
                </c:pt>
                <c:pt idx="372">
                  <c:v>48493.1447369843</c:v>
                </c:pt>
                <c:pt idx="373">
                  <c:v>48427.028900758</c:v>
                </c:pt>
                <c:pt idx="374">
                  <c:v>48359.5146801712</c:v>
                </c:pt>
                <c:pt idx="375">
                  <c:v>48290.5991554593</c:v>
                </c:pt>
                <c:pt idx="376">
                  <c:v>48220.2794120849</c:v>
                </c:pt>
                <c:pt idx="377">
                  <c:v>48148.5525407186</c:v>
                </c:pt>
                <c:pt idx="378">
                  <c:v>48075.4156372201</c:v>
                </c:pt>
                <c:pt idx="379">
                  <c:v>48000.8658026191</c:v>
                </c:pt>
                <c:pt idx="380">
                  <c:v>47924.9001430971</c:v>
                </c:pt>
                <c:pt idx="381">
                  <c:v>47847.5157699683</c:v>
                </c:pt>
                <c:pt idx="382">
                  <c:v>47768.7097996612</c:v>
                </c:pt>
                <c:pt idx="383">
                  <c:v>47688.4793537005</c:v>
                </c:pt>
                <c:pt idx="384">
                  <c:v>47606.821558688</c:v>
                </c:pt>
                <c:pt idx="385">
                  <c:v>47523.7335462854</c:v>
                </c:pt>
                <c:pt idx="386">
                  <c:v>47439.2124531952</c:v>
                </c:pt>
                <c:pt idx="387">
                  <c:v>47353.2554211433</c:v>
                </c:pt>
                <c:pt idx="388">
                  <c:v>47265.8595968606</c:v>
                </c:pt>
                <c:pt idx="389">
                  <c:v>47177.0221320658</c:v>
                </c:pt>
                <c:pt idx="390">
                  <c:v>47086.7401834466</c:v>
                </c:pt>
                <c:pt idx="391">
                  <c:v>46995.0109126432</c:v>
                </c:pt>
                <c:pt idx="392">
                  <c:v>46901.83148623</c:v>
                </c:pt>
                <c:pt idx="393">
                  <c:v>46807.1990756983</c:v>
                </c:pt>
                <c:pt idx="394">
                  <c:v>46711.1108574387</c:v>
                </c:pt>
                <c:pt idx="395">
                  <c:v>46613.5640127244</c:v>
                </c:pt>
                <c:pt idx="396">
                  <c:v>46514.5557276935</c:v>
                </c:pt>
                <c:pt idx="397">
                  <c:v>46414.0831933319</c:v>
                </c:pt>
                <c:pt idx="398">
                  <c:v>46312.1436054565</c:v>
                </c:pt>
                <c:pt idx="399">
                  <c:v>46208.7341646979</c:v>
                </c:pt>
                <c:pt idx="400">
                  <c:v>46103.8520764842</c:v>
                </c:pt>
                <c:pt idx="401">
                  <c:v>45997.4945510235</c:v>
                </c:pt>
                <c:pt idx="402">
                  <c:v>45889.6588032877</c:v>
                </c:pt>
                <c:pt idx="403">
                  <c:v>45780.3420529957</c:v>
                </c:pt>
                <c:pt idx="404">
                  <c:v>45669.5415245969</c:v>
                </c:pt>
                <c:pt idx="405">
                  <c:v>45557.2544472551</c:v>
                </c:pt>
                <c:pt idx="406">
                  <c:v>45443.4780548316</c:v>
                </c:pt>
                <c:pt idx="407">
                  <c:v>45328.2095858694</c:v>
                </c:pt>
                <c:pt idx="408">
                  <c:v>45211.4462835769</c:v>
                </c:pt>
                <c:pt idx="409">
                  <c:v>45093.1853958117</c:v>
                </c:pt>
                <c:pt idx="410">
                  <c:v>44973.4241750648</c:v>
                </c:pt>
                <c:pt idx="411">
                  <c:v>44852.1598784445</c:v>
                </c:pt>
                <c:pt idx="412">
                  <c:v>44729.3897676607</c:v>
                </c:pt>
                <c:pt idx="413">
                  <c:v>44605.1111090089</c:v>
                </c:pt>
                <c:pt idx="414">
                  <c:v>44479.3211733549</c:v>
                </c:pt>
                <c:pt idx="415">
                  <c:v>44352.0172361189</c:v>
                </c:pt>
                <c:pt idx="416">
                  <c:v>44223.1965772601</c:v>
                </c:pt>
                <c:pt idx="417">
                  <c:v>44092.8564812611</c:v>
                </c:pt>
                <c:pt idx="418">
                  <c:v>43960.9942371127</c:v>
                </c:pt>
                <c:pt idx="419">
                  <c:v>43827.6071382987</c:v>
                </c:pt>
                <c:pt idx="420">
                  <c:v>43692.6924827804</c:v>
                </c:pt>
                <c:pt idx="421">
                  <c:v>43556.2475729815</c:v>
                </c:pt>
                <c:pt idx="422">
                  <c:v>43418.2697157735</c:v>
                </c:pt>
                <c:pt idx="423">
                  <c:v>43278.7562224601</c:v>
                </c:pt>
                <c:pt idx="424">
                  <c:v>43137.7044087625</c:v>
                </c:pt>
                <c:pt idx="425">
                  <c:v>42995.1115948049</c:v>
                </c:pt>
                <c:pt idx="426">
                  <c:v>42850.9751050992</c:v>
                </c:pt>
                <c:pt idx="427">
                  <c:v>42705.2922685305</c:v>
                </c:pt>
                <c:pt idx="428">
                  <c:v>42558.0604183429</c:v>
                </c:pt>
                <c:pt idx="429">
                  <c:v>42409.2768921242</c:v>
                </c:pt>
                <c:pt idx="430">
                  <c:v>42258.939031792</c:v>
                </c:pt>
                <c:pt idx="431">
                  <c:v>42107.0441835792</c:v>
                </c:pt>
                <c:pt idx="432">
                  <c:v>41953.5896980195</c:v>
                </c:pt>
                <c:pt idx="433">
                  <c:v>41798.5729299332</c:v>
                </c:pt>
                <c:pt idx="434">
                  <c:v>41641.991238413</c:v>
                </c:pt>
                <c:pt idx="435">
                  <c:v>41483.8419868102</c:v>
                </c:pt>
                <c:pt idx="436">
                  <c:v>41324.1225427198</c:v>
                </c:pt>
                <c:pt idx="437">
                  <c:v>41162.8302779676</c:v>
                </c:pt>
                <c:pt idx="438">
                  <c:v>40999.9625685957</c:v>
                </c:pt>
                <c:pt idx="439">
                  <c:v>40835.5167948483</c:v>
                </c:pt>
                <c:pt idx="440">
                  <c:v>40669.4903411589</c:v>
                </c:pt>
                <c:pt idx="441">
                  <c:v>40501.8805961357</c:v>
                </c:pt>
                <c:pt idx="442">
                  <c:v>40332.6849525481</c:v>
                </c:pt>
                <c:pt idx="443">
                  <c:v>40161.9008073136</c:v>
                </c:pt>
                <c:pt idx="444">
                  <c:v>39989.5255614839</c:v>
                </c:pt>
                <c:pt idx="445">
                  <c:v>39815.5566202314</c:v>
                </c:pt>
                <c:pt idx="446">
                  <c:v>39639.9913928363</c:v>
                </c:pt>
                <c:pt idx="447">
                  <c:v>39462.8272926723</c:v>
                </c:pt>
                <c:pt idx="448">
                  <c:v>39284.0617371944</c:v>
                </c:pt>
                <c:pt idx="449">
                  <c:v>39103.6921479251</c:v>
                </c:pt>
                <c:pt idx="450">
                  <c:v>38921.7159504414</c:v>
                </c:pt>
                <c:pt idx="451">
                  <c:v>38738.130574362</c:v>
                </c:pt>
                <c:pt idx="452">
                  <c:v>38552.9334533337</c:v>
                </c:pt>
                <c:pt idx="453">
                  <c:v>38366.1220250191</c:v>
                </c:pt>
                <c:pt idx="454">
                  <c:v>38177.6937310831</c:v>
                </c:pt>
                <c:pt idx="455">
                  <c:v>37987.6460171807</c:v>
                </c:pt>
                <c:pt idx="456">
                  <c:v>37795.9763329438</c:v>
                </c:pt>
                <c:pt idx="457">
                  <c:v>37602.6821319687</c:v>
                </c:pt>
                <c:pt idx="458">
                  <c:v>37407.7608718032</c:v>
                </c:pt>
                <c:pt idx="459">
                  <c:v>37211.2100139345</c:v>
                </c:pt>
                <c:pt idx="460">
                  <c:v>37013.0270237761</c:v>
                </c:pt>
                <c:pt idx="461">
                  <c:v>36813.209370656</c:v>
                </c:pt>
                <c:pt idx="462">
                  <c:v>36611.7545278035</c:v>
                </c:pt>
                <c:pt idx="463">
                  <c:v>36408.6599723374</c:v>
                </c:pt>
                <c:pt idx="464">
                  <c:v>36203.9231852537</c:v>
                </c:pt>
                <c:pt idx="465">
                  <c:v>35997.5416514133</c:v>
                </c:pt>
                <c:pt idx="466">
                  <c:v>35789.5128595295</c:v>
                </c:pt>
                <c:pt idx="467">
                  <c:v>35579.8343021564</c:v>
                </c:pt>
                <c:pt idx="468">
                  <c:v>35368.5034756766</c:v>
                </c:pt>
                <c:pt idx="469">
                  <c:v>35155.5178802889</c:v>
                </c:pt>
                <c:pt idx="470">
                  <c:v>34940.875019997</c:v>
                </c:pt>
                <c:pt idx="471">
                  <c:v>34724.572402597</c:v>
                </c:pt>
                <c:pt idx="472">
                  <c:v>34506.6075396659</c:v>
                </c:pt>
                <c:pt idx="473">
                  <c:v>34286.9779465498</c:v>
                </c:pt>
                <c:pt idx="474">
                  <c:v>34065.681142352</c:v>
                </c:pt>
                <c:pt idx="475">
                  <c:v>33842.7146499211</c:v>
                </c:pt>
                <c:pt idx="476">
                  <c:v>33618.0759958405</c:v>
                </c:pt>
                <c:pt idx="477">
                  <c:v>33391.7627104151</c:v>
                </c:pt>
                <c:pt idx="478">
                  <c:v>33163.7723276612</c:v>
                </c:pt>
                <c:pt idx="479">
                  <c:v>32934.1023852945</c:v>
                </c:pt>
                <c:pt idx="480">
                  <c:v>32702.7504247187</c:v>
                </c:pt>
                <c:pt idx="481">
                  <c:v>32469.7139910141</c:v>
                </c:pt>
                <c:pt idx="482">
                  <c:v>32234.9906329264</c:v>
                </c:pt>
                <c:pt idx="483">
                  <c:v>31998.5779028553</c:v>
                </c:pt>
                <c:pt idx="484">
                  <c:v>31760.4733568436</c:v>
                </c:pt>
                <c:pt idx="485">
                  <c:v>31520.6745545656</c:v>
                </c:pt>
                <c:pt idx="486">
                  <c:v>31279.1790593165</c:v>
                </c:pt>
                <c:pt idx="487">
                  <c:v>31035.9844380007</c:v>
                </c:pt>
                <c:pt idx="488">
                  <c:v>30791.0882611216</c:v>
                </c:pt>
                <c:pt idx="489">
                  <c:v>30544.4881027699</c:v>
                </c:pt>
                <c:pt idx="490">
                  <c:v>30296.1815406131</c:v>
                </c:pt>
                <c:pt idx="491">
                  <c:v>30046.1661558849</c:v>
                </c:pt>
                <c:pt idx="492">
                  <c:v>29794.4395333733</c:v>
                </c:pt>
                <c:pt idx="493">
                  <c:v>29540.9992614113</c:v>
                </c:pt>
                <c:pt idx="494">
                  <c:v>29285.8429318652</c:v>
                </c:pt>
                <c:pt idx="495">
                  <c:v>29028.9681401241</c:v>
                </c:pt>
                <c:pt idx="496">
                  <c:v>28770.3724850896</c:v>
                </c:pt>
                <c:pt idx="497">
                  <c:v>28510.053569165</c:v>
                </c:pt>
                <c:pt idx="498">
                  <c:v>28248.0089982447</c:v>
                </c:pt>
                <c:pt idx="499">
                  <c:v>27984.2363817039</c:v>
                </c:pt>
                <c:pt idx="500">
                  <c:v>27718.7333323881</c:v>
                </c:pt>
                <c:pt idx="501">
                  <c:v>27451.4974666029</c:v>
                </c:pt>
                <c:pt idx="502">
                  <c:v>27182.526404103</c:v>
                </c:pt>
                <c:pt idx="503">
                  <c:v>26911.8177680831</c:v>
                </c:pt>
                <c:pt idx="504">
                  <c:v>26639.3691851663</c:v>
                </c:pt>
                <c:pt idx="505">
                  <c:v>26365.1782853949</c:v>
                </c:pt>
                <c:pt idx="506">
                  <c:v>26089.2427022198</c:v>
                </c:pt>
                <c:pt idx="507">
                  <c:v>25811.5600724907</c:v>
                </c:pt>
                <c:pt idx="508">
                  <c:v>25532.1280364453</c:v>
                </c:pt>
                <c:pt idx="509">
                  <c:v>25250.9442377004</c:v>
                </c:pt>
                <c:pt idx="510">
                  <c:v>24968.006323241</c:v>
                </c:pt>
                <c:pt idx="511">
                  <c:v>24683.3119434106</c:v>
                </c:pt>
                <c:pt idx="512">
                  <c:v>24396.8587519017</c:v>
                </c:pt>
                <c:pt idx="513">
                  <c:v>24108.6444057456</c:v>
                </c:pt>
                <c:pt idx="514">
                  <c:v>23818.666565302</c:v>
                </c:pt>
                <c:pt idx="515">
                  <c:v>23526.922894251</c:v>
                </c:pt>
                <c:pt idx="516">
                  <c:v>23233.4110595814</c:v>
                </c:pt>
                <c:pt idx="517">
                  <c:v>22938.128731582</c:v>
                </c:pt>
                <c:pt idx="518">
                  <c:v>22641.0735838322</c:v>
                </c:pt>
                <c:pt idx="519">
                  <c:v>22342.2432931918</c:v>
                </c:pt>
                <c:pt idx="520">
                  <c:v>22041.6355397916</c:v>
                </c:pt>
                <c:pt idx="521">
                  <c:v>21739.2480070242</c:v>
                </c:pt>
                <c:pt idx="522">
                  <c:v>21435.0783815342</c:v>
                </c:pt>
                <c:pt idx="523">
                  <c:v>21129.1243532088</c:v>
                </c:pt>
                <c:pt idx="524">
                  <c:v>20821.3836151688</c:v>
                </c:pt>
                <c:pt idx="525">
                  <c:v>20511.8538637585</c:v>
                </c:pt>
                <c:pt idx="526">
                  <c:v>20200.532798537</c:v>
                </c:pt>
                <c:pt idx="527">
                  <c:v>19887.418122269</c:v>
                </c:pt>
                <c:pt idx="528">
                  <c:v>19572.5075409151</c:v>
                </c:pt>
                <c:pt idx="529">
                  <c:v>19255.7987636227</c:v>
                </c:pt>
                <c:pt idx="530">
                  <c:v>18937.2895027173</c:v>
                </c:pt>
                <c:pt idx="531">
                  <c:v>18616.9774736929</c:v>
                </c:pt>
                <c:pt idx="532">
                  <c:v>18294.860395203</c:v>
                </c:pt>
                <c:pt idx="533">
                  <c:v>17970.9359890519</c:v>
                </c:pt>
                <c:pt idx="534">
                  <c:v>17645.2019801852</c:v>
                </c:pt>
                <c:pt idx="535">
                  <c:v>17317.6560966813</c:v>
                </c:pt>
                <c:pt idx="536">
                  <c:v>16988.2960697423</c:v>
                </c:pt>
                <c:pt idx="537">
                  <c:v>16657.1196336848</c:v>
                </c:pt>
                <c:pt idx="538">
                  <c:v>16324.1245259315</c:v>
                </c:pt>
                <c:pt idx="539">
                  <c:v>15989.3084870024</c:v>
                </c:pt>
                <c:pt idx="540">
                  <c:v>15652.6692605059</c:v>
                </c:pt>
                <c:pt idx="541">
                  <c:v>15314.2045931294</c:v>
                </c:pt>
                <c:pt idx="542">
                  <c:v>14973.9122346321</c:v>
                </c:pt>
                <c:pt idx="543">
                  <c:v>14631.7899378349</c:v>
                </c:pt>
                <c:pt idx="544">
                  <c:v>14287.8354586123</c:v>
                </c:pt>
                <c:pt idx="545">
                  <c:v>13942.0465558842</c:v>
                </c:pt>
                <c:pt idx="546">
                  <c:v>13594.4209916067</c:v>
                </c:pt>
                <c:pt idx="547">
                  <c:v>13244.956530764</c:v>
                </c:pt>
                <c:pt idx="548">
                  <c:v>12893.6509413597</c:v>
                </c:pt>
                <c:pt idx="549">
                  <c:v>12540.5019944086</c:v>
                </c:pt>
                <c:pt idx="550">
                  <c:v>12185.5074639278</c:v>
                </c:pt>
                <c:pt idx="551">
                  <c:v>11828.6651269289</c:v>
                </c:pt>
                <c:pt idx="552">
                  <c:v>11469.9727634093</c:v>
                </c:pt>
                <c:pt idx="553">
                  <c:v>11109.428156344</c:v>
                </c:pt>
                <c:pt idx="554">
                  <c:v>10747.0290916773</c:v>
                </c:pt>
                <c:pt idx="555">
                  <c:v>10382.7733583146</c:v>
                </c:pt>
                <c:pt idx="556">
                  <c:v>10016.658748114</c:v>
                </c:pt>
                <c:pt idx="557">
                  <c:v>9648.68305587856</c:v>
                </c:pt>
                <c:pt idx="558">
                  <c:v>9278.84407934753</c:v>
                </c:pt>
                <c:pt idx="559">
                  <c:v>8907.13961918882</c:v>
                </c:pt>
                <c:pt idx="560">
                  <c:v>8533.56747899062</c:v>
                </c:pt>
                <c:pt idx="561">
                  <c:v>8158.1254652534</c:v>
                </c:pt>
                <c:pt idx="562">
                  <c:v>7780.81138738207</c:v>
                </c:pt>
                <c:pt idx="563">
                  <c:v>7401.62305767776</c:v>
                </c:pt>
                <c:pt idx="564">
                  <c:v>7020.55829132994</c:v>
                </c:pt>
                <c:pt idx="565">
                  <c:v>6637.61490640871</c:v>
                </c:pt>
                <c:pt idx="566">
                  <c:v>6252.79072385648</c:v>
                </c:pt>
                <c:pt idx="567">
                  <c:v>5866.08356748056</c:v>
                </c:pt>
                <c:pt idx="568">
                  <c:v>5477.49126394544</c:v>
                </c:pt>
                <c:pt idx="569">
                  <c:v>5087.01164276432</c:v>
                </c:pt>
                <c:pt idx="570">
                  <c:v>4694.642536292</c:v>
                </c:pt>
                <c:pt idx="571">
                  <c:v>4300.3817797169</c:v>
                </c:pt>
                <c:pt idx="572">
                  <c:v>3904.22721105348</c:v>
                </c:pt>
                <c:pt idx="573">
                  <c:v>3506.17667113437</c:v>
                </c:pt>
                <c:pt idx="574">
                  <c:v>3106.22800360312</c:v>
                </c:pt>
                <c:pt idx="575">
                  <c:v>2704.3790549062</c:v>
                </c:pt>
                <c:pt idx="576">
                  <c:v>2300.62767428556</c:v>
                </c:pt>
                <c:pt idx="577">
                  <c:v>1894.97171377123</c:v>
                </c:pt>
                <c:pt idx="578">
                  <c:v>1487.40902817369</c:v>
                </c:pt>
                <c:pt idx="579">
                  <c:v>1077.93747507627</c:v>
                </c:pt>
                <c:pt idx="580">
                  <c:v>666.554914828332</c:v>
                </c:pt>
                <c:pt idx="581">
                  <c:v>253.259210536664</c:v>
                </c:pt>
                <c:pt idx="582">
                  <c:v>-161.951771940658</c:v>
                </c:pt>
                <c:pt idx="583">
                  <c:v>-579.080164002458</c:v>
                </c:pt>
                <c:pt idx="584">
                  <c:v>-998.128094311338</c:v>
                </c:pt>
                <c:pt idx="585">
                  <c:v>-1419.09768880144</c:v>
                </c:pt>
                <c:pt idx="586">
                  <c:v>-1841.99107068498</c:v>
                </c:pt>
                <c:pt idx="587">
                  <c:v>-2266.81036046025</c:v>
                </c:pt>
                <c:pt idx="588">
                  <c:v>-2693.55767591851</c:v>
                </c:pt>
                <c:pt idx="589">
                  <c:v>-3122.23513215117</c:v>
                </c:pt>
                <c:pt idx="590">
                  <c:v>-3552.84484155686</c:v>
                </c:pt>
                <c:pt idx="591">
                  <c:v>-3985.3889138489</c:v>
                </c:pt>
                <c:pt idx="592">
                  <c:v>-4419.86945606183</c:v>
                </c:pt>
                <c:pt idx="593">
                  <c:v>-4856.28857255913</c:v>
                </c:pt>
                <c:pt idx="594">
                  <c:v>-5294.64836503976</c:v>
                </c:pt>
                <c:pt idx="595">
                  <c:v>-5734.95093254556</c:v>
                </c:pt>
                <c:pt idx="596">
                  <c:v>-6177.19837146791</c:v>
                </c:pt>
                <c:pt idx="597">
                  <c:v>-6621.39277555505</c:v>
                </c:pt>
                <c:pt idx="598">
                  <c:v>-7067.5362359185</c:v>
                </c:pt>
                <c:pt idx="599">
                  <c:v>-7515.63084104046</c:v>
                </c:pt>
                <c:pt idx="600">
                  <c:v>-7965.67867678058</c:v>
                </c:pt>
                <c:pt idx="601">
                  <c:v>-8417.68182638276</c:v>
                </c:pt>
                <c:pt idx="602">
                  <c:v>-8871.64237048174</c:v>
                </c:pt>
                <c:pt idx="603">
                  <c:v>-9327.56238711061</c:v>
                </c:pt>
                <c:pt idx="604">
                  <c:v>-9785.44395170643</c:v>
                </c:pt>
                <c:pt idx="605">
                  <c:v>-10245.2891371183</c:v>
                </c:pt>
                <c:pt idx="606">
                  <c:v>-10707.1000136131</c:v>
                </c:pt>
                <c:pt idx="607">
                  <c:v>-11170.8786488828</c:v>
                </c:pt>
                <c:pt idx="608">
                  <c:v>-11636.6271080505</c:v>
                </c:pt>
                <c:pt idx="609">
                  <c:v>-12104.3474536779</c:v>
                </c:pt>
                <c:pt idx="610">
                  <c:v>-12574.0417457711</c:v>
                </c:pt>
                <c:pt idx="611">
                  <c:v>-13045.7120417878</c:v>
                </c:pt>
                <c:pt idx="612">
                  <c:v>-13519.3603966435</c:v>
                </c:pt>
                <c:pt idx="613">
                  <c:v>-13994.9888627184</c:v>
                </c:pt>
                <c:pt idx="614">
                  <c:v>-14472.5994898635</c:v>
                </c:pt>
                <c:pt idx="615">
                  <c:v>-14952.1943254074</c:v>
                </c:pt>
                <c:pt idx="616">
                  <c:v>-15433.7754141625</c:v>
                </c:pt>
                <c:pt idx="617">
                  <c:v>-15917.3447984321</c:v>
                </c:pt>
                <c:pt idx="618">
                  <c:v>-16402.9045180157</c:v>
                </c:pt>
                <c:pt idx="619">
                  <c:v>-16890.4566102167</c:v>
                </c:pt>
                <c:pt idx="620">
                  <c:v>-17380.0031098475</c:v>
                </c:pt>
                <c:pt idx="621">
                  <c:v>-17871.5460492372</c:v>
                </c:pt>
                <c:pt idx="622">
                  <c:v>-18365.0874582364</c:v>
                </c:pt>
                <c:pt idx="623">
                  <c:v>-18860.6293642249</c:v>
                </c:pt>
                <c:pt idx="624">
                  <c:v>-19358.173792117</c:v>
                </c:pt>
                <c:pt idx="625">
                  <c:v>-19857.7227643683</c:v>
                </c:pt>
                <c:pt idx="626">
                  <c:v>-20359.2783009819</c:v>
                </c:pt>
                <c:pt idx="627">
                  <c:v>-20862.8424195142</c:v>
                </c:pt>
                <c:pt idx="628">
                  <c:v>-21368.4171350814</c:v>
                </c:pt>
                <c:pt idx="629">
                  <c:v>-21876.0044603658</c:v>
                </c:pt>
                <c:pt idx="630">
                  <c:v>-22385.6064056216</c:v>
                </c:pt>
                <c:pt idx="631">
                  <c:v>-22897.2249786811</c:v>
                </c:pt>
                <c:pt idx="632">
                  <c:v>-23410.8621849611</c:v>
                </c:pt>
                <c:pt idx="633">
                  <c:v>-23926.5200274686</c:v>
                </c:pt>
                <c:pt idx="634">
                  <c:v>-24444.2005068068</c:v>
                </c:pt>
                <c:pt idx="635">
                  <c:v>-24963.9056211814</c:v>
                </c:pt>
                <c:pt idx="636">
                  <c:v>-25485.6373664066</c:v>
                </c:pt>
                <c:pt idx="637">
                  <c:v>-26009.397735911</c:v>
                </c:pt>
                <c:pt idx="638">
                  <c:v>-26535.1887207433</c:v>
                </c:pt>
                <c:pt idx="639">
                  <c:v>-27063.0123095789</c:v>
                </c:pt>
                <c:pt idx="640">
                  <c:v>-27592.8704887246</c:v>
                </c:pt>
                <c:pt idx="641">
                  <c:v>-28124.7652421261</c:v>
                </c:pt>
                <c:pt idx="642">
                  <c:v>-28658.6985513727</c:v>
                </c:pt>
                <c:pt idx="643">
                  <c:v>-29194.6723957032</c:v>
                </c:pt>
                <c:pt idx="644">
                  <c:v>-29732.6887520125</c:v>
                </c:pt>
                <c:pt idx="645">
                  <c:v>-30272.7495948568</c:v>
                </c:pt>
                <c:pt idx="646">
                  <c:v>-30814.8568964591</c:v>
                </c:pt>
                <c:pt idx="647">
                  <c:v>-31359.0126267157</c:v>
                </c:pt>
                <c:pt idx="648">
                  <c:v>-31905.2187532018</c:v>
                </c:pt>
                <c:pt idx="649">
                  <c:v>-32453.4772411765</c:v>
                </c:pt>
                <c:pt idx="650">
                  <c:v>-33003.7900535894</c:v>
                </c:pt>
                <c:pt idx="651">
                  <c:v>-33556.1591510857</c:v>
                </c:pt>
                <c:pt idx="652">
                  <c:v>-34110.586492012</c:v>
                </c:pt>
                <c:pt idx="653">
                  <c:v>-34667.0740324224</c:v>
                </c:pt>
                <c:pt idx="654">
                  <c:v>-35225.6237260831</c:v>
                </c:pt>
                <c:pt idx="655">
                  <c:v>-35786.2375244789</c:v>
                </c:pt>
                <c:pt idx="656">
                  <c:v>-36348.9173768187</c:v>
                </c:pt>
                <c:pt idx="657">
                  <c:v>-36913.6652300404</c:v>
                </c:pt>
                <c:pt idx="658">
                  <c:v>-37480.483028817</c:v>
                </c:pt>
                <c:pt idx="659">
                  <c:v>-38049.372715562</c:v>
                </c:pt>
                <c:pt idx="660">
                  <c:v>-38620.3362304349</c:v>
                </c:pt>
                <c:pt idx="661">
                  <c:v>-39193.3755113465</c:v>
                </c:pt>
                <c:pt idx="662">
                  <c:v>-39768.4924939647</c:v>
                </c:pt>
                <c:pt idx="663">
                  <c:v>-40345.6891117197</c:v>
                </c:pt>
                <c:pt idx="664">
                  <c:v>-40924.967295809</c:v>
                </c:pt>
                <c:pt idx="665">
                  <c:v>-41506.3289752037</c:v>
                </c:pt>
                <c:pt idx="666">
                  <c:v>-42089.7760766534</c:v>
                </c:pt>
                <c:pt idx="667">
                  <c:v>-42675.3105246914</c:v>
                </c:pt>
                <c:pt idx="668">
                  <c:v>-43262.9342416402</c:v>
                </c:pt>
                <c:pt idx="669">
                  <c:v>-43852.6491476168</c:v>
                </c:pt>
                <c:pt idx="670">
                  <c:v>-44444.4571605383</c:v>
                </c:pt>
                <c:pt idx="671">
                  <c:v>-45038.3601961265</c:v>
                </c:pt>
                <c:pt idx="672">
                  <c:v>-45634.3601679137</c:v>
                </c:pt>
                <c:pt idx="673">
                  <c:v>-46232.4589872479</c:v>
                </c:pt>
                <c:pt idx="674">
                  <c:v>-46832.6585632979</c:v>
                </c:pt>
                <c:pt idx="675">
                  <c:v>-47434.9608030586</c:v>
                </c:pt>
                <c:pt idx="676">
                  <c:v>-48039.3676113557</c:v>
                </c:pt>
                <c:pt idx="677">
                  <c:v>-48645.8808908517</c:v>
                </c:pt>
                <c:pt idx="678">
                  <c:v>-49254.5025420506</c:v>
                </c:pt>
                <c:pt idx="679">
                  <c:v>-49865.234463303</c:v>
                </c:pt>
                <c:pt idx="680">
                  <c:v>-50478.0785508111</c:v>
                </c:pt>
                <c:pt idx="681">
                  <c:v>-51093.0366986343</c:v>
                </c:pt>
                <c:pt idx="682">
                  <c:v>-51710.1107986936</c:v>
                </c:pt>
                <c:pt idx="683">
                  <c:v>-52329.3027407771</c:v>
                </c:pt>
                <c:pt idx="684">
                  <c:v>-52950.6144125452</c:v>
                </c:pt>
                <c:pt idx="685">
                  <c:v>-53574.0476995351</c:v>
                </c:pt>
                <c:pt idx="686">
                  <c:v>-54199.6044851661</c:v>
                </c:pt>
                <c:pt idx="687">
                  <c:v>-54827.2866507449</c:v>
                </c:pt>
                <c:pt idx="688">
                  <c:v>-55457.0960754694</c:v>
                </c:pt>
                <c:pt idx="689">
                  <c:v>-56089.0346364354</c:v>
                </c:pt>
                <c:pt idx="690">
                  <c:v>-56723.1042086401</c:v>
                </c:pt>
                <c:pt idx="691">
                  <c:v>-57359.3066649878</c:v>
                </c:pt>
                <c:pt idx="692">
                  <c:v>-57997.6438762941</c:v>
                </c:pt>
                <c:pt idx="693">
                  <c:v>-58638.117711292</c:v>
                </c:pt>
                <c:pt idx="694">
                  <c:v>-59280.730036635</c:v>
                </c:pt>
                <c:pt idx="695">
                  <c:v>-59925.4827169037</c:v>
                </c:pt>
                <c:pt idx="696">
                  <c:v>-60572.3776146095</c:v>
                </c:pt>
                <c:pt idx="697">
                  <c:v>-61221.4165901999</c:v>
                </c:pt>
                <c:pt idx="698">
                  <c:v>-61872.6015020632</c:v>
                </c:pt>
                <c:pt idx="699">
                  <c:v>-62525.9342065333</c:v>
                </c:pt>
                <c:pt idx="700">
                  <c:v>-63181.4165578941</c:v>
                </c:pt>
                <c:pt idx="701">
                  <c:v>-63839.050408385</c:v>
                </c:pt>
                <c:pt idx="702">
                  <c:v>-64498.837608205</c:v>
                </c:pt>
                <c:pt idx="703">
                  <c:v>-65160.7800055175</c:v>
                </c:pt>
                <c:pt idx="704">
                  <c:v>-65824.8794464555</c:v>
                </c:pt>
                <c:pt idx="705">
                  <c:v>-66491.1377751255</c:v>
                </c:pt>
                <c:pt idx="706">
                  <c:v>-67159.5568336129</c:v>
                </c:pt>
                <c:pt idx="707">
                  <c:v>-67830.1384619859</c:v>
                </c:pt>
                <c:pt idx="708">
                  <c:v>-68502.884498301</c:v>
                </c:pt>
                <c:pt idx="709">
                  <c:v>-69177.796778607</c:v>
                </c:pt>
                <c:pt idx="710">
                  <c:v>-69854.8771369498</c:v>
                </c:pt>
                <c:pt idx="711">
                  <c:v>-70534.127405377</c:v>
                </c:pt>
                <c:pt idx="712">
                  <c:v>-71215.5494139421</c:v>
                </c:pt>
                <c:pt idx="713">
                  <c:v>-71899.1449907099</c:v>
                </c:pt>
                <c:pt idx="714">
                  <c:v>-72584.9159617603</c:v>
                </c:pt>
                <c:pt idx="715">
                  <c:v>-73272.864151193</c:v>
                </c:pt>
                <c:pt idx="716">
                  <c:v>-73962.9913811322</c:v>
                </c:pt>
                <c:pt idx="717">
                  <c:v>-74655.2994717309</c:v>
                </c:pt>
                <c:pt idx="718">
                  <c:v>-75349.7902411753</c:v>
                </c:pt>
                <c:pt idx="719">
                  <c:v>-76046.4655056896</c:v>
                </c:pt>
                <c:pt idx="720">
                  <c:v>-76745.3270795402</c:v>
                </c:pt>
                <c:pt idx="721">
                  <c:v>-77446.3767750402</c:v>
                </c:pt>
                <c:pt idx="722">
                  <c:v>-78149.6164025536</c:v>
                </c:pt>
                <c:pt idx="723">
                  <c:v>-78855.0477705003</c:v>
                </c:pt>
                <c:pt idx="724">
                  <c:v>-79562.6726853597</c:v>
                </c:pt>
                <c:pt idx="725">
                  <c:v>-80272.4929516756</c:v>
                </c:pt>
                <c:pt idx="726">
                  <c:v>-80984.5103720604</c:v>
                </c:pt>
                <c:pt idx="727">
                  <c:v>-81698.7267471997</c:v>
                </c:pt>
                <c:pt idx="728">
                  <c:v>-82415.1438758559</c:v>
                </c:pt>
                <c:pt idx="729">
                  <c:v>-83133.7635548736</c:v>
                </c:pt>
                <c:pt idx="730">
                  <c:v>-83854.5875791827</c:v>
                </c:pt>
                <c:pt idx="731">
                  <c:v>-84577.6177418038</c:v>
                </c:pt>
                <c:pt idx="732">
                  <c:v>-85302.8558338515</c:v>
                </c:pt>
                <c:pt idx="733">
                  <c:v>-86030.3036445395</c:v>
                </c:pt>
                <c:pt idx="734">
                  <c:v>-86759.9629611844</c:v>
                </c:pt>
                <c:pt idx="735">
                  <c:v>-87491.8355692098</c:v>
                </c:pt>
                <c:pt idx="736">
                  <c:v>-88225.9232521507</c:v>
                </c:pt>
                <c:pt idx="737">
                  <c:v>-88962.2277916579</c:v>
                </c:pt>
                <c:pt idx="738">
                  <c:v>-89700.7509675018</c:v>
                </c:pt>
                <c:pt idx="739">
                  <c:v>-90441.4945575768</c:v>
                </c:pt>
                <c:pt idx="740">
                  <c:v>-91184.4603379054</c:v>
                </c:pt>
                <c:pt idx="741">
                  <c:v>-91929.6500826427</c:v>
                </c:pt>
                <c:pt idx="742">
                  <c:v>-92677.0655640794</c:v>
                </c:pt>
                <c:pt idx="743">
                  <c:v>-93426.7085526472</c:v>
                </c:pt>
                <c:pt idx="744">
                  <c:v>-94178.5808169226</c:v>
                </c:pt>
                <c:pt idx="745">
                  <c:v>-94932.6841236304</c:v>
                </c:pt>
                <c:pt idx="746">
                  <c:v>-95689.0202376482</c:v>
                </c:pt>
                <c:pt idx="747">
                  <c:v>-96447.5909220109</c:v>
                </c:pt>
                <c:pt idx="748">
                  <c:v>-97208.3979379133</c:v>
                </c:pt>
                <c:pt idx="749">
                  <c:v>-97971.443044716</c:v>
                </c:pt>
                <c:pt idx="750">
                  <c:v>-98736.7279999481</c:v>
                </c:pt>
                <c:pt idx="751">
                  <c:v>-99504.254559312</c:v>
                </c:pt>
                <c:pt idx="752">
                  <c:v>-100274.024476686</c:v>
                </c:pt>
                <c:pt idx="753">
                  <c:v>-101046.039504132</c:v>
                </c:pt>
                <c:pt idx="754">
                  <c:v>-101820.301391892</c:v>
                </c:pt>
                <c:pt idx="755">
                  <c:v>-102596.811888402</c:v>
                </c:pt>
                <c:pt idx="756">
                  <c:v>-103375.572740287</c:v>
                </c:pt>
                <c:pt idx="757">
                  <c:v>-104156.585692371</c:v>
                </c:pt>
                <c:pt idx="758">
                  <c:v>-104939.852487677</c:v>
                </c:pt>
                <c:pt idx="759">
                  <c:v>-105725.374867434</c:v>
                </c:pt>
                <c:pt idx="760">
                  <c:v>-106513.154571078</c:v>
                </c:pt>
                <c:pt idx="761">
                  <c:v>-107303.193336259</c:v>
                </c:pt>
                <c:pt idx="762">
                  <c:v>-108095.492898841</c:v>
                </c:pt>
                <c:pt idx="763">
                  <c:v>-108890.05499291</c:v>
                </c:pt>
                <c:pt idx="764">
                  <c:v>-109686.881350774</c:v>
                </c:pt>
                <c:pt idx="765">
                  <c:v>-110485.97370297</c:v>
                </c:pt>
                <c:pt idx="766">
                  <c:v>-111287.333778266</c:v>
                </c:pt>
                <c:pt idx="767">
                  <c:v>-112090.963303666</c:v>
                </c:pt>
                <c:pt idx="768">
                  <c:v>-112896.864004412</c:v>
                </c:pt>
                <c:pt idx="769">
                  <c:v>-113705.037603989</c:v>
                </c:pt>
                <c:pt idx="770">
                  <c:v>-114515.48582413</c:v>
                </c:pt>
                <c:pt idx="771">
                  <c:v>-115328.210384816</c:v>
                </c:pt>
                <c:pt idx="772">
                  <c:v>-116143.213004283</c:v>
                </c:pt>
                <c:pt idx="773">
                  <c:v>-116960.495399027</c:v>
                </c:pt>
                <c:pt idx="774">
                  <c:v>-117780.059283803</c:v>
                </c:pt>
                <c:pt idx="775">
                  <c:v>-118601.906371632</c:v>
                </c:pt>
                <c:pt idx="776">
                  <c:v>-119426.038373804</c:v>
                </c:pt>
                <c:pt idx="777">
                  <c:v>-120252.456999881</c:v>
                </c:pt>
                <c:pt idx="778">
                  <c:v>-121081.163957702</c:v>
                </c:pt>
                <c:pt idx="779">
                  <c:v>-121912.160953387</c:v>
                </c:pt>
                <c:pt idx="780">
                  <c:v>-122745.449691338</c:v>
                </c:pt>
                <c:pt idx="781">
                  <c:v>-123581.031874244</c:v>
                </c:pt>
                <c:pt idx="782">
                  <c:v>-124418.909203086</c:v>
                </c:pt>
                <c:pt idx="783">
                  <c:v>-125259.08337714</c:v>
                </c:pt>
                <c:pt idx="784">
                  <c:v>-126101.556093977</c:v>
                </c:pt>
                <c:pt idx="785">
                  <c:v>-126946.329049473</c:v>
                </c:pt>
                <c:pt idx="786">
                  <c:v>-127793.403937808</c:v>
                </c:pt>
                <c:pt idx="787">
                  <c:v>-128642.78245147</c:v>
                </c:pt>
                <c:pt idx="788">
                  <c:v>-129494.466281261</c:v>
                </c:pt>
                <c:pt idx="789">
                  <c:v>-130348.457116298</c:v>
                </c:pt>
                <c:pt idx="790">
                  <c:v>-131204.756644016</c:v>
                </c:pt>
                <c:pt idx="791">
                  <c:v>-132063.366550176</c:v>
                </c:pt>
                <c:pt idx="792">
                  <c:v>-132924.288518862</c:v>
                </c:pt>
                <c:pt idx="793">
                  <c:v>-133787.524232491</c:v>
                </c:pt>
                <c:pt idx="794">
                  <c:v>-134653.075371811</c:v>
                </c:pt>
                <c:pt idx="795">
                  <c:v>-135520.94361591</c:v>
                </c:pt>
                <c:pt idx="796">
                  <c:v>-136391.130642211</c:v>
                </c:pt>
                <c:pt idx="797">
                  <c:v>-137263.638126487</c:v>
                </c:pt>
                <c:pt idx="798">
                  <c:v>-138138.467742854</c:v>
                </c:pt>
                <c:pt idx="799">
                  <c:v>-139015.62116378</c:v>
                </c:pt>
              </c:numCache>
            </c:numRef>
          </c:yVal>
          <c:smooth val="1"/>
        </c:ser>
        <c:ser>
          <c:idx val="4"/>
          <c:order val="4"/>
          <c:spPr>
            <a:solidFill>
              <a:srgbClr val="4472c4"/>
            </a:solidFill>
            <a:ln w="2232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Sheet2!$H$2:$H$802</c:f>
              <c:numCache>
                <c:formatCode>General</c:formatCode>
                <c:ptCount val="801"/>
                <c:pt idx="0">
                  <c:v>1000</c:v>
                </c:pt>
                <c:pt idx="1">
                  <c:v>1005</c:v>
                </c:pt>
                <c:pt idx="2">
                  <c:v>1010</c:v>
                </c:pt>
                <c:pt idx="3">
                  <c:v>1015</c:v>
                </c:pt>
                <c:pt idx="4">
                  <c:v>1020</c:v>
                </c:pt>
                <c:pt idx="5">
                  <c:v>1025</c:v>
                </c:pt>
                <c:pt idx="6">
                  <c:v>1030</c:v>
                </c:pt>
                <c:pt idx="7">
                  <c:v>1035</c:v>
                </c:pt>
                <c:pt idx="8">
                  <c:v>1040</c:v>
                </c:pt>
                <c:pt idx="9">
                  <c:v>1045</c:v>
                </c:pt>
                <c:pt idx="10">
                  <c:v>1050</c:v>
                </c:pt>
                <c:pt idx="11">
                  <c:v>1055</c:v>
                </c:pt>
                <c:pt idx="12">
                  <c:v>1060</c:v>
                </c:pt>
                <c:pt idx="13">
                  <c:v>1065</c:v>
                </c:pt>
                <c:pt idx="14">
                  <c:v>1070</c:v>
                </c:pt>
                <c:pt idx="15">
                  <c:v>1075</c:v>
                </c:pt>
                <c:pt idx="16">
                  <c:v>1080</c:v>
                </c:pt>
                <c:pt idx="17">
                  <c:v>1085</c:v>
                </c:pt>
                <c:pt idx="18">
                  <c:v>1090</c:v>
                </c:pt>
                <c:pt idx="19">
                  <c:v>1095</c:v>
                </c:pt>
                <c:pt idx="20">
                  <c:v>1100</c:v>
                </c:pt>
                <c:pt idx="21">
                  <c:v>1105</c:v>
                </c:pt>
                <c:pt idx="22">
                  <c:v>1110</c:v>
                </c:pt>
                <c:pt idx="23">
                  <c:v>1115</c:v>
                </c:pt>
                <c:pt idx="24">
                  <c:v>1120</c:v>
                </c:pt>
                <c:pt idx="25">
                  <c:v>1125</c:v>
                </c:pt>
                <c:pt idx="26">
                  <c:v>1130</c:v>
                </c:pt>
                <c:pt idx="27">
                  <c:v>1135</c:v>
                </c:pt>
                <c:pt idx="28">
                  <c:v>1140</c:v>
                </c:pt>
                <c:pt idx="29">
                  <c:v>1145</c:v>
                </c:pt>
                <c:pt idx="30">
                  <c:v>1150</c:v>
                </c:pt>
                <c:pt idx="31">
                  <c:v>1155</c:v>
                </c:pt>
                <c:pt idx="32">
                  <c:v>1160</c:v>
                </c:pt>
                <c:pt idx="33">
                  <c:v>1165</c:v>
                </c:pt>
                <c:pt idx="34">
                  <c:v>1170</c:v>
                </c:pt>
                <c:pt idx="35">
                  <c:v>1175</c:v>
                </c:pt>
                <c:pt idx="36">
                  <c:v>1180</c:v>
                </c:pt>
                <c:pt idx="37">
                  <c:v>1185</c:v>
                </c:pt>
                <c:pt idx="38">
                  <c:v>1190</c:v>
                </c:pt>
                <c:pt idx="39">
                  <c:v>1195</c:v>
                </c:pt>
                <c:pt idx="40">
                  <c:v>1200</c:v>
                </c:pt>
                <c:pt idx="41">
                  <c:v>1205</c:v>
                </c:pt>
                <c:pt idx="42">
                  <c:v>1210</c:v>
                </c:pt>
                <c:pt idx="43">
                  <c:v>1215</c:v>
                </c:pt>
                <c:pt idx="44">
                  <c:v>1220</c:v>
                </c:pt>
                <c:pt idx="45">
                  <c:v>1225</c:v>
                </c:pt>
                <c:pt idx="46">
                  <c:v>1230</c:v>
                </c:pt>
                <c:pt idx="47">
                  <c:v>1235</c:v>
                </c:pt>
                <c:pt idx="48">
                  <c:v>1240</c:v>
                </c:pt>
                <c:pt idx="49">
                  <c:v>1245</c:v>
                </c:pt>
                <c:pt idx="50">
                  <c:v>1250</c:v>
                </c:pt>
                <c:pt idx="51">
                  <c:v>1255</c:v>
                </c:pt>
                <c:pt idx="52">
                  <c:v>1260</c:v>
                </c:pt>
                <c:pt idx="53">
                  <c:v>1265</c:v>
                </c:pt>
                <c:pt idx="54">
                  <c:v>1270</c:v>
                </c:pt>
                <c:pt idx="55">
                  <c:v>1275</c:v>
                </c:pt>
                <c:pt idx="56">
                  <c:v>1280</c:v>
                </c:pt>
                <c:pt idx="57">
                  <c:v>1285</c:v>
                </c:pt>
                <c:pt idx="58">
                  <c:v>1290</c:v>
                </c:pt>
                <c:pt idx="59">
                  <c:v>1295</c:v>
                </c:pt>
                <c:pt idx="60">
                  <c:v>1300</c:v>
                </c:pt>
                <c:pt idx="61">
                  <c:v>1305</c:v>
                </c:pt>
                <c:pt idx="62">
                  <c:v>1310</c:v>
                </c:pt>
                <c:pt idx="63">
                  <c:v>1315</c:v>
                </c:pt>
                <c:pt idx="64">
                  <c:v>1320</c:v>
                </c:pt>
                <c:pt idx="65">
                  <c:v>1325</c:v>
                </c:pt>
                <c:pt idx="66">
                  <c:v>1330</c:v>
                </c:pt>
                <c:pt idx="67">
                  <c:v>1335</c:v>
                </c:pt>
                <c:pt idx="68">
                  <c:v>1340</c:v>
                </c:pt>
                <c:pt idx="69">
                  <c:v>1345</c:v>
                </c:pt>
                <c:pt idx="70">
                  <c:v>1350</c:v>
                </c:pt>
                <c:pt idx="71">
                  <c:v>1355</c:v>
                </c:pt>
                <c:pt idx="72">
                  <c:v>1360</c:v>
                </c:pt>
                <c:pt idx="73">
                  <c:v>1365</c:v>
                </c:pt>
                <c:pt idx="74">
                  <c:v>1370</c:v>
                </c:pt>
                <c:pt idx="75">
                  <c:v>1375</c:v>
                </c:pt>
                <c:pt idx="76">
                  <c:v>1380</c:v>
                </c:pt>
                <c:pt idx="77">
                  <c:v>1385</c:v>
                </c:pt>
                <c:pt idx="78">
                  <c:v>1390</c:v>
                </c:pt>
                <c:pt idx="79">
                  <c:v>1395</c:v>
                </c:pt>
                <c:pt idx="80">
                  <c:v>1400</c:v>
                </c:pt>
                <c:pt idx="81">
                  <c:v>1405</c:v>
                </c:pt>
                <c:pt idx="82">
                  <c:v>1410</c:v>
                </c:pt>
                <c:pt idx="83">
                  <c:v>1415</c:v>
                </c:pt>
                <c:pt idx="84">
                  <c:v>1420</c:v>
                </c:pt>
                <c:pt idx="85">
                  <c:v>1425</c:v>
                </c:pt>
                <c:pt idx="86">
                  <c:v>1430</c:v>
                </c:pt>
                <c:pt idx="87">
                  <c:v>1435</c:v>
                </c:pt>
                <c:pt idx="88">
                  <c:v>1440</c:v>
                </c:pt>
                <c:pt idx="89">
                  <c:v>1445</c:v>
                </c:pt>
                <c:pt idx="90">
                  <c:v>1450</c:v>
                </c:pt>
                <c:pt idx="91">
                  <c:v>1455</c:v>
                </c:pt>
                <c:pt idx="92">
                  <c:v>1460</c:v>
                </c:pt>
                <c:pt idx="93">
                  <c:v>1465</c:v>
                </c:pt>
                <c:pt idx="94">
                  <c:v>1470</c:v>
                </c:pt>
                <c:pt idx="95">
                  <c:v>1475</c:v>
                </c:pt>
                <c:pt idx="96">
                  <c:v>1480</c:v>
                </c:pt>
                <c:pt idx="97">
                  <c:v>1485</c:v>
                </c:pt>
                <c:pt idx="98">
                  <c:v>1490</c:v>
                </c:pt>
                <c:pt idx="99">
                  <c:v>1495</c:v>
                </c:pt>
                <c:pt idx="100">
                  <c:v>1500</c:v>
                </c:pt>
                <c:pt idx="101">
                  <c:v>1505</c:v>
                </c:pt>
                <c:pt idx="102">
                  <c:v>1510</c:v>
                </c:pt>
                <c:pt idx="103">
                  <c:v>1515</c:v>
                </c:pt>
                <c:pt idx="104">
                  <c:v>1520</c:v>
                </c:pt>
                <c:pt idx="105">
                  <c:v>1525</c:v>
                </c:pt>
                <c:pt idx="106">
                  <c:v>1530</c:v>
                </c:pt>
                <c:pt idx="107">
                  <c:v>1535</c:v>
                </c:pt>
                <c:pt idx="108">
                  <c:v>1540</c:v>
                </c:pt>
                <c:pt idx="109">
                  <c:v>1545</c:v>
                </c:pt>
                <c:pt idx="110">
                  <c:v>1550</c:v>
                </c:pt>
                <c:pt idx="111">
                  <c:v>1555</c:v>
                </c:pt>
                <c:pt idx="112">
                  <c:v>1560</c:v>
                </c:pt>
                <c:pt idx="113">
                  <c:v>1565</c:v>
                </c:pt>
                <c:pt idx="114">
                  <c:v>1570</c:v>
                </c:pt>
                <c:pt idx="115">
                  <c:v>1575</c:v>
                </c:pt>
                <c:pt idx="116">
                  <c:v>1580</c:v>
                </c:pt>
                <c:pt idx="117">
                  <c:v>1585</c:v>
                </c:pt>
                <c:pt idx="118">
                  <c:v>1590</c:v>
                </c:pt>
                <c:pt idx="119">
                  <c:v>1595</c:v>
                </c:pt>
                <c:pt idx="120">
                  <c:v>1600</c:v>
                </c:pt>
                <c:pt idx="121">
                  <c:v>1605</c:v>
                </c:pt>
                <c:pt idx="122">
                  <c:v>1610</c:v>
                </c:pt>
                <c:pt idx="123">
                  <c:v>1615</c:v>
                </c:pt>
                <c:pt idx="124">
                  <c:v>1620</c:v>
                </c:pt>
                <c:pt idx="125">
                  <c:v>1625</c:v>
                </c:pt>
                <c:pt idx="126">
                  <c:v>1630</c:v>
                </c:pt>
                <c:pt idx="127">
                  <c:v>1635</c:v>
                </c:pt>
                <c:pt idx="128">
                  <c:v>1640</c:v>
                </c:pt>
                <c:pt idx="129">
                  <c:v>1645</c:v>
                </c:pt>
                <c:pt idx="130">
                  <c:v>1650</c:v>
                </c:pt>
                <c:pt idx="131">
                  <c:v>1655</c:v>
                </c:pt>
                <c:pt idx="132">
                  <c:v>1660</c:v>
                </c:pt>
                <c:pt idx="133">
                  <c:v>1665</c:v>
                </c:pt>
                <c:pt idx="134">
                  <c:v>1670</c:v>
                </c:pt>
                <c:pt idx="135">
                  <c:v>1675</c:v>
                </c:pt>
                <c:pt idx="136">
                  <c:v>1680</c:v>
                </c:pt>
                <c:pt idx="137">
                  <c:v>1685</c:v>
                </c:pt>
                <c:pt idx="138">
                  <c:v>1690</c:v>
                </c:pt>
                <c:pt idx="139">
                  <c:v>1695</c:v>
                </c:pt>
                <c:pt idx="140">
                  <c:v>1700</c:v>
                </c:pt>
                <c:pt idx="141">
                  <c:v>1705</c:v>
                </c:pt>
                <c:pt idx="142">
                  <c:v>1710</c:v>
                </c:pt>
                <c:pt idx="143">
                  <c:v>1715</c:v>
                </c:pt>
                <c:pt idx="144">
                  <c:v>1720</c:v>
                </c:pt>
                <c:pt idx="145">
                  <c:v>1725</c:v>
                </c:pt>
                <c:pt idx="146">
                  <c:v>1730</c:v>
                </c:pt>
                <c:pt idx="147">
                  <c:v>1735</c:v>
                </c:pt>
                <c:pt idx="148">
                  <c:v>1740</c:v>
                </c:pt>
                <c:pt idx="149">
                  <c:v>1745</c:v>
                </c:pt>
                <c:pt idx="150">
                  <c:v>1750</c:v>
                </c:pt>
                <c:pt idx="151">
                  <c:v>1755</c:v>
                </c:pt>
                <c:pt idx="152">
                  <c:v>1760</c:v>
                </c:pt>
                <c:pt idx="153">
                  <c:v>1765</c:v>
                </c:pt>
                <c:pt idx="154">
                  <c:v>1770</c:v>
                </c:pt>
                <c:pt idx="155">
                  <c:v>1775</c:v>
                </c:pt>
                <c:pt idx="156">
                  <c:v>1780</c:v>
                </c:pt>
                <c:pt idx="157">
                  <c:v>1785</c:v>
                </c:pt>
                <c:pt idx="158">
                  <c:v>1790</c:v>
                </c:pt>
                <c:pt idx="159">
                  <c:v>1795</c:v>
                </c:pt>
                <c:pt idx="160">
                  <c:v>1800</c:v>
                </c:pt>
                <c:pt idx="161">
                  <c:v>1805</c:v>
                </c:pt>
                <c:pt idx="162">
                  <c:v>1810</c:v>
                </c:pt>
                <c:pt idx="163">
                  <c:v>1815</c:v>
                </c:pt>
                <c:pt idx="164">
                  <c:v>1820</c:v>
                </c:pt>
                <c:pt idx="165">
                  <c:v>1825</c:v>
                </c:pt>
                <c:pt idx="166">
                  <c:v>1830</c:v>
                </c:pt>
                <c:pt idx="167">
                  <c:v>1835</c:v>
                </c:pt>
                <c:pt idx="168">
                  <c:v>1840</c:v>
                </c:pt>
                <c:pt idx="169">
                  <c:v>1845</c:v>
                </c:pt>
                <c:pt idx="170">
                  <c:v>1850</c:v>
                </c:pt>
                <c:pt idx="171">
                  <c:v>1855</c:v>
                </c:pt>
                <c:pt idx="172">
                  <c:v>1860</c:v>
                </c:pt>
                <c:pt idx="173">
                  <c:v>1865</c:v>
                </c:pt>
                <c:pt idx="174">
                  <c:v>1870</c:v>
                </c:pt>
                <c:pt idx="175">
                  <c:v>1875</c:v>
                </c:pt>
                <c:pt idx="176">
                  <c:v>1880</c:v>
                </c:pt>
                <c:pt idx="177">
                  <c:v>1885</c:v>
                </c:pt>
                <c:pt idx="178">
                  <c:v>1890</c:v>
                </c:pt>
                <c:pt idx="179">
                  <c:v>1895</c:v>
                </c:pt>
                <c:pt idx="180">
                  <c:v>1900</c:v>
                </c:pt>
                <c:pt idx="181">
                  <c:v>1905</c:v>
                </c:pt>
                <c:pt idx="182">
                  <c:v>1910</c:v>
                </c:pt>
                <c:pt idx="183">
                  <c:v>1915</c:v>
                </c:pt>
                <c:pt idx="184">
                  <c:v>1920</c:v>
                </c:pt>
                <c:pt idx="185">
                  <c:v>1925</c:v>
                </c:pt>
                <c:pt idx="186">
                  <c:v>1930</c:v>
                </c:pt>
                <c:pt idx="187">
                  <c:v>1935</c:v>
                </c:pt>
                <c:pt idx="188">
                  <c:v>1940</c:v>
                </c:pt>
                <c:pt idx="189">
                  <c:v>1945</c:v>
                </c:pt>
                <c:pt idx="190">
                  <c:v>1950</c:v>
                </c:pt>
                <c:pt idx="191">
                  <c:v>1955</c:v>
                </c:pt>
                <c:pt idx="192">
                  <c:v>1960</c:v>
                </c:pt>
                <c:pt idx="193">
                  <c:v>1965</c:v>
                </c:pt>
                <c:pt idx="194">
                  <c:v>1970</c:v>
                </c:pt>
                <c:pt idx="195">
                  <c:v>1975</c:v>
                </c:pt>
                <c:pt idx="196">
                  <c:v>1980</c:v>
                </c:pt>
                <c:pt idx="197">
                  <c:v>1985</c:v>
                </c:pt>
                <c:pt idx="198">
                  <c:v>1990</c:v>
                </c:pt>
                <c:pt idx="199">
                  <c:v>1995</c:v>
                </c:pt>
                <c:pt idx="200">
                  <c:v>2000</c:v>
                </c:pt>
                <c:pt idx="201">
                  <c:v>2005</c:v>
                </c:pt>
                <c:pt idx="202">
                  <c:v>2010</c:v>
                </c:pt>
                <c:pt idx="203">
                  <c:v>2015</c:v>
                </c:pt>
                <c:pt idx="204">
                  <c:v>2020</c:v>
                </c:pt>
                <c:pt idx="205">
                  <c:v>2025</c:v>
                </c:pt>
                <c:pt idx="206">
                  <c:v>2030</c:v>
                </c:pt>
                <c:pt idx="207">
                  <c:v>2035</c:v>
                </c:pt>
                <c:pt idx="208">
                  <c:v>2040</c:v>
                </c:pt>
                <c:pt idx="209">
                  <c:v>2045</c:v>
                </c:pt>
                <c:pt idx="210">
                  <c:v>2050</c:v>
                </c:pt>
                <c:pt idx="211">
                  <c:v>2055</c:v>
                </c:pt>
                <c:pt idx="212">
                  <c:v>2060</c:v>
                </c:pt>
                <c:pt idx="213">
                  <c:v>2065</c:v>
                </c:pt>
                <c:pt idx="214">
                  <c:v>2070</c:v>
                </c:pt>
                <c:pt idx="215">
                  <c:v>2075</c:v>
                </c:pt>
                <c:pt idx="216">
                  <c:v>2080</c:v>
                </c:pt>
                <c:pt idx="217">
                  <c:v>2085</c:v>
                </c:pt>
                <c:pt idx="218">
                  <c:v>2090</c:v>
                </c:pt>
                <c:pt idx="219">
                  <c:v>2095</c:v>
                </c:pt>
                <c:pt idx="220">
                  <c:v>2100</c:v>
                </c:pt>
                <c:pt idx="221">
                  <c:v>2105</c:v>
                </c:pt>
                <c:pt idx="222">
                  <c:v>2110</c:v>
                </c:pt>
                <c:pt idx="223">
                  <c:v>2115</c:v>
                </c:pt>
                <c:pt idx="224">
                  <c:v>2120</c:v>
                </c:pt>
                <c:pt idx="225">
                  <c:v>2125</c:v>
                </c:pt>
                <c:pt idx="226">
                  <c:v>2130</c:v>
                </c:pt>
                <c:pt idx="227">
                  <c:v>2135</c:v>
                </c:pt>
                <c:pt idx="228">
                  <c:v>2140</c:v>
                </c:pt>
                <c:pt idx="229">
                  <c:v>2145</c:v>
                </c:pt>
                <c:pt idx="230">
                  <c:v>2150</c:v>
                </c:pt>
                <c:pt idx="231">
                  <c:v>2155</c:v>
                </c:pt>
                <c:pt idx="232">
                  <c:v>2160</c:v>
                </c:pt>
                <c:pt idx="233">
                  <c:v>2165</c:v>
                </c:pt>
                <c:pt idx="234">
                  <c:v>2170</c:v>
                </c:pt>
                <c:pt idx="235">
                  <c:v>2175</c:v>
                </c:pt>
                <c:pt idx="236">
                  <c:v>2180</c:v>
                </c:pt>
                <c:pt idx="237">
                  <c:v>2185</c:v>
                </c:pt>
                <c:pt idx="238">
                  <c:v>2190</c:v>
                </c:pt>
                <c:pt idx="239">
                  <c:v>2195</c:v>
                </c:pt>
                <c:pt idx="240">
                  <c:v>2200</c:v>
                </c:pt>
                <c:pt idx="241">
                  <c:v>2205</c:v>
                </c:pt>
                <c:pt idx="242">
                  <c:v>2210</c:v>
                </c:pt>
                <c:pt idx="243">
                  <c:v>2215</c:v>
                </c:pt>
                <c:pt idx="244">
                  <c:v>2220</c:v>
                </c:pt>
                <c:pt idx="245">
                  <c:v>2225</c:v>
                </c:pt>
                <c:pt idx="246">
                  <c:v>2230</c:v>
                </c:pt>
                <c:pt idx="247">
                  <c:v>2235</c:v>
                </c:pt>
                <c:pt idx="248">
                  <c:v>2240</c:v>
                </c:pt>
                <c:pt idx="249">
                  <c:v>2245</c:v>
                </c:pt>
                <c:pt idx="250">
                  <c:v>2250</c:v>
                </c:pt>
                <c:pt idx="251">
                  <c:v>2255</c:v>
                </c:pt>
                <c:pt idx="252">
                  <c:v>2260</c:v>
                </c:pt>
                <c:pt idx="253">
                  <c:v>2265</c:v>
                </c:pt>
                <c:pt idx="254">
                  <c:v>2270</c:v>
                </c:pt>
                <c:pt idx="255">
                  <c:v>2275</c:v>
                </c:pt>
                <c:pt idx="256">
                  <c:v>2280</c:v>
                </c:pt>
                <c:pt idx="257">
                  <c:v>2285</c:v>
                </c:pt>
                <c:pt idx="258">
                  <c:v>2290</c:v>
                </c:pt>
                <c:pt idx="259">
                  <c:v>2295</c:v>
                </c:pt>
                <c:pt idx="260">
                  <c:v>2300</c:v>
                </c:pt>
                <c:pt idx="261">
                  <c:v>2305</c:v>
                </c:pt>
                <c:pt idx="262">
                  <c:v>2310</c:v>
                </c:pt>
                <c:pt idx="263">
                  <c:v>2315</c:v>
                </c:pt>
                <c:pt idx="264">
                  <c:v>2320</c:v>
                </c:pt>
                <c:pt idx="265">
                  <c:v>2325</c:v>
                </c:pt>
                <c:pt idx="266">
                  <c:v>2330</c:v>
                </c:pt>
                <c:pt idx="267">
                  <c:v>2335</c:v>
                </c:pt>
                <c:pt idx="268">
                  <c:v>2340</c:v>
                </c:pt>
                <c:pt idx="269">
                  <c:v>2345</c:v>
                </c:pt>
                <c:pt idx="270">
                  <c:v>2350</c:v>
                </c:pt>
                <c:pt idx="271">
                  <c:v>2355</c:v>
                </c:pt>
                <c:pt idx="272">
                  <c:v>2360</c:v>
                </c:pt>
                <c:pt idx="273">
                  <c:v>2365</c:v>
                </c:pt>
                <c:pt idx="274">
                  <c:v>2370</c:v>
                </c:pt>
                <c:pt idx="275">
                  <c:v>2375</c:v>
                </c:pt>
                <c:pt idx="276">
                  <c:v>2380</c:v>
                </c:pt>
                <c:pt idx="277">
                  <c:v>2385</c:v>
                </c:pt>
                <c:pt idx="278">
                  <c:v>2390</c:v>
                </c:pt>
                <c:pt idx="279">
                  <c:v>2395</c:v>
                </c:pt>
                <c:pt idx="280">
                  <c:v>2400</c:v>
                </c:pt>
                <c:pt idx="281">
                  <c:v>2405</c:v>
                </c:pt>
                <c:pt idx="282">
                  <c:v>2410</c:v>
                </c:pt>
                <c:pt idx="283">
                  <c:v>2415</c:v>
                </c:pt>
                <c:pt idx="284">
                  <c:v>2420</c:v>
                </c:pt>
                <c:pt idx="285">
                  <c:v>2425</c:v>
                </c:pt>
                <c:pt idx="286">
                  <c:v>2430</c:v>
                </c:pt>
                <c:pt idx="287">
                  <c:v>2435</c:v>
                </c:pt>
                <c:pt idx="288">
                  <c:v>2440</c:v>
                </c:pt>
                <c:pt idx="289">
                  <c:v>2445</c:v>
                </c:pt>
                <c:pt idx="290">
                  <c:v>2450</c:v>
                </c:pt>
                <c:pt idx="291">
                  <c:v>2455</c:v>
                </c:pt>
                <c:pt idx="292">
                  <c:v>2460</c:v>
                </c:pt>
                <c:pt idx="293">
                  <c:v>2465</c:v>
                </c:pt>
                <c:pt idx="294">
                  <c:v>2470</c:v>
                </c:pt>
                <c:pt idx="295">
                  <c:v>2475</c:v>
                </c:pt>
                <c:pt idx="296">
                  <c:v>2480</c:v>
                </c:pt>
                <c:pt idx="297">
                  <c:v>2485</c:v>
                </c:pt>
                <c:pt idx="298">
                  <c:v>2490</c:v>
                </c:pt>
                <c:pt idx="299">
                  <c:v>2495</c:v>
                </c:pt>
                <c:pt idx="300">
                  <c:v>2500</c:v>
                </c:pt>
                <c:pt idx="301">
                  <c:v>2505</c:v>
                </c:pt>
                <c:pt idx="302">
                  <c:v>2510</c:v>
                </c:pt>
                <c:pt idx="303">
                  <c:v>2515</c:v>
                </c:pt>
                <c:pt idx="304">
                  <c:v>2520</c:v>
                </c:pt>
                <c:pt idx="305">
                  <c:v>2525</c:v>
                </c:pt>
                <c:pt idx="306">
                  <c:v>2530</c:v>
                </c:pt>
                <c:pt idx="307">
                  <c:v>2535</c:v>
                </c:pt>
                <c:pt idx="308">
                  <c:v>2540</c:v>
                </c:pt>
                <c:pt idx="309">
                  <c:v>2545</c:v>
                </c:pt>
                <c:pt idx="310">
                  <c:v>2550</c:v>
                </c:pt>
                <c:pt idx="311">
                  <c:v>2555</c:v>
                </c:pt>
                <c:pt idx="312">
                  <c:v>2560</c:v>
                </c:pt>
                <c:pt idx="313">
                  <c:v>2565</c:v>
                </c:pt>
                <c:pt idx="314">
                  <c:v>2570</c:v>
                </c:pt>
                <c:pt idx="315">
                  <c:v>2575</c:v>
                </c:pt>
                <c:pt idx="316">
                  <c:v>2580</c:v>
                </c:pt>
                <c:pt idx="317">
                  <c:v>2585</c:v>
                </c:pt>
                <c:pt idx="318">
                  <c:v>2590</c:v>
                </c:pt>
                <c:pt idx="319">
                  <c:v>2595</c:v>
                </c:pt>
                <c:pt idx="320">
                  <c:v>2600</c:v>
                </c:pt>
                <c:pt idx="321">
                  <c:v>2605</c:v>
                </c:pt>
                <c:pt idx="322">
                  <c:v>2610</c:v>
                </c:pt>
                <c:pt idx="323">
                  <c:v>2615</c:v>
                </c:pt>
                <c:pt idx="324">
                  <c:v>2620</c:v>
                </c:pt>
                <c:pt idx="325">
                  <c:v>2625</c:v>
                </c:pt>
                <c:pt idx="326">
                  <c:v>2630</c:v>
                </c:pt>
                <c:pt idx="327">
                  <c:v>2635</c:v>
                </c:pt>
                <c:pt idx="328">
                  <c:v>2640</c:v>
                </c:pt>
                <c:pt idx="329">
                  <c:v>2645</c:v>
                </c:pt>
                <c:pt idx="330">
                  <c:v>2650</c:v>
                </c:pt>
                <c:pt idx="331">
                  <c:v>2655</c:v>
                </c:pt>
                <c:pt idx="332">
                  <c:v>2660</c:v>
                </c:pt>
                <c:pt idx="333">
                  <c:v>2665</c:v>
                </c:pt>
                <c:pt idx="334">
                  <c:v>2670</c:v>
                </c:pt>
                <c:pt idx="335">
                  <c:v>2675</c:v>
                </c:pt>
                <c:pt idx="336">
                  <c:v>2680</c:v>
                </c:pt>
                <c:pt idx="337">
                  <c:v>2685</c:v>
                </c:pt>
                <c:pt idx="338">
                  <c:v>2690</c:v>
                </c:pt>
                <c:pt idx="339">
                  <c:v>2695</c:v>
                </c:pt>
                <c:pt idx="340">
                  <c:v>2700</c:v>
                </c:pt>
                <c:pt idx="341">
                  <c:v>2705</c:v>
                </c:pt>
                <c:pt idx="342">
                  <c:v>2710</c:v>
                </c:pt>
                <c:pt idx="343">
                  <c:v>2715</c:v>
                </c:pt>
                <c:pt idx="344">
                  <c:v>2720</c:v>
                </c:pt>
                <c:pt idx="345">
                  <c:v>2725</c:v>
                </c:pt>
                <c:pt idx="346">
                  <c:v>2730</c:v>
                </c:pt>
                <c:pt idx="347">
                  <c:v>2735</c:v>
                </c:pt>
                <c:pt idx="348">
                  <c:v>2740</c:v>
                </c:pt>
                <c:pt idx="349">
                  <c:v>2745</c:v>
                </c:pt>
                <c:pt idx="350">
                  <c:v>2750</c:v>
                </c:pt>
                <c:pt idx="351">
                  <c:v>2755</c:v>
                </c:pt>
                <c:pt idx="352">
                  <c:v>2760</c:v>
                </c:pt>
                <c:pt idx="353">
                  <c:v>2765</c:v>
                </c:pt>
                <c:pt idx="354">
                  <c:v>2770</c:v>
                </c:pt>
                <c:pt idx="355">
                  <c:v>2775</c:v>
                </c:pt>
                <c:pt idx="356">
                  <c:v>2780</c:v>
                </c:pt>
                <c:pt idx="357">
                  <c:v>2785</c:v>
                </c:pt>
                <c:pt idx="358">
                  <c:v>2790</c:v>
                </c:pt>
                <c:pt idx="359">
                  <c:v>2795</c:v>
                </c:pt>
                <c:pt idx="360">
                  <c:v>2800</c:v>
                </c:pt>
                <c:pt idx="361">
                  <c:v>2805</c:v>
                </c:pt>
                <c:pt idx="362">
                  <c:v>2810</c:v>
                </c:pt>
                <c:pt idx="363">
                  <c:v>2815</c:v>
                </c:pt>
                <c:pt idx="364">
                  <c:v>2820</c:v>
                </c:pt>
                <c:pt idx="365">
                  <c:v>2825</c:v>
                </c:pt>
                <c:pt idx="366">
                  <c:v>2830</c:v>
                </c:pt>
                <c:pt idx="367">
                  <c:v>2835</c:v>
                </c:pt>
                <c:pt idx="368">
                  <c:v>2840</c:v>
                </c:pt>
                <c:pt idx="369">
                  <c:v>2845</c:v>
                </c:pt>
                <c:pt idx="370">
                  <c:v>2850</c:v>
                </c:pt>
                <c:pt idx="371">
                  <c:v>2855</c:v>
                </c:pt>
                <c:pt idx="372">
                  <c:v>2860</c:v>
                </c:pt>
                <c:pt idx="373">
                  <c:v>2865</c:v>
                </c:pt>
                <c:pt idx="374">
                  <c:v>2870</c:v>
                </c:pt>
                <c:pt idx="375">
                  <c:v>2875</c:v>
                </c:pt>
                <c:pt idx="376">
                  <c:v>2880</c:v>
                </c:pt>
                <c:pt idx="377">
                  <c:v>2885</c:v>
                </c:pt>
                <c:pt idx="378">
                  <c:v>2890</c:v>
                </c:pt>
                <c:pt idx="379">
                  <c:v>2895</c:v>
                </c:pt>
                <c:pt idx="380">
                  <c:v>2900</c:v>
                </c:pt>
                <c:pt idx="381">
                  <c:v>2905</c:v>
                </c:pt>
                <c:pt idx="382">
                  <c:v>2910</c:v>
                </c:pt>
                <c:pt idx="383">
                  <c:v>2915</c:v>
                </c:pt>
                <c:pt idx="384">
                  <c:v>2920</c:v>
                </c:pt>
                <c:pt idx="385">
                  <c:v>2925</c:v>
                </c:pt>
                <c:pt idx="386">
                  <c:v>2930</c:v>
                </c:pt>
                <c:pt idx="387">
                  <c:v>2935</c:v>
                </c:pt>
                <c:pt idx="388">
                  <c:v>2940</c:v>
                </c:pt>
                <c:pt idx="389">
                  <c:v>2945</c:v>
                </c:pt>
                <c:pt idx="390">
                  <c:v>2950</c:v>
                </c:pt>
                <c:pt idx="391">
                  <c:v>2955</c:v>
                </c:pt>
                <c:pt idx="392">
                  <c:v>2960</c:v>
                </c:pt>
                <c:pt idx="393">
                  <c:v>2965</c:v>
                </c:pt>
                <c:pt idx="394">
                  <c:v>2970</c:v>
                </c:pt>
                <c:pt idx="395">
                  <c:v>2975</c:v>
                </c:pt>
                <c:pt idx="396">
                  <c:v>2980</c:v>
                </c:pt>
                <c:pt idx="397">
                  <c:v>2985</c:v>
                </c:pt>
                <c:pt idx="398">
                  <c:v>2990</c:v>
                </c:pt>
                <c:pt idx="399">
                  <c:v>2995</c:v>
                </c:pt>
                <c:pt idx="400">
                  <c:v>3000</c:v>
                </c:pt>
                <c:pt idx="401">
                  <c:v>3005</c:v>
                </c:pt>
                <c:pt idx="402">
                  <c:v>3010</c:v>
                </c:pt>
                <c:pt idx="403">
                  <c:v>3015</c:v>
                </c:pt>
                <c:pt idx="404">
                  <c:v>3020</c:v>
                </c:pt>
                <c:pt idx="405">
                  <c:v>3025</c:v>
                </c:pt>
                <c:pt idx="406">
                  <c:v>3030</c:v>
                </c:pt>
                <c:pt idx="407">
                  <c:v>3035</c:v>
                </c:pt>
                <c:pt idx="408">
                  <c:v>3040</c:v>
                </c:pt>
                <c:pt idx="409">
                  <c:v>3045</c:v>
                </c:pt>
                <c:pt idx="410">
                  <c:v>3050</c:v>
                </c:pt>
                <c:pt idx="411">
                  <c:v>3055</c:v>
                </c:pt>
                <c:pt idx="412">
                  <c:v>3060</c:v>
                </c:pt>
                <c:pt idx="413">
                  <c:v>3065</c:v>
                </c:pt>
                <c:pt idx="414">
                  <c:v>3070</c:v>
                </c:pt>
                <c:pt idx="415">
                  <c:v>3075</c:v>
                </c:pt>
                <c:pt idx="416">
                  <c:v>3080</c:v>
                </c:pt>
                <c:pt idx="417">
                  <c:v>3085</c:v>
                </c:pt>
                <c:pt idx="418">
                  <c:v>3090</c:v>
                </c:pt>
                <c:pt idx="419">
                  <c:v>3095</c:v>
                </c:pt>
                <c:pt idx="420">
                  <c:v>3100</c:v>
                </c:pt>
                <c:pt idx="421">
                  <c:v>3105</c:v>
                </c:pt>
                <c:pt idx="422">
                  <c:v>3110</c:v>
                </c:pt>
                <c:pt idx="423">
                  <c:v>3115</c:v>
                </c:pt>
                <c:pt idx="424">
                  <c:v>3120</c:v>
                </c:pt>
                <c:pt idx="425">
                  <c:v>3125</c:v>
                </c:pt>
                <c:pt idx="426">
                  <c:v>3130</c:v>
                </c:pt>
                <c:pt idx="427">
                  <c:v>3135</c:v>
                </c:pt>
                <c:pt idx="428">
                  <c:v>3140</c:v>
                </c:pt>
                <c:pt idx="429">
                  <c:v>3145</c:v>
                </c:pt>
                <c:pt idx="430">
                  <c:v>3150</c:v>
                </c:pt>
                <c:pt idx="431">
                  <c:v>3155</c:v>
                </c:pt>
                <c:pt idx="432">
                  <c:v>3160</c:v>
                </c:pt>
                <c:pt idx="433">
                  <c:v>3165</c:v>
                </c:pt>
                <c:pt idx="434">
                  <c:v>3170</c:v>
                </c:pt>
                <c:pt idx="435">
                  <c:v>3175</c:v>
                </c:pt>
                <c:pt idx="436">
                  <c:v>3180</c:v>
                </c:pt>
                <c:pt idx="437">
                  <c:v>3185</c:v>
                </c:pt>
                <c:pt idx="438">
                  <c:v>3190</c:v>
                </c:pt>
                <c:pt idx="439">
                  <c:v>3195</c:v>
                </c:pt>
                <c:pt idx="440">
                  <c:v>3200</c:v>
                </c:pt>
                <c:pt idx="441">
                  <c:v>3205</c:v>
                </c:pt>
                <c:pt idx="442">
                  <c:v>3210</c:v>
                </c:pt>
                <c:pt idx="443">
                  <c:v>3215</c:v>
                </c:pt>
                <c:pt idx="444">
                  <c:v>3220</c:v>
                </c:pt>
                <c:pt idx="445">
                  <c:v>3225</c:v>
                </c:pt>
                <c:pt idx="446">
                  <c:v>3230</c:v>
                </c:pt>
                <c:pt idx="447">
                  <c:v>3235</c:v>
                </c:pt>
                <c:pt idx="448">
                  <c:v>3240</c:v>
                </c:pt>
                <c:pt idx="449">
                  <c:v>3245</c:v>
                </c:pt>
                <c:pt idx="450">
                  <c:v>3250</c:v>
                </c:pt>
                <c:pt idx="451">
                  <c:v>3255</c:v>
                </c:pt>
                <c:pt idx="452">
                  <c:v>3260</c:v>
                </c:pt>
                <c:pt idx="453">
                  <c:v>3265</c:v>
                </c:pt>
                <c:pt idx="454">
                  <c:v>3270</c:v>
                </c:pt>
                <c:pt idx="455">
                  <c:v>3275</c:v>
                </c:pt>
                <c:pt idx="456">
                  <c:v>3280</c:v>
                </c:pt>
                <c:pt idx="457">
                  <c:v>3285</c:v>
                </c:pt>
                <c:pt idx="458">
                  <c:v>3290</c:v>
                </c:pt>
                <c:pt idx="459">
                  <c:v>3295</c:v>
                </c:pt>
                <c:pt idx="460">
                  <c:v>3300</c:v>
                </c:pt>
                <c:pt idx="461">
                  <c:v>3305</c:v>
                </c:pt>
                <c:pt idx="462">
                  <c:v>3310</c:v>
                </c:pt>
                <c:pt idx="463">
                  <c:v>3315</c:v>
                </c:pt>
                <c:pt idx="464">
                  <c:v>3320</c:v>
                </c:pt>
                <c:pt idx="465">
                  <c:v>3325</c:v>
                </c:pt>
                <c:pt idx="466">
                  <c:v>3330</c:v>
                </c:pt>
                <c:pt idx="467">
                  <c:v>3335</c:v>
                </c:pt>
                <c:pt idx="468">
                  <c:v>3340</c:v>
                </c:pt>
                <c:pt idx="469">
                  <c:v>3345</c:v>
                </c:pt>
                <c:pt idx="470">
                  <c:v>3350</c:v>
                </c:pt>
                <c:pt idx="471">
                  <c:v>3355</c:v>
                </c:pt>
                <c:pt idx="472">
                  <c:v>3360</c:v>
                </c:pt>
                <c:pt idx="473">
                  <c:v>3365</c:v>
                </c:pt>
                <c:pt idx="474">
                  <c:v>3370</c:v>
                </c:pt>
                <c:pt idx="475">
                  <c:v>3375</c:v>
                </c:pt>
                <c:pt idx="476">
                  <c:v>3380</c:v>
                </c:pt>
                <c:pt idx="477">
                  <c:v>3385</c:v>
                </c:pt>
                <c:pt idx="478">
                  <c:v>3390</c:v>
                </c:pt>
                <c:pt idx="479">
                  <c:v>3395</c:v>
                </c:pt>
                <c:pt idx="480">
                  <c:v>3400</c:v>
                </c:pt>
                <c:pt idx="481">
                  <c:v>3405</c:v>
                </c:pt>
                <c:pt idx="482">
                  <c:v>3410</c:v>
                </c:pt>
                <c:pt idx="483">
                  <c:v>3415</c:v>
                </c:pt>
                <c:pt idx="484">
                  <c:v>3420</c:v>
                </c:pt>
                <c:pt idx="485">
                  <c:v>3425</c:v>
                </c:pt>
                <c:pt idx="486">
                  <c:v>3430</c:v>
                </c:pt>
                <c:pt idx="487">
                  <c:v>3435</c:v>
                </c:pt>
                <c:pt idx="488">
                  <c:v>3440</c:v>
                </c:pt>
                <c:pt idx="489">
                  <c:v>3445</c:v>
                </c:pt>
                <c:pt idx="490">
                  <c:v>3450</c:v>
                </c:pt>
                <c:pt idx="491">
                  <c:v>3455</c:v>
                </c:pt>
                <c:pt idx="492">
                  <c:v>3460</c:v>
                </c:pt>
                <c:pt idx="493">
                  <c:v>3465</c:v>
                </c:pt>
                <c:pt idx="494">
                  <c:v>3470</c:v>
                </c:pt>
                <c:pt idx="495">
                  <c:v>3475</c:v>
                </c:pt>
                <c:pt idx="496">
                  <c:v>3480</c:v>
                </c:pt>
                <c:pt idx="497">
                  <c:v>3485</c:v>
                </c:pt>
                <c:pt idx="498">
                  <c:v>3490</c:v>
                </c:pt>
                <c:pt idx="499">
                  <c:v>3495</c:v>
                </c:pt>
                <c:pt idx="500">
                  <c:v>3500</c:v>
                </c:pt>
                <c:pt idx="501">
                  <c:v>3505</c:v>
                </c:pt>
                <c:pt idx="502">
                  <c:v>3510</c:v>
                </c:pt>
                <c:pt idx="503">
                  <c:v>3515</c:v>
                </c:pt>
                <c:pt idx="504">
                  <c:v>3520</c:v>
                </c:pt>
                <c:pt idx="505">
                  <c:v>3525</c:v>
                </c:pt>
                <c:pt idx="506">
                  <c:v>3530</c:v>
                </c:pt>
                <c:pt idx="507">
                  <c:v>3535</c:v>
                </c:pt>
                <c:pt idx="508">
                  <c:v>3540</c:v>
                </c:pt>
                <c:pt idx="509">
                  <c:v>3545</c:v>
                </c:pt>
                <c:pt idx="510">
                  <c:v>3550</c:v>
                </c:pt>
                <c:pt idx="511">
                  <c:v>3555</c:v>
                </c:pt>
                <c:pt idx="512">
                  <c:v>3560</c:v>
                </c:pt>
                <c:pt idx="513">
                  <c:v>3565</c:v>
                </c:pt>
                <c:pt idx="514">
                  <c:v>3570</c:v>
                </c:pt>
                <c:pt idx="515">
                  <c:v>3575</c:v>
                </c:pt>
                <c:pt idx="516">
                  <c:v>3580</c:v>
                </c:pt>
                <c:pt idx="517">
                  <c:v>3585</c:v>
                </c:pt>
                <c:pt idx="518">
                  <c:v>3590</c:v>
                </c:pt>
                <c:pt idx="519">
                  <c:v>3595</c:v>
                </c:pt>
                <c:pt idx="520">
                  <c:v>3600</c:v>
                </c:pt>
                <c:pt idx="521">
                  <c:v>3605</c:v>
                </c:pt>
                <c:pt idx="522">
                  <c:v>3610</c:v>
                </c:pt>
                <c:pt idx="523">
                  <c:v>3615</c:v>
                </c:pt>
                <c:pt idx="524">
                  <c:v>3620</c:v>
                </c:pt>
                <c:pt idx="525">
                  <c:v>3625</c:v>
                </c:pt>
                <c:pt idx="526">
                  <c:v>3630</c:v>
                </c:pt>
                <c:pt idx="527">
                  <c:v>3635</c:v>
                </c:pt>
                <c:pt idx="528">
                  <c:v>3640</c:v>
                </c:pt>
                <c:pt idx="529">
                  <c:v>3645</c:v>
                </c:pt>
                <c:pt idx="530">
                  <c:v>3650</c:v>
                </c:pt>
                <c:pt idx="531">
                  <c:v>3655</c:v>
                </c:pt>
                <c:pt idx="532">
                  <c:v>3660</c:v>
                </c:pt>
                <c:pt idx="533">
                  <c:v>3665</c:v>
                </c:pt>
                <c:pt idx="534">
                  <c:v>3670</c:v>
                </c:pt>
                <c:pt idx="535">
                  <c:v>3675</c:v>
                </c:pt>
                <c:pt idx="536">
                  <c:v>3680</c:v>
                </c:pt>
                <c:pt idx="537">
                  <c:v>3685</c:v>
                </c:pt>
                <c:pt idx="538">
                  <c:v>3690</c:v>
                </c:pt>
                <c:pt idx="539">
                  <c:v>3695</c:v>
                </c:pt>
                <c:pt idx="540">
                  <c:v>3700</c:v>
                </c:pt>
                <c:pt idx="541">
                  <c:v>3705</c:v>
                </c:pt>
                <c:pt idx="542">
                  <c:v>3710</c:v>
                </c:pt>
                <c:pt idx="543">
                  <c:v>3715</c:v>
                </c:pt>
                <c:pt idx="544">
                  <c:v>3720</c:v>
                </c:pt>
                <c:pt idx="545">
                  <c:v>3725</c:v>
                </c:pt>
                <c:pt idx="546">
                  <c:v>3730</c:v>
                </c:pt>
                <c:pt idx="547">
                  <c:v>3735</c:v>
                </c:pt>
                <c:pt idx="548">
                  <c:v>3740</c:v>
                </c:pt>
                <c:pt idx="549">
                  <c:v>3745</c:v>
                </c:pt>
                <c:pt idx="550">
                  <c:v>3750</c:v>
                </c:pt>
                <c:pt idx="551">
                  <c:v>3755</c:v>
                </c:pt>
                <c:pt idx="552">
                  <c:v>3760</c:v>
                </c:pt>
                <c:pt idx="553">
                  <c:v>3765</c:v>
                </c:pt>
                <c:pt idx="554">
                  <c:v>3770</c:v>
                </c:pt>
                <c:pt idx="555">
                  <c:v>3775</c:v>
                </c:pt>
                <c:pt idx="556">
                  <c:v>3780</c:v>
                </c:pt>
                <c:pt idx="557">
                  <c:v>3785</c:v>
                </c:pt>
                <c:pt idx="558">
                  <c:v>3790</c:v>
                </c:pt>
                <c:pt idx="559">
                  <c:v>3795</c:v>
                </c:pt>
                <c:pt idx="560">
                  <c:v>3800</c:v>
                </c:pt>
                <c:pt idx="561">
                  <c:v>3805</c:v>
                </c:pt>
                <c:pt idx="562">
                  <c:v>3810</c:v>
                </c:pt>
                <c:pt idx="563">
                  <c:v>3815</c:v>
                </c:pt>
                <c:pt idx="564">
                  <c:v>3820</c:v>
                </c:pt>
                <c:pt idx="565">
                  <c:v>3825</c:v>
                </c:pt>
                <c:pt idx="566">
                  <c:v>3830</c:v>
                </c:pt>
                <c:pt idx="567">
                  <c:v>3835</c:v>
                </c:pt>
                <c:pt idx="568">
                  <c:v>3840</c:v>
                </c:pt>
                <c:pt idx="569">
                  <c:v>3845</c:v>
                </c:pt>
                <c:pt idx="570">
                  <c:v>3850</c:v>
                </c:pt>
                <c:pt idx="571">
                  <c:v>3855</c:v>
                </c:pt>
                <c:pt idx="572">
                  <c:v>3860</c:v>
                </c:pt>
                <c:pt idx="573">
                  <c:v>3865</c:v>
                </c:pt>
                <c:pt idx="574">
                  <c:v>3870</c:v>
                </c:pt>
                <c:pt idx="575">
                  <c:v>3875</c:v>
                </c:pt>
                <c:pt idx="576">
                  <c:v>3880</c:v>
                </c:pt>
                <c:pt idx="577">
                  <c:v>3885</c:v>
                </c:pt>
                <c:pt idx="578">
                  <c:v>3890</c:v>
                </c:pt>
                <c:pt idx="579">
                  <c:v>3895</c:v>
                </c:pt>
                <c:pt idx="580">
                  <c:v>3900</c:v>
                </c:pt>
                <c:pt idx="581">
                  <c:v>3905</c:v>
                </c:pt>
                <c:pt idx="582">
                  <c:v>3910</c:v>
                </c:pt>
                <c:pt idx="583">
                  <c:v>3915</c:v>
                </c:pt>
                <c:pt idx="584">
                  <c:v>3920</c:v>
                </c:pt>
                <c:pt idx="585">
                  <c:v>3925</c:v>
                </c:pt>
                <c:pt idx="586">
                  <c:v>3930</c:v>
                </c:pt>
                <c:pt idx="587">
                  <c:v>3935</c:v>
                </c:pt>
                <c:pt idx="588">
                  <c:v>3940</c:v>
                </c:pt>
                <c:pt idx="589">
                  <c:v>3945</c:v>
                </c:pt>
                <c:pt idx="590">
                  <c:v>3950</c:v>
                </c:pt>
                <c:pt idx="591">
                  <c:v>3955</c:v>
                </c:pt>
                <c:pt idx="592">
                  <c:v>3960</c:v>
                </c:pt>
                <c:pt idx="593">
                  <c:v>3965</c:v>
                </c:pt>
                <c:pt idx="594">
                  <c:v>3970</c:v>
                </c:pt>
                <c:pt idx="595">
                  <c:v>3975</c:v>
                </c:pt>
                <c:pt idx="596">
                  <c:v>3980</c:v>
                </c:pt>
                <c:pt idx="597">
                  <c:v>3985</c:v>
                </c:pt>
                <c:pt idx="598">
                  <c:v>3990</c:v>
                </c:pt>
                <c:pt idx="599">
                  <c:v>3995</c:v>
                </c:pt>
                <c:pt idx="600">
                  <c:v>4000</c:v>
                </c:pt>
                <c:pt idx="601">
                  <c:v>4005</c:v>
                </c:pt>
                <c:pt idx="602">
                  <c:v>4010</c:v>
                </c:pt>
                <c:pt idx="603">
                  <c:v>4015</c:v>
                </c:pt>
                <c:pt idx="604">
                  <c:v>4020</c:v>
                </c:pt>
                <c:pt idx="605">
                  <c:v>4025</c:v>
                </c:pt>
                <c:pt idx="606">
                  <c:v>4030</c:v>
                </c:pt>
                <c:pt idx="607">
                  <c:v>4035</c:v>
                </c:pt>
                <c:pt idx="608">
                  <c:v>4040</c:v>
                </c:pt>
                <c:pt idx="609">
                  <c:v>4045</c:v>
                </c:pt>
                <c:pt idx="610">
                  <c:v>4050</c:v>
                </c:pt>
                <c:pt idx="611">
                  <c:v>4055</c:v>
                </c:pt>
                <c:pt idx="612">
                  <c:v>4060</c:v>
                </c:pt>
                <c:pt idx="613">
                  <c:v>4065</c:v>
                </c:pt>
                <c:pt idx="614">
                  <c:v>4070</c:v>
                </c:pt>
                <c:pt idx="615">
                  <c:v>4075</c:v>
                </c:pt>
                <c:pt idx="616">
                  <c:v>4080</c:v>
                </c:pt>
                <c:pt idx="617">
                  <c:v>4085</c:v>
                </c:pt>
                <c:pt idx="618">
                  <c:v>4090</c:v>
                </c:pt>
                <c:pt idx="619">
                  <c:v>4095</c:v>
                </c:pt>
                <c:pt idx="620">
                  <c:v>4100</c:v>
                </c:pt>
                <c:pt idx="621">
                  <c:v>4105</c:v>
                </c:pt>
                <c:pt idx="622">
                  <c:v>4110</c:v>
                </c:pt>
                <c:pt idx="623">
                  <c:v>4115</c:v>
                </c:pt>
                <c:pt idx="624">
                  <c:v>4120</c:v>
                </c:pt>
                <c:pt idx="625">
                  <c:v>4125</c:v>
                </c:pt>
                <c:pt idx="626">
                  <c:v>4130</c:v>
                </c:pt>
                <c:pt idx="627">
                  <c:v>4135</c:v>
                </c:pt>
                <c:pt idx="628">
                  <c:v>4140</c:v>
                </c:pt>
                <c:pt idx="629">
                  <c:v>4145</c:v>
                </c:pt>
                <c:pt idx="630">
                  <c:v>4150</c:v>
                </c:pt>
                <c:pt idx="631">
                  <c:v>4155</c:v>
                </c:pt>
                <c:pt idx="632">
                  <c:v>4160</c:v>
                </c:pt>
                <c:pt idx="633">
                  <c:v>4165</c:v>
                </c:pt>
                <c:pt idx="634">
                  <c:v>4170</c:v>
                </c:pt>
                <c:pt idx="635">
                  <c:v>4175</c:v>
                </c:pt>
                <c:pt idx="636">
                  <c:v>4180</c:v>
                </c:pt>
                <c:pt idx="637">
                  <c:v>4185</c:v>
                </c:pt>
                <c:pt idx="638">
                  <c:v>4190</c:v>
                </c:pt>
                <c:pt idx="639">
                  <c:v>4195</c:v>
                </c:pt>
                <c:pt idx="640">
                  <c:v>4200</c:v>
                </c:pt>
                <c:pt idx="641">
                  <c:v>4205</c:v>
                </c:pt>
                <c:pt idx="642">
                  <c:v>4210</c:v>
                </c:pt>
                <c:pt idx="643">
                  <c:v>4215</c:v>
                </c:pt>
                <c:pt idx="644">
                  <c:v>4220</c:v>
                </c:pt>
                <c:pt idx="645">
                  <c:v>4225</c:v>
                </c:pt>
                <c:pt idx="646">
                  <c:v>4230</c:v>
                </c:pt>
                <c:pt idx="647">
                  <c:v>4235</c:v>
                </c:pt>
                <c:pt idx="648">
                  <c:v>4240</c:v>
                </c:pt>
                <c:pt idx="649">
                  <c:v>4245</c:v>
                </c:pt>
                <c:pt idx="650">
                  <c:v>4250</c:v>
                </c:pt>
                <c:pt idx="651">
                  <c:v>4255</c:v>
                </c:pt>
                <c:pt idx="652">
                  <c:v>4260</c:v>
                </c:pt>
                <c:pt idx="653">
                  <c:v>4265</c:v>
                </c:pt>
                <c:pt idx="654">
                  <c:v>4270</c:v>
                </c:pt>
                <c:pt idx="655">
                  <c:v>4275</c:v>
                </c:pt>
                <c:pt idx="656">
                  <c:v>4280</c:v>
                </c:pt>
                <c:pt idx="657">
                  <c:v>4285</c:v>
                </c:pt>
                <c:pt idx="658">
                  <c:v>4290</c:v>
                </c:pt>
                <c:pt idx="659">
                  <c:v>4295</c:v>
                </c:pt>
                <c:pt idx="660">
                  <c:v>4300</c:v>
                </c:pt>
                <c:pt idx="661">
                  <c:v>4305</c:v>
                </c:pt>
                <c:pt idx="662">
                  <c:v>4310</c:v>
                </c:pt>
                <c:pt idx="663">
                  <c:v>4315</c:v>
                </c:pt>
                <c:pt idx="664">
                  <c:v>4320</c:v>
                </c:pt>
                <c:pt idx="665">
                  <c:v>4325</c:v>
                </c:pt>
                <c:pt idx="666">
                  <c:v>4330</c:v>
                </c:pt>
                <c:pt idx="667">
                  <c:v>4335</c:v>
                </c:pt>
                <c:pt idx="668">
                  <c:v>4340</c:v>
                </c:pt>
                <c:pt idx="669">
                  <c:v>4345</c:v>
                </c:pt>
                <c:pt idx="670">
                  <c:v>4350</c:v>
                </c:pt>
                <c:pt idx="671">
                  <c:v>4355</c:v>
                </c:pt>
                <c:pt idx="672">
                  <c:v>4360</c:v>
                </c:pt>
                <c:pt idx="673">
                  <c:v>4365</c:v>
                </c:pt>
                <c:pt idx="674">
                  <c:v>4370</c:v>
                </c:pt>
                <c:pt idx="675">
                  <c:v>4375</c:v>
                </c:pt>
                <c:pt idx="676">
                  <c:v>4380</c:v>
                </c:pt>
                <c:pt idx="677">
                  <c:v>4385</c:v>
                </c:pt>
                <c:pt idx="678">
                  <c:v>4390</c:v>
                </c:pt>
                <c:pt idx="679">
                  <c:v>4395</c:v>
                </c:pt>
                <c:pt idx="680">
                  <c:v>4400</c:v>
                </c:pt>
                <c:pt idx="681">
                  <c:v>4405</c:v>
                </c:pt>
                <c:pt idx="682">
                  <c:v>4410</c:v>
                </c:pt>
                <c:pt idx="683">
                  <c:v>4415</c:v>
                </c:pt>
                <c:pt idx="684">
                  <c:v>4420</c:v>
                </c:pt>
                <c:pt idx="685">
                  <c:v>4425</c:v>
                </c:pt>
                <c:pt idx="686">
                  <c:v>4430</c:v>
                </c:pt>
                <c:pt idx="687">
                  <c:v>4435</c:v>
                </c:pt>
                <c:pt idx="688">
                  <c:v>4440</c:v>
                </c:pt>
                <c:pt idx="689">
                  <c:v>4445</c:v>
                </c:pt>
                <c:pt idx="690">
                  <c:v>4450</c:v>
                </c:pt>
                <c:pt idx="691">
                  <c:v>4455</c:v>
                </c:pt>
                <c:pt idx="692">
                  <c:v>4460</c:v>
                </c:pt>
                <c:pt idx="693">
                  <c:v>4465</c:v>
                </c:pt>
                <c:pt idx="694">
                  <c:v>4470</c:v>
                </c:pt>
                <c:pt idx="695">
                  <c:v>4475</c:v>
                </c:pt>
                <c:pt idx="696">
                  <c:v>4480</c:v>
                </c:pt>
                <c:pt idx="697">
                  <c:v>4485</c:v>
                </c:pt>
                <c:pt idx="698">
                  <c:v>4490</c:v>
                </c:pt>
                <c:pt idx="699">
                  <c:v>4495</c:v>
                </c:pt>
                <c:pt idx="700">
                  <c:v>4500</c:v>
                </c:pt>
                <c:pt idx="701">
                  <c:v>4505</c:v>
                </c:pt>
                <c:pt idx="702">
                  <c:v>4510</c:v>
                </c:pt>
                <c:pt idx="703">
                  <c:v>4515</c:v>
                </c:pt>
                <c:pt idx="704">
                  <c:v>4520</c:v>
                </c:pt>
                <c:pt idx="705">
                  <c:v>4525</c:v>
                </c:pt>
                <c:pt idx="706">
                  <c:v>4530</c:v>
                </c:pt>
                <c:pt idx="707">
                  <c:v>4535</c:v>
                </c:pt>
                <c:pt idx="708">
                  <c:v>4540</c:v>
                </c:pt>
                <c:pt idx="709">
                  <c:v>4545</c:v>
                </c:pt>
                <c:pt idx="710">
                  <c:v>4550</c:v>
                </c:pt>
                <c:pt idx="711">
                  <c:v>4555</c:v>
                </c:pt>
                <c:pt idx="712">
                  <c:v>4560</c:v>
                </c:pt>
                <c:pt idx="713">
                  <c:v>4565</c:v>
                </c:pt>
                <c:pt idx="714">
                  <c:v>4570</c:v>
                </c:pt>
                <c:pt idx="715">
                  <c:v>4575</c:v>
                </c:pt>
                <c:pt idx="716">
                  <c:v>4580</c:v>
                </c:pt>
                <c:pt idx="717">
                  <c:v>4585</c:v>
                </c:pt>
                <c:pt idx="718">
                  <c:v>4590</c:v>
                </c:pt>
                <c:pt idx="719">
                  <c:v>4595</c:v>
                </c:pt>
                <c:pt idx="720">
                  <c:v>4600</c:v>
                </c:pt>
                <c:pt idx="721">
                  <c:v>4605</c:v>
                </c:pt>
                <c:pt idx="722">
                  <c:v>4610</c:v>
                </c:pt>
                <c:pt idx="723">
                  <c:v>4615</c:v>
                </c:pt>
                <c:pt idx="724">
                  <c:v>4620</c:v>
                </c:pt>
                <c:pt idx="725">
                  <c:v>4625</c:v>
                </c:pt>
                <c:pt idx="726">
                  <c:v>4630</c:v>
                </c:pt>
                <c:pt idx="727">
                  <c:v>4635</c:v>
                </c:pt>
                <c:pt idx="728">
                  <c:v>4640</c:v>
                </c:pt>
                <c:pt idx="729">
                  <c:v>4645</c:v>
                </c:pt>
                <c:pt idx="730">
                  <c:v>4650</c:v>
                </c:pt>
                <c:pt idx="731">
                  <c:v>4655</c:v>
                </c:pt>
                <c:pt idx="732">
                  <c:v>4660</c:v>
                </c:pt>
                <c:pt idx="733">
                  <c:v>4665</c:v>
                </c:pt>
                <c:pt idx="734">
                  <c:v>4670</c:v>
                </c:pt>
                <c:pt idx="735">
                  <c:v>4675</c:v>
                </c:pt>
                <c:pt idx="736">
                  <c:v>4680</c:v>
                </c:pt>
                <c:pt idx="737">
                  <c:v>4685</c:v>
                </c:pt>
                <c:pt idx="738">
                  <c:v>4690</c:v>
                </c:pt>
                <c:pt idx="739">
                  <c:v>4695</c:v>
                </c:pt>
                <c:pt idx="740">
                  <c:v>4700</c:v>
                </c:pt>
                <c:pt idx="741">
                  <c:v>4705</c:v>
                </c:pt>
                <c:pt idx="742">
                  <c:v>4710</c:v>
                </c:pt>
                <c:pt idx="743">
                  <c:v>4715</c:v>
                </c:pt>
                <c:pt idx="744">
                  <c:v>4720</c:v>
                </c:pt>
                <c:pt idx="745">
                  <c:v>4725</c:v>
                </c:pt>
                <c:pt idx="746">
                  <c:v>4730</c:v>
                </c:pt>
                <c:pt idx="747">
                  <c:v>4735</c:v>
                </c:pt>
                <c:pt idx="748">
                  <c:v>4740</c:v>
                </c:pt>
                <c:pt idx="749">
                  <c:v>4745</c:v>
                </c:pt>
                <c:pt idx="750">
                  <c:v>4750</c:v>
                </c:pt>
                <c:pt idx="751">
                  <c:v>4755</c:v>
                </c:pt>
                <c:pt idx="752">
                  <c:v>4760</c:v>
                </c:pt>
                <c:pt idx="753">
                  <c:v>4765</c:v>
                </c:pt>
                <c:pt idx="754">
                  <c:v>4770</c:v>
                </c:pt>
                <c:pt idx="755">
                  <c:v>4775</c:v>
                </c:pt>
                <c:pt idx="756">
                  <c:v>4780</c:v>
                </c:pt>
                <c:pt idx="757">
                  <c:v>4785</c:v>
                </c:pt>
                <c:pt idx="758">
                  <c:v>4790</c:v>
                </c:pt>
                <c:pt idx="759">
                  <c:v>4795</c:v>
                </c:pt>
                <c:pt idx="760">
                  <c:v>4800</c:v>
                </c:pt>
                <c:pt idx="761">
                  <c:v>4805</c:v>
                </c:pt>
                <c:pt idx="762">
                  <c:v>4810</c:v>
                </c:pt>
                <c:pt idx="763">
                  <c:v>4815</c:v>
                </c:pt>
                <c:pt idx="764">
                  <c:v>4820</c:v>
                </c:pt>
                <c:pt idx="765">
                  <c:v>4825</c:v>
                </c:pt>
                <c:pt idx="766">
                  <c:v>4830</c:v>
                </c:pt>
                <c:pt idx="767">
                  <c:v>4835</c:v>
                </c:pt>
                <c:pt idx="768">
                  <c:v>4840</c:v>
                </c:pt>
                <c:pt idx="769">
                  <c:v>4845</c:v>
                </c:pt>
                <c:pt idx="770">
                  <c:v>4850</c:v>
                </c:pt>
                <c:pt idx="771">
                  <c:v>4855</c:v>
                </c:pt>
                <c:pt idx="772">
                  <c:v>4860</c:v>
                </c:pt>
                <c:pt idx="773">
                  <c:v>4865</c:v>
                </c:pt>
                <c:pt idx="774">
                  <c:v>4870</c:v>
                </c:pt>
                <c:pt idx="775">
                  <c:v>4875</c:v>
                </c:pt>
                <c:pt idx="776">
                  <c:v>4880</c:v>
                </c:pt>
                <c:pt idx="777">
                  <c:v>4885</c:v>
                </c:pt>
                <c:pt idx="778">
                  <c:v>4890</c:v>
                </c:pt>
                <c:pt idx="779">
                  <c:v>4895</c:v>
                </c:pt>
                <c:pt idx="780">
                  <c:v>4900</c:v>
                </c:pt>
                <c:pt idx="781">
                  <c:v>4905</c:v>
                </c:pt>
                <c:pt idx="782">
                  <c:v>4910</c:v>
                </c:pt>
                <c:pt idx="783">
                  <c:v>4915</c:v>
                </c:pt>
                <c:pt idx="784">
                  <c:v>4920</c:v>
                </c:pt>
                <c:pt idx="785">
                  <c:v>4925</c:v>
                </c:pt>
                <c:pt idx="786">
                  <c:v>4930</c:v>
                </c:pt>
                <c:pt idx="787">
                  <c:v>4935</c:v>
                </c:pt>
                <c:pt idx="788">
                  <c:v>4940</c:v>
                </c:pt>
                <c:pt idx="789">
                  <c:v>4945</c:v>
                </c:pt>
                <c:pt idx="790">
                  <c:v>4950</c:v>
                </c:pt>
                <c:pt idx="791">
                  <c:v>4955</c:v>
                </c:pt>
                <c:pt idx="792">
                  <c:v>4960</c:v>
                </c:pt>
                <c:pt idx="793">
                  <c:v>4965</c:v>
                </c:pt>
                <c:pt idx="794">
                  <c:v>4970</c:v>
                </c:pt>
                <c:pt idx="795">
                  <c:v>4975</c:v>
                </c:pt>
                <c:pt idx="796">
                  <c:v>4980</c:v>
                </c:pt>
                <c:pt idx="797">
                  <c:v>4985</c:v>
                </c:pt>
                <c:pt idx="798">
                  <c:v>4990</c:v>
                </c:pt>
                <c:pt idx="799">
                  <c:v>4995</c:v>
                </c:pt>
                <c:pt idx="800">
                  <c:v>5000</c:v>
                </c:pt>
              </c:numCache>
            </c:numRef>
          </c:xVal>
          <c:yVal>
            <c:numRef>
              <c:f>Sheet2!$B$2:$B$802</c:f>
              <c:numCache>
                <c:formatCode>General</c:formatCode>
                <c:ptCount val="801"/>
                <c:pt idx="0">
                  <c:v>-70971.5342001147</c:v>
                </c:pt>
                <c:pt idx="1">
                  <c:v>-70551.3209651559</c:v>
                </c:pt>
                <c:pt idx="2">
                  <c:v>-70132.4746818134</c:v>
                </c:pt>
                <c:pt idx="3">
                  <c:v>-69714.9883062744</c:v>
                </c:pt>
                <c:pt idx="4">
                  <c:v>-69298.8548360955</c:v>
                </c:pt>
                <c:pt idx="5">
                  <c:v>-68884.0673104191</c:v>
                </c:pt>
                <c:pt idx="6">
                  <c:v>-68470.61881016</c:v>
                </c:pt>
                <c:pt idx="7">
                  <c:v>-68058.5024581684</c:v>
                </c:pt>
                <c:pt idx="8">
                  <c:v>-67647.7114193659</c:v>
                </c:pt>
                <c:pt idx="9">
                  <c:v>-67238.2389008598</c:v>
                </c:pt>
                <c:pt idx="10">
                  <c:v>-66830.0781520338</c:v>
                </c:pt>
                <c:pt idx="11">
                  <c:v>-66423.2224646178</c:v>
                </c:pt>
                <c:pt idx="12">
                  <c:v>-66017.6651727383</c:v>
                </c:pt>
                <c:pt idx="13">
                  <c:v>-65613.399652949</c:v>
                </c:pt>
                <c:pt idx="14">
                  <c:v>-65210.4193242439</c:v>
                </c:pt>
                <c:pt idx="15">
                  <c:v>-64808.7176480529</c:v>
                </c:pt>
                <c:pt idx="16">
                  <c:v>-64408.2881282216</c:v>
                </c:pt>
                <c:pt idx="17">
                  <c:v>-64009.1243109762</c:v>
                </c:pt>
                <c:pt idx="18">
                  <c:v>-63611.2197848725</c:v>
                </c:pt>
                <c:pt idx="19">
                  <c:v>-63214.5681807325</c:v>
                </c:pt>
                <c:pt idx="20">
                  <c:v>-62819.163171568</c:v>
                </c:pt>
                <c:pt idx="21">
                  <c:v>-62424.9984724912</c:v>
                </c:pt>
                <c:pt idx="22">
                  <c:v>-62032.0678406148</c:v>
                </c:pt>
                <c:pt idx="23">
                  <c:v>-61640.3650749399</c:v>
                </c:pt>
                <c:pt idx="24">
                  <c:v>-61249.8840162349</c:v>
                </c:pt>
                <c:pt idx="25">
                  <c:v>-60860.6185469038</c:v>
                </c:pt>
                <c:pt idx="26">
                  <c:v>-60472.562590846</c:v>
                </c:pt>
                <c:pt idx="27">
                  <c:v>-60085.7101133068</c:v>
                </c:pt>
                <c:pt idx="28">
                  <c:v>-59700.0551207211</c:v>
                </c:pt>
                <c:pt idx="29">
                  <c:v>-59315.5916605475</c:v>
                </c:pt>
                <c:pt idx="30">
                  <c:v>-58932.3138210976</c:v>
                </c:pt>
                <c:pt idx="31">
                  <c:v>-58550.2157313563</c:v>
                </c:pt>
                <c:pt idx="32">
                  <c:v>-58169.2915607976</c:v>
                </c:pt>
                <c:pt idx="33">
                  <c:v>-57789.5355191941</c:v>
                </c:pt>
                <c:pt idx="34">
                  <c:v>-57410.9418564198</c:v>
                </c:pt>
                <c:pt idx="35">
                  <c:v>-57033.5048622502</c:v>
                </c:pt>
                <c:pt idx="36">
                  <c:v>-56657.218866155</c:v>
                </c:pt>
                <c:pt idx="37">
                  <c:v>-56282.0782370881</c:v>
                </c:pt>
                <c:pt idx="38">
                  <c:v>-55908.0773832729</c:v>
                </c:pt>
                <c:pt idx="39">
                  <c:v>-55535.2107519839</c:v>
                </c:pt>
                <c:pt idx="40">
                  <c:v>-55163.4728293244</c:v>
                </c:pt>
                <c:pt idx="41">
                  <c:v>-54792.8581400015</c:v>
                </c:pt>
                <c:pt idx="42">
                  <c:v>-54423.361247098</c:v>
                </c:pt>
                <c:pt idx="43">
                  <c:v>-54054.9767518406</c:v>
                </c:pt>
                <c:pt idx="44">
                  <c:v>-53687.6992933671</c:v>
                </c:pt>
                <c:pt idx="45">
                  <c:v>-53321.5235484904</c:v>
                </c:pt>
                <c:pt idx="46">
                  <c:v>-52956.4442314603</c:v>
                </c:pt>
                <c:pt idx="47">
                  <c:v>-52592.4560937242</c:v>
                </c:pt>
                <c:pt idx="48">
                  <c:v>-52229.5539236851</c:v>
                </c:pt>
                <c:pt idx="49">
                  <c:v>-51867.7325464588</c:v>
                </c:pt>
                <c:pt idx="50">
                  <c:v>-51506.9868236298</c:v>
                </c:pt>
                <c:pt idx="51">
                  <c:v>-51147.3116530055</c:v>
                </c:pt>
                <c:pt idx="52">
                  <c:v>-50788.7019683701</c:v>
                </c:pt>
                <c:pt idx="53">
                  <c:v>-50431.1527392371</c:v>
                </c:pt>
                <c:pt idx="54">
                  <c:v>-50074.6589706013</c:v>
                </c:pt>
                <c:pt idx="55">
                  <c:v>-49719.2157026907</c:v>
                </c:pt>
                <c:pt idx="56">
                  <c:v>-49364.8180107165</c:v>
                </c:pt>
                <c:pt idx="57">
                  <c:v>-49011.4610046251</c:v>
                </c:pt>
                <c:pt idx="58">
                  <c:v>-48659.1398288473</c:v>
                </c:pt>
                <c:pt idx="59">
                  <c:v>-48307.84966205</c:v>
                </c:pt>
                <c:pt idx="60">
                  <c:v>-47957.5857168855</c:v>
                </c:pt>
                <c:pt idx="61">
                  <c:v>-47608.3432397429</c:v>
                </c:pt>
                <c:pt idx="62">
                  <c:v>-47260.1175104982</c:v>
                </c:pt>
                <c:pt idx="63">
                  <c:v>-46912.9038422663</c:v>
                </c:pt>
                <c:pt idx="64">
                  <c:v>-46566.6975811515</c:v>
                </c:pt>
                <c:pt idx="65">
                  <c:v>-46221.4941060001</c:v>
                </c:pt>
                <c:pt idx="66">
                  <c:v>-45877.2888281525</c:v>
                </c:pt>
                <c:pt idx="67">
                  <c:v>-45534.0771911969</c:v>
                </c:pt>
                <c:pt idx="68">
                  <c:v>-45191.8546707226</c:v>
                </c:pt>
                <c:pt idx="69">
                  <c:v>-44850.6167740744</c:v>
                </c:pt>
                <c:pt idx="70">
                  <c:v>-44510.3590401087</c:v>
                </c:pt>
                <c:pt idx="71">
                  <c:v>-44171.0770389493</c:v>
                </c:pt>
                <c:pt idx="72">
                  <c:v>-43832.7663717444</c:v>
                </c:pt>
                <c:pt idx="73">
                  <c:v>-43495.422670425</c:v>
                </c:pt>
                <c:pt idx="74">
                  <c:v>-43159.0415974644</c:v>
                </c:pt>
                <c:pt idx="75">
                  <c:v>-42823.6188456377</c:v>
                </c:pt>
                <c:pt idx="76">
                  <c:v>-42489.1501377838</c:v>
                </c:pt>
                <c:pt idx="77">
                  <c:v>-42155.6312265676</c:v>
                </c:pt>
                <c:pt idx="78">
                  <c:v>-41823.0578942434</c:v>
                </c:pt>
                <c:pt idx="79">
                  <c:v>-41491.4259524208</c:v>
                </c:pt>
                <c:pt idx="80">
                  <c:v>-41160.7312418298</c:v>
                </c:pt>
                <c:pt idx="81">
                  <c:v>-40830.9696320891</c:v>
                </c:pt>
                <c:pt idx="82">
                  <c:v>-40502.1370214741</c:v>
                </c:pt>
                <c:pt idx="83">
                  <c:v>-40174.2293366872</c:v>
                </c:pt>
                <c:pt idx="84">
                  <c:v>-39847.24253263</c:v>
                </c:pt>
                <c:pt idx="85">
                  <c:v>-39521.1725921755</c:v>
                </c:pt>
                <c:pt idx="86">
                  <c:v>-39196.0155259423</c:v>
                </c:pt>
                <c:pt idx="87">
                  <c:v>-38871.7673720704</c:v>
                </c:pt>
                <c:pt idx="88">
                  <c:v>-38548.4241959986</c:v>
                </c:pt>
                <c:pt idx="89">
                  <c:v>-38225.9820902431</c:v>
                </c:pt>
                <c:pt idx="90">
                  <c:v>-37904.437174177</c:v>
                </c:pt>
                <c:pt idx="91">
                  <c:v>-37583.7855938124</c:v>
                </c:pt>
                <c:pt idx="92">
                  <c:v>-37264.0235215836</c:v>
                </c:pt>
                <c:pt idx="93">
                  <c:v>-36945.1471561311</c:v>
                </c:pt>
                <c:pt idx="94">
                  <c:v>-36627.1527220882</c:v>
                </c:pt>
                <c:pt idx="95">
                  <c:v>-36310.0364698683</c:v>
                </c:pt>
                <c:pt idx="96">
                  <c:v>-35993.7946754543</c:v>
                </c:pt>
                <c:pt idx="97">
                  <c:v>-35678.4236401891</c:v>
                </c:pt>
                <c:pt idx="98">
                  <c:v>-35363.919690568</c:v>
                </c:pt>
                <c:pt idx="99">
                  <c:v>-35050.2791780327</c:v>
                </c:pt>
                <c:pt idx="100">
                  <c:v>-34737.4984787661</c:v>
                </c:pt>
                <c:pt idx="101">
                  <c:v>-34425.5739934896</c:v>
                </c:pt>
                <c:pt idx="102">
                  <c:v>-34114.502147262</c:v>
                </c:pt>
                <c:pt idx="103">
                  <c:v>-33804.2793892786</c:v>
                </c:pt>
                <c:pt idx="104">
                  <c:v>-33494.9021926735</c:v>
                </c:pt>
                <c:pt idx="105">
                  <c:v>-33186.3670543227</c:v>
                </c:pt>
                <c:pt idx="106">
                  <c:v>-32878.6704946489</c:v>
                </c:pt>
                <c:pt idx="107">
                  <c:v>-32571.8090574272</c:v>
                </c:pt>
                <c:pt idx="108">
                  <c:v>-32265.7793095938</c:v>
                </c:pt>
                <c:pt idx="109">
                  <c:v>-31960.5778410549</c:v>
                </c:pt>
                <c:pt idx="110">
                  <c:v>-31656.2012644981</c:v>
                </c:pt>
                <c:pt idx="111">
                  <c:v>-31352.646215204</c:v>
                </c:pt>
                <c:pt idx="112">
                  <c:v>-31049.9093508617</c:v>
                </c:pt>
                <c:pt idx="113">
                  <c:v>-30747.9873513831</c:v>
                </c:pt>
                <c:pt idx="114">
                  <c:v>-30446.8769187207</c:v>
                </c:pt>
                <c:pt idx="115">
                  <c:v>-30146.5747766864</c:v>
                </c:pt>
                <c:pt idx="116">
                  <c:v>-29847.0776707713</c:v>
                </c:pt>
                <c:pt idx="117">
                  <c:v>-29548.3823679674</c:v>
                </c:pt>
                <c:pt idx="118">
                  <c:v>-29250.4856565915</c:v>
                </c:pt>
                <c:pt idx="119">
                  <c:v>-28953.3843461092</c:v>
                </c:pt>
                <c:pt idx="120">
                  <c:v>-28657.0752669614</c:v>
                </c:pt>
                <c:pt idx="121">
                  <c:v>-28361.5552703923</c:v>
                </c:pt>
                <c:pt idx="122">
                  <c:v>-28066.8212282786</c:v>
                </c:pt>
                <c:pt idx="123">
                  <c:v>-27772.8700329593</c:v>
                </c:pt>
                <c:pt idx="124">
                  <c:v>-27479.6985970693</c:v>
                </c:pt>
                <c:pt idx="125">
                  <c:v>-27187.3038533723</c:v>
                </c:pt>
                <c:pt idx="126">
                  <c:v>-26895.6827545954</c:v>
                </c:pt>
                <c:pt idx="127">
                  <c:v>-26604.8322732667</c:v>
                </c:pt>
                <c:pt idx="128">
                  <c:v>-26314.7494015525</c:v>
                </c:pt>
                <c:pt idx="129">
                  <c:v>-26025.4311510968</c:v>
                </c:pt>
                <c:pt idx="130">
                  <c:v>-25736.8745528629</c:v>
                </c:pt>
                <c:pt idx="131">
                  <c:v>-25449.0766569741</c:v>
                </c:pt>
                <c:pt idx="132">
                  <c:v>-25162.0345325586</c:v>
                </c:pt>
                <c:pt idx="133">
                  <c:v>-24875.7452675944</c:v>
                </c:pt>
                <c:pt idx="134">
                  <c:v>-24590.2059687551</c:v>
                </c:pt>
                <c:pt idx="135">
                  <c:v>-24305.4137612578</c:v>
                </c:pt>
                <c:pt idx="136">
                  <c:v>-24021.3657887126</c:v>
                </c:pt>
                <c:pt idx="137">
                  <c:v>-23738.0592129729</c:v>
                </c:pt>
                <c:pt idx="138">
                  <c:v>-23455.4912139874</c:v>
                </c:pt>
                <c:pt idx="139">
                  <c:v>-23173.6589896524</c:v>
                </c:pt>
                <c:pt idx="140">
                  <c:v>-22892.5597556676</c:v>
                </c:pt>
                <c:pt idx="141">
                  <c:v>-22612.1907453908</c:v>
                </c:pt>
                <c:pt idx="142">
                  <c:v>-22332.5492096953</c:v>
                </c:pt>
                <c:pt idx="143">
                  <c:v>-22053.6324168286</c:v>
                </c:pt>
                <c:pt idx="144">
                  <c:v>-21775.4376522719</c:v>
                </c:pt>
                <c:pt idx="145">
                  <c:v>-21497.9622186007</c:v>
                </c:pt>
                <c:pt idx="146">
                  <c:v>-21221.2034353472</c:v>
                </c:pt>
                <c:pt idx="147">
                  <c:v>-20945.1586388639</c:v>
                </c:pt>
                <c:pt idx="148">
                  <c:v>-20669.8251821878</c:v>
                </c:pt>
                <c:pt idx="149">
                  <c:v>-20395.2004349073</c:v>
                </c:pt>
                <c:pt idx="150">
                  <c:v>-20121.2817830278</c:v>
                </c:pt>
                <c:pt idx="151">
                  <c:v>-19848.0666288416</c:v>
                </c:pt>
                <c:pt idx="152">
                  <c:v>-19575.5523907965</c:v>
                </c:pt>
                <c:pt idx="153">
                  <c:v>-19303.7365033666</c:v>
                </c:pt>
                <c:pt idx="154">
                  <c:v>-19032.6164169243</c:v>
                </c:pt>
                <c:pt idx="155">
                  <c:v>-18762.1895976139</c:v>
                </c:pt>
                <c:pt idx="156">
                  <c:v>-18492.4535272251</c:v>
                </c:pt>
                <c:pt idx="157">
                  <c:v>-18223.4057030683</c:v>
                </c:pt>
                <c:pt idx="158">
                  <c:v>-17955.0436378518</c:v>
                </c:pt>
                <c:pt idx="159">
                  <c:v>-17687.3648595593</c:v>
                </c:pt>
                <c:pt idx="160">
                  <c:v>-17420.3669113279</c:v>
                </c:pt>
                <c:pt idx="161">
                  <c:v>-17154.0473513288</c:v>
                </c:pt>
                <c:pt idx="162">
                  <c:v>-16888.4037526481</c:v>
                </c:pt>
                <c:pt idx="163">
                  <c:v>-16623.4337031684</c:v>
                </c:pt>
                <c:pt idx="164">
                  <c:v>-16359.1348054528</c:v>
                </c:pt>
                <c:pt idx="165">
                  <c:v>-16095.5046766282</c:v>
                </c:pt>
                <c:pt idx="166">
                  <c:v>-15832.5409482708</c:v>
                </c:pt>
                <c:pt idx="167">
                  <c:v>-15570.2412662929</c:v>
                </c:pt>
                <c:pt idx="168">
                  <c:v>-15308.6032908299</c:v>
                </c:pt>
                <c:pt idx="169">
                  <c:v>-15047.6246961286</c:v>
                </c:pt>
                <c:pt idx="170">
                  <c:v>-14787.3031704365</c:v>
                </c:pt>
                <c:pt idx="171">
                  <c:v>-14527.6364158928</c:v>
                </c:pt>
                <c:pt idx="172">
                  <c:v>-14268.622148419</c:v>
                </c:pt>
                <c:pt idx="173">
                  <c:v>-14010.2580976119</c:v>
                </c:pt>
                <c:pt idx="174">
                  <c:v>-13752.5420066369</c:v>
                </c:pt>
                <c:pt idx="175">
                  <c:v>-13495.4716321223</c:v>
                </c:pt>
                <c:pt idx="176">
                  <c:v>-13239.0447440541</c:v>
                </c:pt>
                <c:pt idx="177">
                  <c:v>-12983.2591256736</c:v>
                </c:pt>
                <c:pt idx="178">
                  <c:v>-12728.1125733731</c:v>
                </c:pt>
                <c:pt idx="179">
                  <c:v>-12473.602896595</c:v>
                </c:pt>
                <c:pt idx="180">
                  <c:v>-12219.7279177309</c:v>
                </c:pt>
                <c:pt idx="181">
                  <c:v>-11966.485472021</c:v>
                </c:pt>
                <c:pt idx="182">
                  <c:v>-11713.8734074557</c:v>
                </c:pt>
                <c:pt idx="183">
                  <c:v>-11461.8895846769</c:v>
                </c:pt>
                <c:pt idx="184">
                  <c:v>-11210.5318768811</c:v>
                </c:pt>
                <c:pt idx="185">
                  <c:v>-10959.798169723</c:v>
                </c:pt>
                <c:pt idx="186">
                  <c:v>-10709.686361219</c:v>
                </c:pt>
                <c:pt idx="187">
                  <c:v>-10460.1943616545</c:v>
                </c:pt>
                <c:pt idx="188">
                  <c:v>-10211.3200934881</c:v>
                </c:pt>
                <c:pt idx="189">
                  <c:v>-9963.06149126019</c:v>
                </c:pt>
                <c:pt idx="190">
                  <c:v>-9715.41650149954</c:v>
                </c:pt>
                <c:pt idx="191">
                  <c:v>-9468.38308263314</c:v>
                </c:pt>
                <c:pt idx="192">
                  <c:v>-9221.95920489502</c:v>
                </c:pt>
                <c:pt idx="193">
                  <c:v>-8976.1428502372</c:v>
                </c:pt>
                <c:pt idx="194">
                  <c:v>-8730.93201224029</c:v>
                </c:pt>
                <c:pt idx="195">
                  <c:v>-8486.32469602593</c:v>
                </c:pt>
                <c:pt idx="196">
                  <c:v>-8242.31891816942</c:v>
                </c:pt>
                <c:pt idx="197">
                  <c:v>-7998.91270661325</c:v>
                </c:pt>
                <c:pt idx="198">
                  <c:v>-7756.10410058126</c:v>
                </c:pt>
                <c:pt idx="199">
                  <c:v>-7513.89115049446</c:v>
                </c:pt>
                <c:pt idx="200">
                  <c:v>-7272.27191788587</c:v>
                </c:pt>
                <c:pt idx="201">
                  <c:v>-7031.24447531829</c:v>
                </c:pt>
                <c:pt idx="202">
                  <c:v>-6790.80690630066</c:v>
                </c:pt>
                <c:pt idx="203">
                  <c:v>-6550.95730520698</c:v>
                </c:pt>
                <c:pt idx="204">
                  <c:v>-6311.69377719454</c:v>
                </c:pt>
                <c:pt idx="205">
                  <c:v>-6073.01443812426</c:v>
                </c:pt>
                <c:pt idx="206">
                  <c:v>-5834.91741448024</c:v>
                </c:pt>
                <c:pt idx="207">
                  <c:v>-5597.40084329102</c:v>
                </c:pt>
                <c:pt idx="208">
                  <c:v>-5360.46287205181</c:v>
                </c:pt>
                <c:pt idx="209">
                  <c:v>-5124.10165864608</c:v>
                </c:pt>
                <c:pt idx="210">
                  <c:v>-4888.31537126942</c:v>
                </c:pt>
                <c:pt idx="211">
                  <c:v>-4653.10218835308</c:v>
                </c:pt>
                <c:pt idx="212">
                  <c:v>-4418.46029848786</c:v>
                </c:pt>
                <c:pt idx="213">
                  <c:v>-4184.38790035044</c:v>
                </c:pt>
                <c:pt idx="214">
                  <c:v>-3950.88320262823</c:v>
                </c:pt>
                <c:pt idx="215">
                  <c:v>-3717.94442394644</c:v>
                </c:pt>
                <c:pt idx="216">
                  <c:v>-3485.5697927947</c:v>
                </c:pt>
                <c:pt idx="217">
                  <c:v>-3253.75754745508</c:v>
                </c:pt>
                <c:pt idx="218">
                  <c:v>-3022.50593593105</c:v>
                </c:pt>
                <c:pt idx="219">
                  <c:v>-2791.8132158753</c:v>
                </c:pt>
                <c:pt idx="220">
                  <c:v>-2561.67765452049</c:v>
                </c:pt>
                <c:pt idx="221">
                  <c:v>-2332.09752860916</c:v>
                </c:pt>
                <c:pt idx="222">
                  <c:v>-2103.0711243244</c:v>
                </c:pt>
                <c:pt idx="223">
                  <c:v>-1874.59673722216</c:v>
                </c:pt>
                <c:pt idx="224">
                  <c:v>-1646.67267216212</c:v>
                </c:pt>
                <c:pt idx="225">
                  <c:v>-1419.29724324157</c:v>
                </c:pt>
                <c:pt idx="226">
                  <c:v>-1192.46877372806</c:v>
                </c:pt>
                <c:pt idx="227">
                  <c:v>-966.185595993418</c:v>
                </c:pt>
                <c:pt idx="228">
                  <c:v>-740.446051448584</c:v>
                </c:pt>
                <c:pt idx="229">
                  <c:v>-515.248490477912</c:v>
                </c:pt>
                <c:pt idx="230">
                  <c:v>-290.591272375546</c:v>
                </c:pt>
                <c:pt idx="231">
                  <c:v>-66.4727652812144</c:v>
                </c:pt>
                <c:pt idx="232">
                  <c:v>157.10865388345</c:v>
                </c:pt>
                <c:pt idx="233">
                  <c:v>380.154599476606</c:v>
                </c:pt>
                <c:pt idx="234">
                  <c:v>602.666677199188</c:v>
                </c:pt>
                <c:pt idx="235">
                  <c:v>824.646484156547</c:v>
                </c:pt>
                <c:pt idx="236">
                  <c:v>1046.09560891904</c:v>
                </c:pt>
                <c:pt idx="237">
                  <c:v>1267.01563158317</c:v>
                </c:pt>
                <c:pt idx="238">
                  <c:v>1487.40812383121</c:v>
                </c:pt>
                <c:pt idx="239">
                  <c:v>1707.27464899106</c:v>
                </c:pt>
                <c:pt idx="240">
                  <c:v>1926.61676209484</c:v>
                </c:pt>
                <c:pt idx="241">
                  <c:v>2145.4360099379</c:v>
                </c:pt>
                <c:pt idx="242">
                  <c:v>2363.73393113678</c:v>
                </c:pt>
                <c:pt idx="243">
                  <c:v>2581.51205618604</c:v>
                </c:pt>
                <c:pt idx="244">
                  <c:v>2798.77190751606</c:v>
                </c:pt>
                <c:pt idx="245">
                  <c:v>3015.51499954943</c:v>
                </c:pt>
                <c:pt idx="246">
                  <c:v>3231.74283875636</c:v>
                </c:pt>
                <c:pt idx="247">
                  <c:v>3447.45692371129</c:v>
                </c:pt>
                <c:pt idx="248">
                  <c:v>3662.65874514711</c:v>
                </c:pt>
                <c:pt idx="249">
                  <c:v>3877.34978601022</c:v>
                </c:pt>
                <c:pt idx="250">
                  <c:v>4091.53152151429</c:v>
                </c:pt>
                <c:pt idx="251">
                  <c:v>4305.20541919454</c:v>
                </c:pt>
                <c:pt idx="252">
                  <c:v>4518.37293896009</c:v>
                </c:pt>
                <c:pt idx="253">
                  <c:v>4731.0355331481</c:v>
                </c:pt>
                <c:pt idx="254">
                  <c:v>4943.19464657462</c:v>
                </c:pt>
                <c:pt idx="255">
                  <c:v>5154.85171658732</c:v>
                </c:pt>
                <c:pt idx="256">
                  <c:v>5366.00817311706</c:v>
                </c:pt>
                <c:pt idx="257">
                  <c:v>5576.66543872806</c:v>
                </c:pt>
                <c:pt idx="258">
                  <c:v>5786.82492866967</c:v>
                </c:pt>
                <c:pt idx="259">
                  <c:v>5996.48805092549</c:v>
                </c:pt>
                <c:pt idx="260">
                  <c:v>6205.65620626364</c:v>
                </c:pt>
                <c:pt idx="261">
                  <c:v>6414.33078828605</c:v>
                </c:pt>
                <c:pt idx="262">
                  <c:v>6622.51318347716</c:v>
                </c:pt>
                <c:pt idx="263">
                  <c:v>6830.2047712527</c:v>
                </c:pt>
                <c:pt idx="264">
                  <c:v>7037.40692400746</c:v>
                </c:pt>
                <c:pt idx="265">
                  <c:v>7244.12100716325</c:v>
                </c:pt>
                <c:pt idx="266">
                  <c:v>7450.3483792161</c:v>
                </c:pt>
                <c:pt idx="267">
                  <c:v>7656.09039178304</c:v>
                </c:pt>
                <c:pt idx="268">
                  <c:v>7861.34838964866</c:v>
                </c:pt>
                <c:pt idx="269">
                  <c:v>8066.12371081143</c:v>
                </c:pt>
                <c:pt idx="270">
                  <c:v>8270.41768652946</c:v>
                </c:pt>
                <c:pt idx="271">
                  <c:v>8474.23164136492</c:v>
                </c:pt>
                <c:pt idx="272">
                  <c:v>8677.5668932306</c:v>
                </c:pt>
                <c:pt idx="273">
                  <c:v>8880.42475343338</c:v>
                </c:pt>
                <c:pt idx="274">
                  <c:v>9082.80652671884</c:v>
                </c:pt>
                <c:pt idx="275">
                  <c:v>9284.71351131477</c:v>
                </c:pt>
                <c:pt idx="276">
                  <c:v>9486.14699897548</c:v>
                </c:pt>
                <c:pt idx="277">
                  <c:v>9687.10827502405</c:v>
                </c:pt>
                <c:pt idx="278">
                  <c:v>9887.59861839586</c:v>
                </c:pt>
                <c:pt idx="279">
                  <c:v>10087.6193016807</c:v>
                </c:pt>
                <c:pt idx="280">
                  <c:v>10287.1715911645</c:v>
                </c:pt>
                <c:pt idx="281">
                  <c:v>10486.256746872</c:v>
                </c:pt>
                <c:pt idx="282">
                  <c:v>10684.8760226073</c:v>
                </c:pt>
                <c:pt idx="283">
                  <c:v>10883.0306659956</c:v>
                </c:pt>
                <c:pt idx="284">
                  <c:v>11080.721918523</c:v>
                </c:pt>
                <c:pt idx="285">
                  <c:v>11277.9510155785</c:v>
                </c:pt>
                <c:pt idx="286">
                  <c:v>11474.7191864924</c:v>
                </c:pt>
                <c:pt idx="287">
                  <c:v>11671.0276545769</c:v>
                </c:pt>
                <c:pt idx="288">
                  <c:v>11866.8776371658</c:v>
                </c:pt>
                <c:pt idx="289">
                  <c:v>12062.2703456528</c:v>
                </c:pt>
                <c:pt idx="290">
                  <c:v>12257.2069855307</c:v>
                </c:pt>
                <c:pt idx="291">
                  <c:v>12451.6887564302</c:v>
                </c:pt>
                <c:pt idx="292">
                  <c:v>12645.7168521578</c:v>
                </c:pt>
                <c:pt idx="293">
                  <c:v>12839.2924607334</c:v>
                </c:pt>
                <c:pt idx="294">
                  <c:v>13032.4167644283</c:v>
                </c:pt>
                <c:pt idx="295">
                  <c:v>13225.0909398024</c:v>
                </c:pt>
                <c:pt idx="296">
                  <c:v>13417.3161577405</c:v>
                </c:pt>
                <c:pt idx="297">
                  <c:v>13609.0935834904</c:v>
                </c:pt>
                <c:pt idx="298">
                  <c:v>13800.4243766976</c:v>
                </c:pt>
                <c:pt idx="299">
                  <c:v>13991.3096914424</c:v>
                </c:pt>
                <c:pt idx="300">
                  <c:v>14181.7506762757</c:v>
                </c:pt>
                <c:pt idx="301">
                  <c:v>14371.7484742542</c:v>
                </c:pt>
                <c:pt idx="302">
                  <c:v>14561.3042229753</c:v>
                </c:pt>
                <c:pt idx="303">
                  <c:v>14750.4190546132</c:v>
                </c:pt>
                <c:pt idx="304">
                  <c:v>14939.0940959522</c:v>
                </c:pt>
                <c:pt idx="305">
                  <c:v>15127.330468422</c:v>
                </c:pt>
                <c:pt idx="306">
                  <c:v>15315.1292881314</c:v>
                </c:pt>
                <c:pt idx="307">
                  <c:v>15502.4916659023</c:v>
                </c:pt>
                <c:pt idx="308">
                  <c:v>15689.4187073034</c:v>
                </c:pt>
                <c:pt idx="309">
                  <c:v>15875.9115126834</c:v>
                </c:pt>
                <c:pt idx="310">
                  <c:v>16061.971177204</c:v>
                </c:pt>
                <c:pt idx="311">
                  <c:v>16247.598790873</c:v>
                </c:pt>
                <c:pt idx="312">
                  <c:v>16432.7954385763</c:v>
                </c:pt>
                <c:pt idx="313">
                  <c:v>16617.5622001105</c:v>
                </c:pt>
                <c:pt idx="314">
                  <c:v>16801.9001502153</c:v>
                </c:pt>
                <c:pt idx="315">
                  <c:v>16985.8103586047</c:v>
                </c:pt>
                <c:pt idx="316">
                  <c:v>17169.2938899986</c:v>
                </c:pt>
                <c:pt idx="317">
                  <c:v>17352.3518041543</c:v>
                </c:pt>
                <c:pt idx="318">
                  <c:v>17534.9851558984</c:v>
                </c:pt>
                <c:pt idx="319">
                  <c:v>17717.194995155</c:v>
                </c:pt>
                <c:pt idx="320">
                  <c:v>17898.9823669796</c:v>
                </c:pt>
                <c:pt idx="321">
                  <c:v>18080.3483115869</c:v>
                </c:pt>
                <c:pt idx="322">
                  <c:v>18261.2938643818</c:v>
                </c:pt>
                <c:pt idx="323">
                  <c:v>18441.8200559901</c:v>
                </c:pt>
                <c:pt idx="324">
                  <c:v>18621.9279122864</c:v>
                </c:pt>
                <c:pt idx="325">
                  <c:v>18801.618454425</c:v>
                </c:pt>
                <c:pt idx="326">
                  <c:v>18980.8926988679</c:v>
                </c:pt>
                <c:pt idx="327">
                  <c:v>19159.7516574151</c:v>
                </c:pt>
                <c:pt idx="328">
                  <c:v>19338.1963372319</c:v>
                </c:pt>
                <c:pt idx="329">
                  <c:v>19516.2277408786</c:v>
                </c:pt>
                <c:pt idx="330">
                  <c:v>19693.8468663379</c:v>
                </c:pt>
                <c:pt idx="331">
                  <c:v>19871.0547070437</c:v>
                </c:pt>
                <c:pt idx="332">
                  <c:v>20047.8522519086</c:v>
                </c:pt>
                <c:pt idx="333">
                  <c:v>20224.2404853512</c:v>
                </c:pt>
                <c:pt idx="334">
                  <c:v>20400.2203873243</c:v>
                </c:pt>
                <c:pt idx="335">
                  <c:v>20575.7929333418</c:v>
                </c:pt>
                <c:pt idx="336">
                  <c:v>20750.9590945054</c:v>
                </c:pt>
                <c:pt idx="337">
                  <c:v>20925.719837532</c:v>
                </c:pt>
                <c:pt idx="338">
                  <c:v>21100.0761247796</c:v>
                </c:pt>
                <c:pt idx="339">
                  <c:v>21274.0289142749</c:v>
                </c:pt>
                <c:pt idx="340">
                  <c:v>21447.5791597379</c:v>
                </c:pt>
                <c:pt idx="341">
                  <c:v>21620.7278106094</c:v>
                </c:pt>
                <c:pt idx="342">
                  <c:v>21793.4758120759</c:v>
                </c:pt>
                <c:pt idx="343">
                  <c:v>21965.8241050955</c:v>
                </c:pt>
                <c:pt idx="344">
                  <c:v>22137.7736264237</c:v>
                </c:pt>
                <c:pt idx="345">
                  <c:v>22309.3253086379</c:v>
                </c:pt>
                <c:pt idx="346">
                  <c:v>22480.4800801632</c:v>
                </c:pt>
                <c:pt idx="347">
                  <c:v>22651.2388652969</c:v>
                </c:pt>
                <c:pt idx="348">
                  <c:v>22821.602584233</c:v>
                </c:pt>
                <c:pt idx="349">
                  <c:v>22991.5721530877</c:v>
                </c:pt>
                <c:pt idx="350">
                  <c:v>23161.1484839217</c:v>
                </c:pt>
                <c:pt idx="351">
                  <c:v>23330.3324847666</c:v>
                </c:pt>
                <c:pt idx="352">
                  <c:v>23499.1250596475</c:v>
                </c:pt>
                <c:pt idx="353">
                  <c:v>23667.5271086071</c:v>
                </c:pt>
                <c:pt idx="354">
                  <c:v>23835.5395277295</c:v>
                </c:pt>
                <c:pt idx="355">
                  <c:v>24003.1632091636</c:v>
                </c:pt>
                <c:pt idx="356">
                  <c:v>24170.3990411453</c:v>
                </c:pt>
                <c:pt idx="357">
                  <c:v>24337.2479080232</c:v>
                </c:pt>
                <c:pt idx="358">
                  <c:v>24503.7106902782</c:v>
                </c:pt>
                <c:pt idx="359">
                  <c:v>24669.7882645489</c:v>
                </c:pt>
                <c:pt idx="360">
                  <c:v>24835.4815036523</c:v>
                </c:pt>
                <c:pt idx="361">
                  <c:v>25000.7912766084</c:v>
                </c:pt>
                <c:pt idx="362">
                  <c:v>25165.7184486595</c:v>
                </c:pt>
                <c:pt idx="363">
                  <c:v>25330.2638812956</c:v>
                </c:pt>
                <c:pt idx="364">
                  <c:v>25494.428432273</c:v>
                </c:pt>
                <c:pt idx="365">
                  <c:v>25658.2129556391</c:v>
                </c:pt>
                <c:pt idx="366">
                  <c:v>25821.6183017518</c:v>
                </c:pt>
                <c:pt idx="367">
                  <c:v>25984.6453173021</c:v>
                </c:pt>
                <c:pt idx="368">
                  <c:v>26147.2948453347</c:v>
                </c:pt>
                <c:pt idx="369">
                  <c:v>26309.5677252701</c:v>
                </c:pt>
                <c:pt idx="370">
                  <c:v>26471.4647929246</c:v>
                </c:pt>
                <c:pt idx="371">
                  <c:v>26632.9868805319</c:v>
                </c:pt>
                <c:pt idx="372">
                  <c:v>26794.1348167626</c:v>
                </c:pt>
                <c:pt idx="373">
                  <c:v>26954.9094267465</c:v>
                </c:pt>
                <c:pt idx="374">
                  <c:v>27115.3115320916</c:v>
                </c:pt>
                <c:pt idx="375">
                  <c:v>27275.3419509049</c:v>
                </c:pt>
                <c:pt idx="376">
                  <c:v>27435.0014978127</c:v>
                </c:pt>
                <c:pt idx="377">
                  <c:v>27594.2909839791</c:v>
                </c:pt>
                <c:pt idx="378">
                  <c:v>27753.2112171287</c:v>
                </c:pt>
                <c:pt idx="379">
                  <c:v>27911.7630015624</c:v>
                </c:pt>
                <c:pt idx="380">
                  <c:v>28069.9471381815</c:v>
                </c:pt>
                <c:pt idx="381">
                  <c:v>28227.764424503</c:v>
                </c:pt>
                <c:pt idx="382">
                  <c:v>28385.2156546802</c:v>
                </c:pt>
                <c:pt idx="383">
                  <c:v>28542.3016195239</c:v>
                </c:pt>
                <c:pt idx="384">
                  <c:v>28699.0231065173</c:v>
                </c:pt>
                <c:pt idx="385">
                  <c:v>28855.3808998388</c:v>
                </c:pt>
                <c:pt idx="386">
                  <c:v>29011.3757803787</c:v>
                </c:pt>
                <c:pt idx="387">
                  <c:v>29167.0085257576</c:v>
                </c:pt>
                <c:pt idx="388">
                  <c:v>29322.2799103459</c:v>
                </c:pt>
                <c:pt idx="389">
                  <c:v>29477.1907052812</c:v>
                </c:pt>
                <c:pt idx="390">
                  <c:v>29631.7416784874</c:v>
                </c:pt>
                <c:pt idx="391">
                  <c:v>29785.933594691</c:v>
                </c:pt>
                <c:pt idx="392">
                  <c:v>29939.7672154418</c:v>
                </c:pt>
                <c:pt idx="393">
                  <c:v>30093.2432991279</c:v>
                </c:pt>
                <c:pt idx="394">
                  <c:v>30246.3626009956</c:v>
                </c:pt>
                <c:pt idx="395">
                  <c:v>30399.1258731654</c:v>
                </c:pt>
                <c:pt idx="396">
                  <c:v>30551.5338646503</c:v>
                </c:pt>
                <c:pt idx="397">
                  <c:v>30703.5873213726</c:v>
                </c:pt>
                <c:pt idx="398">
                  <c:v>30855.2869861809</c:v>
                </c:pt>
                <c:pt idx="399">
                  <c:v>31006.6335988694</c:v>
                </c:pt>
                <c:pt idx="400">
                  <c:v>31157.6278961906</c:v>
                </c:pt>
                <c:pt idx="401">
                  <c:v>31308.2706118765</c:v>
                </c:pt>
                <c:pt idx="402">
                  <c:v>31458.5624766526</c:v>
                </c:pt>
                <c:pt idx="403">
                  <c:v>31608.5042182553</c:v>
                </c:pt>
                <c:pt idx="404">
                  <c:v>31758.0965614483</c:v>
                </c:pt>
                <c:pt idx="405">
                  <c:v>31907.3402280399</c:v>
                </c:pt>
                <c:pt idx="406">
                  <c:v>32056.2359368976</c:v>
                </c:pt>
                <c:pt idx="407">
                  <c:v>32204.7844039651</c:v>
                </c:pt>
                <c:pt idx="408">
                  <c:v>32352.986342279</c:v>
                </c:pt>
                <c:pt idx="409">
                  <c:v>32500.8424619833</c:v>
                </c:pt>
                <c:pt idx="410">
                  <c:v>32648.3534703464</c:v>
                </c:pt>
                <c:pt idx="411">
                  <c:v>32795.5200717764</c:v>
                </c:pt>
                <c:pt idx="412">
                  <c:v>32942.3429678364</c:v>
                </c:pt>
                <c:pt idx="413">
                  <c:v>33088.8228572607</c:v>
                </c:pt>
                <c:pt idx="414">
                  <c:v>33234.9604359693</c:v>
                </c:pt>
                <c:pt idx="415">
                  <c:v>33380.7563970841</c:v>
                </c:pt>
                <c:pt idx="416">
                  <c:v>33526.2114309435</c:v>
                </c:pt>
                <c:pt idx="417">
                  <c:v>33671.3262251171</c:v>
                </c:pt>
                <c:pt idx="418">
                  <c:v>33816.1014644224</c:v>
                </c:pt>
                <c:pt idx="419">
                  <c:v>33960.5378309371</c:v>
                </c:pt>
                <c:pt idx="420">
                  <c:v>34104.6360040161</c:v>
                </c:pt>
                <c:pt idx="421">
                  <c:v>34248.3966603056</c:v>
                </c:pt>
                <c:pt idx="422">
                  <c:v>34391.8204737563</c:v>
                </c:pt>
                <c:pt idx="423">
                  <c:v>34534.9081156398</c:v>
                </c:pt>
                <c:pt idx="424">
                  <c:v>34677.6602545619</c:v>
                </c:pt>
                <c:pt idx="425">
                  <c:v>34820.0775564774</c:v>
                </c:pt>
                <c:pt idx="426">
                  <c:v>34962.1606847034</c:v>
                </c:pt>
                <c:pt idx="427">
                  <c:v>35103.9102999351</c:v>
                </c:pt>
                <c:pt idx="428">
                  <c:v>35245.3270602572</c:v>
                </c:pt>
                <c:pt idx="429">
                  <c:v>35386.4116211605</c:v>
                </c:pt>
                <c:pt idx="430">
                  <c:v>35527.1646355542</c:v>
                </c:pt>
                <c:pt idx="431">
                  <c:v>35667.5867537799</c:v>
                </c:pt>
                <c:pt idx="432">
                  <c:v>35807.6786236255</c:v>
                </c:pt>
                <c:pt idx="433">
                  <c:v>35947.4408903378</c:v>
                </c:pt>
                <c:pt idx="434">
                  <c:v>36086.8741966374</c:v>
                </c:pt>
                <c:pt idx="435">
                  <c:v>36225.9791827311</c:v>
                </c:pt>
                <c:pt idx="436">
                  <c:v>36364.7564863253</c:v>
                </c:pt>
                <c:pt idx="437">
                  <c:v>36503.206742639</c:v>
                </c:pt>
                <c:pt idx="438">
                  <c:v>36641.3305844177</c:v>
                </c:pt>
                <c:pt idx="439">
                  <c:v>36779.1286419455</c:v>
                </c:pt>
                <c:pt idx="440">
                  <c:v>36916.6015430588</c:v>
                </c:pt>
                <c:pt idx="441">
                  <c:v>37053.7499131577</c:v>
                </c:pt>
                <c:pt idx="442">
                  <c:v>37190.5743752208</c:v>
                </c:pt>
                <c:pt idx="443">
                  <c:v>37327.0755498165</c:v>
                </c:pt>
                <c:pt idx="444">
                  <c:v>37463.2540551157</c:v>
                </c:pt>
                <c:pt idx="445">
                  <c:v>37599.110506905</c:v>
                </c:pt>
                <c:pt idx="446">
                  <c:v>37734.6455185984</c:v>
                </c:pt>
                <c:pt idx="447">
                  <c:v>37869.8597012494</c:v>
                </c:pt>
                <c:pt idx="448">
                  <c:v>38004.7536635646</c:v>
                </c:pt>
                <c:pt idx="449">
                  <c:v>38139.328011914</c:v>
                </c:pt>
                <c:pt idx="450">
                  <c:v>38273.5833503455</c:v>
                </c:pt>
                <c:pt idx="451">
                  <c:v>38407.5202805941</c:v>
                </c:pt>
                <c:pt idx="452">
                  <c:v>38541.1394020963</c:v>
                </c:pt>
                <c:pt idx="453">
                  <c:v>38674.4413120003</c:v>
                </c:pt>
                <c:pt idx="454">
                  <c:v>38807.4266051786</c:v>
                </c:pt>
                <c:pt idx="455">
                  <c:v>38940.09587424</c:v>
                </c:pt>
                <c:pt idx="456">
                  <c:v>39072.4497095403</c:v>
                </c:pt>
                <c:pt idx="457">
                  <c:v>39204.4886991943</c:v>
                </c:pt>
                <c:pt idx="458">
                  <c:v>39336.2134290878</c:v>
                </c:pt>
                <c:pt idx="459">
                  <c:v>39467.6244828878</c:v>
                </c:pt>
                <c:pt idx="460">
                  <c:v>39598.7224420552</c:v>
                </c:pt>
                <c:pt idx="461">
                  <c:v>39729.5078858553</c:v>
                </c:pt>
                <c:pt idx="462">
                  <c:v>39859.9813913692</c:v>
                </c:pt>
                <c:pt idx="463">
                  <c:v>39990.1435335047</c:v>
                </c:pt>
                <c:pt idx="464">
                  <c:v>40119.9948850075</c:v>
                </c:pt>
                <c:pt idx="465">
                  <c:v>40249.5360164723</c:v>
                </c:pt>
                <c:pt idx="466">
                  <c:v>40378.7674963536</c:v>
                </c:pt>
                <c:pt idx="467">
                  <c:v>40507.6898909765</c:v>
                </c:pt>
                <c:pt idx="468">
                  <c:v>40636.3037645476</c:v>
                </c:pt>
                <c:pt idx="469">
                  <c:v>40764.6096791658</c:v>
                </c:pt>
                <c:pt idx="470">
                  <c:v>40892.6081948321</c:v>
                </c:pt>
                <c:pt idx="471">
                  <c:v>41020.2998694617</c:v>
                </c:pt>
                <c:pt idx="472">
                  <c:v>41147.6852588929</c:v>
                </c:pt>
                <c:pt idx="473">
                  <c:v>41274.7649168989</c:v>
                </c:pt>
                <c:pt idx="474">
                  <c:v>41401.5393951968</c:v>
                </c:pt>
                <c:pt idx="475">
                  <c:v>41528.0092434597</c:v>
                </c:pt>
                <c:pt idx="476">
                  <c:v>41654.1750093248</c:v>
                </c:pt>
                <c:pt idx="477">
                  <c:v>41780.0372384052</c:v>
                </c:pt>
                <c:pt idx="478">
                  <c:v>41905.5964742992</c:v>
                </c:pt>
                <c:pt idx="479">
                  <c:v>42030.8532586009</c:v>
                </c:pt>
                <c:pt idx="480">
                  <c:v>42155.80813091</c:v>
                </c:pt>
                <c:pt idx="481">
                  <c:v>42280.4616288411</c:v>
                </c:pt>
                <c:pt idx="482">
                  <c:v>42404.8142880345</c:v>
                </c:pt>
                <c:pt idx="483">
                  <c:v>42528.8666421655</c:v>
                </c:pt>
                <c:pt idx="484">
                  <c:v>42652.6192229542</c:v>
                </c:pt>
                <c:pt idx="485">
                  <c:v>42776.072560175</c:v>
                </c:pt>
                <c:pt idx="486">
                  <c:v>42899.2271816669</c:v>
                </c:pt>
                <c:pt idx="487">
                  <c:v>43022.0836133417</c:v>
                </c:pt>
                <c:pt idx="488">
                  <c:v>43144.6423791953</c:v>
                </c:pt>
                <c:pt idx="489">
                  <c:v>43266.9040013161</c:v>
                </c:pt>
                <c:pt idx="490">
                  <c:v>43388.8689998935</c:v>
                </c:pt>
                <c:pt idx="491">
                  <c:v>43510.5378932295</c:v>
                </c:pt>
                <c:pt idx="492">
                  <c:v>43631.9111977456</c:v>
                </c:pt>
                <c:pt idx="493">
                  <c:v>43752.9894279938</c:v>
                </c:pt>
                <c:pt idx="494">
                  <c:v>43873.7730966646</c:v>
                </c:pt>
                <c:pt idx="495">
                  <c:v>43994.2627145968</c:v>
                </c:pt>
                <c:pt idx="496">
                  <c:v>44114.4587907862</c:v>
                </c:pt>
                <c:pt idx="497">
                  <c:v>44234.3618323944</c:v>
                </c:pt>
                <c:pt idx="498">
                  <c:v>44353.9723447583</c:v>
                </c:pt>
                <c:pt idx="499">
                  <c:v>44473.2908313985</c:v>
                </c:pt>
                <c:pt idx="500">
                  <c:v>44592.317794028</c:v>
                </c:pt>
                <c:pt idx="501">
                  <c:v>44711.0537325616</c:v>
                </c:pt>
                <c:pt idx="502">
                  <c:v>44829.4991451245</c:v>
                </c:pt>
                <c:pt idx="503">
                  <c:v>44947.6545280598</c:v>
                </c:pt>
                <c:pt idx="504">
                  <c:v>45065.5203759386</c:v>
                </c:pt>
                <c:pt idx="505">
                  <c:v>45183.0971815684</c:v>
                </c:pt>
                <c:pt idx="506">
                  <c:v>45300.385436</c:v>
                </c:pt>
                <c:pt idx="507">
                  <c:v>45417.3856285379</c:v>
                </c:pt>
                <c:pt idx="508">
                  <c:v>45534.0982467479</c:v>
                </c:pt>
                <c:pt idx="509">
                  <c:v>45650.5237764651</c:v>
                </c:pt>
                <c:pt idx="510">
                  <c:v>45766.662701803</c:v>
                </c:pt>
                <c:pt idx="511">
                  <c:v>45882.515505161</c:v>
                </c:pt>
                <c:pt idx="512">
                  <c:v>45998.082667233</c:v>
                </c:pt>
                <c:pt idx="513">
                  <c:v>46113.3646670152</c:v>
                </c:pt>
                <c:pt idx="514">
                  <c:v>46228.3619818147</c:v>
                </c:pt>
                <c:pt idx="515">
                  <c:v>46343.0750872574</c:v>
                </c:pt>
                <c:pt idx="516">
                  <c:v>46457.504457296</c:v>
                </c:pt>
                <c:pt idx="517">
                  <c:v>46571.650564217</c:v>
                </c:pt>
                <c:pt idx="518">
                  <c:v>46685.5138786505</c:v>
                </c:pt>
                <c:pt idx="519">
                  <c:v>46799.0948695765</c:v>
                </c:pt>
                <c:pt idx="520">
                  <c:v>46912.3940043337</c:v>
                </c:pt>
                <c:pt idx="521">
                  <c:v>47025.4117486262</c:v>
                </c:pt>
                <c:pt idx="522">
                  <c:v>47138.1485665317</c:v>
                </c:pt>
                <c:pt idx="523">
                  <c:v>47250.6049205102</c:v>
                </c:pt>
                <c:pt idx="524">
                  <c:v>47362.7812714099</c:v>
                </c:pt>
                <c:pt idx="525">
                  <c:v>47474.6780784762</c:v>
                </c:pt>
                <c:pt idx="526">
                  <c:v>47586.2957993582</c:v>
                </c:pt>
                <c:pt idx="527">
                  <c:v>47697.6348901172</c:v>
                </c:pt>
                <c:pt idx="528">
                  <c:v>47808.6958052325</c:v>
                </c:pt>
                <c:pt idx="529">
                  <c:v>47919.4789976109</c:v>
                </c:pt>
                <c:pt idx="530">
                  <c:v>48029.9849185932</c:v>
                </c:pt>
                <c:pt idx="531">
                  <c:v>48140.2140179606</c:v>
                </c:pt>
                <c:pt idx="532">
                  <c:v>48250.166743943</c:v>
                </c:pt>
                <c:pt idx="533">
                  <c:v>48359.8435432266</c:v>
                </c:pt>
                <c:pt idx="534">
                  <c:v>48469.2448609598</c:v>
                </c:pt>
                <c:pt idx="535">
                  <c:v>48578.3711407611</c:v>
                </c:pt>
                <c:pt idx="536">
                  <c:v>48687.222824726</c:v>
                </c:pt>
                <c:pt idx="537">
                  <c:v>48795.8003534352</c:v>
                </c:pt>
                <c:pt idx="538">
                  <c:v>48904.1041659595</c:v>
                </c:pt>
                <c:pt idx="539">
                  <c:v>49012.1346998685</c:v>
                </c:pt>
                <c:pt idx="540">
                  <c:v>49119.8923912364</c:v>
                </c:pt>
                <c:pt idx="541">
                  <c:v>49227.3776746499</c:v>
                </c:pt>
                <c:pt idx="542">
                  <c:v>49334.5909832151</c:v>
                </c:pt>
                <c:pt idx="543">
                  <c:v>49441.5327485625</c:v>
                </c:pt>
                <c:pt idx="544">
                  <c:v>49548.2034008566</c:v>
                </c:pt>
                <c:pt idx="545">
                  <c:v>49654.6033687999</c:v>
                </c:pt>
                <c:pt idx="546">
                  <c:v>49760.7330796421</c:v>
                </c:pt>
                <c:pt idx="547">
                  <c:v>49866.5929591841</c:v>
                </c:pt>
                <c:pt idx="548">
                  <c:v>49972.1834317873</c:v>
                </c:pt>
                <c:pt idx="549">
                  <c:v>50077.5049203782</c:v>
                </c:pt>
                <c:pt idx="550">
                  <c:v>50182.5578464563</c:v>
                </c:pt>
                <c:pt idx="551">
                  <c:v>50287.3426300995</c:v>
                </c:pt>
                <c:pt idx="552">
                  <c:v>50391.8596899712</c:v>
                </c:pt>
                <c:pt idx="553">
                  <c:v>50496.1094433271</c:v>
                </c:pt>
                <c:pt idx="554">
                  <c:v>50600.0923060199</c:v>
                </c:pt>
                <c:pt idx="555">
                  <c:v>50703.8086925084</c:v>
                </c:pt>
                <c:pt idx="556">
                  <c:v>50807.2590158617</c:v>
                </c:pt>
                <c:pt idx="557">
                  <c:v>50910.4436877659</c:v>
                </c:pt>
                <c:pt idx="558">
                  <c:v>51013.3631185307</c:v>
                </c:pt>
                <c:pt idx="559">
                  <c:v>51116.0177170953</c:v>
                </c:pt>
                <c:pt idx="560">
                  <c:v>51218.4078910353</c:v>
                </c:pt>
                <c:pt idx="561">
                  <c:v>51320.5340465679</c:v>
                </c:pt>
                <c:pt idx="562">
                  <c:v>51422.3965885586</c:v>
                </c:pt>
                <c:pt idx="563">
                  <c:v>51523.9959205269</c:v>
                </c:pt>
                <c:pt idx="564">
                  <c:v>51625.3324446534</c:v>
                </c:pt>
                <c:pt idx="565">
                  <c:v>51726.4065617838</c:v>
                </c:pt>
                <c:pt idx="566">
                  <c:v>51827.2186714362</c:v>
                </c:pt>
                <c:pt idx="567">
                  <c:v>51927.7691718082</c:v>
                </c:pt>
                <c:pt idx="568">
                  <c:v>52028.0584597801</c:v>
                </c:pt>
                <c:pt idx="569">
                  <c:v>52128.0869309227</c:v>
                </c:pt>
                <c:pt idx="570">
                  <c:v>52227.8549795029</c:v>
                </c:pt>
                <c:pt idx="571">
                  <c:v>52327.3629984887</c:v>
                </c:pt>
                <c:pt idx="572">
                  <c:v>52426.6113795561</c:v>
                </c:pt>
                <c:pt idx="573">
                  <c:v>52525.6005130938</c:v>
                </c:pt>
                <c:pt idx="574">
                  <c:v>52624.3307882096</c:v>
                </c:pt>
                <c:pt idx="575">
                  <c:v>52722.8025927362</c:v>
                </c:pt>
                <c:pt idx="576">
                  <c:v>52821.0163132356</c:v>
                </c:pt>
                <c:pt idx="577">
                  <c:v>52918.9723350067</c:v>
                </c:pt>
                <c:pt idx="578">
                  <c:v>53016.671042089</c:v>
                </c:pt>
                <c:pt idx="579">
                  <c:v>53114.1128172693</c:v>
                </c:pt>
                <c:pt idx="580">
                  <c:v>53211.2980420874</c:v>
                </c:pt>
                <c:pt idx="581">
                  <c:v>53308.2270968403</c:v>
                </c:pt>
                <c:pt idx="582">
                  <c:v>53404.9003605887</c:v>
                </c:pt>
                <c:pt idx="583">
                  <c:v>53501.3182111627</c:v>
                </c:pt>
                <c:pt idx="584">
                  <c:v>53597.4810251659</c:v>
                </c:pt>
                <c:pt idx="585">
                  <c:v>53693.3891779822</c:v>
                </c:pt>
                <c:pt idx="586">
                  <c:v>53789.0430437804</c:v>
                </c:pt>
                <c:pt idx="587">
                  <c:v>53884.4429955195</c:v>
                </c:pt>
                <c:pt idx="588">
                  <c:v>53979.589404954</c:v>
                </c:pt>
                <c:pt idx="589">
                  <c:v>54074.4826426401</c:v>
                </c:pt>
                <c:pt idx="590">
                  <c:v>54169.1230779388</c:v>
                </c:pt>
                <c:pt idx="591">
                  <c:v>54263.5110790235</c:v>
                </c:pt>
                <c:pt idx="592">
                  <c:v>54357.6470128833</c:v>
                </c:pt>
                <c:pt idx="593">
                  <c:v>54451.5312453299</c:v>
                </c:pt>
                <c:pt idx="594">
                  <c:v>54545.1641410007</c:v>
                </c:pt>
                <c:pt idx="595">
                  <c:v>54638.5460633659</c:v>
                </c:pt>
                <c:pt idx="596">
                  <c:v>54731.6773747312</c:v>
                </c:pt>
                <c:pt idx="597">
                  <c:v>54824.5584362458</c:v>
                </c:pt>
                <c:pt idx="598">
                  <c:v>54917.1896079051</c:v>
                </c:pt>
                <c:pt idx="599">
                  <c:v>55009.5712485559</c:v>
                </c:pt>
                <c:pt idx="600">
                  <c:v>55101.7037159028</c:v>
                </c:pt>
                <c:pt idx="601">
                  <c:v>55193.5873665115</c:v>
                </c:pt>
                <c:pt idx="602">
                  <c:v>55285.2225558143</c:v>
                </c:pt>
                <c:pt idx="603">
                  <c:v>55376.6096381157</c:v>
                </c:pt>
                <c:pt idx="604">
                  <c:v>55467.7489665962</c:v>
                </c:pt>
                <c:pt idx="605">
                  <c:v>55558.6408933171</c:v>
                </c:pt>
                <c:pt idx="606">
                  <c:v>55649.285769226</c:v>
                </c:pt>
                <c:pt idx="607">
                  <c:v>55739.6839441616</c:v>
                </c:pt>
                <c:pt idx="608">
                  <c:v>55829.835766858</c:v>
                </c:pt>
                <c:pt idx="609">
                  <c:v>55919.7415849479</c:v>
                </c:pt>
                <c:pt idx="610">
                  <c:v>56009.4017449718</c:v>
                </c:pt>
                <c:pt idx="611">
                  <c:v>56098.816592377</c:v>
                </c:pt>
                <c:pt idx="612">
                  <c:v>56187.9864715268</c:v>
                </c:pt>
                <c:pt idx="613">
                  <c:v>56276.9117257025</c:v>
                </c:pt>
                <c:pt idx="614">
                  <c:v>56365.592697109</c:v>
                </c:pt>
                <c:pt idx="615">
                  <c:v>56454.0297268787</c:v>
                </c:pt>
                <c:pt idx="616">
                  <c:v>56542.2231550771</c:v>
                </c:pt>
                <c:pt idx="617">
                  <c:v>56630.1733207066</c:v>
                </c:pt>
                <c:pt idx="618">
                  <c:v>56717.8805617107</c:v>
                </c:pt>
                <c:pt idx="619">
                  <c:v>56805.3452149789</c:v>
                </c:pt>
                <c:pt idx="620">
                  <c:v>56892.5676163521</c:v>
                </c:pt>
                <c:pt idx="621">
                  <c:v>56979.5481006247</c:v>
                </c:pt>
                <c:pt idx="622">
                  <c:v>57066.2870015506</c:v>
                </c:pt>
                <c:pt idx="623">
                  <c:v>57152.784651848</c:v>
                </c:pt>
                <c:pt idx="624">
                  <c:v>57239.0413832023</c:v>
                </c:pt>
                <c:pt idx="625">
                  <c:v>57325.0575262719</c:v>
                </c:pt>
                <c:pt idx="626">
                  <c:v>57410.8334106907</c:v>
                </c:pt>
                <c:pt idx="627">
                  <c:v>57496.3693650743</c:v>
                </c:pt>
                <c:pt idx="628">
                  <c:v>57581.6657170235</c:v>
                </c:pt>
                <c:pt idx="629">
                  <c:v>57666.7227931278</c:v>
                </c:pt>
                <c:pt idx="630">
                  <c:v>57751.5409189705</c:v>
                </c:pt>
                <c:pt idx="631">
                  <c:v>57836.1204191329</c:v>
                </c:pt>
                <c:pt idx="632">
                  <c:v>57920.4616171978</c:v>
                </c:pt>
                <c:pt idx="633">
                  <c:v>58004.5648357554</c:v>
                </c:pt>
                <c:pt idx="634">
                  <c:v>58088.4303964037</c:v>
                </c:pt>
                <c:pt idx="635">
                  <c:v>58172.0586197568</c:v>
                </c:pt>
                <c:pt idx="636">
                  <c:v>58255.4498254468</c:v>
                </c:pt>
                <c:pt idx="637">
                  <c:v>58338.6043321281</c:v>
                </c:pt>
                <c:pt idx="638">
                  <c:v>58421.5224574816</c:v>
                </c:pt>
                <c:pt idx="639">
                  <c:v>58504.204518219</c:v>
                </c:pt>
                <c:pt idx="640">
                  <c:v>58586.6508300859</c:v>
                </c:pt>
                <c:pt idx="641">
                  <c:v>58668.8617078669</c:v>
                </c:pt>
                <c:pt idx="642">
                  <c:v>58750.8374653886</c:v>
                </c:pt>
                <c:pt idx="643">
                  <c:v>58832.5784155247</c:v>
                </c:pt>
                <c:pt idx="644">
                  <c:v>58914.0848701983</c:v>
                </c:pt>
                <c:pt idx="645">
                  <c:v>58995.3571403873</c:v>
                </c:pt>
                <c:pt idx="646">
                  <c:v>59076.3955361277</c:v>
                </c:pt>
                <c:pt idx="647">
                  <c:v>59157.2003665168</c:v>
                </c:pt>
                <c:pt idx="648">
                  <c:v>59237.7719397184</c:v>
                </c:pt>
                <c:pt idx="649">
                  <c:v>59318.1105629654</c:v>
                </c:pt>
                <c:pt idx="650">
                  <c:v>59398.216542564</c:v>
                </c:pt>
                <c:pt idx="651">
                  <c:v>59478.0901838979</c:v>
                </c:pt>
                <c:pt idx="652">
                  <c:v>59557.7317914314</c:v>
                </c:pt>
                <c:pt idx="653">
                  <c:v>59637.1416687137</c:v>
                </c:pt>
                <c:pt idx="654">
                  <c:v>59716.3201183822</c:v>
                </c:pt>
                <c:pt idx="655">
                  <c:v>59795.2674421663</c:v>
                </c:pt>
                <c:pt idx="656">
                  <c:v>59873.9839408913</c:v>
                </c:pt>
                <c:pt idx="657">
                  <c:v>59952.4699144817</c:v>
                </c:pt>
                <c:pt idx="658">
                  <c:v>60030.7256619657</c:v>
                </c:pt>
                <c:pt idx="659">
                  <c:v>60108.7514814765</c:v>
                </c:pt>
                <c:pt idx="660">
                  <c:v>60186.5476702595</c:v>
                </c:pt>
                <c:pt idx="661">
                  <c:v>60264.1145246731</c:v>
                </c:pt>
                <c:pt idx="662">
                  <c:v>60341.452340193</c:v>
                </c:pt>
                <c:pt idx="663">
                  <c:v>60418.5614114163</c:v>
                </c:pt>
                <c:pt idx="664">
                  <c:v>60495.4420320641</c:v>
                </c:pt>
                <c:pt idx="665">
                  <c:v>60572.0944949861</c:v>
                </c:pt>
                <c:pt idx="666">
                  <c:v>60648.5190921631</c:v>
                </c:pt>
                <c:pt idx="667">
                  <c:v>60724.716114711</c:v>
                </c:pt>
                <c:pt idx="668">
                  <c:v>60800.6858528843</c:v>
                </c:pt>
                <c:pt idx="669">
                  <c:v>60876.4285960795</c:v>
                </c:pt>
                <c:pt idx="670">
                  <c:v>60951.9446328379</c:v>
                </c:pt>
                <c:pt idx="671">
                  <c:v>61027.2342508504</c:v>
                </c:pt>
                <c:pt idx="672">
                  <c:v>61102.2977369594</c:v>
                </c:pt>
                <c:pt idx="673">
                  <c:v>61177.1353771631</c:v>
                </c:pt>
                <c:pt idx="674">
                  <c:v>61251.7474566182</c:v>
                </c:pt>
                <c:pt idx="675">
                  <c:v>61326.1342596447</c:v>
                </c:pt>
                <c:pt idx="676">
                  <c:v>61400.2960697266</c:v>
                </c:pt>
                <c:pt idx="677">
                  <c:v>61474.2331695179</c:v>
                </c:pt>
                <c:pt idx="678">
                  <c:v>61547.9458408442</c:v>
                </c:pt>
                <c:pt idx="679">
                  <c:v>61621.4343647071</c:v>
                </c:pt>
                <c:pt idx="680">
                  <c:v>61694.6990212863</c:v>
                </c:pt>
                <c:pt idx="681">
                  <c:v>61767.7400899438</c:v>
                </c:pt>
                <c:pt idx="682">
                  <c:v>61840.5578492264</c:v>
                </c:pt>
                <c:pt idx="683">
                  <c:v>61913.1525768701</c:v>
                </c:pt>
                <c:pt idx="684">
                  <c:v>61985.5245498008</c:v>
                </c:pt>
                <c:pt idx="685">
                  <c:v>62057.6740441411</c:v>
                </c:pt>
                <c:pt idx="686">
                  <c:v>62129.6013352101</c:v>
                </c:pt>
                <c:pt idx="687">
                  <c:v>62201.3066975289</c:v>
                </c:pt>
                <c:pt idx="688">
                  <c:v>62272.7904048221</c:v>
                </c:pt>
                <c:pt idx="689">
                  <c:v>62344.052730022</c:v>
                </c:pt>
                <c:pt idx="690">
                  <c:v>62415.0939452711</c:v>
                </c:pt>
                <c:pt idx="691">
                  <c:v>62485.9143219254</c:v>
                </c:pt>
                <c:pt idx="692">
                  <c:v>62556.5141305577</c:v>
                </c:pt>
                <c:pt idx="693">
                  <c:v>62626.8936409601</c:v>
                </c:pt>
                <c:pt idx="694">
                  <c:v>62697.0531221478</c:v>
                </c:pt>
                <c:pt idx="695">
                  <c:v>62766.9928423613</c:v>
                </c:pt>
                <c:pt idx="696">
                  <c:v>62836.7130690697</c:v>
                </c:pt>
                <c:pt idx="697">
                  <c:v>62906.2140689741</c:v>
                </c:pt>
                <c:pt idx="698">
                  <c:v>62975.4961080103</c:v>
                </c:pt>
                <c:pt idx="699">
                  <c:v>63044.5594513518</c:v>
                </c:pt>
                <c:pt idx="700">
                  <c:v>63113.4043634118</c:v>
                </c:pt>
                <c:pt idx="701">
                  <c:v>63182.0311078487</c:v>
                </c:pt>
                <c:pt idx="702">
                  <c:v>63250.4399475658</c:v>
                </c:pt>
                <c:pt idx="703">
                  <c:v>63318.6311447164</c:v>
                </c:pt>
                <c:pt idx="704">
                  <c:v>63386.6049607063</c:v>
                </c:pt>
                <c:pt idx="705">
                  <c:v>63454.3616561961</c:v>
                </c:pt>
                <c:pt idx="706">
                  <c:v>63521.9014911044</c:v>
                </c:pt>
                <c:pt idx="707">
                  <c:v>63589.2247246107</c:v>
                </c:pt>
                <c:pt idx="708">
                  <c:v>63656.3316151587</c:v>
                </c:pt>
                <c:pt idx="709">
                  <c:v>63723.2224204575</c:v>
                </c:pt>
                <c:pt idx="710">
                  <c:v>63789.8973974868</c:v>
                </c:pt>
                <c:pt idx="711">
                  <c:v>63856.3568024975</c:v>
                </c:pt>
                <c:pt idx="712">
                  <c:v>63922.6008910161</c:v>
                </c:pt>
                <c:pt idx="713">
                  <c:v>63988.6299178458</c:v>
                </c:pt>
                <c:pt idx="714">
                  <c:v>64054.4441370721</c:v>
                </c:pt>
                <c:pt idx="715">
                  <c:v>64120.0438020616</c:v>
                </c:pt>
                <c:pt idx="716">
                  <c:v>64185.4291654679</c:v>
                </c:pt>
                <c:pt idx="717">
                  <c:v>64250.6004792333</c:v>
                </c:pt>
                <c:pt idx="718">
                  <c:v>64315.557994591</c:v>
                </c:pt>
                <c:pt idx="719">
                  <c:v>64380.3019620688</c:v>
                </c:pt>
                <c:pt idx="720">
                  <c:v>64444.8326314909</c:v>
                </c:pt>
                <c:pt idx="721">
                  <c:v>64509.1502519808</c:v>
                </c:pt>
                <c:pt idx="722">
                  <c:v>64573.2550719641</c:v>
                </c:pt>
                <c:pt idx="723">
                  <c:v>64637.147339171</c:v>
                </c:pt>
                <c:pt idx="724">
                  <c:v>64700.8273006397</c:v>
                </c:pt>
                <c:pt idx="725">
                  <c:v>64764.2952027174</c:v>
                </c:pt>
                <c:pt idx="726">
                  <c:v>64827.5512910641</c:v>
                </c:pt>
                <c:pt idx="727">
                  <c:v>64890.5958106555</c:v>
                </c:pt>
                <c:pt idx="728">
                  <c:v>64953.4290057844</c:v>
                </c:pt>
                <c:pt idx="729">
                  <c:v>65016.0511200635</c:v>
                </c:pt>
                <c:pt idx="730">
                  <c:v>65078.4623964295</c:v>
                </c:pt>
                <c:pt idx="731">
                  <c:v>65140.6630771434</c:v>
                </c:pt>
                <c:pt idx="732">
                  <c:v>65202.6534037947</c:v>
                </c:pt>
                <c:pt idx="733">
                  <c:v>65264.4336173033</c:v>
                </c:pt>
                <c:pt idx="734">
                  <c:v>65326.0039579213</c:v>
                </c:pt>
                <c:pt idx="735">
                  <c:v>65387.3646652373</c:v>
                </c:pt>
                <c:pt idx="736">
                  <c:v>65448.5159781767</c:v>
                </c:pt>
                <c:pt idx="737">
                  <c:v>65509.4581350064</c:v>
                </c:pt>
                <c:pt idx="738">
                  <c:v>65570.1913733351</c:v>
                </c:pt>
                <c:pt idx="739">
                  <c:v>65630.7159301178</c:v>
                </c:pt>
                <c:pt idx="740">
                  <c:v>65691.032041656</c:v>
                </c:pt>
                <c:pt idx="741">
                  <c:v>65751.1399436023</c:v>
                </c:pt>
                <c:pt idx="742">
                  <c:v>65811.0398709615</c:v>
                </c:pt>
                <c:pt idx="743">
                  <c:v>65870.7320580931</c:v>
                </c:pt>
                <c:pt idx="744">
                  <c:v>65930.2167387146</c:v>
                </c:pt>
                <c:pt idx="745">
                  <c:v>65989.494145903</c:v>
                </c:pt>
                <c:pt idx="746">
                  <c:v>66048.5645120969</c:v>
                </c:pt>
                <c:pt idx="747">
                  <c:v>66107.4280690996</c:v>
                </c:pt>
                <c:pt idx="748">
                  <c:v>66166.0850480815</c:v>
                </c:pt>
                <c:pt idx="749">
                  <c:v>66224.535679582</c:v>
                </c:pt>
                <c:pt idx="750">
                  <c:v>66282.7801935119</c:v>
                </c:pt>
                <c:pt idx="751">
                  <c:v>66340.8188191557</c:v>
                </c:pt>
                <c:pt idx="752">
                  <c:v>66398.6517851736</c:v>
                </c:pt>
                <c:pt idx="753">
                  <c:v>66456.2793196051</c:v>
                </c:pt>
                <c:pt idx="754">
                  <c:v>66513.7016498701</c:v>
                </c:pt>
                <c:pt idx="755">
                  <c:v>66570.9190027704</c:v>
                </c:pt>
                <c:pt idx="756">
                  <c:v>66627.9316044943</c:v>
                </c:pt>
                <c:pt idx="757">
                  <c:v>66684.7396806171</c:v>
                </c:pt>
                <c:pt idx="758">
                  <c:v>66741.343456103</c:v>
                </c:pt>
                <c:pt idx="759">
                  <c:v>66797.7431553091</c:v>
                </c:pt>
                <c:pt idx="760">
                  <c:v>66853.9390019865</c:v>
                </c:pt>
                <c:pt idx="761">
                  <c:v>66909.9312192821</c:v>
                </c:pt>
                <c:pt idx="762">
                  <c:v>66965.7200297419</c:v>
                </c:pt>
                <c:pt idx="763">
                  <c:v>67021.305655312</c:v>
                </c:pt>
                <c:pt idx="764">
                  <c:v>67076.6883173421</c:v>
                </c:pt>
                <c:pt idx="765">
                  <c:v>67131.8682365863</c:v>
                </c:pt>
                <c:pt idx="766">
                  <c:v>67186.8456332064</c:v>
                </c:pt>
                <c:pt idx="767">
                  <c:v>67241.6207267733</c:v>
                </c:pt>
                <c:pt idx="768">
                  <c:v>67296.1937362698</c:v>
                </c:pt>
                <c:pt idx="769">
                  <c:v>67350.5648800918</c:v>
                </c:pt>
                <c:pt idx="770">
                  <c:v>67404.7343760515</c:v>
                </c:pt>
                <c:pt idx="771">
                  <c:v>67458.7024413782</c:v>
                </c:pt>
                <c:pt idx="772">
                  <c:v>67512.4692927222</c:v>
                </c:pt>
                <c:pt idx="773">
                  <c:v>67566.0351461549</c:v>
                </c:pt>
                <c:pt idx="774">
                  <c:v>67619.4002171726</c:v>
                </c:pt>
                <c:pt idx="775">
                  <c:v>67672.5647206976</c:v>
                </c:pt>
                <c:pt idx="776">
                  <c:v>67725.5288710798</c:v>
                </c:pt>
                <c:pt idx="777">
                  <c:v>67778.2928821003</c:v>
                </c:pt>
                <c:pt idx="778">
                  <c:v>67830.8569669727</c:v>
                </c:pt>
                <c:pt idx="779">
                  <c:v>67883.221338344</c:v>
                </c:pt>
                <c:pt idx="780">
                  <c:v>67935.3862082986</c:v>
                </c:pt>
                <c:pt idx="781">
                  <c:v>67987.3517883585</c:v>
                </c:pt>
                <c:pt idx="782">
                  <c:v>68039.1182894874</c:v>
                </c:pt>
                <c:pt idx="783">
                  <c:v>68090.6859220899</c:v>
                </c:pt>
                <c:pt idx="784">
                  <c:v>68142.0548960161</c:v>
                </c:pt>
                <c:pt idx="785">
                  <c:v>68193.2254205624</c:v>
                </c:pt>
                <c:pt idx="786">
                  <c:v>68244.1977044734</c:v>
                </c:pt>
                <c:pt idx="787">
                  <c:v>68294.9719559441</c:v>
                </c:pt>
                <c:pt idx="788">
                  <c:v>68345.5483826217</c:v>
                </c:pt>
                <c:pt idx="789">
                  <c:v>68395.9271916081</c:v>
                </c:pt>
                <c:pt idx="790">
                  <c:v>68446.1085894604</c:v>
                </c:pt>
                <c:pt idx="791">
                  <c:v>68496.0927821954</c:v>
                </c:pt>
                <c:pt idx="792">
                  <c:v>68545.8799752885</c:v>
                </c:pt>
                <c:pt idx="793">
                  <c:v>68595.4703736774</c:v>
                </c:pt>
                <c:pt idx="794">
                  <c:v>68644.8641817643</c:v>
                </c:pt>
                <c:pt idx="795">
                  <c:v>68694.0616034166</c:v>
                </c:pt>
                <c:pt idx="796">
                  <c:v>68743.0628419692</c:v>
                </c:pt>
                <c:pt idx="797">
                  <c:v>68791.8681002265</c:v>
                </c:pt>
                <c:pt idx="798">
                  <c:v>68840.4775804651</c:v>
                </c:pt>
                <c:pt idx="799">
                  <c:v>68888.8914844339</c:v>
                </c:pt>
                <c:pt idx="800">
                  <c:v>68937.110013357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"Gaillard 2003: Hematite"</c:f>
              <c:strCache>
                <c:ptCount val="1"/>
                <c:pt idx="0">
                  <c:v>Gaillard 2003: Hematite</c:v>
                </c:pt>
              </c:strCache>
            </c:strRef>
          </c:tx>
          <c:spPr>
            <a:solidFill>
              <a:srgbClr val="70ad47"/>
            </a:solidFill>
            <a:ln w="2232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Sheet2!$H$2:$H$802</c:f>
              <c:numCache>
                <c:formatCode>General</c:formatCode>
                <c:ptCount val="801"/>
                <c:pt idx="0">
                  <c:v>1000</c:v>
                </c:pt>
                <c:pt idx="1">
                  <c:v>1005</c:v>
                </c:pt>
                <c:pt idx="2">
                  <c:v>1010</c:v>
                </c:pt>
                <c:pt idx="3">
                  <c:v>1015</c:v>
                </c:pt>
                <c:pt idx="4">
                  <c:v>1020</c:v>
                </c:pt>
                <c:pt idx="5">
                  <c:v>1025</c:v>
                </c:pt>
                <c:pt idx="6">
                  <c:v>1030</c:v>
                </c:pt>
                <c:pt idx="7">
                  <c:v>1035</c:v>
                </c:pt>
                <c:pt idx="8">
                  <c:v>1040</c:v>
                </c:pt>
                <c:pt idx="9">
                  <c:v>1045</c:v>
                </c:pt>
                <c:pt idx="10">
                  <c:v>1050</c:v>
                </c:pt>
                <c:pt idx="11">
                  <c:v>1055</c:v>
                </c:pt>
                <c:pt idx="12">
                  <c:v>1060</c:v>
                </c:pt>
                <c:pt idx="13">
                  <c:v>1065</c:v>
                </c:pt>
                <c:pt idx="14">
                  <c:v>1070</c:v>
                </c:pt>
                <c:pt idx="15">
                  <c:v>1075</c:v>
                </c:pt>
                <c:pt idx="16">
                  <c:v>1080</c:v>
                </c:pt>
                <c:pt idx="17">
                  <c:v>1085</c:v>
                </c:pt>
                <c:pt idx="18">
                  <c:v>1090</c:v>
                </c:pt>
                <c:pt idx="19">
                  <c:v>1095</c:v>
                </c:pt>
                <c:pt idx="20">
                  <c:v>1100</c:v>
                </c:pt>
                <c:pt idx="21">
                  <c:v>1105</c:v>
                </c:pt>
                <c:pt idx="22">
                  <c:v>1110</c:v>
                </c:pt>
                <c:pt idx="23">
                  <c:v>1115</c:v>
                </c:pt>
                <c:pt idx="24">
                  <c:v>1120</c:v>
                </c:pt>
                <c:pt idx="25">
                  <c:v>1125</c:v>
                </c:pt>
                <c:pt idx="26">
                  <c:v>1130</c:v>
                </c:pt>
                <c:pt idx="27">
                  <c:v>1135</c:v>
                </c:pt>
                <c:pt idx="28">
                  <c:v>1140</c:v>
                </c:pt>
                <c:pt idx="29">
                  <c:v>1145</c:v>
                </c:pt>
                <c:pt idx="30">
                  <c:v>1150</c:v>
                </c:pt>
                <c:pt idx="31">
                  <c:v>1155</c:v>
                </c:pt>
                <c:pt idx="32">
                  <c:v>1160</c:v>
                </c:pt>
                <c:pt idx="33">
                  <c:v>1165</c:v>
                </c:pt>
                <c:pt idx="34">
                  <c:v>1170</c:v>
                </c:pt>
                <c:pt idx="35">
                  <c:v>1175</c:v>
                </c:pt>
                <c:pt idx="36">
                  <c:v>1180</c:v>
                </c:pt>
                <c:pt idx="37">
                  <c:v>1185</c:v>
                </c:pt>
                <c:pt idx="38">
                  <c:v>1190</c:v>
                </c:pt>
                <c:pt idx="39">
                  <c:v>1195</c:v>
                </c:pt>
                <c:pt idx="40">
                  <c:v>1200</c:v>
                </c:pt>
                <c:pt idx="41">
                  <c:v>1205</c:v>
                </c:pt>
                <c:pt idx="42">
                  <c:v>1210</c:v>
                </c:pt>
                <c:pt idx="43">
                  <c:v>1215</c:v>
                </c:pt>
                <c:pt idx="44">
                  <c:v>1220</c:v>
                </c:pt>
                <c:pt idx="45">
                  <c:v>1225</c:v>
                </c:pt>
                <c:pt idx="46">
                  <c:v>1230</c:v>
                </c:pt>
                <c:pt idx="47">
                  <c:v>1235</c:v>
                </c:pt>
                <c:pt idx="48">
                  <c:v>1240</c:v>
                </c:pt>
                <c:pt idx="49">
                  <c:v>1245</c:v>
                </c:pt>
                <c:pt idx="50">
                  <c:v>1250</c:v>
                </c:pt>
                <c:pt idx="51">
                  <c:v>1255</c:v>
                </c:pt>
                <c:pt idx="52">
                  <c:v>1260</c:v>
                </c:pt>
                <c:pt idx="53">
                  <c:v>1265</c:v>
                </c:pt>
                <c:pt idx="54">
                  <c:v>1270</c:v>
                </c:pt>
                <c:pt idx="55">
                  <c:v>1275</c:v>
                </c:pt>
                <c:pt idx="56">
                  <c:v>1280</c:v>
                </c:pt>
                <c:pt idx="57">
                  <c:v>1285</c:v>
                </c:pt>
                <c:pt idx="58">
                  <c:v>1290</c:v>
                </c:pt>
                <c:pt idx="59">
                  <c:v>1295</c:v>
                </c:pt>
                <c:pt idx="60">
                  <c:v>1300</c:v>
                </c:pt>
                <c:pt idx="61">
                  <c:v>1305</c:v>
                </c:pt>
                <c:pt idx="62">
                  <c:v>1310</c:v>
                </c:pt>
                <c:pt idx="63">
                  <c:v>1315</c:v>
                </c:pt>
                <c:pt idx="64">
                  <c:v>1320</c:v>
                </c:pt>
                <c:pt idx="65">
                  <c:v>1325</c:v>
                </c:pt>
                <c:pt idx="66">
                  <c:v>1330</c:v>
                </c:pt>
                <c:pt idx="67">
                  <c:v>1335</c:v>
                </c:pt>
                <c:pt idx="68">
                  <c:v>1340</c:v>
                </c:pt>
                <c:pt idx="69">
                  <c:v>1345</c:v>
                </c:pt>
                <c:pt idx="70">
                  <c:v>1350</c:v>
                </c:pt>
                <c:pt idx="71">
                  <c:v>1355</c:v>
                </c:pt>
                <c:pt idx="72">
                  <c:v>1360</c:v>
                </c:pt>
                <c:pt idx="73">
                  <c:v>1365</c:v>
                </c:pt>
                <c:pt idx="74">
                  <c:v>1370</c:v>
                </c:pt>
                <c:pt idx="75">
                  <c:v>1375</c:v>
                </c:pt>
                <c:pt idx="76">
                  <c:v>1380</c:v>
                </c:pt>
                <c:pt idx="77">
                  <c:v>1385</c:v>
                </c:pt>
                <c:pt idx="78">
                  <c:v>1390</c:v>
                </c:pt>
                <c:pt idx="79">
                  <c:v>1395</c:v>
                </c:pt>
                <c:pt idx="80">
                  <c:v>1400</c:v>
                </c:pt>
                <c:pt idx="81">
                  <c:v>1405</c:v>
                </c:pt>
                <c:pt idx="82">
                  <c:v>1410</c:v>
                </c:pt>
                <c:pt idx="83">
                  <c:v>1415</c:v>
                </c:pt>
                <c:pt idx="84">
                  <c:v>1420</c:v>
                </c:pt>
                <c:pt idx="85">
                  <c:v>1425</c:v>
                </c:pt>
                <c:pt idx="86">
                  <c:v>1430</c:v>
                </c:pt>
                <c:pt idx="87">
                  <c:v>1435</c:v>
                </c:pt>
                <c:pt idx="88">
                  <c:v>1440</c:v>
                </c:pt>
                <c:pt idx="89">
                  <c:v>1445</c:v>
                </c:pt>
                <c:pt idx="90">
                  <c:v>1450</c:v>
                </c:pt>
                <c:pt idx="91">
                  <c:v>1455</c:v>
                </c:pt>
                <c:pt idx="92">
                  <c:v>1460</c:v>
                </c:pt>
                <c:pt idx="93">
                  <c:v>1465</c:v>
                </c:pt>
                <c:pt idx="94">
                  <c:v>1470</c:v>
                </c:pt>
                <c:pt idx="95">
                  <c:v>1475</c:v>
                </c:pt>
                <c:pt idx="96">
                  <c:v>1480</c:v>
                </c:pt>
                <c:pt idx="97">
                  <c:v>1485</c:v>
                </c:pt>
                <c:pt idx="98">
                  <c:v>1490</c:v>
                </c:pt>
                <c:pt idx="99">
                  <c:v>1495</c:v>
                </c:pt>
                <c:pt idx="100">
                  <c:v>1500</c:v>
                </c:pt>
                <c:pt idx="101">
                  <c:v>1505</c:v>
                </c:pt>
                <c:pt idx="102">
                  <c:v>1510</c:v>
                </c:pt>
                <c:pt idx="103">
                  <c:v>1515</c:v>
                </c:pt>
                <c:pt idx="104">
                  <c:v>1520</c:v>
                </c:pt>
                <c:pt idx="105">
                  <c:v>1525</c:v>
                </c:pt>
                <c:pt idx="106">
                  <c:v>1530</c:v>
                </c:pt>
                <c:pt idx="107">
                  <c:v>1535</c:v>
                </c:pt>
                <c:pt idx="108">
                  <c:v>1540</c:v>
                </c:pt>
                <c:pt idx="109">
                  <c:v>1545</c:v>
                </c:pt>
                <c:pt idx="110">
                  <c:v>1550</c:v>
                </c:pt>
                <c:pt idx="111">
                  <c:v>1555</c:v>
                </c:pt>
                <c:pt idx="112">
                  <c:v>1560</c:v>
                </c:pt>
                <c:pt idx="113">
                  <c:v>1565</c:v>
                </c:pt>
                <c:pt idx="114">
                  <c:v>1570</c:v>
                </c:pt>
                <c:pt idx="115">
                  <c:v>1575</c:v>
                </c:pt>
                <c:pt idx="116">
                  <c:v>1580</c:v>
                </c:pt>
                <c:pt idx="117">
                  <c:v>1585</c:v>
                </c:pt>
                <c:pt idx="118">
                  <c:v>1590</c:v>
                </c:pt>
                <c:pt idx="119">
                  <c:v>1595</c:v>
                </c:pt>
                <c:pt idx="120">
                  <c:v>1600</c:v>
                </c:pt>
                <c:pt idx="121">
                  <c:v>1605</c:v>
                </c:pt>
                <c:pt idx="122">
                  <c:v>1610</c:v>
                </c:pt>
                <c:pt idx="123">
                  <c:v>1615</c:v>
                </c:pt>
                <c:pt idx="124">
                  <c:v>1620</c:v>
                </c:pt>
                <c:pt idx="125">
                  <c:v>1625</c:v>
                </c:pt>
                <c:pt idx="126">
                  <c:v>1630</c:v>
                </c:pt>
                <c:pt idx="127">
                  <c:v>1635</c:v>
                </c:pt>
                <c:pt idx="128">
                  <c:v>1640</c:v>
                </c:pt>
                <c:pt idx="129">
                  <c:v>1645</c:v>
                </c:pt>
                <c:pt idx="130">
                  <c:v>1650</c:v>
                </c:pt>
                <c:pt idx="131">
                  <c:v>1655</c:v>
                </c:pt>
                <c:pt idx="132">
                  <c:v>1660</c:v>
                </c:pt>
                <c:pt idx="133">
                  <c:v>1665</c:v>
                </c:pt>
                <c:pt idx="134">
                  <c:v>1670</c:v>
                </c:pt>
                <c:pt idx="135">
                  <c:v>1675</c:v>
                </c:pt>
                <c:pt idx="136">
                  <c:v>1680</c:v>
                </c:pt>
                <c:pt idx="137">
                  <c:v>1685</c:v>
                </c:pt>
                <c:pt idx="138">
                  <c:v>1690</c:v>
                </c:pt>
                <c:pt idx="139">
                  <c:v>1695</c:v>
                </c:pt>
                <c:pt idx="140">
                  <c:v>1700</c:v>
                </c:pt>
                <c:pt idx="141">
                  <c:v>1705</c:v>
                </c:pt>
                <c:pt idx="142">
                  <c:v>1710</c:v>
                </c:pt>
                <c:pt idx="143">
                  <c:v>1715</c:v>
                </c:pt>
                <c:pt idx="144">
                  <c:v>1720</c:v>
                </c:pt>
                <c:pt idx="145">
                  <c:v>1725</c:v>
                </c:pt>
                <c:pt idx="146">
                  <c:v>1730</c:v>
                </c:pt>
                <c:pt idx="147">
                  <c:v>1735</c:v>
                </c:pt>
                <c:pt idx="148">
                  <c:v>1740</c:v>
                </c:pt>
                <c:pt idx="149">
                  <c:v>1745</c:v>
                </c:pt>
                <c:pt idx="150">
                  <c:v>1750</c:v>
                </c:pt>
                <c:pt idx="151">
                  <c:v>1755</c:v>
                </c:pt>
                <c:pt idx="152">
                  <c:v>1760</c:v>
                </c:pt>
                <c:pt idx="153">
                  <c:v>1765</c:v>
                </c:pt>
                <c:pt idx="154">
                  <c:v>1770</c:v>
                </c:pt>
                <c:pt idx="155">
                  <c:v>1775</c:v>
                </c:pt>
                <c:pt idx="156">
                  <c:v>1780</c:v>
                </c:pt>
                <c:pt idx="157">
                  <c:v>1785</c:v>
                </c:pt>
                <c:pt idx="158">
                  <c:v>1790</c:v>
                </c:pt>
                <c:pt idx="159">
                  <c:v>1795</c:v>
                </c:pt>
                <c:pt idx="160">
                  <c:v>1800</c:v>
                </c:pt>
                <c:pt idx="161">
                  <c:v>1805</c:v>
                </c:pt>
                <c:pt idx="162">
                  <c:v>1810</c:v>
                </c:pt>
                <c:pt idx="163">
                  <c:v>1815</c:v>
                </c:pt>
                <c:pt idx="164">
                  <c:v>1820</c:v>
                </c:pt>
                <c:pt idx="165">
                  <c:v>1825</c:v>
                </c:pt>
                <c:pt idx="166">
                  <c:v>1830</c:v>
                </c:pt>
                <c:pt idx="167">
                  <c:v>1835</c:v>
                </c:pt>
                <c:pt idx="168">
                  <c:v>1840</c:v>
                </c:pt>
                <c:pt idx="169">
                  <c:v>1845</c:v>
                </c:pt>
                <c:pt idx="170">
                  <c:v>1850</c:v>
                </c:pt>
                <c:pt idx="171">
                  <c:v>1855</c:v>
                </c:pt>
                <c:pt idx="172">
                  <c:v>1860</c:v>
                </c:pt>
                <c:pt idx="173">
                  <c:v>1865</c:v>
                </c:pt>
                <c:pt idx="174">
                  <c:v>1870</c:v>
                </c:pt>
                <c:pt idx="175">
                  <c:v>1875</c:v>
                </c:pt>
                <c:pt idx="176">
                  <c:v>1880</c:v>
                </c:pt>
                <c:pt idx="177">
                  <c:v>1885</c:v>
                </c:pt>
                <c:pt idx="178">
                  <c:v>1890</c:v>
                </c:pt>
                <c:pt idx="179">
                  <c:v>1895</c:v>
                </c:pt>
                <c:pt idx="180">
                  <c:v>1900</c:v>
                </c:pt>
                <c:pt idx="181">
                  <c:v>1905</c:v>
                </c:pt>
                <c:pt idx="182">
                  <c:v>1910</c:v>
                </c:pt>
                <c:pt idx="183">
                  <c:v>1915</c:v>
                </c:pt>
                <c:pt idx="184">
                  <c:v>1920</c:v>
                </c:pt>
                <c:pt idx="185">
                  <c:v>1925</c:v>
                </c:pt>
                <c:pt idx="186">
                  <c:v>1930</c:v>
                </c:pt>
                <c:pt idx="187">
                  <c:v>1935</c:v>
                </c:pt>
                <c:pt idx="188">
                  <c:v>1940</c:v>
                </c:pt>
                <c:pt idx="189">
                  <c:v>1945</c:v>
                </c:pt>
                <c:pt idx="190">
                  <c:v>1950</c:v>
                </c:pt>
                <c:pt idx="191">
                  <c:v>1955</c:v>
                </c:pt>
                <c:pt idx="192">
                  <c:v>1960</c:v>
                </c:pt>
                <c:pt idx="193">
                  <c:v>1965</c:v>
                </c:pt>
                <c:pt idx="194">
                  <c:v>1970</c:v>
                </c:pt>
                <c:pt idx="195">
                  <c:v>1975</c:v>
                </c:pt>
                <c:pt idx="196">
                  <c:v>1980</c:v>
                </c:pt>
                <c:pt idx="197">
                  <c:v>1985</c:v>
                </c:pt>
                <c:pt idx="198">
                  <c:v>1990</c:v>
                </c:pt>
                <c:pt idx="199">
                  <c:v>1995</c:v>
                </c:pt>
                <c:pt idx="200">
                  <c:v>2000</c:v>
                </c:pt>
                <c:pt idx="201">
                  <c:v>2005</c:v>
                </c:pt>
                <c:pt idx="202">
                  <c:v>2010</c:v>
                </c:pt>
                <c:pt idx="203">
                  <c:v>2015</c:v>
                </c:pt>
                <c:pt idx="204">
                  <c:v>2020</c:v>
                </c:pt>
                <c:pt idx="205">
                  <c:v>2025</c:v>
                </c:pt>
                <c:pt idx="206">
                  <c:v>2030</c:v>
                </c:pt>
                <c:pt idx="207">
                  <c:v>2035</c:v>
                </c:pt>
                <c:pt idx="208">
                  <c:v>2040</c:v>
                </c:pt>
                <c:pt idx="209">
                  <c:v>2045</c:v>
                </c:pt>
                <c:pt idx="210">
                  <c:v>2050</c:v>
                </c:pt>
                <c:pt idx="211">
                  <c:v>2055</c:v>
                </c:pt>
                <c:pt idx="212">
                  <c:v>2060</c:v>
                </c:pt>
                <c:pt idx="213">
                  <c:v>2065</c:v>
                </c:pt>
                <c:pt idx="214">
                  <c:v>2070</c:v>
                </c:pt>
                <c:pt idx="215">
                  <c:v>2075</c:v>
                </c:pt>
                <c:pt idx="216">
                  <c:v>2080</c:v>
                </c:pt>
                <c:pt idx="217">
                  <c:v>2085</c:v>
                </c:pt>
                <c:pt idx="218">
                  <c:v>2090</c:v>
                </c:pt>
                <c:pt idx="219">
                  <c:v>2095</c:v>
                </c:pt>
                <c:pt idx="220">
                  <c:v>2100</c:v>
                </c:pt>
                <c:pt idx="221">
                  <c:v>2105</c:v>
                </c:pt>
                <c:pt idx="222">
                  <c:v>2110</c:v>
                </c:pt>
                <c:pt idx="223">
                  <c:v>2115</c:v>
                </c:pt>
                <c:pt idx="224">
                  <c:v>2120</c:v>
                </c:pt>
                <c:pt idx="225">
                  <c:v>2125</c:v>
                </c:pt>
                <c:pt idx="226">
                  <c:v>2130</c:v>
                </c:pt>
                <c:pt idx="227">
                  <c:v>2135</c:v>
                </c:pt>
                <c:pt idx="228">
                  <c:v>2140</c:v>
                </c:pt>
                <c:pt idx="229">
                  <c:v>2145</c:v>
                </c:pt>
                <c:pt idx="230">
                  <c:v>2150</c:v>
                </c:pt>
                <c:pt idx="231">
                  <c:v>2155</c:v>
                </c:pt>
                <c:pt idx="232">
                  <c:v>2160</c:v>
                </c:pt>
                <c:pt idx="233">
                  <c:v>2165</c:v>
                </c:pt>
                <c:pt idx="234">
                  <c:v>2170</c:v>
                </c:pt>
                <c:pt idx="235">
                  <c:v>2175</c:v>
                </c:pt>
                <c:pt idx="236">
                  <c:v>2180</c:v>
                </c:pt>
                <c:pt idx="237">
                  <c:v>2185</c:v>
                </c:pt>
                <c:pt idx="238">
                  <c:v>2190</c:v>
                </c:pt>
                <c:pt idx="239">
                  <c:v>2195</c:v>
                </c:pt>
                <c:pt idx="240">
                  <c:v>2200</c:v>
                </c:pt>
                <c:pt idx="241">
                  <c:v>2205</c:v>
                </c:pt>
                <c:pt idx="242">
                  <c:v>2210</c:v>
                </c:pt>
                <c:pt idx="243">
                  <c:v>2215</c:v>
                </c:pt>
                <c:pt idx="244">
                  <c:v>2220</c:v>
                </c:pt>
                <c:pt idx="245">
                  <c:v>2225</c:v>
                </c:pt>
                <c:pt idx="246">
                  <c:v>2230</c:v>
                </c:pt>
                <c:pt idx="247">
                  <c:v>2235</c:v>
                </c:pt>
                <c:pt idx="248">
                  <c:v>2240</c:v>
                </c:pt>
                <c:pt idx="249">
                  <c:v>2245</c:v>
                </c:pt>
                <c:pt idx="250">
                  <c:v>2250</c:v>
                </c:pt>
                <c:pt idx="251">
                  <c:v>2255</c:v>
                </c:pt>
                <c:pt idx="252">
                  <c:v>2260</c:v>
                </c:pt>
                <c:pt idx="253">
                  <c:v>2265</c:v>
                </c:pt>
                <c:pt idx="254">
                  <c:v>2270</c:v>
                </c:pt>
                <c:pt idx="255">
                  <c:v>2275</c:v>
                </c:pt>
                <c:pt idx="256">
                  <c:v>2280</c:v>
                </c:pt>
                <c:pt idx="257">
                  <c:v>2285</c:v>
                </c:pt>
                <c:pt idx="258">
                  <c:v>2290</c:v>
                </c:pt>
                <c:pt idx="259">
                  <c:v>2295</c:v>
                </c:pt>
                <c:pt idx="260">
                  <c:v>2300</c:v>
                </c:pt>
                <c:pt idx="261">
                  <c:v>2305</c:v>
                </c:pt>
                <c:pt idx="262">
                  <c:v>2310</c:v>
                </c:pt>
                <c:pt idx="263">
                  <c:v>2315</c:v>
                </c:pt>
                <c:pt idx="264">
                  <c:v>2320</c:v>
                </c:pt>
                <c:pt idx="265">
                  <c:v>2325</c:v>
                </c:pt>
                <c:pt idx="266">
                  <c:v>2330</c:v>
                </c:pt>
                <c:pt idx="267">
                  <c:v>2335</c:v>
                </c:pt>
                <c:pt idx="268">
                  <c:v>2340</c:v>
                </c:pt>
                <c:pt idx="269">
                  <c:v>2345</c:v>
                </c:pt>
                <c:pt idx="270">
                  <c:v>2350</c:v>
                </c:pt>
                <c:pt idx="271">
                  <c:v>2355</c:v>
                </c:pt>
                <c:pt idx="272">
                  <c:v>2360</c:v>
                </c:pt>
                <c:pt idx="273">
                  <c:v>2365</c:v>
                </c:pt>
                <c:pt idx="274">
                  <c:v>2370</c:v>
                </c:pt>
                <c:pt idx="275">
                  <c:v>2375</c:v>
                </c:pt>
                <c:pt idx="276">
                  <c:v>2380</c:v>
                </c:pt>
                <c:pt idx="277">
                  <c:v>2385</c:v>
                </c:pt>
                <c:pt idx="278">
                  <c:v>2390</c:v>
                </c:pt>
                <c:pt idx="279">
                  <c:v>2395</c:v>
                </c:pt>
                <c:pt idx="280">
                  <c:v>2400</c:v>
                </c:pt>
                <c:pt idx="281">
                  <c:v>2405</c:v>
                </c:pt>
                <c:pt idx="282">
                  <c:v>2410</c:v>
                </c:pt>
                <c:pt idx="283">
                  <c:v>2415</c:v>
                </c:pt>
                <c:pt idx="284">
                  <c:v>2420</c:v>
                </c:pt>
                <c:pt idx="285">
                  <c:v>2425</c:v>
                </c:pt>
                <c:pt idx="286">
                  <c:v>2430</c:v>
                </c:pt>
                <c:pt idx="287">
                  <c:v>2435</c:v>
                </c:pt>
                <c:pt idx="288">
                  <c:v>2440</c:v>
                </c:pt>
                <c:pt idx="289">
                  <c:v>2445</c:v>
                </c:pt>
                <c:pt idx="290">
                  <c:v>2450</c:v>
                </c:pt>
                <c:pt idx="291">
                  <c:v>2455</c:v>
                </c:pt>
                <c:pt idx="292">
                  <c:v>2460</c:v>
                </c:pt>
                <c:pt idx="293">
                  <c:v>2465</c:v>
                </c:pt>
                <c:pt idx="294">
                  <c:v>2470</c:v>
                </c:pt>
                <c:pt idx="295">
                  <c:v>2475</c:v>
                </c:pt>
                <c:pt idx="296">
                  <c:v>2480</c:v>
                </c:pt>
                <c:pt idx="297">
                  <c:v>2485</c:v>
                </c:pt>
                <c:pt idx="298">
                  <c:v>2490</c:v>
                </c:pt>
                <c:pt idx="299">
                  <c:v>2495</c:v>
                </c:pt>
                <c:pt idx="300">
                  <c:v>2500</c:v>
                </c:pt>
                <c:pt idx="301">
                  <c:v>2505</c:v>
                </c:pt>
                <c:pt idx="302">
                  <c:v>2510</c:v>
                </c:pt>
                <c:pt idx="303">
                  <c:v>2515</c:v>
                </c:pt>
                <c:pt idx="304">
                  <c:v>2520</c:v>
                </c:pt>
                <c:pt idx="305">
                  <c:v>2525</c:v>
                </c:pt>
                <c:pt idx="306">
                  <c:v>2530</c:v>
                </c:pt>
                <c:pt idx="307">
                  <c:v>2535</c:v>
                </c:pt>
                <c:pt idx="308">
                  <c:v>2540</c:v>
                </c:pt>
                <c:pt idx="309">
                  <c:v>2545</c:v>
                </c:pt>
                <c:pt idx="310">
                  <c:v>2550</c:v>
                </c:pt>
                <c:pt idx="311">
                  <c:v>2555</c:v>
                </c:pt>
                <c:pt idx="312">
                  <c:v>2560</c:v>
                </c:pt>
                <c:pt idx="313">
                  <c:v>2565</c:v>
                </c:pt>
                <c:pt idx="314">
                  <c:v>2570</c:v>
                </c:pt>
                <c:pt idx="315">
                  <c:v>2575</c:v>
                </c:pt>
                <c:pt idx="316">
                  <c:v>2580</c:v>
                </c:pt>
                <c:pt idx="317">
                  <c:v>2585</c:v>
                </c:pt>
                <c:pt idx="318">
                  <c:v>2590</c:v>
                </c:pt>
                <c:pt idx="319">
                  <c:v>2595</c:v>
                </c:pt>
                <c:pt idx="320">
                  <c:v>2600</c:v>
                </c:pt>
                <c:pt idx="321">
                  <c:v>2605</c:v>
                </c:pt>
                <c:pt idx="322">
                  <c:v>2610</c:v>
                </c:pt>
                <c:pt idx="323">
                  <c:v>2615</c:v>
                </c:pt>
                <c:pt idx="324">
                  <c:v>2620</c:v>
                </c:pt>
                <c:pt idx="325">
                  <c:v>2625</c:v>
                </c:pt>
                <c:pt idx="326">
                  <c:v>2630</c:v>
                </c:pt>
                <c:pt idx="327">
                  <c:v>2635</c:v>
                </c:pt>
                <c:pt idx="328">
                  <c:v>2640</c:v>
                </c:pt>
                <c:pt idx="329">
                  <c:v>2645</c:v>
                </c:pt>
                <c:pt idx="330">
                  <c:v>2650</c:v>
                </c:pt>
                <c:pt idx="331">
                  <c:v>2655</c:v>
                </c:pt>
                <c:pt idx="332">
                  <c:v>2660</c:v>
                </c:pt>
                <c:pt idx="333">
                  <c:v>2665</c:v>
                </c:pt>
                <c:pt idx="334">
                  <c:v>2670</c:v>
                </c:pt>
                <c:pt idx="335">
                  <c:v>2675</c:v>
                </c:pt>
                <c:pt idx="336">
                  <c:v>2680</c:v>
                </c:pt>
                <c:pt idx="337">
                  <c:v>2685</c:v>
                </c:pt>
                <c:pt idx="338">
                  <c:v>2690</c:v>
                </c:pt>
                <c:pt idx="339">
                  <c:v>2695</c:v>
                </c:pt>
                <c:pt idx="340">
                  <c:v>2700</c:v>
                </c:pt>
                <c:pt idx="341">
                  <c:v>2705</c:v>
                </c:pt>
                <c:pt idx="342">
                  <c:v>2710</c:v>
                </c:pt>
                <c:pt idx="343">
                  <c:v>2715</c:v>
                </c:pt>
                <c:pt idx="344">
                  <c:v>2720</c:v>
                </c:pt>
                <c:pt idx="345">
                  <c:v>2725</c:v>
                </c:pt>
                <c:pt idx="346">
                  <c:v>2730</c:v>
                </c:pt>
                <c:pt idx="347">
                  <c:v>2735</c:v>
                </c:pt>
                <c:pt idx="348">
                  <c:v>2740</c:v>
                </c:pt>
                <c:pt idx="349">
                  <c:v>2745</c:v>
                </c:pt>
                <c:pt idx="350">
                  <c:v>2750</c:v>
                </c:pt>
                <c:pt idx="351">
                  <c:v>2755</c:v>
                </c:pt>
                <c:pt idx="352">
                  <c:v>2760</c:v>
                </c:pt>
                <c:pt idx="353">
                  <c:v>2765</c:v>
                </c:pt>
                <c:pt idx="354">
                  <c:v>2770</c:v>
                </c:pt>
                <c:pt idx="355">
                  <c:v>2775</c:v>
                </c:pt>
                <c:pt idx="356">
                  <c:v>2780</c:v>
                </c:pt>
                <c:pt idx="357">
                  <c:v>2785</c:v>
                </c:pt>
                <c:pt idx="358">
                  <c:v>2790</c:v>
                </c:pt>
                <c:pt idx="359">
                  <c:v>2795</c:v>
                </c:pt>
                <c:pt idx="360">
                  <c:v>2800</c:v>
                </c:pt>
                <c:pt idx="361">
                  <c:v>2805</c:v>
                </c:pt>
                <c:pt idx="362">
                  <c:v>2810</c:v>
                </c:pt>
                <c:pt idx="363">
                  <c:v>2815</c:v>
                </c:pt>
                <c:pt idx="364">
                  <c:v>2820</c:v>
                </c:pt>
                <c:pt idx="365">
                  <c:v>2825</c:v>
                </c:pt>
                <c:pt idx="366">
                  <c:v>2830</c:v>
                </c:pt>
                <c:pt idx="367">
                  <c:v>2835</c:v>
                </c:pt>
                <c:pt idx="368">
                  <c:v>2840</c:v>
                </c:pt>
                <c:pt idx="369">
                  <c:v>2845</c:v>
                </c:pt>
                <c:pt idx="370">
                  <c:v>2850</c:v>
                </c:pt>
                <c:pt idx="371">
                  <c:v>2855</c:v>
                </c:pt>
                <c:pt idx="372">
                  <c:v>2860</c:v>
                </c:pt>
                <c:pt idx="373">
                  <c:v>2865</c:v>
                </c:pt>
                <c:pt idx="374">
                  <c:v>2870</c:v>
                </c:pt>
                <c:pt idx="375">
                  <c:v>2875</c:v>
                </c:pt>
                <c:pt idx="376">
                  <c:v>2880</c:v>
                </c:pt>
                <c:pt idx="377">
                  <c:v>2885</c:v>
                </c:pt>
                <c:pt idx="378">
                  <c:v>2890</c:v>
                </c:pt>
                <c:pt idx="379">
                  <c:v>2895</c:v>
                </c:pt>
                <c:pt idx="380">
                  <c:v>2900</c:v>
                </c:pt>
                <c:pt idx="381">
                  <c:v>2905</c:v>
                </c:pt>
                <c:pt idx="382">
                  <c:v>2910</c:v>
                </c:pt>
                <c:pt idx="383">
                  <c:v>2915</c:v>
                </c:pt>
                <c:pt idx="384">
                  <c:v>2920</c:v>
                </c:pt>
                <c:pt idx="385">
                  <c:v>2925</c:v>
                </c:pt>
                <c:pt idx="386">
                  <c:v>2930</c:v>
                </c:pt>
                <c:pt idx="387">
                  <c:v>2935</c:v>
                </c:pt>
                <c:pt idx="388">
                  <c:v>2940</c:v>
                </c:pt>
                <c:pt idx="389">
                  <c:v>2945</c:v>
                </c:pt>
                <c:pt idx="390">
                  <c:v>2950</c:v>
                </c:pt>
                <c:pt idx="391">
                  <c:v>2955</c:v>
                </c:pt>
                <c:pt idx="392">
                  <c:v>2960</c:v>
                </c:pt>
                <c:pt idx="393">
                  <c:v>2965</c:v>
                </c:pt>
                <c:pt idx="394">
                  <c:v>2970</c:v>
                </c:pt>
                <c:pt idx="395">
                  <c:v>2975</c:v>
                </c:pt>
                <c:pt idx="396">
                  <c:v>2980</c:v>
                </c:pt>
                <c:pt idx="397">
                  <c:v>2985</c:v>
                </c:pt>
                <c:pt idx="398">
                  <c:v>2990</c:v>
                </c:pt>
                <c:pt idx="399">
                  <c:v>2995</c:v>
                </c:pt>
                <c:pt idx="400">
                  <c:v>3000</c:v>
                </c:pt>
                <c:pt idx="401">
                  <c:v>3005</c:v>
                </c:pt>
                <c:pt idx="402">
                  <c:v>3010</c:v>
                </c:pt>
                <c:pt idx="403">
                  <c:v>3015</c:v>
                </c:pt>
                <c:pt idx="404">
                  <c:v>3020</c:v>
                </c:pt>
                <c:pt idx="405">
                  <c:v>3025</c:v>
                </c:pt>
                <c:pt idx="406">
                  <c:v>3030</c:v>
                </c:pt>
                <c:pt idx="407">
                  <c:v>3035</c:v>
                </c:pt>
                <c:pt idx="408">
                  <c:v>3040</c:v>
                </c:pt>
                <c:pt idx="409">
                  <c:v>3045</c:v>
                </c:pt>
                <c:pt idx="410">
                  <c:v>3050</c:v>
                </c:pt>
                <c:pt idx="411">
                  <c:v>3055</c:v>
                </c:pt>
                <c:pt idx="412">
                  <c:v>3060</c:v>
                </c:pt>
                <c:pt idx="413">
                  <c:v>3065</c:v>
                </c:pt>
                <c:pt idx="414">
                  <c:v>3070</c:v>
                </c:pt>
                <c:pt idx="415">
                  <c:v>3075</c:v>
                </c:pt>
                <c:pt idx="416">
                  <c:v>3080</c:v>
                </c:pt>
                <c:pt idx="417">
                  <c:v>3085</c:v>
                </c:pt>
                <c:pt idx="418">
                  <c:v>3090</c:v>
                </c:pt>
                <c:pt idx="419">
                  <c:v>3095</c:v>
                </c:pt>
                <c:pt idx="420">
                  <c:v>3100</c:v>
                </c:pt>
                <c:pt idx="421">
                  <c:v>3105</c:v>
                </c:pt>
                <c:pt idx="422">
                  <c:v>3110</c:v>
                </c:pt>
                <c:pt idx="423">
                  <c:v>3115</c:v>
                </c:pt>
                <c:pt idx="424">
                  <c:v>3120</c:v>
                </c:pt>
                <c:pt idx="425">
                  <c:v>3125</c:v>
                </c:pt>
                <c:pt idx="426">
                  <c:v>3130</c:v>
                </c:pt>
                <c:pt idx="427">
                  <c:v>3135</c:v>
                </c:pt>
                <c:pt idx="428">
                  <c:v>3140</c:v>
                </c:pt>
                <c:pt idx="429">
                  <c:v>3145</c:v>
                </c:pt>
                <c:pt idx="430">
                  <c:v>3150</c:v>
                </c:pt>
                <c:pt idx="431">
                  <c:v>3155</c:v>
                </c:pt>
                <c:pt idx="432">
                  <c:v>3160</c:v>
                </c:pt>
                <c:pt idx="433">
                  <c:v>3165</c:v>
                </c:pt>
                <c:pt idx="434">
                  <c:v>3170</c:v>
                </c:pt>
                <c:pt idx="435">
                  <c:v>3175</c:v>
                </c:pt>
                <c:pt idx="436">
                  <c:v>3180</c:v>
                </c:pt>
                <c:pt idx="437">
                  <c:v>3185</c:v>
                </c:pt>
                <c:pt idx="438">
                  <c:v>3190</c:v>
                </c:pt>
                <c:pt idx="439">
                  <c:v>3195</c:v>
                </c:pt>
                <c:pt idx="440">
                  <c:v>3200</c:v>
                </c:pt>
                <c:pt idx="441">
                  <c:v>3205</c:v>
                </c:pt>
                <c:pt idx="442">
                  <c:v>3210</c:v>
                </c:pt>
                <c:pt idx="443">
                  <c:v>3215</c:v>
                </c:pt>
                <c:pt idx="444">
                  <c:v>3220</c:v>
                </c:pt>
                <c:pt idx="445">
                  <c:v>3225</c:v>
                </c:pt>
                <c:pt idx="446">
                  <c:v>3230</c:v>
                </c:pt>
                <c:pt idx="447">
                  <c:v>3235</c:v>
                </c:pt>
                <c:pt idx="448">
                  <c:v>3240</c:v>
                </c:pt>
                <c:pt idx="449">
                  <c:v>3245</c:v>
                </c:pt>
                <c:pt idx="450">
                  <c:v>3250</c:v>
                </c:pt>
                <c:pt idx="451">
                  <c:v>3255</c:v>
                </c:pt>
                <c:pt idx="452">
                  <c:v>3260</c:v>
                </c:pt>
                <c:pt idx="453">
                  <c:v>3265</c:v>
                </c:pt>
                <c:pt idx="454">
                  <c:v>3270</c:v>
                </c:pt>
                <c:pt idx="455">
                  <c:v>3275</c:v>
                </c:pt>
                <c:pt idx="456">
                  <c:v>3280</c:v>
                </c:pt>
                <c:pt idx="457">
                  <c:v>3285</c:v>
                </c:pt>
                <c:pt idx="458">
                  <c:v>3290</c:v>
                </c:pt>
                <c:pt idx="459">
                  <c:v>3295</c:v>
                </c:pt>
                <c:pt idx="460">
                  <c:v>3300</c:v>
                </c:pt>
                <c:pt idx="461">
                  <c:v>3305</c:v>
                </c:pt>
                <c:pt idx="462">
                  <c:v>3310</c:v>
                </c:pt>
                <c:pt idx="463">
                  <c:v>3315</c:v>
                </c:pt>
                <c:pt idx="464">
                  <c:v>3320</c:v>
                </c:pt>
                <c:pt idx="465">
                  <c:v>3325</c:v>
                </c:pt>
                <c:pt idx="466">
                  <c:v>3330</c:v>
                </c:pt>
                <c:pt idx="467">
                  <c:v>3335</c:v>
                </c:pt>
                <c:pt idx="468">
                  <c:v>3340</c:v>
                </c:pt>
                <c:pt idx="469">
                  <c:v>3345</c:v>
                </c:pt>
                <c:pt idx="470">
                  <c:v>3350</c:v>
                </c:pt>
                <c:pt idx="471">
                  <c:v>3355</c:v>
                </c:pt>
                <c:pt idx="472">
                  <c:v>3360</c:v>
                </c:pt>
                <c:pt idx="473">
                  <c:v>3365</c:v>
                </c:pt>
                <c:pt idx="474">
                  <c:v>3370</c:v>
                </c:pt>
                <c:pt idx="475">
                  <c:v>3375</c:v>
                </c:pt>
                <c:pt idx="476">
                  <c:v>3380</c:v>
                </c:pt>
                <c:pt idx="477">
                  <c:v>3385</c:v>
                </c:pt>
                <c:pt idx="478">
                  <c:v>3390</c:v>
                </c:pt>
                <c:pt idx="479">
                  <c:v>3395</c:v>
                </c:pt>
                <c:pt idx="480">
                  <c:v>3400</c:v>
                </c:pt>
                <c:pt idx="481">
                  <c:v>3405</c:v>
                </c:pt>
                <c:pt idx="482">
                  <c:v>3410</c:v>
                </c:pt>
                <c:pt idx="483">
                  <c:v>3415</c:v>
                </c:pt>
                <c:pt idx="484">
                  <c:v>3420</c:v>
                </c:pt>
                <c:pt idx="485">
                  <c:v>3425</c:v>
                </c:pt>
                <c:pt idx="486">
                  <c:v>3430</c:v>
                </c:pt>
                <c:pt idx="487">
                  <c:v>3435</c:v>
                </c:pt>
                <c:pt idx="488">
                  <c:v>3440</c:v>
                </c:pt>
                <c:pt idx="489">
                  <c:v>3445</c:v>
                </c:pt>
                <c:pt idx="490">
                  <c:v>3450</c:v>
                </c:pt>
                <c:pt idx="491">
                  <c:v>3455</c:v>
                </c:pt>
                <c:pt idx="492">
                  <c:v>3460</c:v>
                </c:pt>
                <c:pt idx="493">
                  <c:v>3465</c:v>
                </c:pt>
                <c:pt idx="494">
                  <c:v>3470</c:v>
                </c:pt>
                <c:pt idx="495">
                  <c:v>3475</c:v>
                </c:pt>
                <c:pt idx="496">
                  <c:v>3480</c:v>
                </c:pt>
                <c:pt idx="497">
                  <c:v>3485</c:v>
                </c:pt>
                <c:pt idx="498">
                  <c:v>3490</c:v>
                </c:pt>
                <c:pt idx="499">
                  <c:v>3495</c:v>
                </c:pt>
                <c:pt idx="500">
                  <c:v>3500</c:v>
                </c:pt>
                <c:pt idx="501">
                  <c:v>3505</c:v>
                </c:pt>
                <c:pt idx="502">
                  <c:v>3510</c:v>
                </c:pt>
                <c:pt idx="503">
                  <c:v>3515</c:v>
                </c:pt>
                <c:pt idx="504">
                  <c:v>3520</c:v>
                </c:pt>
                <c:pt idx="505">
                  <c:v>3525</c:v>
                </c:pt>
                <c:pt idx="506">
                  <c:v>3530</c:v>
                </c:pt>
                <c:pt idx="507">
                  <c:v>3535</c:v>
                </c:pt>
                <c:pt idx="508">
                  <c:v>3540</c:v>
                </c:pt>
                <c:pt idx="509">
                  <c:v>3545</c:v>
                </c:pt>
                <c:pt idx="510">
                  <c:v>3550</c:v>
                </c:pt>
                <c:pt idx="511">
                  <c:v>3555</c:v>
                </c:pt>
                <c:pt idx="512">
                  <c:v>3560</c:v>
                </c:pt>
                <c:pt idx="513">
                  <c:v>3565</c:v>
                </c:pt>
                <c:pt idx="514">
                  <c:v>3570</c:v>
                </c:pt>
                <c:pt idx="515">
                  <c:v>3575</c:v>
                </c:pt>
                <c:pt idx="516">
                  <c:v>3580</c:v>
                </c:pt>
                <c:pt idx="517">
                  <c:v>3585</c:v>
                </c:pt>
                <c:pt idx="518">
                  <c:v>3590</c:v>
                </c:pt>
                <c:pt idx="519">
                  <c:v>3595</c:v>
                </c:pt>
                <c:pt idx="520">
                  <c:v>3600</c:v>
                </c:pt>
                <c:pt idx="521">
                  <c:v>3605</c:v>
                </c:pt>
                <c:pt idx="522">
                  <c:v>3610</c:v>
                </c:pt>
                <c:pt idx="523">
                  <c:v>3615</c:v>
                </c:pt>
                <c:pt idx="524">
                  <c:v>3620</c:v>
                </c:pt>
                <c:pt idx="525">
                  <c:v>3625</c:v>
                </c:pt>
                <c:pt idx="526">
                  <c:v>3630</c:v>
                </c:pt>
                <c:pt idx="527">
                  <c:v>3635</c:v>
                </c:pt>
                <c:pt idx="528">
                  <c:v>3640</c:v>
                </c:pt>
                <c:pt idx="529">
                  <c:v>3645</c:v>
                </c:pt>
                <c:pt idx="530">
                  <c:v>3650</c:v>
                </c:pt>
                <c:pt idx="531">
                  <c:v>3655</c:v>
                </c:pt>
                <c:pt idx="532">
                  <c:v>3660</c:v>
                </c:pt>
                <c:pt idx="533">
                  <c:v>3665</c:v>
                </c:pt>
                <c:pt idx="534">
                  <c:v>3670</c:v>
                </c:pt>
                <c:pt idx="535">
                  <c:v>3675</c:v>
                </c:pt>
                <c:pt idx="536">
                  <c:v>3680</c:v>
                </c:pt>
                <c:pt idx="537">
                  <c:v>3685</c:v>
                </c:pt>
                <c:pt idx="538">
                  <c:v>3690</c:v>
                </c:pt>
                <c:pt idx="539">
                  <c:v>3695</c:v>
                </c:pt>
                <c:pt idx="540">
                  <c:v>3700</c:v>
                </c:pt>
                <c:pt idx="541">
                  <c:v>3705</c:v>
                </c:pt>
                <c:pt idx="542">
                  <c:v>3710</c:v>
                </c:pt>
                <c:pt idx="543">
                  <c:v>3715</c:v>
                </c:pt>
                <c:pt idx="544">
                  <c:v>3720</c:v>
                </c:pt>
                <c:pt idx="545">
                  <c:v>3725</c:v>
                </c:pt>
                <c:pt idx="546">
                  <c:v>3730</c:v>
                </c:pt>
                <c:pt idx="547">
                  <c:v>3735</c:v>
                </c:pt>
                <c:pt idx="548">
                  <c:v>3740</c:v>
                </c:pt>
                <c:pt idx="549">
                  <c:v>3745</c:v>
                </c:pt>
                <c:pt idx="550">
                  <c:v>3750</c:v>
                </c:pt>
                <c:pt idx="551">
                  <c:v>3755</c:v>
                </c:pt>
                <c:pt idx="552">
                  <c:v>3760</c:v>
                </c:pt>
                <c:pt idx="553">
                  <c:v>3765</c:v>
                </c:pt>
                <c:pt idx="554">
                  <c:v>3770</c:v>
                </c:pt>
                <c:pt idx="555">
                  <c:v>3775</c:v>
                </c:pt>
                <c:pt idx="556">
                  <c:v>3780</c:v>
                </c:pt>
                <c:pt idx="557">
                  <c:v>3785</c:v>
                </c:pt>
                <c:pt idx="558">
                  <c:v>3790</c:v>
                </c:pt>
                <c:pt idx="559">
                  <c:v>3795</c:v>
                </c:pt>
                <c:pt idx="560">
                  <c:v>3800</c:v>
                </c:pt>
                <c:pt idx="561">
                  <c:v>3805</c:v>
                </c:pt>
                <c:pt idx="562">
                  <c:v>3810</c:v>
                </c:pt>
                <c:pt idx="563">
                  <c:v>3815</c:v>
                </c:pt>
                <c:pt idx="564">
                  <c:v>3820</c:v>
                </c:pt>
                <c:pt idx="565">
                  <c:v>3825</c:v>
                </c:pt>
                <c:pt idx="566">
                  <c:v>3830</c:v>
                </c:pt>
                <c:pt idx="567">
                  <c:v>3835</c:v>
                </c:pt>
                <c:pt idx="568">
                  <c:v>3840</c:v>
                </c:pt>
                <c:pt idx="569">
                  <c:v>3845</c:v>
                </c:pt>
                <c:pt idx="570">
                  <c:v>3850</c:v>
                </c:pt>
                <c:pt idx="571">
                  <c:v>3855</c:v>
                </c:pt>
                <c:pt idx="572">
                  <c:v>3860</c:v>
                </c:pt>
                <c:pt idx="573">
                  <c:v>3865</c:v>
                </c:pt>
                <c:pt idx="574">
                  <c:v>3870</c:v>
                </c:pt>
                <c:pt idx="575">
                  <c:v>3875</c:v>
                </c:pt>
                <c:pt idx="576">
                  <c:v>3880</c:v>
                </c:pt>
                <c:pt idx="577">
                  <c:v>3885</c:v>
                </c:pt>
                <c:pt idx="578">
                  <c:v>3890</c:v>
                </c:pt>
                <c:pt idx="579">
                  <c:v>3895</c:v>
                </c:pt>
                <c:pt idx="580">
                  <c:v>3900</c:v>
                </c:pt>
                <c:pt idx="581">
                  <c:v>3905</c:v>
                </c:pt>
                <c:pt idx="582">
                  <c:v>3910</c:v>
                </c:pt>
                <c:pt idx="583">
                  <c:v>3915</c:v>
                </c:pt>
                <c:pt idx="584">
                  <c:v>3920</c:v>
                </c:pt>
                <c:pt idx="585">
                  <c:v>3925</c:v>
                </c:pt>
                <c:pt idx="586">
                  <c:v>3930</c:v>
                </c:pt>
                <c:pt idx="587">
                  <c:v>3935</c:v>
                </c:pt>
                <c:pt idx="588">
                  <c:v>3940</c:v>
                </c:pt>
                <c:pt idx="589">
                  <c:v>3945</c:v>
                </c:pt>
                <c:pt idx="590">
                  <c:v>3950</c:v>
                </c:pt>
                <c:pt idx="591">
                  <c:v>3955</c:v>
                </c:pt>
                <c:pt idx="592">
                  <c:v>3960</c:v>
                </c:pt>
                <c:pt idx="593">
                  <c:v>3965</c:v>
                </c:pt>
                <c:pt idx="594">
                  <c:v>3970</c:v>
                </c:pt>
                <c:pt idx="595">
                  <c:v>3975</c:v>
                </c:pt>
                <c:pt idx="596">
                  <c:v>3980</c:v>
                </c:pt>
                <c:pt idx="597">
                  <c:v>3985</c:v>
                </c:pt>
                <c:pt idx="598">
                  <c:v>3990</c:v>
                </c:pt>
                <c:pt idx="599">
                  <c:v>3995</c:v>
                </c:pt>
                <c:pt idx="600">
                  <c:v>4000</c:v>
                </c:pt>
                <c:pt idx="601">
                  <c:v>4005</c:v>
                </c:pt>
                <c:pt idx="602">
                  <c:v>4010</c:v>
                </c:pt>
                <c:pt idx="603">
                  <c:v>4015</c:v>
                </c:pt>
                <c:pt idx="604">
                  <c:v>4020</c:v>
                </c:pt>
                <c:pt idx="605">
                  <c:v>4025</c:v>
                </c:pt>
                <c:pt idx="606">
                  <c:v>4030</c:v>
                </c:pt>
                <c:pt idx="607">
                  <c:v>4035</c:v>
                </c:pt>
                <c:pt idx="608">
                  <c:v>4040</c:v>
                </c:pt>
                <c:pt idx="609">
                  <c:v>4045</c:v>
                </c:pt>
                <c:pt idx="610">
                  <c:v>4050</c:v>
                </c:pt>
                <c:pt idx="611">
                  <c:v>4055</c:v>
                </c:pt>
                <c:pt idx="612">
                  <c:v>4060</c:v>
                </c:pt>
                <c:pt idx="613">
                  <c:v>4065</c:v>
                </c:pt>
                <c:pt idx="614">
                  <c:v>4070</c:v>
                </c:pt>
                <c:pt idx="615">
                  <c:v>4075</c:v>
                </c:pt>
                <c:pt idx="616">
                  <c:v>4080</c:v>
                </c:pt>
                <c:pt idx="617">
                  <c:v>4085</c:v>
                </c:pt>
                <c:pt idx="618">
                  <c:v>4090</c:v>
                </c:pt>
                <c:pt idx="619">
                  <c:v>4095</c:v>
                </c:pt>
                <c:pt idx="620">
                  <c:v>4100</c:v>
                </c:pt>
                <c:pt idx="621">
                  <c:v>4105</c:v>
                </c:pt>
                <c:pt idx="622">
                  <c:v>4110</c:v>
                </c:pt>
                <c:pt idx="623">
                  <c:v>4115</c:v>
                </c:pt>
                <c:pt idx="624">
                  <c:v>4120</c:v>
                </c:pt>
                <c:pt idx="625">
                  <c:v>4125</c:v>
                </c:pt>
                <c:pt idx="626">
                  <c:v>4130</c:v>
                </c:pt>
                <c:pt idx="627">
                  <c:v>4135</c:v>
                </c:pt>
                <c:pt idx="628">
                  <c:v>4140</c:v>
                </c:pt>
                <c:pt idx="629">
                  <c:v>4145</c:v>
                </c:pt>
                <c:pt idx="630">
                  <c:v>4150</c:v>
                </c:pt>
                <c:pt idx="631">
                  <c:v>4155</c:v>
                </c:pt>
                <c:pt idx="632">
                  <c:v>4160</c:v>
                </c:pt>
                <c:pt idx="633">
                  <c:v>4165</c:v>
                </c:pt>
                <c:pt idx="634">
                  <c:v>4170</c:v>
                </c:pt>
                <c:pt idx="635">
                  <c:v>4175</c:v>
                </c:pt>
                <c:pt idx="636">
                  <c:v>4180</c:v>
                </c:pt>
                <c:pt idx="637">
                  <c:v>4185</c:v>
                </c:pt>
                <c:pt idx="638">
                  <c:v>4190</c:v>
                </c:pt>
                <c:pt idx="639">
                  <c:v>4195</c:v>
                </c:pt>
                <c:pt idx="640">
                  <c:v>4200</c:v>
                </c:pt>
                <c:pt idx="641">
                  <c:v>4205</c:v>
                </c:pt>
                <c:pt idx="642">
                  <c:v>4210</c:v>
                </c:pt>
                <c:pt idx="643">
                  <c:v>4215</c:v>
                </c:pt>
                <c:pt idx="644">
                  <c:v>4220</c:v>
                </c:pt>
                <c:pt idx="645">
                  <c:v>4225</c:v>
                </c:pt>
                <c:pt idx="646">
                  <c:v>4230</c:v>
                </c:pt>
                <c:pt idx="647">
                  <c:v>4235</c:v>
                </c:pt>
                <c:pt idx="648">
                  <c:v>4240</c:v>
                </c:pt>
                <c:pt idx="649">
                  <c:v>4245</c:v>
                </c:pt>
                <c:pt idx="650">
                  <c:v>4250</c:v>
                </c:pt>
                <c:pt idx="651">
                  <c:v>4255</c:v>
                </c:pt>
                <c:pt idx="652">
                  <c:v>4260</c:v>
                </c:pt>
                <c:pt idx="653">
                  <c:v>4265</c:v>
                </c:pt>
                <c:pt idx="654">
                  <c:v>4270</c:v>
                </c:pt>
                <c:pt idx="655">
                  <c:v>4275</c:v>
                </c:pt>
                <c:pt idx="656">
                  <c:v>4280</c:v>
                </c:pt>
                <c:pt idx="657">
                  <c:v>4285</c:v>
                </c:pt>
                <c:pt idx="658">
                  <c:v>4290</c:v>
                </c:pt>
                <c:pt idx="659">
                  <c:v>4295</c:v>
                </c:pt>
                <c:pt idx="660">
                  <c:v>4300</c:v>
                </c:pt>
                <c:pt idx="661">
                  <c:v>4305</c:v>
                </c:pt>
                <c:pt idx="662">
                  <c:v>4310</c:v>
                </c:pt>
                <c:pt idx="663">
                  <c:v>4315</c:v>
                </c:pt>
                <c:pt idx="664">
                  <c:v>4320</c:v>
                </c:pt>
                <c:pt idx="665">
                  <c:v>4325</c:v>
                </c:pt>
                <c:pt idx="666">
                  <c:v>4330</c:v>
                </c:pt>
                <c:pt idx="667">
                  <c:v>4335</c:v>
                </c:pt>
                <c:pt idx="668">
                  <c:v>4340</c:v>
                </c:pt>
                <c:pt idx="669">
                  <c:v>4345</c:v>
                </c:pt>
                <c:pt idx="670">
                  <c:v>4350</c:v>
                </c:pt>
                <c:pt idx="671">
                  <c:v>4355</c:v>
                </c:pt>
                <c:pt idx="672">
                  <c:v>4360</c:v>
                </c:pt>
                <c:pt idx="673">
                  <c:v>4365</c:v>
                </c:pt>
                <c:pt idx="674">
                  <c:v>4370</c:v>
                </c:pt>
                <c:pt idx="675">
                  <c:v>4375</c:v>
                </c:pt>
                <c:pt idx="676">
                  <c:v>4380</c:v>
                </c:pt>
                <c:pt idx="677">
                  <c:v>4385</c:v>
                </c:pt>
                <c:pt idx="678">
                  <c:v>4390</c:v>
                </c:pt>
                <c:pt idx="679">
                  <c:v>4395</c:v>
                </c:pt>
                <c:pt idx="680">
                  <c:v>4400</c:v>
                </c:pt>
                <c:pt idx="681">
                  <c:v>4405</c:v>
                </c:pt>
                <c:pt idx="682">
                  <c:v>4410</c:v>
                </c:pt>
                <c:pt idx="683">
                  <c:v>4415</c:v>
                </c:pt>
                <c:pt idx="684">
                  <c:v>4420</c:v>
                </c:pt>
                <c:pt idx="685">
                  <c:v>4425</c:v>
                </c:pt>
                <c:pt idx="686">
                  <c:v>4430</c:v>
                </c:pt>
                <c:pt idx="687">
                  <c:v>4435</c:v>
                </c:pt>
                <c:pt idx="688">
                  <c:v>4440</c:v>
                </c:pt>
                <c:pt idx="689">
                  <c:v>4445</c:v>
                </c:pt>
                <c:pt idx="690">
                  <c:v>4450</c:v>
                </c:pt>
                <c:pt idx="691">
                  <c:v>4455</c:v>
                </c:pt>
                <c:pt idx="692">
                  <c:v>4460</c:v>
                </c:pt>
                <c:pt idx="693">
                  <c:v>4465</c:v>
                </c:pt>
                <c:pt idx="694">
                  <c:v>4470</c:v>
                </c:pt>
                <c:pt idx="695">
                  <c:v>4475</c:v>
                </c:pt>
                <c:pt idx="696">
                  <c:v>4480</c:v>
                </c:pt>
                <c:pt idx="697">
                  <c:v>4485</c:v>
                </c:pt>
                <c:pt idx="698">
                  <c:v>4490</c:v>
                </c:pt>
                <c:pt idx="699">
                  <c:v>4495</c:v>
                </c:pt>
                <c:pt idx="700">
                  <c:v>4500</c:v>
                </c:pt>
                <c:pt idx="701">
                  <c:v>4505</c:v>
                </c:pt>
                <c:pt idx="702">
                  <c:v>4510</c:v>
                </c:pt>
                <c:pt idx="703">
                  <c:v>4515</c:v>
                </c:pt>
                <c:pt idx="704">
                  <c:v>4520</c:v>
                </c:pt>
                <c:pt idx="705">
                  <c:v>4525</c:v>
                </c:pt>
                <c:pt idx="706">
                  <c:v>4530</c:v>
                </c:pt>
                <c:pt idx="707">
                  <c:v>4535</c:v>
                </c:pt>
                <c:pt idx="708">
                  <c:v>4540</c:v>
                </c:pt>
                <c:pt idx="709">
                  <c:v>4545</c:v>
                </c:pt>
                <c:pt idx="710">
                  <c:v>4550</c:v>
                </c:pt>
                <c:pt idx="711">
                  <c:v>4555</c:v>
                </c:pt>
                <c:pt idx="712">
                  <c:v>4560</c:v>
                </c:pt>
                <c:pt idx="713">
                  <c:v>4565</c:v>
                </c:pt>
                <c:pt idx="714">
                  <c:v>4570</c:v>
                </c:pt>
                <c:pt idx="715">
                  <c:v>4575</c:v>
                </c:pt>
                <c:pt idx="716">
                  <c:v>4580</c:v>
                </c:pt>
                <c:pt idx="717">
                  <c:v>4585</c:v>
                </c:pt>
                <c:pt idx="718">
                  <c:v>4590</c:v>
                </c:pt>
                <c:pt idx="719">
                  <c:v>4595</c:v>
                </c:pt>
                <c:pt idx="720">
                  <c:v>4600</c:v>
                </c:pt>
                <c:pt idx="721">
                  <c:v>4605</c:v>
                </c:pt>
                <c:pt idx="722">
                  <c:v>4610</c:v>
                </c:pt>
                <c:pt idx="723">
                  <c:v>4615</c:v>
                </c:pt>
                <c:pt idx="724">
                  <c:v>4620</c:v>
                </c:pt>
                <c:pt idx="725">
                  <c:v>4625</c:v>
                </c:pt>
                <c:pt idx="726">
                  <c:v>4630</c:v>
                </c:pt>
                <c:pt idx="727">
                  <c:v>4635</c:v>
                </c:pt>
                <c:pt idx="728">
                  <c:v>4640</c:v>
                </c:pt>
                <c:pt idx="729">
                  <c:v>4645</c:v>
                </c:pt>
                <c:pt idx="730">
                  <c:v>4650</c:v>
                </c:pt>
                <c:pt idx="731">
                  <c:v>4655</c:v>
                </c:pt>
                <c:pt idx="732">
                  <c:v>4660</c:v>
                </c:pt>
                <c:pt idx="733">
                  <c:v>4665</c:v>
                </c:pt>
                <c:pt idx="734">
                  <c:v>4670</c:v>
                </c:pt>
                <c:pt idx="735">
                  <c:v>4675</c:v>
                </c:pt>
                <c:pt idx="736">
                  <c:v>4680</c:v>
                </c:pt>
                <c:pt idx="737">
                  <c:v>4685</c:v>
                </c:pt>
                <c:pt idx="738">
                  <c:v>4690</c:v>
                </c:pt>
                <c:pt idx="739">
                  <c:v>4695</c:v>
                </c:pt>
                <c:pt idx="740">
                  <c:v>4700</c:v>
                </c:pt>
                <c:pt idx="741">
                  <c:v>4705</c:v>
                </c:pt>
                <c:pt idx="742">
                  <c:v>4710</c:v>
                </c:pt>
                <c:pt idx="743">
                  <c:v>4715</c:v>
                </c:pt>
                <c:pt idx="744">
                  <c:v>4720</c:v>
                </c:pt>
                <c:pt idx="745">
                  <c:v>4725</c:v>
                </c:pt>
                <c:pt idx="746">
                  <c:v>4730</c:v>
                </c:pt>
                <c:pt idx="747">
                  <c:v>4735</c:v>
                </c:pt>
                <c:pt idx="748">
                  <c:v>4740</c:v>
                </c:pt>
                <c:pt idx="749">
                  <c:v>4745</c:v>
                </c:pt>
                <c:pt idx="750">
                  <c:v>4750</c:v>
                </c:pt>
                <c:pt idx="751">
                  <c:v>4755</c:v>
                </c:pt>
                <c:pt idx="752">
                  <c:v>4760</c:v>
                </c:pt>
                <c:pt idx="753">
                  <c:v>4765</c:v>
                </c:pt>
                <c:pt idx="754">
                  <c:v>4770</c:v>
                </c:pt>
                <c:pt idx="755">
                  <c:v>4775</c:v>
                </c:pt>
                <c:pt idx="756">
                  <c:v>4780</c:v>
                </c:pt>
                <c:pt idx="757">
                  <c:v>4785</c:v>
                </c:pt>
                <c:pt idx="758">
                  <c:v>4790</c:v>
                </c:pt>
                <c:pt idx="759">
                  <c:v>4795</c:v>
                </c:pt>
                <c:pt idx="760">
                  <c:v>4800</c:v>
                </c:pt>
                <c:pt idx="761">
                  <c:v>4805</c:v>
                </c:pt>
                <c:pt idx="762">
                  <c:v>4810</c:v>
                </c:pt>
                <c:pt idx="763">
                  <c:v>4815</c:v>
                </c:pt>
                <c:pt idx="764">
                  <c:v>4820</c:v>
                </c:pt>
                <c:pt idx="765">
                  <c:v>4825</c:v>
                </c:pt>
                <c:pt idx="766">
                  <c:v>4830</c:v>
                </c:pt>
                <c:pt idx="767">
                  <c:v>4835</c:v>
                </c:pt>
                <c:pt idx="768">
                  <c:v>4840</c:v>
                </c:pt>
                <c:pt idx="769">
                  <c:v>4845</c:v>
                </c:pt>
                <c:pt idx="770">
                  <c:v>4850</c:v>
                </c:pt>
                <c:pt idx="771">
                  <c:v>4855</c:v>
                </c:pt>
                <c:pt idx="772">
                  <c:v>4860</c:v>
                </c:pt>
                <c:pt idx="773">
                  <c:v>4865</c:v>
                </c:pt>
                <c:pt idx="774">
                  <c:v>4870</c:v>
                </c:pt>
                <c:pt idx="775">
                  <c:v>4875</c:v>
                </c:pt>
                <c:pt idx="776">
                  <c:v>4880</c:v>
                </c:pt>
                <c:pt idx="777">
                  <c:v>4885</c:v>
                </c:pt>
                <c:pt idx="778">
                  <c:v>4890</c:v>
                </c:pt>
                <c:pt idx="779">
                  <c:v>4895</c:v>
                </c:pt>
                <c:pt idx="780">
                  <c:v>4900</c:v>
                </c:pt>
                <c:pt idx="781">
                  <c:v>4905</c:v>
                </c:pt>
                <c:pt idx="782">
                  <c:v>4910</c:v>
                </c:pt>
                <c:pt idx="783">
                  <c:v>4915</c:v>
                </c:pt>
                <c:pt idx="784">
                  <c:v>4920</c:v>
                </c:pt>
                <c:pt idx="785">
                  <c:v>4925</c:v>
                </c:pt>
                <c:pt idx="786">
                  <c:v>4930</c:v>
                </c:pt>
                <c:pt idx="787">
                  <c:v>4935</c:v>
                </c:pt>
                <c:pt idx="788">
                  <c:v>4940</c:v>
                </c:pt>
                <c:pt idx="789">
                  <c:v>4945</c:v>
                </c:pt>
                <c:pt idx="790">
                  <c:v>4950</c:v>
                </c:pt>
                <c:pt idx="791">
                  <c:v>4955</c:v>
                </c:pt>
                <c:pt idx="792">
                  <c:v>4960</c:v>
                </c:pt>
                <c:pt idx="793">
                  <c:v>4965</c:v>
                </c:pt>
                <c:pt idx="794">
                  <c:v>4970</c:v>
                </c:pt>
                <c:pt idx="795">
                  <c:v>4975</c:v>
                </c:pt>
                <c:pt idx="796">
                  <c:v>4980</c:v>
                </c:pt>
                <c:pt idx="797">
                  <c:v>4985</c:v>
                </c:pt>
                <c:pt idx="798">
                  <c:v>4990</c:v>
                </c:pt>
                <c:pt idx="799">
                  <c:v>4995</c:v>
                </c:pt>
                <c:pt idx="800">
                  <c:v>5000</c:v>
                </c:pt>
              </c:numCache>
            </c:numRef>
          </c:xVal>
          <c:yVal>
            <c:numRef>
              <c:f>Sheet2!$S$2:$S$802</c:f>
              <c:numCache>
                <c:formatCode>General</c:formatCode>
                <c:ptCount val="801"/>
                <c:pt idx="0">
                  <c:v>-311035</c:v>
                </c:pt>
                <c:pt idx="1">
                  <c:v>-310139.1525</c:v>
                </c:pt>
                <c:pt idx="2">
                  <c:v>-309244.71</c:v>
                </c:pt>
                <c:pt idx="3">
                  <c:v>-308351.6725</c:v>
                </c:pt>
                <c:pt idx="4">
                  <c:v>-307460.04</c:v>
                </c:pt>
                <c:pt idx="5">
                  <c:v>-306569.8125</c:v>
                </c:pt>
                <c:pt idx="6">
                  <c:v>-305680.99</c:v>
                </c:pt>
                <c:pt idx="7">
                  <c:v>-304793.5725</c:v>
                </c:pt>
                <c:pt idx="8">
                  <c:v>-303907.56</c:v>
                </c:pt>
                <c:pt idx="9">
                  <c:v>-303022.9525</c:v>
                </c:pt>
                <c:pt idx="10">
                  <c:v>-302139.75</c:v>
                </c:pt>
                <c:pt idx="11">
                  <c:v>-301257.9525</c:v>
                </c:pt>
                <c:pt idx="12">
                  <c:v>-300377.56</c:v>
                </c:pt>
                <c:pt idx="13">
                  <c:v>-299498.5725</c:v>
                </c:pt>
                <c:pt idx="14">
                  <c:v>-298620.99</c:v>
                </c:pt>
                <c:pt idx="15">
                  <c:v>-297744.8125</c:v>
                </c:pt>
                <c:pt idx="16">
                  <c:v>-296870.04</c:v>
                </c:pt>
                <c:pt idx="17">
                  <c:v>-295996.6725</c:v>
                </c:pt>
                <c:pt idx="18">
                  <c:v>-295124.71</c:v>
                </c:pt>
                <c:pt idx="19">
                  <c:v>-294254.1525</c:v>
                </c:pt>
                <c:pt idx="20">
                  <c:v>-293385</c:v>
                </c:pt>
                <c:pt idx="21">
                  <c:v>-292517.2525</c:v>
                </c:pt>
                <c:pt idx="22">
                  <c:v>-291650.91</c:v>
                </c:pt>
                <c:pt idx="23">
                  <c:v>-290785.9725</c:v>
                </c:pt>
                <c:pt idx="24">
                  <c:v>-289922.44</c:v>
                </c:pt>
                <c:pt idx="25">
                  <c:v>-289060.3125</c:v>
                </c:pt>
                <c:pt idx="26">
                  <c:v>-288199.59</c:v>
                </c:pt>
                <c:pt idx="27">
                  <c:v>-287340.2725</c:v>
                </c:pt>
                <c:pt idx="28">
                  <c:v>-286482.36</c:v>
                </c:pt>
                <c:pt idx="29">
                  <c:v>-285625.8525</c:v>
                </c:pt>
                <c:pt idx="30">
                  <c:v>-284770.75</c:v>
                </c:pt>
                <c:pt idx="31">
                  <c:v>-283917.0525</c:v>
                </c:pt>
                <c:pt idx="32">
                  <c:v>-283064.76</c:v>
                </c:pt>
                <c:pt idx="33">
                  <c:v>-282213.8725</c:v>
                </c:pt>
                <c:pt idx="34">
                  <c:v>-281364.39</c:v>
                </c:pt>
                <c:pt idx="35">
                  <c:v>-280516.3125</c:v>
                </c:pt>
                <c:pt idx="36">
                  <c:v>-279669.64</c:v>
                </c:pt>
                <c:pt idx="37">
                  <c:v>-278824.3725</c:v>
                </c:pt>
                <c:pt idx="38">
                  <c:v>-277980.51</c:v>
                </c:pt>
                <c:pt idx="39">
                  <c:v>-277138.0525</c:v>
                </c:pt>
                <c:pt idx="40">
                  <c:v>-276297</c:v>
                </c:pt>
                <c:pt idx="41">
                  <c:v>-275457.3525</c:v>
                </c:pt>
                <c:pt idx="42">
                  <c:v>-274619.11</c:v>
                </c:pt>
                <c:pt idx="43">
                  <c:v>-273782.2725</c:v>
                </c:pt>
                <c:pt idx="44">
                  <c:v>-272946.84</c:v>
                </c:pt>
                <c:pt idx="45">
                  <c:v>-272112.8125</c:v>
                </c:pt>
                <c:pt idx="46">
                  <c:v>-271280.19</c:v>
                </c:pt>
                <c:pt idx="47">
                  <c:v>-270448.9725</c:v>
                </c:pt>
                <c:pt idx="48">
                  <c:v>-269619.16</c:v>
                </c:pt>
                <c:pt idx="49">
                  <c:v>-268790.7525</c:v>
                </c:pt>
                <c:pt idx="50">
                  <c:v>-267963.75</c:v>
                </c:pt>
                <c:pt idx="51">
                  <c:v>-267138.1525</c:v>
                </c:pt>
                <c:pt idx="52">
                  <c:v>-266313.96</c:v>
                </c:pt>
                <c:pt idx="53">
                  <c:v>-265491.1725</c:v>
                </c:pt>
                <c:pt idx="54">
                  <c:v>-264669.79</c:v>
                </c:pt>
                <c:pt idx="55">
                  <c:v>-263849.8125</c:v>
                </c:pt>
                <c:pt idx="56">
                  <c:v>-263031.24</c:v>
                </c:pt>
                <c:pt idx="57">
                  <c:v>-262214.0725</c:v>
                </c:pt>
                <c:pt idx="58">
                  <c:v>-261398.31</c:v>
                </c:pt>
                <c:pt idx="59">
                  <c:v>-260583.9525</c:v>
                </c:pt>
                <c:pt idx="60">
                  <c:v>-259771</c:v>
                </c:pt>
                <c:pt idx="61">
                  <c:v>-258959.4525</c:v>
                </c:pt>
                <c:pt idx="62">
                  <c:v>-258149.31</c:v>
                </c:pt>
                <c:pt idx="63">
                  <c:v>-257340.5725</c:v>
                </c:pt>
                <c:pt idx="64">
                  <c:v>-256533.24</c:v>
                </c:pt>
                <c:pt idx="65">
                  <c:v>-255727.3125</c:v>
                </c:pt>
                <c:pt idx="66">
                  <c:v>-254922.79</c:v>
                </c:pt>
                <c:pt idx="67">
                  <c:v>-254119.6725</c:v>
                </c:pt>
                <c:pt idx="68">
                  <c:v>-253317.96</c:v>
                </c:pt>
                <c:pt idx="69">
                  <c:v>-252517.6525</c:v>
                </c:pt>
                <c:pt idx="70">
                  <c:v>-251718.75</c:v>
                </c:pt>
                <c:pt idx="71">
                  <c:v>-250921.2525</c:v>
                </c:pt>
                <c:pt idx="72">
                  <c:v>-250125.16</c:v>
                </c:pt>
                <c:pt idx="73">
                  <c:v>-249330.4725</c:v>
                </c:pt>
                <c:pt idx="74">
                  <c:v>-248537.19</c:v>
                </c:pt>
                <c:pt idx="75">
                  <c:v>-247745.3125</c:v>
                </c:pt>
                <c:pt idx="76">
                  <c:v>-246954.84</c:v>
                </c:pt>
                <c:pt idx="77">
                  <c:v>-246165.7725</c:v>
                </c:pt>
                <c:pt idx="78">
                  <c:v>-245378.11</c:v>
                </c:pt>
                <c:pt idx="79">
                  <c:v>-244591.8525</c:v>
                </c:pt>
                <c:pt idx="80">
                  <c:v>-243807</c:v>
                </c:pt>
                <c:pt idx="81">
                  <c:v>-243023.5525</c:v>
                </c:pt>
                <c:pt idx="82">
                  <c:v>-242241.51</c:v>
                </c:pt>
                <c:pt idx="83">
                  <c:v>-241460.8725</c:v>
                </c:pt>
                <c:pt idx="84">
                  <c:v>-240681.64</c:v>
                </c:pt>
                <c:pt idx="85">
                  <c:v>-239903.8125</c:v>
                </c:pt>
                <c:pt idx="86">
                  <c:v>-239127.39</c:v>
                </c:pt>
                <c:pt idx="87">
                  <c:v>-238352.3725</c:v>
                </c:pt>
                <c:pt idx="88">
                  <c:v>-237578.76</c:v>
                </c:pt>
                <c:pt idx="89">
                  <c:v>-236806.5525</c:v>
                </c:pt>
                <c:pt idx="90">
                  <c:v>-236035.75</c:v>
                </c:pt>
                <c:pt idx="91">
                  <c:v>-235266.3525</c:v>
                </c:pt>
                <c:pt idx="92">
                  <c:v>-234498.36</c:v>
                </c:pt>
                <c:pt idx="93">
                  <c:v>-233731.7725</c:v>
                </c:pt>
                <c:pt idx="94">
                  <c:v>-232966.59</c:v>
                </c:pt>
                <c:pt idx="95">
                  <c:v>-232202.8125</c:v>
                </c:pt>
                <c:pt idx="96">
                  <c:v>-231440.44</c:v>
                </c:pt>
                <c:pt idx="97">
                  <c:v>-230679.4725</c:v>
                </c:pt>
                <c:pt idx="98">
                  <c:v>-229919.91</c:v>
                </c:pt>
                <c:pt idx="99">
                  <c:v>-229161.7525</c:v>
                </c:pt>
                <c:pt idx="100">
                  <c:v>-228405</c:v>
                </c:pt>
                <c:pt idx="101">
                  <c:v>-227649.6525</c:v>
                </c:pt>
                <c:pt idx="102">
                  <c:v>-226895.71</c:v>
                </c:pt>
                <c:pt idx="103">
                  <c:v>-226143.1725</c:v>
                </c:pt>
                <c:pt idx="104">
                  <c:v>-225392.04</c:v>
                </c:pt>
                <c:pt idx="105">
                  <c:v>-224642.3125</c:v>
                </c:pt>
                <c:pt idx="106">
                  <c:v>-223893.99</c:v>
                </c:pt>
                <c:pt idx="107">
                  <c:v>-223147.0725</c:v>
                </c:pt>
                <c:pt idx="108">
                  <c:v>-222401.56</c:v>
                </c:pt>
                <c:pt idx="109">
                  <c:v>-221657.4525</c:v>
                </c:pt>
                <c:pt idx="110">
                  <c:v>-220914.75</c:v>
                </c:pt>
                <c:pt idx="111">
                  <c:v>-220173.4525</c:v>
                </c:pt>
                <c:pt idx="112">
                  <c:v>-219433.56</c:v>
                </c:pt>
                <c:pt idx="113">
                  <c:v>-218695.0725</c:v>
                </c:pt>
                <c:pt idx="114">
                  <c:v>-217957.99</c:v>
                </c:pt>
                <c:pt idx="115">
                  <c:v>-217222.3125</c:v>
                </c:pt>
                <c:pt idx="116">
                  <c:v>-216488.04</c:v>
                </c:pt>
                <c:pt idx="117">
                  <c:v>-215755.1725</c:v>
                </c:pt>
                <c:pt idx="118">
                  <c:v>-215023.71</c:v>
                </c:pt>
                <c:pt idx="119">
                  <c:v>-214293.6525</c:v>
                </c:pt>
                <c:pt idx="120">
                  <c:v>-213565</c:v>
                </c:pt>
                <c:pt idx="121">
                  <c:v>-212837.7525</c:v>
                </c:pt>
                <c:pt idx="122">
                  <c:v>-212111.91</c:v>
                </c:pt>
                <c:pt idx="123">
                  <c:v>-211387.4725</c:v>
                </c:pt>
                <c:pt idx="124">
                  <c:v>-210664.44</c:v>
                </c:pt>
                <c:pt idx="125">
                  <c:v>-209942.8125</c:v>
                </c:pt>
                <c:pt idx="126">
                  <c:v>-209222.59</c:v>
                </c:pt>
                <c:pt idx="127">
                  <c:v>-208503.7725</c:v>
                </c:pt>
                <c:pt idx="128">
                  <c:v>-207786.36</c:v>
                </c:pt>
                <c:pt idx="129">
                  <c:v>-207070.3525</c:v>
                </c:pt>
                <c:pt idx="130">
                  <c:v>-206355.75</c:v>
                </c:pt>
                <c:pt idx="131">
                  <c:v>-205642.5525</c:v>
                </c:pt>
                <c:pt idx="132">
                  <c:v>-204930.76</c:v>
                </c:pt>
                <c:pt idx="133">
                  <c:v>-204220.3725</c:v>
                </c:pt>
                <c:pt idx="134">
                  <c:v>-203511.39</c:v>
                </c:pt>
                <c:pt idx="135">
                  <c:v>-202803.8125</c:v>
                </c:pt>
                <c:pt idx="136">
                  <c:v>-202097.64</c:v>
                </c:pt>
                <c:pt idx="137">
                  <c:v>-201392.8725</c:v>
                </c:pt>
                <c:pt idx="138">
                  <c:v>-200689.51</c:v>
                </c:pt>
                <c:pt idx="139">
                  <c:v>-199987.5525</c:v>
                </c:pt>
                <c:pt idx="140">
                  <c:v>-199287</c:v>
                </c:pt>
                <c:pt idx="141">
                  <c:v>-198587.8525</c:v>
                </c:pt>
                <c:pt idx="142">
                  <c:v>-197890.11</c:v>
                </c:pt>
                <c:pt idx="143">
                  <c:v>-197193.7725</c:v>
                </c:pt>
                <c:pt idx="144">
                  <c:v>-196498.84</c:v>
                </c:pt>
                <c:pt idx="145">
                  <c:v>-195805.3125</c:v>
                </c:pt>
                <c:pt idx="146">
                  <c:v>-195113.19</c:v>
                </c:pt>
                <c:pt idx="147">
                  <c:v>-194422.4725</c:v>
                </c:pt>
                <c:pt idx="148">
                  <c:v>-193733.16</c:v>
                </c:pt>
                <c:pt idx="149">
                  <c:v>-193045.2525</c:v>
                </c:pt>
                <c:pt idx="150">
                  <c:v>-192358.75</c:v>
                </c:pt>
                <c:pt idx="151">
                  <c:v>-191673.6525</c:v>
                </c:pt>
                <c:pt idx="152">
                  <c:v>-190989.96</c:v>
                </c:pt>
                <c:pt idx="153">
                  <c:v>-190307.6725</c:v>
                </c:pt>
                <c:pt idx="154">
                  <c:v>-189626.79</c:v>
                </c:pt>
                <c:pt idx="155">
                  <c:v>-188947.3125</c:v>
                </c:pt>
                <c:pt idx="156">
                  <c:v>-188269.24</c:v>
                </c:pt>
                <c:pt idx="157">
                  <c:v>-187592.5725</c:v>
                </c:pt>
                <c:pt idx="158">
                  <c:v>-186917.31</c:v>
                </c:pt>
                <c:pt idx="159">
                  <c:v>-186243.4525</c:v>
                </c:pt>
                <c:pt idx="160">
                  <c:v>-185571</c:v>
                </c:pt>
                <c:pt idx="161">
                  <c:v>-184899.9525</c:v>
                </c:pt>
                <c:pt idx="162">
                  <c:v>-184230.31</c:v>
                </c:pt>
                <c:pt idx="163">
                  <c:v>-183562.0725</c:v>
                </c:pt>
                <c:pt idx="164">
                  <c:v>-182895.24</c:v>
                </c:pt>
                <c:pt idx="165">
                  <c:v>-182229.8125</c:v>
                </c:pt>
                <c:pt idx="166">
                  <c:v>-181565.79</c:v>
                </c:pt>
                <c:pt idx="167">
                  <c:v>-180903.1725</c:v>
                </c:pt>
                <c:pt idx="168">
                  <c:v>-180241.96</c:v>
                </c:pt>
                <c:pt idx="169">
                  <c:v>-179582.1525</c:v>
                </c:pt>
                <c:pt idx="170">
                  <c:v>-178923.75</c:v>
                </c:pt>
                <c:pt idx="171">
                  <c:v>-178266.7525</c:v>
                </c:pt>
                <c:pt idx="172">
                  <c:v>-177611.16</c:v>
                </c:pt>
                <c:pt idx="173">
                  <c:v>-176956.9725</c:v>
                </c:pt>
                <c:pt idx="174">
                  <c:v>-176304.19</c:v>
                </c:pt>
                <c:pt idx="175">
                  <c:v>-175652.8125</c:v>
                </c:pt>
                <c:pt idx="176">
                  <c:v>-175002.84</c:v>
                </c:pt>
                <c:pt idx="177">
                  <c:v>-174354.2725</c:v>
                </c:pt>
                <c:pt idx="178">
                  <c:v>-173707.11</c:v>
                </c:pt>
                <c:pt idx="179">
                  <c:v>-173061.3525</c:v>
                </c:pt>
                <c:pt idx="180">
                  <c:v>-172417</c:v>
                </c:pt>
                <c:pt idx="181">
                  <c:v>-171774.0525</c:v>
                </c:pt>
                <c:pt idx="182">
                  <c:v>-171132.51</c:v>
                </c:pt>
                <c:pt idx="183">
                  <c:v>-170492.3725</c:v>
                </c:pt>
                <c:pt idx="184">
                  <c:v>-169853.64</c:v>
                </c:pt>
                <c:pt idx="185">
                  <c:v>-169216.3125</c:v>
                </c:pt>
                <c:pt idx="186">
                  <c:v>-168580.39</c:v>
                </c:pt>
                <c:pt idx="187">
                  <c:v>-167945.8725</c:v>
                </c:pt>
                <c:pt idx="188">
                  <c:v>-167312.76</c:v>
                </c:pt>
                <c:pt idx="189">
                  <c:v>-166681.0525</c:v>
                </c:pt>
                <c:pt idx="190">
                  <c:v>-166050.75</c:v>
                </c:pt>
                <c:pt idx="191">
                  <c:v>-165421.8525</c:v>
                </c:pt>
                <c:pt idx="192">
                  <c:v>-164794.36</c:v>
                </c:pt>
                <c:pt idx="193">
                  <c:v>-164168.2725</c:v>
                </c:pt>
                <c:pt idx="194">
                  <c:v>-163543.59</c:v>
                </c:pt>
                <c:pt idx="195">
                  <c:v>-162920.3125</c:v>
                </c:pt>
                <c:pt idx="196">
                  <c:v>-162298.44</c:v>
                </c:pt>
                <c:pt idx="197">
                  <c:v>-161677.9725</c:v>
                </c:pt>
                <c:pt idx="198">
                  <c:v>-161058.91</c:v>
                </c:pt>
                <c:pt idx="199">
                  <c:v>-160441.2525</c:v>
                </c:pt>
                <c:pt idx="200">
                  <c:v>-159825</c:v>
                </c:pt>
                <c:pt idx="201">
                  <c:v>-159210.1525</c:v>
                </c:pt>
                <c:pt idx="202">
                  <c:v>-158596.71</c:v>
                </c:pt>
                <c:pt idx="203">
                  <c:v>-157984.6725</c:v>
                </c:pt>
                <c:pt idx="204">
                  <c:v>-157374.04</c:v>
                </c:pt>
                <c:pt idx="205">
                  <c:v>-156764.8125</c:v>
                </c:pt>
                <c:pt idx="206">
                  <c:v>-156156.99</c:v>
                </c:pt>
                <c:pt idx="207">
                  <c:v>-155550.5725</c:v>
                </c:pt>
                <c:pt idx="208">
                  <c:v>-154945.56</c:v>
                </c:pt>
                <c:pt idx="209">
                  <c:v>-154341.9525</c:v>
                </c:pt>
                <c:pt idx="210">
                  <c:v>-153739.75</c:v>
                </c:pt>
                <c:pt idx="211">
                  <c:v>-153138.9525</c:v>
                </c:pt>
                <c:pt idx="212">
                  <c:v>-152539.56</c:v>
                </c:pt>
                <c:pt idx="213">
                  <c:v>-151941.5725</c:v>
                </c:pt>
                <c:pt idx="214">
                  <c:v>-151344.99</c:v>
                </c:pt>
                <c:pt idx="215">
                  <c:v>-150749.8125</c:v>
                </c:pt>
                <c:pt idx="216">
                  <c:v>-150156.04</c:v>
                </c:pt>
                <c:pt idx="217">
                  <c:v>-149563.6725</c:v>
                </c:pt>
                <c:pt idx="218">
                  <c:v>-148972.71</c:v>
                </c:pt>
                <c:pt idx="219">
                  <c:v>-148383.1525</c:v>
                </c:pt>
                <c:pt idx="220">
                  <c:v>-147795</c:v>
                </c:pt>
                <c:pt idx="221">
                  <c:v>-147208.2525</c:v>
                </c:pt>
                <c:pt idx="222">
                  <c:v>-146622.91</c:v>
                </c:pt>
                <c:pt idx="223">
                  <c:v>-146038.9725</c:v>
                </c:pt>
                <c:pt idx="224">
                  <c:v>-145456.44</c:v>
                </c:pt>
                <c:pt idx="225">
                  <c:v>-144875.3125</c:v>
                </c:pt>
                <c:pt idx="226">
                  <c:v>-144295.59</c:v>
                </c:pt>
                <c:pt idx="227">
                  <c:v>-143717.2725</c:v>
                </c:pt>
                <c:pt idx="228">
                  <c:v>-143140.36</c:v>
                </c:pt>
                <c:pt idx="229">
                  <c:v>-142564.8525</c:v>
                </c:pt>
                <c:pt idx="230">
                  <c:v>-141990.75</c:v>
                </c:pt>
                <c:pt idx="231">
                  <c:v>-141418.0525</c:v>
                </c:pt>
                <c:pt idx="232">
                  <c:v>-140846.76</c:v>
                </c:pt>
                <c:pt idx="233">
                  <c:v>-140276.8725</c:v>
                </c:pt>
                <c:pt idx="234">
                  <c:v>-139708.39</c:v>
                </c:pt>
                <c:pt idx="235">
                  <c:v>-139141.3125</c:v>
                </c:pt>
                <c:pt idx="236">
                  <c:v>-138575.64</c:v>
                </c:pt>
                <c:pt idx="237">
                  <c:v>-138011.3725</c:v>
                </c:pt>
                <c:pt idx="238">
                  <c:v>-137448.51</c:v>
                </c:pt>
                <c:pt idx="239">
                  <c:v>-136887.0525</c:v>
                </c:pt>
                <c:pt idx="240">
                  <c:v>-136327</c:v>
                </c:pt>
                <c:pt idx="241">
                  <c:v>-135768.3525</c:v>
                </c:pt>
                <c:pt idx="242">
                  <c:v>-135211.11</c:v>
                </c:pt>
                <c:pt idx="243">
                  <c:v>-134655.2725</c:v>
                </c:pt>
                <c:pt idx="244">
                  <c:v>-134100.84</c:v>
                </c:pt>
                <c:pt idx="245">
                  <c:v>-133547.8125</c:v>
                </c:pt>
                <c:pt idx="246">
                  <c:v>-132996.19</c:v>
                </c:pt>
                <c:pt idx="247">
                  <c:v>-132445.9725</c:v>
                </c:pt>
                <c:pt idx="248">
                  <c:v>-131897.16</c:v>
                </c:pt>
                <c:pt idx="249">
                  <c:v>-131349.7525</c:v>
                </c:pt>
                <c:pt idx="250">
                  <c:v>-130803.75</c:v>
                </c:pt>
                <c:pt idx="251">
                  <c:v>-130259.1525</c:v>
                </c:pt>
                <c:pt idx="252">
                  <c:v>-129715.96</c:v>
                </c:pt>
                <c:pt idx="253">
                  <c:v>-129174.1725</c:v>
                </c:pt>
                <c:pt idx="254">
                  <c:v>-128633.79</c:v>
                </c:pt>
                <c:pt idx="255">
                  <c:v>-128094.8125</c:v>
                </c:pt>
                <c:pt idx="256">
                  <c:v>-127557.24</c:v>
                </c:pt>
                <c:pt idx="257">
                  <c:v>-127021.0725</c:v>
                </c:pt>
                <c:pt idx="258">
                  <c:v>-126486.31</c:v>
                </c:pt>
                <c:pt idx="259">
                  <c:v>-125952.9525</c:v>
                </c:pt>
                <c:pt idx="260">
                  <c:v>-125421</c:v>
                </c:pt>
                <c:pt idx="261">
                  <c:v>-124890.4525</c:v>
                </c:pt>
                <c:pt idx="262">
                  <c:v>-124361.31</c:v>
                </c:pt>
                <c:pt idx="263">
                  <c:v>-123833.5725</c:v>
                </c:pt>
                <c:pt idx="264">
                  <c:v>-123307.24</c:v>
                </c:pt>
                <c:pt idx="265">
                  <c:v>-122782.3125</c:v>
                </c:pt>
                <c:pt idx="266">
                  <c:v>-122258.79</c:v>
                </c:pt>
                <c:pt idx="267">
                  <c:v>-121736.6725</c:v>
                </c:pt>
                <c:pt idx="268">
                  <c:v>-121215.96</c:v>
                </c:pt>
                <c:pt idx="269">
                  <c:v>-120696.6525</c:v>
                </c:pt>
                <c:pt idx="270">
                  <c:v>-120178.75</c:v>
                </c:pt>
                <c:pt idx="271">
                  <c:v>-119662.2525</c:v>
                </c:pt>
                <c:pt idx="272">
                  <c:v>-119147.16</c:v>
                </c:pt>
                <c:pt idx="273">
                  <c:v>-118633.4725</c:v>
                </c:pt>
                <c:pt idx="274">
                  <c:v>-118121.19</c:v>
                </c:pt>
                <c:pt idx="275">
                  <c:v>-117610.3125</c:v>
                </c:pt>
                <c:pt idx="276">
                  <c:v>-117100.84</c:v>
                </c:pt>
                <c:pt idx="277">
                  <c:v>-116592.7725</c:v>
                </c:pt>
                <c:pt idx="278">
                  <c:v>-116086.11</c:v>
                </c:pt>
                <c:pt idx="279">
                  <c:v>-115580.8525</c:v>
                </c:pt>
                <c:pt idx="280">
                  <c:v>-115077</c:v>
                </c:pt>
                <c:pt idx="281">
                  <c:v>-114574.5525</c:v>
                </c:pt>
                <c:pt idx="282">
                  <c:v>-114073.51</c:v>
                </c:pt>
                <c:pt idx="283">
                  <c:v>-113573.8725</c:v>
                </c:pt>
                <c:pt idx="284">
                  <c:v>-113075.64</c:v>
                </c:pt>
                <c:pt idx="285">
                  <c:v>-112578.8125</c:v>
                </c:pt>
                <c:pt idx="286">
                  <c:v>-112083.39</c:v>
                </c:pt>
                <c:pt idx="287">
                  <c:v>-111589.3725</c:v>
                </c:pt>
                <c:pt idx="288">
                  <c:v>-111096.76</c:v>
                </c:pt>
                <c:pt idx="289">
                  <c:v>-110605.5525</c:v>
                </c:pt>
                <c:pt idx="290">
                  <c:v>-110115.75</c:v>
                </c:pt>
                <c:pt idx="291">
                  <c:v>-109627.3525</c:v>
                </c:pt>
                <c:pt idx="292">
                  <c:v>-109140.36</c:v>
                </c:pt>
                <c:pt idx="293">
                  <c:v>-108654.7725</c:v>
                </c:pt>
                <c:pt idx="294">
                  <c:v>-108170.59</c:v>
                </c:pt>
                <c:pt idx="295">
                  <c:v>-107687.8125</c:v>
                </c:pt>
                <c:pt idx="296">
                  <c:v>-107206.44</c:v>
                </c:pt>
                <c:pt idx="297">
                  <c:v>-106726.4725</c:v>
                </c:pt>
                <c:pt idx="298">
                  <c:v>-106247.91</c:v>
                </c:pt>
                <c:pt idx="299">
                  <c:v>-105770.7525</c:v>
                </c:pt>
                <c:pt idx="300">
                  <c:v>-105295</c:v>
                </c:pt>
                <c:pt idx="301">
                  <c:v>-104820.6525</c:v>
                </c:pt>
                <c:pt idx="302">
                  <c:v>-104347.71</c:v>
                </c:pt>
                <c:pt idx="303">
                  <c:v>-103876.1725</c:v>
                </c:pt>
                <c:pt idx="304">
                  <c:v>-103406.04</c:v>
                </c:pt>
                <c:pt idx="305">
                  <c:v>-102937.3125</c:v>
                </c:pt>
                <c:pt idx="306">
                  <c:v>-102469.99</c:v>
                </c:pt>
                <c:pt idx="307">
                  <c:v>-102004.0725</c:v>
                </c:pt>
                <c:pt idx="308">
                  <c:v>-101539.56</c:v>
                </c:pt>
                <c:pt idx="309">
                  <c:v>-101076.4525</c:v>
                </c:pt>
                <c:pt idx="310">
                  <c:v>-100614.75</c:v>
                </c:pt>
                <c:pt idx="311">
                  <c:v>-100154.4525</c:v>
                </c:pt>
                <c:pt idx="312">
                  <c:v>-99695.56</c:v>
                </c:pt>
                <c:pt idx="313">
                  <c:v>-99238.0725</c:v>
                </c:pt>
                <c:pt idx="314">
                  <c:v>-98781.99</c:v>
                </c:pt>
                <c:pt idx="315">
                  <c:v>-98327.3125</c:v>
                </c:pt>
                <c:pt idx="316">
                  <c:v>-97874.04</c:v>
                </c:pt>
                <c:pt idx="317">
                  <c:v>-97422.1725</c:v>
                </c:pt>
                <c:pt idx="318">
                  <c:v>-96971.7099999999</c:v>
                </c:pt>
                <c:pt idx="319">
                  <c:v>-96522.6525</c:v>
                </c:pt>
                <c:pt idx="320">
                  <c:v>-96075</c:v>
                </c:pt>
                <c:pt idx="321">
                  <c:v>-95628.7525</c:v>
                </c:pt>
                <c:pt idx="322">
                  <c:v>-95183.91</c:v>
                </c:pt>
                <c:pt idx="323">
                  <c:v>-94740.4724999999</c:v>
                </c:pt>
                <c:pt idx="324">
                  <c:v>-94298.44</c:v>
                </c:pt>
                <c:pt idx="325">
                  <c:v>-93857.8125</c:v>
                </c:pt>
                <c:pt idx="326">
                  <c:v>-93418.59</c:v>
                </c:pt>
                <c:pt idx="327">
                  <c:v>-92980.7725</c:v>
                </c:pt>
                <c:pt idx="328">
                  <c:v>-92544.36</c:v>
                </c:pt>
                <c:pt idx="329">
                  <c:v>-92109.3525</c:v>
                </c:pt>
                <c:pt idx="330">
                  <c:v>-91675.75</c:v>
                </c:pt>
                <c:pt idx="331">
                  <c:v>-91243.5525</c:v>
                </c:pt>
                <c:pt idx="332">
                  <c:v>-90812.76</c:v>
                </c:pt>
                <c:pt idx="333">
                  <c:v>-90383.3724999999</c:v>
                </c:pt>
                <c:pt idx="334">
                  <c:v>-89955.39</c:v>
                </c:pt>
                <c:pt idx="335">
                  <c:v>-89528.8125</c:v>
                </c:pt>
                <c:pt idx="336">
                  <c:v>-89103.64</c:v>
                </c:pt>
                <c:pt idx="337">
                  <c:v>-88679.8725</c:v>
                </c:pt>
                <c:pt idx="338">
                  <c:v>-88257.51</c:v>
                </c:pt>
                <c:pt idx="339">
                  <c:v>-87836.5525</c:v>
                </c:pt>
                <c:pt idx="340">
                  <c:v>-87417</c:v>
                </c:pt>
                <c:pt idx="341">
                  <c:v>-86998.8525</c:v>
                </c:pt>
                <c:pt idx="342">
                  <c:v>-86582.11</c:v>
                </c:pt>
                <c:pt idx="343">
                  <c:v>-86166.7724999999</c:v>
                </c:pt>
                <c:pt idx="344">
                  <c:v>-85752.84</c:v>
                </c:pt>
                <c:pt idx="345">
                  <c:v>-85340.3125</c:v>
                </c:pt>
                <c:pt idx="346">
                  <c:v>-84929.19</c:v>
                </c:pt>
                <c:pt idx="347">
                  <c:v>-84519.4725</c:v>
                </c:pt>
                <c:pt idx="348">
                  <c:v>-84111.1599999999</c:v>
                </c:pt>
                <c:pt idx="349">
                  <c:v>-83704.2525</c:v>
                </c:pt>
                <c:pt idx="350">
                  <c:v>-83298.75</c:v>
                </c:pt>
                <c:pt idx="351">
                  <c:v>-82894.6525</c:v>
                </c:pt>
                <c:pt idx="352">
                  <c:v>-82491.96</c:v>
                </c:pt>
                <c:pt idx="353">
                  <c:v>-82090.6725</c:v>
                </c:pt>
                <c:pt idx="354">
                  <c:v>-81690.79</c:v>
                </c:pt>
                <c:pt idx="355">
                  <c:v>-81292.3125</c:v>
                </c:pt>
                <c:pt idx="356">
                  <c:v>-80895.24</c:v>
                </c:pt>
                <c:pt idx="357">
                  <c:v>-80499.5725</c:v>
                </c:pt>
                <c:pt idx="358">
                  <c:v>-80105.3099999999</c:v>
                </c:pt>
                <c:pt idx="359">
                  <c:v>-79712.4525</c:v>
                </c:pt>
                <c:pt idx="360">
                  <c:v>-79321</c:v>
                </c:pt>
                <c:pt idx="361">
                  <c:v>-78930.9525</c:v>
                </c:pt>
                <c:pt idx="362">
                  <c:v>-78542.31</c:v>
                </c:pt>
                <c:pt idx="363">
                  <c:v>-78155.0725</c:v>
                </c:pt>
                <c:pt idx="364">
                  <c:v>-77769.24</c:v>
                </c:pt>
                <c:pt idx="365">
                  <c:v>-77384.8125</c:v>
                </c:pt>
                <c:pt idx="366">
                  <c:v>-77001.79</c:v>
                </c:pt>
                <c:pt idx="367">
                  <c:v>-76620.1725</c:v>
                </c:pt>
                <c:pt idx="368">
                  <c:v>-76239.9599999999</c:v>
                </c:pt>
                <c:pt idx="369">
                  <c:v>-75861.1525</c:v>
                </c:pt>
                <c:pt idx="370">
                  <c:v>-75483.75</c:v>
                </c:pt>
                <c:pt idx="371">
                  <c:v>-75107.7525</c:v>
                </c:pt>
                <c:pt idx="372">
                  <c:v>-74733.16</c:v>
                </c:pt>
                <c:pt idx="373">
                  <c:v>-74359.9724999999</c:v>
                </c:pt>
                <c:pt idx="374">
                  <c:v>-73988.19</c:v>
                </c:pt>
                <c:pt idx="375">
                  <c:v>-73617.8125</c:v>
                </c:pt>
                <c:pt idx="376">
                  <c:v>-73248.84</c:v>
                </c:pt>
                <c:pt idx="377">
                  <c:v>-72881.2725</c:v>
                </c:pt>
                <c:pt idx="378">
                  <c:v>-72515.11</c:v>
                </c:pt>
                <c:pt idx="379">
                  <c:v>-72150.3525</c:v>
                </c:pt>
                <c:pt idx="380">
                  <c:v>-71787</c:v>
                </c:pt>
                <c:pt idx="381">
                  <c:v>-71425.0525</c:v>
                </c:pt>
                <c:pt idx="382">
                  <c:v>-71064.51</c:v>
                </c:pt>
                <c:pt idx="383">
                  <c:v>-70705.3724999999</c:v>
                </c:pt>
                <c:pt idx="384">
                  <c:v>-70347.64</c:v>
                </c:pt>
                <c:pt idx="385">
                  <c:v>-69991.3125</c:v>
                </c:pt>
                <c:pt idx="386">
                  <c:v>-69636.39</c:v>
                </c:pt>
                <c:pt idx="387">
                  <c:v>-69282.8725</c:v>
                </c:pt>
                <c:pt idx="388">
                  <c:v>-68930.76</c:v>
                </c:pt>
                <c:pt idx="389">
                  <c:v>-68580.0525</c:v>
                </c:pt>
                <c:pt idx="390">
                  <c:v>-68230.75</c:v>
                </c:pt>
                <c:pt idx="391">
                  <c:v>-67882.8525</c:v>
                </c:pt>
                <c:pt idx="392">
                  <c:v>-67536.36</c:v>
                </c:pt>
                <c:pt idx="393">
                  <c:v>-67191.2724999999</c:v>
                </c:pt>
                <c:pt idx="394">
                  <c:v>-66847.59</c:v>
                </c:pt>
                <c:pt idx="395">
                  <c:v>-66505.3125</c:v>
                </c:pt>
                <c:pt idx="396">
                  <c:v>-66164.44</c:v>
                </c:pt>
                <c:pt idx="397">
                  <c:v>-65824.9725</c:v>
                </c:pt>
                <c:pt idx="398">
                  <c:v>-65486.9099999999</c:v>
                </c:pt>
                <c:pt idx="399">
                  <c:v>-65150.2525</c:v>
                </c:pt>
                <c:pt idx="400">
                  <c:v>-64815</c:v>
                </c:pt>
                <c:pt idx="401">
                  <c:v>-64481.1525</c:v>
                </c:pt>
                <c:pt idx="402">
                  <c:v>-64148.71</c:v>
                </c:pt>
                <c:pt idx="403">
                  <c:v>-63817.6725</c:v>
                </c:pt>
                <c:pt idx="404">
                  <c:v>-63488.04</c:v>
                </c:pt>
                <c:pt idx="405">
                  <c:v>-63159.8125</c:v>
                </c:pt>
                <c:pt idx="406">
                  <c:v>-62832.99</c:v>
                </c:pt>
                <c:pt idx="407">
                  <c:v>-62507.5725</c:v>
                </c:pt>
                <c:pt idx="408">
                  <c:v>-62183.5599999999</c:v>
                </c:pt>
                <c:pt idx="409">
                  <c:v>-61860.9525</c:v>
                </c:pt>
                <c:pt idx="410">
                  <c:v>-61539.75</c:v>
                </c:pt>
                <c:pt idx="411">
                  <c:v>-61219.9525</c:v>
                </c:pt>
                <c:pt idx="412">
                  <c:v>-60901.5599999999</c:v>
                </c:pt>
                <c:pt idx="413">
                  <c:v>-60584.5725</c:v>
                </c:pt>
                <c:pt idx="414">
                  <c:v>-60268.99</c:v>
                </c:pt>
                <c:pt idx="415">
                  <c:v>-59954.8125</c:v>
                </c:pt>
                <c:pt idx="416">
                  <c:v>-59642.0400000001</c:v>
                </c:pt>
                <c:pt idx="417">
                  <c:v>-59330.6725</c:v>
                </c:pt>
                <c:pt idx="418">
                  <c:v>-59020.71</c:v>
                </c:pt>
                <c:pt idx="419">
                  <c:v>-58712.1524999999</c:v>
                </c:pt>
                <c:pt idx="420">
                  <c:v>-58405</c:v>
                </c:pt>
                <c:pt idx="421">
                  <c:v>-58099.2525</c:v>
                </c:pt>
                <c:pt idx="422">
                  <c:v>-57794.91</c:v>
                </c:pt>
                <c:pt idx="423">
                  <c:v>-57491.9725</c:v>
                </c:pt>
                <c:pt idx="424">
                  <c:v>-57190.44</c:v>
                </c:pt>
                <c:pt idx="425">
                  <c:v>-56890.3125</c:v>
                </c:pt>
                <c:pt idx="426">
                  <c:v>-56591.5900000001</c:v>
                </c:pt>
                <c:pt idx="427">
                  <c:v>-56294.2725</c:v>
                </c:pt>
                <c:pt idx="428">
                  <c:v>-55998.36</c:v>
                </c:pt>
                <c:pt idx="429">
                  <c:v>-55703.8525</c:v>
                </c:pt>
                <c:pt idx="430">
                  <c:v>-55410.75</c:v>
                </c:pt>
                <c:pt idx="431">
                  <c:v>-55119.0525</c:v>
                </c:pt>
                <c:pt idx="432">
                  <c:v>-54828.76</c:v>
                </c:pt>
                <c:pt idx="433">
                  <c:v>-54539.8725</c:v>
                </c:pt>
                <c:pt idx="434">
                  <c:v>-54252.39</c:v>
                </c:pt>
                <c:pt idx="435">
                  <c:v>-53966.3125</c:v>
                </c:pt>
                <c:pt idx="436">
                  <c:v>-53681.64</c:v>
                </c:pt>
                <c:pt idx="437">
                  <c:v>-53398.3724999999</c:v>
                </c:pt>
                <c:pt idx="438">
                  <c:v>-53116.51</c:v>
                </c:pt>
                <c:pt idx="439">
                  <c:v>-52836.0525</c:v>
                </c:pt>
                <c:pt idx="440">
                  <c:v>-52557</c:v>
                </c:pt>
                <c:pt idx="441">
                  <c:v>-52279.3525000001</c:v>
                </c:pt>
                <c:pt idx="442">
                  <c:v>-52003.11</c:v>
                </c:pt>
                <c:pt idx="443">
                  <c:v>-51728.2725</c:v>
                </c:pt>
                <c:pt idx="444">
                  <c:v>-51454.8399999999</c:v>
                </c:pt>
                <c:pt idx="445">
                  <c:v>-51182.8125</c:v>
                </c:pt>
                <c:pt idx="446">
                  <c:v>-50912.19</c:v>
                </c:pt>
                <c:pt idx="447">
                  <c:v>-50642.9725</c:v>
                </c:pt>
                <c:pt idx="448">
                  <c:v>-50375.16</c:v>
                </c:pt>
                <c:pt idx="449">
                  <c:v>-50108.7525</c:v>
                </c:pt>
                <c:pt idx="450">
                  <c:v>-49843.75</c:v>
                </c:pt>
                <c:pt idx="451">
                  <c:v>-49580.1525000001</c:v>
                </c:pt>
                <c:pt idx="452">
                  <c:v>-49317.96</c:v>
                </c:pt>
                <c:pt idx="453">
                  <c:v>-49057.1725</c:v>
                </c:pt>
                <c:pt idx="454">
                  <c:v>-48797.79</c:v>
                </c:pt>
                <c:pt idx="455">
                  <c:v>-48539.8125</c:v>
                </c:pt>
                <c:pt idx="456">
                  <c:v>-48283.24</c:v>
                </c:pt>
                <c:pt idx="457">
                  <c:v>-48028.0725</c:v>
                </c:pt>
                <c:pt idx="458">
                  <c:v>-47774.31</c:v>
                </c:pt>
                <c:pt idx="459">
                  <c:v>-47521.9525</c:v>
                </c:pt>
                <c:pt idx="460">
                  <c:v>-47271</c:v>
                </c:pt>
                <c:pt idx="461">
                  <c:v>-47021.4525</c:v>
                </c:pt>
                <c:pt idx="462">
                  <c:v>-46773.3099999999</c:v>
                </c:pt>
                <c:pt idx="463">
                  <c:v>-46526.5725</c:v>
                </c:pt>
                <c:pt idx="464">
                  <c:v>-46281.24</c:v>
                </c:pt>
                <c:pt idx="465">
                  <c:v>-46037.3125</c:v>
                </c:pt>
                <c:pt idx="466">
                  <c:v>-45794.7900000001</c:v>
                </c:pt>
                <c:pt idx="467">
                  <c:v>-45553.6725</c:v>
                </c:pt>
                <c:pt idx="468">
                  <c:v>-45313.96</c:v>
                </c:pt>
                <c:pt idx="469">
                  <c:v>-45075.6524999999</c:v>
                </c:pt>
                <c:pt idx="470">
                  <c:v>-44838.75</c:v>
                </c:pt>
                <c:pt idx="471">
                  <c:v>-44603.2525</c:v>
                </c:pt>
                <c:pt idx="472">
                  <c:v>-44369.16</c:v>
                </c:pt>
                <c:pt idx="473">
                  <c:v>-44136.4725</c:v>
                </c:pt>
                <c:pt idx="474">
                  <c:v>-43905.19</c:v>
                </c:pt>
                <c:pt idx="475">
                  <c:v>-43675.3125</c:v>
                </c:pt>
                <c:pt idx="476">
                  <c:v>-43446.8400000001</c:v>
                </c:pt>
                <c:pt idx="477">
                  <c:v>-43219.7725</c:v>
                </c:pt>
                <c:pt idx="478">
                  <c:v>-42994.11</c:v>
                </c:pt>
                <c:pt idx="479">
                  <c:v>-42769.8525</c:v>
                </c:pt>
                <c:pt idx="480">
                  <c:v>-42547</c:v>
                </c:pt>
                <c:pt idx="481">
                  <c:v>-42325.5525</c:v>
                </c:pt>
                <c:pt idx="482">
                  <c:v>-42105.51</c:v>
                </c:pt>
                <c:pt idx="483">
                  <c:v>-41886.8725</c:v>
                </c:pt>
                <c:pt idx="484">
                  <c:v>-41669.64</c:v>
                </c:pt>
                <c:pt idx="485">
                  <c:v>-41453.8125</c:v>
                </c:pt>
                <c:pt idx="486">
                  <c:v>-41239.3899999999</c:v>
                </c:pt>
                <c:pt idx="487">
                  <c:v>-41026.3724999999</c:v>
                </c:pt>
                <c:pt idx="488">
                  <c:v>-40814.76</c:v>
                </c:pt>
                <c:pt idx="489">
                  <c:v>-40604.5525</c:v>
                </c:pt>
                <c:pt idx="490">
                  <c:v>-40395.75</c:v>
                </c:pt>
                <c:pt idx="491">
                  <c:v>-40188.3525</c:v>
                </c:pt>
                <c:pt idx="492">
                  <c:v>-39982.36</c:v>
                </c:pt>
                <c:pt idx="493">
                  <c:v>-39777.7725</c:v>
                </c:pt>
                <c:pt idx="494">
                  <c:v>-39574.5899999999</c:v>
                </c:pt>
                <c:pt idx="495">
                  <c:v>-39372.8125</c:v>
                </c:pt>
                <c:pt idx="496">
                  <c:v>-39172.4399999999</c:v>
                </c:pt>
                <c:pt idx="497">
                  <c:v>-38973.4725</c:v>
                </c:pt>
                <c:pt idx="498">
                  <c:v>-38775.91</c:v>
                </c:pt>
                <c:pt idx="499">
                  <c:v>-38579.7525</c:v>
                </c:pt>
                <c:pt idx="500">
                  <c:v>-38385</c:v>
                </c:pt>
                <c:pt idx="501">
                  <c:v>-38191.6524999999</c:v>
                </c:pt>
                <c:pt idx="502">
                  <c:v>-37999.71</c:v>
                </c:pt>
                <c:pt idx="503">
                  <c:v>-37809.1725</c:v>
                </c:pt>
                <c:pt idx="504">
                  <c:v>-37620.0399999999</c:v>
                </c:pt>
                <c:pt idx="505">
                  <c:v>-37432.3125</c:v>
                </c:pt>
                <c:pt idx="506">
                  <c:v>-37245.9899999999</c:v>
                </c:pt>
                <c:pt idx="507">
                  <c:v>-37061.0725</c:v>
                </c:pt>
                <c:pt idx="508">
                  <c:v>-36877.56</c:v>
                </c:pt>
                <c:pt idx="509">
                  <c:v>-36695.4525</c:v>
                </c:pt>
                <c:pt idx="510">
                  <c:v>-36514.75</c:v>
                </c:pt>
                <c:pt idx="511">
                  <c:v>-36335.4524999999</c:v>
                </c:pt>
                <c:pt idx="512">
                  <c:v>-36157.5599999999</c:v>
                </c:pt>
                <c:pt idx="513">
                  <c:v>-35981.0725</c:v>
                </c:pt>
                <c:pt idx="514">
                  <c:v>-35805.99</c:v>
                </c:pt>
                <c:pt idx="515">
                  <c:v>-35632.3125</c:v>
                </c:pt>
                <c:pt idx="516">
                  <c:v>-35460.0399999999</c:v>
                </c:pt>
                <c:pt idx="517">
                  <c:v>-35289.1725</c:v>
                </c:pt>
                <c:pt idx="518">
                  <c:v>-35119.71</c:v>
                </c:pt>
                <c:pt idx="519">
                  <c:v>-34951.6524999999</c:v>
                </c:pt>
                <c:pt idx="520">
                  <c:v>-34785</c:v>
                </c:pt>
                <c:pt idx="521">
                  <c:v>-34619.7524999999</c:v>
                </c:pt>
                <c:pt idx="522">
                  <c:v>-34455.91</c:v>
                </c:pt>
                <c:pt idx="523">
                  <c:v>-34293.4725</c:v>
                </c:pt>
                <c:pt idx="524">
                  <c:v>-34132.44</c:v>
                </c:pt>
                <c:pt idx="525">
                  <c:v>-33972.8125</c:v>
                </c:pt>
                <c:pt idx="526">
                  <c:v>-33814.5899999999</c:v>
                </c:pt>
                <c:pt idx="527">
                  <c:v>-33657.7725</c:v>
                </c:pt>
                <c:pt idx="528">
                  <c:v>-33502.36</c:v>
                </c:pt>
                <c:pt idx="529">
                  <c:v>-33348.3524999999</c:v>
                </c:pt>
                <c:pt idx="530">
                  <c:v>-33195.75</c:v>
                </c:pt>
                <c:pt idx="531">
                  <c:v>-33044.5524999999</c:v>
                </c:pt>
                <c:pt idx="532">
                  <c:v>-32894.76</c:v>
                </c:pt>
                <c:pt idx="533">
                  <c:v>-32746.3725</c:v>
                </c:pt>
                <c:pt idx="534">
                  <c:v>-32599.39</c:v>
                </c:pt>
                <c:pt idx="535">
                  <c:v>-32453.8125</c:v>
                </c:pt>
                <c:pt idx="536">
                  <c:v>-32309.6399999999</c:v>
                </c:pt>
                <c:pt idx="537">
                  <c:v>-32166.8724999999</c:v>
                </c:pt>
                <c:pt idx="538">
                  <c:v>-32025.51</c:v>
                </c:pt>
                <c:pt idx="539">
                  <c:v>-31885.5525</c:v>
                </c:pt>
                <c:pt idx="540">
                  <c:v>-31747</c:v>
                </c:pt>
                <c:pt idx="541">
                  <c:v>-31609.8524999999</c:v>
                </c:pt>
                <c:pt idx="542">
                  <c:v>-31474.11</c:v>
                </c:pt>
                <c:pt idx="543">
                  <c:v>-31339.7725</c:v>
                </c:pt>
                <c:pt idx="544">
                  <c:v>-31206.8399999999</c:v>
                </c:pt>
                <c:pt idx="545">
                  <c:v>-31075.3125</c:v>
                </c:pt>
                <c:pt idx="546">
                  <c:v>-30945.1899999999</c:v>
                </c:pt>
                <c:pt idx="547">
                  <c:v>-30816.4725</c:v>
                </c:pt>
                <c:pt idx="548">
                  <c:v>-30689.16</c:v>
                </c:pt>
                <c:pt idx="549">
                  <c:v>-30563.2525</c:v>
                </c:pt>
                <c:pt idx="550">
                  <c:v>-30438.75</c:v>
                </c:pt>
                <c:pt idx="551">
                  <c:v>-30315.6524999999</c:v>
                </c:pt>
                <c:pt idx="552">
                  <c:v>-30193.96</c:v>
                </c:pt>
                <c:pt idx="553">
                  <c:v>-30073.6725</c:v>
                </c:pt>
                <c:pt idx="554">
                  <c:v>-29954.7899999999</c:v>
                </c:pt>
                <c:pt idx="555">
                  <c:v>-29837.3125</c:v>
                </c:pt>
                <c:pt idx="556">
                  <c:v>-29721.2399999999</c:v>
                </c:pt>
                <c:pt idx="557">
                  <c:v>-29606.5725</c:v>
                </c:pt>
                <c:pt idx="558">
                  <c:v>-29493.31</c:v>
                </c:pt>
                <c:pt idx="559">
                  <c:v>-29381.4525</c:v>
                </c:pt>
                <c:pt idx="560">
                  <c:v>-29271</c:v>
                </c:pt>
                <c:pt idx="561">
                  <c:v>-29161.9524999999</c:v>
                </c:pt>
                <c:pt idx="562">
                  <c:v>-29054.3099999999</c:v>
                </c:pt>
                <c:pt idx="563">
                  <c:v>-28948.0725</c:v>
                </c:pt>
                <c:pt idx="564">
                  <c:v>-28843.24</c:v>
                </c:pt>
                <c:pt idx="565">
                  <c:v>-28739.8125</c:v>
                </c:pt>
                <c:pt idx="566">
                  <c:v>-28637.79</c:v>
                </c:pt>
                <c:pt idx="567">
                  <c:v>-28537.1725</c:v>
                </c:pt>
                <c:pt idx="568">
                  <c:v>-28437.96</c:v>
                </c:pt>
                <c:pt idx="569">
                  <c:v>-28340.1524999999</c:v>
                </c:pt>
                <c:pt idx="570">
                  <c:v>-28243.75</c:v>
                </c:pt>
                <c:pt idx="571">
                  <c:v>-28148.7524999999</c:v>
                </c:pt>
                <c:pt idx="572">
                  <c:v>-28055.16</c:v>
                </c:pt>
                <c:pt idx="573">
                  <c:v>-27962.9725</c:v>
                </c:pt>
                <c:pt idx="574">
                  <c:v>-27872.19</c:v>
                </c:pt>
                <c:pt idx="575">
                  <c:v>-27782.8125</c:v>
                </c:pt>
                <c:pt idx="576">
                  <c:v>-27694.8399999999</c:v>
                </c:pt>
                <c:pt idx="577">
                  <c:v>-27608.2725</c:v>
                </c:pt>
                <c:pt idx="578">
                  <c:v>-27523.11</c:v>
                </c:pt>
                <c:pt idx="579">
                  <c:v>-27439.3524999999</c:v>
                </c:pt>
                <c:pt idx="580">
                  <c:v>-27357</c:v>
                </c:pt>
                <c:pt idx="581">
                  <c:v>-27276.0524999999</c:v>
                </c:pt>
                <c:pt idx="582">
                  <c:v>-27196.5099999999</c:v>
                </c:pt>
                <c:pt idx="583">
                  <c:v>-27118.3725</c:v>
                </c:pt>
                <c:pt idx="584">
                  <c:v>-27041.64</c:v>
                </c:pt>
                <c:pt idx="585">
                  <c:v>-26966.3125</c:v>
                </c:pt>
                <c:pt idx="586">
                  <c:v>-26892.3899999999</c:v>
                </c:pt>
                <c:pt idx="587">
                  <c:v>-26819.8724999999</c:v>
                </c:pt>
                <c:pt idx="588">
                  <c:v>-26748.76</c:v>
                </c:pt>
                <c:pt idx="589">
                  <c:v>-26679.0525</c:v>
                </c:pt>
                <c:pt idx="590">
                  <c:v>-26610.75</c:v>
                </c:pt>
                <c:pt idx="591">
                  <c:v>-26543.8524999999</c:v>
                </c:pt>
                <c:pt idx="592">
                  <c:v>-26478.36</c:v>
                </c:pt>
                <c:pt idx="593">
                  <c:v>-26414.2725</c:v>
                </c:pt>
                <c:pt idx="594">
                  <c:v>-26351.5899999999</c:v>
                </c:pt>
                <c:pt idx="595">
                  <c:v>-26290.3125</c:v>
                </c:pt>
                <c:pt idx="596">
                  <c:v>-26230.4399999999</c:v>
                </c:pt>
                <c:pt idx="597">
                  <c:v>-26171.9725</c:v>
                </c:pt>
                <c:pt idx="598">
                  <c:v>-26114.91</c:v>
                </c:pt>
                <c:pt idx="599">
                  <c:v>-26059.2525</c:v>
                </c:pt>
                <c:pt idx="600">
                  <c:v>-26005</c:v>
                </c:pt>
                <c:pt idx="601">
                  <c:v>-25952.1524999999</c:v>
                </c:pt>
                <c:pt idx="602">
                  <c:v>-25900.71</c:v>
                </c:pt>
                <c:pt idx="603">
                  <c:v>-25850.6725</c:v>
                </c:pt>
                <c:pt idx="604">
                  <c:v>-25802.0399999999</c:v>
                </c:pt>
                <c:pt idx="605">
                  <c:v>-25754.8125</c:v>
                </c:pt>
                <c:pt idx="606">
                  <c:v>-25708.9899999999</c:v>
                </c:pt>
                <c:pt idx="607">
                  <c:v>-25664.5725</c:v>
                </c:pt>
                <c:pt idx="608">
                  <c:v>-25621.56</c:v>
                </c:pt>
                <c:pt idx="609">
                  <c:v>-25579.9525</c:v>
                </c:pt>
                <c:pt idx="610">
                  <c:v>-25539.75</c:v>
                </c:pt>
                <c:pt idx="611">
                  <c:v>-25500.9524999999</c:v>
                </c:pt>
                <c:pt idx="612">
                  <c:v>-25463.5599999999</c:v>
                </c:pt>
                <c:pt idx="613">
                  <c:v>-25427.5725</c:v>
                </c:pt>
                <c:pt idx="614">
                  <c:v>-25392.99</c:v>
                </c:pt>
                <c:pt idx="615">
                  <c:v>-25359.8125</c:v>
                </c:pt>
                <c:pt idx="616">
                  <c:v>-25328.0399999999</c:v>
                </c:pt>
                <c:pt idx="617">
                  <c:v>-25297.6725</c:v>
                </c:pt>
                <c:pt idx="618">
                  <c:v>-25268.71</c:v>
                </c:pt>
                <c:pt idx="619">
                  <c:v>-25241.1524999999</c:v>
                </c:pt>
                <c:pt idx="620">
                  <c:v>-25215</c:v>
                </c:pt>
                <c:pt idx="621">
                  <c:v>-25190.2524999999</c:v>
                </c:pt>
                <c:pt idx="622">
                  <c:v>-25166.91</c:v>
                </c:pt>
                <c:pt idx="623">
                  <c:v>-25144.9725</c:v>
                </c:pt>
                <c:pt idx="624">
                  <c:v>-25124.4399999999</c:v>
                </c:pt>
                <c:pt idx="625">
                  <c:v>-25105.3125</c:v>
                </c:pt>
                <c:pt idx="626">
                  <c:v>-25087.5899999999</c:v>
                </c:pt>
                <c:pt idx="627">
                  <c:v>-25071.2725</c:v>
                </c:pt>
                <c:pt idx="628">
                  <c:v>-25056.36</c:v>
                </c:pt>
                <c:pt idx="629">
                  <c:v>-25042.8524999999</c:v>
                </c:pt>
                <c:pt idx="630">
                  <c:v>-25030.75</c:v>
                </c:pt>
                <c:pt idx="631">
                  <c:v>-25020.0524999999</c:v>
                </c:pt>
                <c:pt idx="632">
                  <c:v>-25010.7599999999</c:v>
                </c:pt>
                <c:pt idx="633">
                  <c:v>-25002.8725000001</c:v>
                </c:pt>
                <c:pt idx="634">
                  <c:v>-24996.39</c:v>
                </c:pt>
                <c:pt idx="635">
                  <c:v>-24991.3125</c:v>
                </c:pt>
                <c:pt idx="636">
                  <c:v>-24987.6399999999</c:v>
                </c:pt>
                <c:pt idx="637">
                  <c:v>-24985.3724999999</c:v>
                </c:pt>
                <c:pt idx="638">
                  <c:v>-24984.51</c:v>
                </c:pt>
                <c:pt idx="639">
                  <c:v>-24985.0524999999</c:v>
                </c:pt>
                <c:pt idx="640">
                  <c:v>-24987</c:v>
                </c:pt>
                <c:pt idx="641">
                  <c:v>-24990.3524999999</c:v>
                </c:pt>
                <c:pt idx="642">
                  <c:v>-24995.11</c:v>
                </c:pt>
                <c:pt idx="643">
                  <c:v>-25001.2725</c:v>
                </c:pt>
                <c:pt idx="644">
                  <c:v>-25008.8399999999</c:v>
                </c:pt>
                <c:pt idx="645">
                  <c:v>-25017.8125</c:v>
                </c:pt>
                <c:pt idx="646">
                  <c:v>-25028.1899999999</c:v>
                </c:pt>
                <c:pt idx="647">
                  <c:v>-25039.9725</c:v>
                </c:pt>
                <c:pt idx="648">
                  <c:v>-25053.16</c:v>
                </c:pt>
                <c:pt idx="649">
                  <c:v>-25067.7524999999</c:v>
                </c:pt>
                <c:pt idx="650">
                  <c:v>-25083.75</c:v>
                </c:pt>
                <c:pt idx="651">
                  <c:v>-25101.1524999999</c:v>
                </c:pt>
                <c:pt idx="652">
                  <c:v>-25119.96</c:v>
                </c:pt>
                <c:pt idx="653">
                  <c:v>-25140.1725</c:v>
                </c:pt>
                <c:pt idx="654">
                  <c:v>-25161.7899999999</c:v>
                </c:pt>
                <c:pt idx="655">
                  <c:v>-25184.8125</c:v>
                </c:pt>
                <c:pt idx="656">
                  <c:v>-25209.2399999999</c:v>
                </c:pt>
                <c:pt idx="657">
                  <c:v>-25235.0725</c:v>
                </c:pt>
                <c:pt idx="658">
                  <c:v>-25262.3100000001</c:v>
                </c:pt>
                <c:pt idx="659">
                  <c:v>-25290.9525</c:v>
                </c:pt>
                <c:pt idx="660">
                  <c:v>-25321</c:v>
                </c:pt>
                <c:pt idx="661">
                  <c:v>-25352.4524999999</c:v>
                </c:pt>
                <c:pt idx="662">
                  <c:v>-25385.3099999999</c:v>
                </c:pt>
                <c:pt idx="663">
                  <c:v>-25419.5725</c:v>
                </c:pt>
                <c:pt idx="664">
                  <c:v>-25455.2399999999</c:v>
                </c:pt>
                <c:pt idx="665">
                  <c:v>-25492.3125</c:v>
                </c:pt>
                <c:pt idx="666">
                  <c:v>-25530.7899999999</c:v>
                </c:pt>
                <c:pt idx="667">
                  <c:v>-25570.6724999999</c:v>
                </c:pt>
                <c:pt idx="668">
                  <c:v>-25611.96</c:v>
                </c:pt>
                <c:pt idx="669">
                  <c:v>-25654.6525</c:v>
                </c:pt>
                <c:pt idx="670">
                  <c:v>-25698.75</c:v>
                </c:pt>
                <c:pt idx="671">
                  <c:v>-25744.2524999999</c:v>
                </c:pt>
                <c:pt idx="672">
                  <c:v>-25791.16</c:v>
                </c:pt>
                <c:pt idx="673">
                  <c:v>-25839.4725000001</c:v>
                </c:pt>
                <c:pt idx="674">
                  <c:v>-25889.1899999999</c:v>
                </c:pt>
                <c:pt idx="675">
                  <c:v>-25940.3125</c:v>
                </c:pt>
                <c:pt idx="676">
                  <c:v>-25992.8399999999</c:v>
                </c:pt>
                <c:pt idx="677">
                  <c:v>-26046.7725</c:v>
                </c:pt>
                <c:pt idx="678">
                  <c:v>-26102.11</c:v>
                </c:pt>
                <c:pt idx="679">
                  <c:v>-26158.8524999999</c:v>
                </c:pt>
                <c:pt idx="680">
                  <c:v>-26217</c:v>
                </c:pt>
                <c:pt idx="681">
                  <c:v>-26276.5524999999</c:v>
                </c:pt>
                <c:pt idx="682">
                  <c:v>-26337.51</c:v>
                </c:pt>
                <c:pt idx="683">
                  <c:v>-26399.8725</c:v>
                </c:pt>
                <c:pt idx="684">
                  <c:v>-26463.6399999999</c:v>
                </c:pt>
                <c:pt idx="685">
                  <c:v>-26528.8125</c:v>
                </c:pt>
                <c:pt idx="686">
                  <c:v>-26595.3899999998</c:v>
                </c:pt>
                <c:pt idx="687">
                  <c:v>-26663.3725</c:v>
                </c:pt>
                <c:pt idx="688">
                  <c:v>-26732.7600000001</c:v>
                </c:pt>
                <c:pt idx="689">
                  <c:v>-26803.5524999999</c:v>
                </c:pt>
                <c:pt idx="690">
                  <c:v>-26875.75</c:v>
                </c:pt>
                <c:pt idx="691">
                  <c:v>-26949.3524999999</c:v>
                </c:pt>
                <c:pt idx="692">
                  <c:v>-27024.3599999999</c:v>
                </c:pt>
                <c:pt idx="693">
                  <c:v>-27100.7725</c:v>
                </c:pt>
                <c:pt idx="694">
                  <c:v>-27178.59</c:v>
                </c:pt>
                <c:pt idx="695">
                  <c:v>-27257.8125</c:v>
                </c:pt>
                <c:pt idx="696">
                  <c:v>-27338.4399999999</c:v>
                </c:pt>
                <c:pt idx="697">
                  <c:v>-27420.4725</c:v>
                </c:pt>
                <c:pt idx="698">
                  <c:v>-27503.9100000001</c:v>
                </c:pt>
                <c:pt idx="699">
                  <c:v>-27588.7524999999</c:v>
                </c:pt>
                <c:pt idx="700">
                  <c:v>-27675</c:v>
                </c:pt>
                <c:pt idx="701">
                  <c:v>-27762.6524999999</c:v>
                </c:pt>
                <c:pt idx="702">
                  <c:v>-27851.71</c:v>
                </c:pt>
                <c:pt idx="703">
                  <c:v>-27942.1725</c:v>
                </c:pt>
                <c:pt idx="704">
                  <c:v>-28034.0399999999</c:v>
                </c:pt>
                <c:pt idx="705">
                  <c:v>-28127.3125</c:v>
                </c:pt>
                <c:pt idx="706">
                  <c:v>-28221.9899999999</c:v>
                </c:pt>
                <c:pt idx="707">
                  <c:v>-28318.0724999999</c:v>
                </c:pt>
                <c:pt idx="708">
                  <c:v>-28415.56</c:v>
                </c:pt>
                <c:pt idx="709">
                  <c:v>-28514.4524999999</c:v>
                </c:pt>
                <c:pt idx="710">
                  <c:v>-28614.75</c:v>
                </c:pt>
                <c:pt idx="711">
                  <c:v>-28716.4524999998</c:v>
                </c:pt>
                <c:pt idx="712">
                  <c:v>-28819.56</c:v>
                </c:pt>
                <c:pt idx="713">
                  <c:v>-28924.0725000001</c:v>
                </c:pt>
                <c:pt idx="714">
                  <c:v>-29029.9899999999</c:v>
                </c:pt>
                <c:pt idx="715">
                  <c:v>-29137.3125</c:v>
                </c:pt>
                <c:pt idx="716">
                  <c:v>-29246.0399999999</c:v>
                </c:pt>
                <c:pt idx="717">
                  <c:v>-29356.1724999999</c:v>
                </c:pt>
                <c:pt idx="718">
                  <c:v>-29467.71</c:v>
                </c:pt>
                <c:pt idx="719">
                  <c:v>-29580.6525</c:v>
                </c:pt>
                <c:pt idx="720">
                  <c:v>-29695</c:v>
                </c:pt>
                <c:pt idx="721">
                  <c:v>-29810.7524999999</c:v>
                </c:pt>
                <c:pt idx="722">
                  <c:v>-29927.91</c:v>
                </c:pt>
                <c:pt idx="723">
                  <c:v>-30046.4725000001</c:v>
                </c:pt>
                <c:pt idx="724">
                  <c:v>-30166.4399999999</c:v>
                </c:pt>
                <c:pt idx="725">
                  <c:v>-30287.8125</c:v>
                </c:pt>
                <c:pt idx="726">
                  <c:v>-30410.5899999999</c:v>
                </c:pt>
                <c:pt idx="727">
                  <c:v>-30534.7725</c:v>
                </c:pt>
                <c:pt idx="728">
                  <c:v>-30660.36</c:v>
                </c:pt>
                <c:pt idx="729">
                  <c:v>-30787.3524999999</c:v>
                </c:pt>
                <c:pt idx="730">
                  <c:v>-30915.75</c:v>
                </c:pt>
                <c:pt idx="731">
                  <c:v>-31045.5524999999</c:v>
                </c:pt>
                <c:pt idx="732">
                  <c:v>-31176.7599999999</c:v>
                </c:pt>
                <c:pt idx="733">
                  <c:v>-31309.3725</c:v>
                </c:pt>
                <c:pt idx="734">
                  <c:v>-31443.3899999999</c:v>
                </c:pt>
                <c:pt idx="735">
                  <c:v>-31578.8125</c:v>
                </c:pt>
                <c:pt idx="736">
                  <c:v>-31715.6399999998</c:v>
                </c:pt>
                <c:pt idx="737">
                  <c:v>-31853.8725</c:v>
                </c:pt>
                <c:pt idx="738">
                  <c:v>-31993.5100000001</c:v>
                </c:pt>
                <c:pt idx="739">
                  <c:v>-32134.5524999999</c:v>
                </c:pt>
                <c:pt idx="740">
                  <c:v>-32277</c:v>
                </c:pt>
                <c:pt idx="741">
                  <c:v>-32420.8524999999</c:v>
                </c:pt>
                <c:pt idx="742">
                  <c:v>-32566.1099999999</c:v>
                </c:pt>
                <c:pt idx="743">
                  <c:v>-32712.7725</c:v>
                </c:pt>
                <c:pt idx="744">
                  <c:v>-32860.84</c:v>
                </c:pt>
                <c:pt idx="745">
                  <c:v>-33010.3125</c:v>
                </c:pt>
                <c:pt idx="746">
                  <c:v>-33161.1899999999</c:v>
                </c:pt>
                <c:pt idx="747">
                  <c:v>-33313.4725</c:v>
                </c:pt>
                <c:pt idx="748">
                  <c:v>-33467.1600000001</c:v>
                </c:pt>
                <c:pt idx="749">
                  <c:v>-33622.2524999999</c:v>
                </c:pt>
                <c:pt idx="750">
                  <c:v>-33778.75</c:v>
                </c:pt>
                <c:pt idx="751">
                  <c:v>-33936.6524999999</c:v>
                </c:pt>
                <c:pt idx="752">
                  <c:v>-34095.96</c:v>
                </c:pt>
                <c:pt idx="753">
                  <c:v>-34256.6725</c:v>
                </c:pt>
                <c:pt idx="754">
                  <c:v>-34418.7899999999</c:v>
                </c:pt>
                <c:pt idx="755">
                  <c:v>-34582.3125</c:v>
                </c:pt>
                <c:pt idx="756">
                  <c:v>-34747.2399999999</c:v>
                </c:pt>
                <c:pt idx="757">
                  <c:v>-34913.5725</c:v>
                </c:pt>
                <c:pt idx="758">
                  <c:v>-35081.31</c:v>
                </c:pt>
                <c:pt idx="759">
                  <c:v>-35250.4524999999</c:v>
                </c:pt>
                <c:pt idx="760">
                  <c:v>-35421</c:v>
                </c:pt>
                <c:pt idx="761">
                  <c:v>-35592.9524999998</c:v>
                </c:pt>
                <c:pt idx="762">
                  <c:v>-35766.31</c:v>
                </c:pt>
                <c:pt idx="763">
                  <c:v>-35941.0725000001</c:v>
                </c:pt>
                <c:pt idx="764">
                  <c:v>-36117.2399999999</c:v>
                </c:pt>
                <c:pt idx="765">
                  <c:v>-36294.8125</c:v>
                </c:pt>
                <c:pt idx="766">
                  <c:v>-36473.7899999999</c:v>
                </c:pt>
                <c:pt idx="767">
                  <c:v>-36654.1724999999</c:v>
                </c:pt>
                <c:pt idx="768">
                  <c:v>-36835.96</c:v>
                </c:pt>
                <c:pt idx="769">
                  <c:v>-37019.1525</c:v>
                </c:pt>
                <c:pt idx="770">
                  <c:v>-37203.75</c:v>
                </c:pt>
                <c:pt idx="771">
                  <c:v>-37389.7524999999</c:v>
                </c:pt>
                <c:pt idx="772">
                  <c:v>-37577.16</c:v>
                </c:pt>
                <c:pt idx="773">
                  <c:v>-37765.9725000001</c:v>
                </c:pt>
                <c:pt idx="774">
                  <c:v>-37956.1899999999</c:v>
                </c:pt>
                <c:pt idx="775">
                  <c:v>-38147.8125</c:v>
                </c:pt>
                <c:pt idx="776">
                  <c:v>-38340.8399999999</c:v>
                </c:pt>
                <c:pt idx="777">
                  <c:v>-38535.2725</c:v>
                </c:pt>
                <c:pt idx="778">
                  <c:v>-38731.11</c:v>
                </c:pt>
                <c:pt idx="779">
                  <c:v>-38928.3524999999</c:v>
                </c:pt>
                <c:pt idx="780">
                  <c:v>-39127</c:v>
                </c:pt>
                <c:pt idx="781">
                  <c:v>-39327.0524999999</c:v>
                </c:pt>
                <c:pt idx="782">
                  <c:v>-39528.5099999999</c:v>
                </c:pt>
                <c:pt idx="783">
                  <c:v>-39731.3725</c:v>
                </c:pt>
                <c:pt idx="784">
                  <c:v>-39935.6399999999</c:v>
                </c:pt>
                <c:pt idx="785">
                  <c:v>-40141.3125</c:v>
                </c:pt>
                <c:pt idx="786">
                  <c:v>-40348.3899999998</c:v>
                </c:pt>
                <c:pt idx="787">
                  <c:v>-40556.8725</c:v>
                </c:pt>
                <c:pt idx="788">
                  <c:v>-40766.7600000001</c:v>
                </c:pt>
                <c:pt idx="789">
                  <c:v>-40978.0524999999</c:v>
                </c:pt>
                <c:pt idx="790">
                  <c:v>-41190.75</c:v>
                </c:pt>
                <c:pt idx="791">
                  <c:v>-41404.8524999999</c:v>
                </c:pt>
                <c:pt idx="792">
                  <c:v>-41620.3599999999</c:v>
                </c:pt>
                <c:pt idx="793">
                  <c:v>-41837.2725</c:v>
                </c:pt>
                <c:pt idx="794">
                  <c:v>-42055.59</c:v>
                </c:pt>
                <c:pt idx="795">
                  <c:v>-42275.3125</c:v>
                </c:pt>
                <c:pt idx="796">
                  <c:v>-42496.4399999999</c:v>
                </c:pt>
                <c:pt idx="797">
                  <c:v>-42718.9725</c:v>
                </c:pt>
                <c:pt idx="798">
                  <c:v>-42942.9100000001</c:v>
                </c:pt>
                <c:pt idx="799">
                  <c:v>-43168.2524999999</c:v>
                </c:pt>
                <c:pt idx="800">
                  <c:v>-43395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"Gaillard 2003: Fe-Ir"</c:f>
              <c:strCache>
                <c:ptCount val="1"/>
                <c:pt idx="0">
                  <c:v>Gaillard 2003: Fe-Ir</c:v>
                </c:pt>
              </c:strCache>
            </c:strRef>
          </c:tx>
          <c:spPr>
            <a:solidFill>
              <a:srgbClr val="255e91"/>
            </a:solidFill>
            <a:ln w="2232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Sheet2!$H$2:$H$802</c:f>
              <c:numCache>
                <c:formatCode>General</c:formatCode>
                <c:ptCount val="801"/>
                <c:pt idx="0">
                  <c:v>1000</c:v>
                </c:pt>
                <c:pt idx="1">
                  <c:v>1005</c:v>
                </c:pt>
                <c:pt idx="2">
                  <c:v>1010</c:v>
                </c:pt>
                <c:pt idx="3">
                  <c:v>1015</c:v>
                </c:pt>
                <c:pt idx="4">
                  <c:v>1020</c:v>
                </c:pt>
                <c:pt idx="5">
                  <c:v>1025</c:v>
                </c:pt>
                <c:pt idx="6">
                  <c:v>1030</c:v>
                </c:pt>
                <c:pt idx="7">
                  <c:v>1035</c:v>
                </c:pt>
                <c:pt idx="8">
                  <c:v>1040</c:v>
                </c:pt>
                <c:pt idx="9">
                  <c:v>1045</c:v>
                </c:pt>
                <c:pt idx="10">
                  <c:v>1050</c:v>
                </c:pt>
                <c:pt idx="11">
                  <c:v>1055</c:v>
                </c:pt>
                <c:pt idx="12">
                  <c:v>1060</c:v>
                </c:pt>
                <c:pt idx="13">
                  <c:v>1065</c:v>
                </c:pt>
                <c:pt idx="14">
                  <c:v>1070</c:v>
                </c:pt>
                <c:pt idx="15">
                  <c:v>1075</c:v>
                </c:pt>
                <c:pt idx="16">
                  <c:v>1080</c:v>
                </c:pt>
                <c:pt idx="17">
                  <c:v>1085</c:v>
                </c:pt>
                <c:pt idx="18">
                  <c:v>1090</c:v>
                </c:pt>
                <c:pt idx="19">
                  <c:v>1095</c:v>
                </c:pt>
                <c:pt idx="20">
                  <c:v>1100</c:v>
                </c:pt>
                <c:pt idx="21">
                  <c:v>1105</c:v>
                </c:pt>
                <c:pt idx="22">
                  <c:v>1110</c:v>
                </c:pt>
                <c:pt idx="23">
                  <c:v>1115</c:v>
                </c:pt>
                <c:pt idx="24">
                  <c:v>1120</c:v>
                </c:pt>
                <c:pt idx="25">
                  <c:v>1125</c:v>
                </c:pt>
                <c:pt idx="26">
                  <c:v>1130</c:v>
                </c:pt>
                <c:pt idx="27">
                  <c:v>1135</c:v>
                </c:pt>
                <c:pt idx="28">
                  <c:v>1140</c:v>
                </c:pt>
                <c:pt idx="29">
                  <c:v>1145</c:v>
                </c:pt>
                <c:pt idx="30">
                  <c:v>1150</c:v>
                </c:pt>
                <c:pt idx="31">
                  <c:v>1155</c:v>
                </c:pt>
                <c:pt idx="32">
                  <c:v>1160</c:v>
                </c:pt>
                <c:pt idx="33">
                  <c:v>1165</c:v>
                </c:pt>
                <c:pt idx="34">
                  <c:v>1170</c:v>
                </c:pt>
                <c:pt idx="35">
                  <c:v>1175</c:v>
                </c:pt>
                <c:pt idx="36">
                  <c:v>1180</c:v>
                </c:pt>
                <c:pt idx="37">
                  <c:v>1185</c:v>
                </c:pt>
                <c:pt idx="38">
                  <c:v>1190</c:v>
                </c:pt>
                <c:pt idx="39">
                  <c:v>1195</c:v>
                </c:pt>
                <c:pt idx="40">
                  <c:v>1200</c:v>
                </c:pt>
                <c:pt idx="41">
                  <c:v>1205</c:v>
                </c:pt>
                <c:pt idx="42">
                  <c:v>1210</c:v>
                </c:pt>
                <c:pt idx="43">
                  <c:v>1215</c:v>
                </c:pt>
                <c:pt idx="44">
                  <c:v>1220</c:v>
                </c:pt>
                <c:pt idx="45">
                  <c:v>1225</c:v>
                </c:pt>
                <c:pt idx="46">
                  <c:v>1230</c:v>
                </c:pt>
                <c:pt idx="47">
                  <c:v>1235</c:v>
                </c:pt>
                <c:pt idx="48">
                  <c:v>1240</c:v>
                </c:pt>
                <c:pt idx="49">
                  <c:v>1245</c:v>
                </c:pt>
                <c:pt idx="50">
                  <c:v>1250</c:v>
                </c:pt>
                <c:pt idx="51">
                  <c:v>1255</c:v>
                </c:pt>
                <c:pt idx="52">
                  <c:v>1260</c:v>
                </c:pt>
                <c:pt idx="53">
                  <c:v>1265</c:v>
                </c:pt>
                <c:pt idx="54">
                  <c:v>1270</c:v>
                </c:pt>
                <c:pt idx="55">
                  <c:v>1275</c:v>
                </c:pt>
                <c:pt idx="56">
                  <c:v>1280</c:v>
                </c:pt>
                <c:pt idx="57">
                  <c:v>1285</c:v>
                </c:pt>
                <c:pt idx="58">
                  <c:v>1290</c:v>
                </c:pt>
                <c:pt idx="59">
                  <c:v>1295</c:v>
                </c:pt>
                <c:pt idx="60">
                  <c:v>1300</c:v>
                </c:pt>
                <c:pt idx="61">
                  <c:v>1305</c:v>
                </c:pt>
                <c:pt idx="62">
                  <c:v>1310</c:v>
                </c:pt>
                <c:pt idx="63">
                  <c:v>1315</c:v>
                </c:pt>
                <c:pt idx="64">
                  <c:v>1320</c:v>
                </c:pt>
                <c:pt idx="65">
                  <c:v>1325</c:v>
                </c:pt>
                <c:pt idx="66">
                  <c:v>1330</c:v>
                </c:pt>
                <c:pt idx="67">
                  <c:v>1335</c:v>
                </c:pt>
                <c:pt idx="68">
                  <c:v>1340</c:v>
                </c:pt>
                <c:pt idx="69">
                  <c:v>1345</c:v>
                </c:pt>
                <c:pt idx="70">
                  <c:v>1350</c:v>
                </c:pt>
                <c:pt idx="71">
                  <c:v>1355</c:v>
                </c:pt>
                <c:pt idx="72">
                  <c:v>1360</c:v>
                </c:pt>
                <c:pt idx="73">
                  <c:v>1365</c:v>
                </c:pt>
                <c:pt idx="74">
                  <c:v>1370</c:v>
                </c:pt>
                <c:pt idx="75">
                  <c:v>1375</c:v>
                </c:pt>
                <c:pt idx="76">
                  <c:v>1380</c:v>
                </c:pt>
                <c:pt idx="77">
                  <c:v>1385</c:v>
                </c:pt>
                <c:pt idx="78">
                  <c:v>1390</c:v>
                </c:pt>
                <c:pt idx="79">
                  <c:v>1395</c:v>
                </c:pt>
                <c:pt idx="80">
                  <c:v>1400</c:v>
                </c:pt>
                <c:pt idx="81">
                  <c:v>1405</c:v>
                </c:pt>
                <c:pt idx="82">
                  <c:v>1410</c:v>
                </c:pt>
                <c:pt idx="83">
                  <c:v>1415</c:v>
                </c:pt>
                <c:pt idx="84">
                  <c:v>1420</c:v>
                </c:pt>
                <c:pt idx="85">
                  <c:v>1425</c:v>
                </c:pt>
                <c:pt idx="86">
                  <c:v>1430</c:v>
                </c:pt>
                <c:pt idx="87">
                  <c:v>1435</c:v>
                </c:pt>
                <c:pt idx="88">
                  <c:v>1440</c:v>
                </c:pt>
                <c:pt idx="89">
                  <c:v>1445</c:v>
                </c:pt>
                <c:pt idx="90">
                  <c:v>1450</c:v>
                </c:pt>
                <c:pt idx="91">
                  <c:v>1455</c:v>
                </c:pt>
                <c:pt idx="92">
                  <c:v>1460</c:v>
                </c:pt>
                <c:pt idx="93">
                  <c:v>1465</c:v>
                </c:pt>
                <c:pt idx="94">
                  <c:v>1470</c:v>
                </c:pt>
                <c:pt idx="95">
                  <c:v>1475</c:v>
                </c:pt>
                <c:pt idx="96">
                  <c:v>1480</c:v>
                </c:pt>
                <c:pt idx="97">
                  <c:v>1485</c:v>
                </c:pt>
                <c:pt idx="98">
                  <c:v>1490</c:v>
                </c:pt>
                <c:pt idx="99">
                  <c:v>1495</c:v>
                </c:pt>
                <c:pt idx="100">
                  <c:v>1500</c:v>
                </c:pt>
                <c:pt idx="101">
                  <c:v>1505</c:v>
                </c:pt>
                <c:pt idx="102">
                  <c:v>1510</c:v>
                </c:pt>
                <c:pt idx="103">
                  <c:v>1515</c:v>
                </c:pt>
                <c:pt idx="104">
                  <c:v>1520</c:v>
                </c:pt>
                <c:pt idx="105">
                  <c:v>1525</c:v>
                </c:pt>
                <c:pt idx="106">
                  <c:v>1530</c:v>
                </c:pt>
                <c:pt idx="107">
                  <c:v>1535</c:v>
                </c:pt>
                <c:pt idx="108">
                  <c:v>1540</c:v>
                </c:pt>
                <c:pt idx="109">
                  <c:v>1545</c:v>
                </c:pt>
                <c:pt idx="110">
                  <c:v>1550</c:v>
                </c:pt>
                <c:pt idx="111">
                  <c:v>1555</c:v>
                </c:pt>
                <c:pt idx="112">
                  <c:v>1560</c:v>
                </c:pt>
                <c:pt idx="113">
                  <c:v>1565</c:v>
                </c:pt>
                <c:pt idx="114">
                  <c:v>1570</c:v>
                </c:pt>
                <c:pt idx="115">
                  <c:v>1575</c:v>
                </c:pt>
                <c:pt idx="116">
                  <c:v>1580</c:v>
                </c:pt>
                <c:pt idx="117">
                  <c:v>1585</c:v>
                </c:pt>
                <c:pt idx="118">
                  <c:v>1590</c:v>
                </c:pt>
                <c:pt idx="119">
                  <c:v>1595</c:v>
                </c:pt>
                <c:pt idx="120">
                  <c:v>1600</c:v>
                </c:pt>
                <c:pt idx="121">
                  <c:v>1605</c:v>
                </c:pt>
                <c:pt idx="122">
                  <c:v>1610</c:v>
                </c:pt>
                <c:pt idx="123">
                  <c:v>1615</c:v>
                </c:pt>
                <c:pt idx="124">
                  <c:v>1620</c:v>
                </c:pt>
                <c:pt idx="125">
                  <c:v>1625</c:v>
                </c:pt>
                <c:pt idx="126">
                  <c:v>1630</c:v>
                </c:pt>
                <c:pt idx="127">
                  <c:v>1635</c:v>
                </c:pt>
                <c:pt idx="128">
                  <c:v>1640</c:v>
                </c:pt>
                <c:pt idx="129">
                  <c:v>1645</c:v>
                </c:pt>
                <c:pt idx="130">
                  <c:v>1650</c:v>
                </c:pt>
                <c:pt idx="131">
                  <c:v>1655</c:v>
                </c:pt>
                <c:pt idx="132">
                  <c:v>1660</c:v>
                </c:pt>
                <c:pt idx="133">
                  <c:v>1665</c:v>
                </c:pt>
                <c:pt idx="134">
                  <c:v>1670</c:v>
                </c:pt>
                <c:pt idx="135">
                  <c:v>1675</c:v>
                </c:pt>
                <c:pt idx="136">
                  <c:v>1680</c:v>
                </c:pt>
                <c:pt idx="137">
                  <c:v>1685</c:v>
                </c:pt>
                <c:pt idx="138">
                  <c:v>1690</c:v>
                </c:pt>
                <c:pt idx="139">
                  <c:v>1695</c:v>
                </c:pt>
                <c:pt idx="140">
                  <c:v>1700</c:v>
                </c:pt>
                <c:pt idx="141">
                  <c:v>1705</c:v>
                </c:pt>
                <c:pt idx="142">
                  <c:v>1710</c:v>
                </c:pt>
                <c:pt idx="143">
                  <c:v>1715</c:v>
                </c:pt>
                <c:pt idx="144">
                  <c:v>1720</c:v>
                </c:pt>
                <c:pt idx="145">
                  <c:v>1725</c:v>
                </c:pt>
                <c:pt idx="146">
                  <c:v>1730</c:v>
                </c:pt>
                <c:pt idx="147">
                  <c:v>1735</c:v>
                </c:pt>
                <c:pt idx="148">
                  <c:v>1740</c:v>
                </c:pt>
                <c:pt idx="149">
                  <c:v>1745</c:v>
                </c:pt>
                <c:pt idx="150">
                  <c:v>1750</c:v>
                </c:pt>
                <c:pt idx="151">
                  <c:v>1755</c:v>
                </c:pt>
                <c:pt idx="152">
                  <c:v>1760</c:v>
                </c:pt>
                <c:pt idx="153">
                  <c:v>1765</c:v>
                </c:pt>
                <c:pt idx="154">
                  <c:v>1770</c:v>
                </c:pt>
                <c:pt idx="155">
                  <c:v>1775</c:v>
                </c:pt>
                <c:pt idx="156">
                  <c:v>1780</c:v>
                </c:pt>
                <c:pt idx="157">
                  <c:v>1785</c:v>
                </c:pt>
                <c:pt idx="158">
                  <c:v>1790</c:v>
                </c:pt>
                <c:pt idx="159">
                  <c:v>1795</c:v>
                </c:pt>
                <c:pt idx="160">
                  <c:v>1800</c:v>
                </c:pt>
                <c:pt idx="161">
                  <c:v>1805</c:v>
                </c:pt>
                <c:pt idx="162">
                  <c:v>1810</c:v>
                </c:pt>
                <c:pt idx="163">
                  <c:v>1815</c:v>
                </c:pt>
                <c:pt idx="164">
                  <c:v>1820</c:v>
                </c:pt>
                <c:pt idx="165">
                  <c:v>1825</c:v>
                </c:pt>
                <c:pt idx="166">
                  <c:v>1830</c:v>
                </c:pt>
                <c:pt idx="167">
                  <c:v>1835</c:v>
                </c:pt>
                <c:pt idx="168">
                  <c:v>1840</c:v>
                </c:pt>
                <c:pt idx="169">
                  <c:v>1845</c:v>
                </c:pt>
                <c:pt idx="170">
                  <c:v>1850</c:v>
                </c:pt>
                <c:pt idx="171">
                  <c:v>1855</c:v>
                </c:pt>
                <c:pt idx="172">
                  <c:v>1860</c:v>
                </c:pt>
                <c:pt idx="173">
                  <c:v>1865</c:v>
                </c:pt>
                <c:pt idx="174">
                  <c:v>1870</c:v>
                </c:pt>
                <c:pt idx="175">
                  <c:v>1875</c:v>
                </c:pt>
                <c:pt idx="176">
                  <c:v>1880</c:v>
                </c:pt>
                <c:pt idx="177">
                  <c:v>1885</c:v>
                </c:pt>
                <c:pt idx="178">
                  <c:v>1890</c:v>
                </c:pt>
                <c:pt idx="179">
                  <c:v>1895</c:v>
                </c:pt>
                <c:pt idx="180">
                  <c:v>1900</c:v>
                </c:pt>
                <c:pt idx="181">
                  <c:v>1905</c:v>
                </c:pt>
                <c:pt idx="182">
                  <c:v>1910</c:v>
                </c:pt>
                <c:pt idx="183">
                  <c:v>1915</c:v>
                </c:pt>
                <c:pt idx="184">
                  <c:v>1920</c:v>
                </c:pt>
                <c:pt idx="185">
                  <c:v>1925</c:v>
                </c:pt>
                <c:pt idx="186">
                  <c:v>1930</c:v>
                </c:pt>
                <c:pt idx="187">
                  <c:v>1935</c:v>
                </c:pt>
                <c:pt idx="188">
                  <c:v>1940</c:v>
                </c:pt>
                <c:pt idx="189">
                  <c:v>1945</c:v>
                </c:pt>
                <c:pt idx="190">
                  <c:v>1950</c:v>
                </c:pt>
                <c:pt idx="191">
                  <c:v>1955</c:v>
                </c:pt>
                <c:pt idx="192">
                  <c:v>1960</c:v>
                </c:pt>
                <c:pt idx="193">
                  <c:v>1965</c:v>
                </c:pt>
                <c:pt idx="194">
                  <c:v>1970</c:v>
                </c:pt>
                <c:pt idx="195">
                  <c:v>1975</c:v>
                </c:pt>
                <c:pt idx="196">
                  <c:v>1980</c:v>
                </c:pt>
                <c:pt idx="197">
                  <c:v>1985</c:v>
                </c:pt>
                <c:pt idx="198">
                  <c:v>1990</c:v>
                </c:pt>
                <c:pt idx="199">
                  <c:v>1995</c:v>
                </c:pt>
                <c:pt idx="200">
                  <c:v>2000</c:v>
                </c:pt>
                <c:pt idx="201">
                  <c:v>2005</c:v>
                </c:pt>
                <c:pt idx="202">
                  <c:v>2010</c:v>
                </c:pt>
                <c:pt idx="203">
                  <c:v>2015</c:v>
                </c:pt>
                <c:pt idx="204">
                  <c:v>2020</c:v>
                </c:pt>
                <c:pt idx="205">
                  <c:v>2025</c:v>
                </c:pt>
                <c:pt idx="206">
                  <c:v>2030</c:v>
                </c:pt>
                <c:pt idx="207">
                  <c:v>2035</c:v>
                </c:pt>
                <c:pt idx="208">
                  <c:v>2040</c:v>
                </c:pt>
                <c:pt idx="209">
                  <c:v>2045</c:v>
                </c:pt>
                <c:pt idx="210">
                  <c:v>2050</c:v>
                </c:pt>
                <c:pt idx="211">
                  <c:v>2055</c:v>
                </c:pt>
                <c:pt idx="212">
                  <c:v>2060</c:v>
                </c:pt>
                <c:pt idx="213">
                  <c:v>2065</c:v>
                </c:pt>
                <c:pt idx="214">
                  <c:v>2070</c:v>
                </c:pt>
                <c:pt idx="215">
                  <c:v>2075</c:v>
                </c:pt>
                <c:pt idx="216">
                  <c:v>2080</c:v>
                </c:pt>
                <c:pt idx="217">
                  <c:v>2085</c:v>
                </c:pt>
                <c:pt idx="218">
                  <c:v>2090</c:v>
                </c:pt>
                <c:pt idx="219">
                  <c:v>2095</c:v>
                </c:pt>
                <c:pt idx="220">
                  <c:v>2100</c:v>
                </c:pt>
                <c:pt idx="221">
                  <c:v>2105</c:v>
                </c:pt>
                <c:pt idx="222">
                  <c:v>2110</c:v>
                </c:pt>
                <c:pt idx="223">
                  <c:v>2115</c:v>
                </c:pt>
                <c:pt idx="224">
                  <c:v>2120</c:v>
                </c:pt>
                <c:pt idx="225">
                  <c:v>2125</c:v>
                </c:pt>
                <c:pt idx="226">
                  <c:v>2130</c:v>
                </c:pt>
                <c:pt idx="227">
                  <c:v>2135</c:v>
                </c:pt>
                <c:pt idx="228">
                  <c:v>2140</c:v>
                </c:pt>
                <c:pt idx="229">
                  <c:v>2145</c:v>
                </c:pt>
                <c:pt idx="230">
                  <c:v>2150</c:v>
                </c:pt>
                <c:pt idx="231">
                  <c:v>2155</c:v>
                </c:pt>
                <c:pt idx="232">
                  <c:v>2160</c:v>
                </c:pt>
                <c:pt idx="233">
                  <c:v>2165</c:v>
                </c:pt>
                <c:pt idx="234">
                  <c:v>2170</c:v>
                </c:pt>
                <c:pt idx="235">
                  <c:v>2175</c:v>
                </c:pt>
                <c:pt idx="236">
                  <c:v>2180</c:v>
                </c:pt>
                <c:pt idx="237">
                  <c:v>2185</c:v>
                </c:pt>
                <c:pt idx="238">
                  <c:v>2190</c:v>
                </c:pt>
                <c:pt idx="239">
                  <c:v>2195</c:v>
                </c:pt>
                <c:pt idx="240">
                  <c:v>2200</c:v>
                </c:pt>
                <c:pt idx="241">
                  <c:v>2205</c:v>
                </c:pt>
                <c:pt idx="242">
                  <c:v>2210</c:v>
                </c:pt>
                <c:pt idx="243">
                  <c:v>2215</c:v>
                </c:pt>
                <c:pt idx="244">
                  <c:v>2220</c:v>
                </c:pt>
                <c:pt idx="245">
                  <c:v>2225</c:v>
                </c:pt>
                <c:pt idx="246">
                  <c:v>2230</c:v>
                </c:pt>
                <c:pt idx="247">
                  <c:v>2235</c:v>
                </c:pt>
                <c:pt idx="248">
                  <c:v>2240</c:v>
                </c:pt>
                <c:pt idx="249">
                  <c:v>2245</c:v>
                </c:pt>
                <c:pt idx="250">
                  <c:v>2250</c:v>
                </c:pt>
                <c:pt idx="251">
                  <c:v>2255</c:v>
                </c:pt>
                <c:pt idx="252">
                  <c:v>2260</c:v>
                </c:pt>
                <c:pt idx="253">
                  <c:v>2265</c:v>
                </c:pt>
                <c:pt idx="254">
                  <c:v>2270</c:v>
                </c:pt>
                <c:pt idx="255">
                  <c:v>2275</c:v>
                </c:pt>
                <c:pt idx="256">
                  <c:v>2280</c:v>
                </c:pt>
                <c:pt idx="257">
                  <c:v>2285</c:v>
                </c:pt>
                <c:pt idx="258">
                  <c:v>2290</c:v>
                </c:pt>
                <c:pt idx="259">
                  <c:v>2295</c:v>
                </c:pt>
                <c:pt idx="260">
                  <c:v>2300</c:v>
                </c:pt>
                <c:pt idx="261">
                  <c:v>2305</c:v>
                </c:pt>
                <c:pt idx="262">
                  <c:v>2310</c:v>
                </c:pt>
                <c:pt idx="263">
                  <c:v>2315</c:v>
                </c:pt>
                <c:pt idx="264">
                  <c:v>2320</c:v>
                </c:pt>
                <c:pt idx="265">
                  <c:v>2325</c:v>
                </c:pt>
                <c:pt idx="266">
                  <c:v>2330</c:v>
                </c:pt>
                <c:pt idx="267">
                  <c:v>2335</c:v>
                </c:pt>
                <c:pt idx="268">
                  <c:v>2340</c:v>
                </c:pt>
                <c:pt idx="269">
                  <c:v>2345</c:v>
                </c:pt>
                <c:pt idx="270">
                  <c:v>2350</c:v>
                </c:pt>
                <c:pt idx="271">
                  <c:v>2355</c:v>
                </c:pt>
                <c:pt idx="272">
                  <c:v>2360</c:v>
                </c:pt>
                <c:pt idx="273">
                  <c:v>2365</c:v>
                </c:pt>
                <c:pt idx="274">
                  <c:v>2370</c:v>
                </c:pt>
                <c:pt idx="275">
                  <c:v>2375</c:v>
                </c:pt>
                <c:pt idx="276">
                  <c:v>2380</c:v>
                </c:pt>
                <c:pt idx="277">
                  <c:v>2385</c:v>
                </c:pt>
                <c:pt idx="278">
                  <c:v>2390</c:v>
                </c:pt>
                <c:pt idx="279">
                  <c:v>2395</c:v>
                </c:pt>
                <c:pt idx="280">
                  <c:v>2400</c:v>
                </c:pt>
                <c:pt idx="281">
                  <c:v>2405</c:v>
                </c:pt>
                <c:pt idx="282">
                  <c:v>2410</c:v>
                </c:pt>
                <c:pt idx="283">
                  <c:v>2415</c:v>
                </c:pt>
                <c:pt idx="284">
                  <c:v>2420</c:v>
                </c:pt>
                <c:pt idx="285">
                  <c:v>2425</c:v>
                </c:pt>
                <c:pt idx="286">
                  <c:v>2430</c:v>
                </c:pt>
                <c:pt idx="287">
                  <c:v>2435</c:v>
                </c:pt>
                <c:pt idx="288">
                  <c:v>2440</c:v>
                </c:pt>
                <c:pt idx="289">
                  <c:v>2445</c:v>
                </c:pt>
                <c:pt idx="290">
                  <c:v>2450</c:v>
                </c:pt>
                <c:pt idx="291">
                  <c:v>2455</c:v>
                </c:pt>
                <c:pt idx="292">
                  <c:v>2460</c:v>
                </c:pt>
                <c:pt idx="293">
                  <c:v>2465</c:v>
                </c:pt>
                <c:pt idx="294">
                  <c:v>2470</c:v>
                </c:pt>
                <c:pt idx="295">
                  <c:v>2475</c:v>
                </c:pt>
                <c:pt idx="296">
                  <c:v>2480</c:v>
                </c:pt>
                <c:pt idx="297">
                  <c:v>2485</c:v>
                </c:pt>
                <c:pt idx="298">
                  <c:v>2490</c:v>
                </c:pt>
                <c:pt idx="299">
                  <c:v>2495</c:v>
                </c:pt>
                <c:pt idx="300">
                  <c:v>2500</c:v>
                </c:pt>
                <c:pt idx="301">
                  <c:v>2505</c:v>
                </c:pt>
                <c:pt idx="302">
                  <c:v>2510</c:v>
                </c:pt>
                <c:pt idx="303">
                  <c:v>2515</c:v>
                </c:pt>
                <c:pt idx="304">
                  <c:v>2520</c:v>
                </c:pt>
                <c:pt idx="305">
                  <c:v>2525</c:v>
                </c:pt>
                <c:pt idx="306">
                  <c:v>2530</c:v>
                </c:pt>
                <c:pt idx="307">
                  <c:v>2535</c:v>
                </c:pt>
                <c:pt idx="308">
                  <c:v>2540</c:v>
                </c:pt>
                <c:pt idx="309">
                  <c:v>2545</c:v>
                </c:pt>
                <c:pt idx="310">
                  <c:v>2550</c:v>
                </c:pt>
                <c:pt idx="311">
                  <c:v>2555</c:v>
                </c:pt>
                <c:pt idx="312">
                  <c:v>2560</c:v>
                </c:pt>
                <c:pt idx="313">
                  <c:v>2565</c:v>
                </c:pt>
                <c:pt idx="314">
                  <c:v>2570</c:v>
                </c:pt>
                <c:pt idx="315">
                  <c:v>2575</c:v>
                </c:pt>
                <c:pt idx="316">
                  <c:v>2580</c:v>
                </c:pt>
                <c:pt idx="317">
                  <c:v>2585</c:v>
                </c:pt>
                <c:pt idx="318">
                  <c:v>2590</c:v>
                </c:pt>
                <c:pt idx="319">
                  <c:v>2595</c:v>
                </c:pt>
                <c:pt idx="320">
                  <c:v>2600</c:v>
                </c:pt>
                <c:pt idx="321">
                  <c:v>2605</c:v>
                </c:pt>
                <c:pt idx="322">
                  <c:v>2610</c:v>
                </c:pt>
                <c:pt idx="323">
                  <c:v>2615</c:v>
                </c:pt>
                <c:pt idx="324">
                  <c:v>2620</c:v>
                </c:pt>
                <c:pt idx="325">
                  <c:v>2625</c:v>
                </c:pt>
                <c:pt idx="326">
                  <c:v>2630</c:v>
                </c:pt>
                <c:pt idx="327">
                  <c:v>2635</c:v>
                </c:pt>
                <c:pt idx="328">
                  <c:v>2640</c:v>
                </c:pt>
                <c:pt idx="329">
                  <c:v>2645</c:v>
                </c:pt>
                <c:pt idx="330">
                  <c:v>2650</c:v>
                </c:pt>
                <c:pt idx="331">
                  <c:v>2655</c:v>
                </c:pt>
                <c:pt idx="332">
                  <c:v>2660</c:v>
                </c:pt>
                <c:pt idx="333">
                  <c:v>2665</c:v>
                </c:pt>
                <c:pt idx="334">
                  <c:v>2670</c:v>
                </c:pt>
                <c:pt idx="335">
                  <c:v>2675</c:v>
                </c:pt>
                <c:pt idx="336">
                  <c:v>2680</c:v>
                </c:pt>
                <c:pt idx="337">
                  <c:v>2685</c:v>
                </c:pt>
                <c:pt idx="338">
                  <c:v>2690</c:v>
                </c:pt>
                <c:pt idx="339">
                  <c:v>2695</c:v>
                </c:pt>
                <c:pt idx="340">
                  <c:v>2700</c:v>
                </c:pt>
                <c:pt idx="341">
                  <c:v>2705</c:v>
                </c:pt>
                <c:pt idx="342">
                  <c:v>2710</c:v>
                </c:pt>
                <c:pt idx="343">
                  <c:v>2715</c:v>
                </c:pt>
                <c:pt idx="344">
                  <c:v>2720</c:v>
                </c:pt>
                <c:pt idx="345">
                  <c:v>2725</c:v>
                </c:pt>
                <c:pt idx="346">
                  <c:v>2730</c:v>
                </c:pt>
                <c:pt idx="347">
                  <c:v>2735</c:v>
                </c:pt>
                <c:pt idx="348">
                  <c:v>2740</c:v>
                </c:pt>
                <c:pt idx="349">
                  <c:v>2745</c:v>
                </c:pt>
                <c:pt idx="350">
                  <c:v>2750</c:v>
                </c:pt>
                <c:pt idx="351">
                  <c:v>2755</c:v>
                </c:pt>
                <c:pt idx="352">
                  <c:v>2760</c:v>
                </c:pt>
                <c:pt idx="353">
                  <c:v>2765</c:v>
                </c:pt>
                <c:pt idx="354">
                  <c:v>2770</c:v>
                </c:pt>
                <c:pt idx="355">
                  <c:v>2775</c:v>
                </c:pt>
                <c:pt idx="356">
                  <c:v>2780</c:v>
                </c:pt>
                <c:pt idx="357">
                  <c:v>2785</c:v>
                </c:pt>
                <c:pt idx="358">
                  <c:v>2790</c:v>
                </c:pt>
                <c:pt idx="359">
                  <c:v>2795</c:v>
                </c:pt>
                <c:pt idx="360">
                  <c:v>2800</c:v>
                </c:pt>
                <c:pt idx="361">
                  <c:v>2805</c:v>
                </c:pt>
                <c:pt idx="362">
                  <c:v>2810</c:v>
                </c:pt>
                <c:pt idx="363">
                  <c:v>2815</c:v>
                </c:pt>
                <c:pt idx="364">
                  <c:v>2820</c:v>
                </c:pt>
                <c:pt idx="365">
                  <c:v>2825</c:v>
                </c:pt>
                <c:pt idx="366">
                  <c:v>2830</c:v>
                </c:pt>
                <c:pt idx="367">
                  <c:v>2835</c:v>
                </c:pt>
                <c:pt idx="368">
                  <c:v>2840</c:v>
                </c:pt>
                <c:pt idx="369">
                  <c:v>2845</c:v>
                </c:pt>
                <c:pt idx="370">
                  <c:v>2850</c:v>
                </c:pt>
                <c:pt idx="371">
                  <c:v>2855</c:v>
                </c:pt>
                <c:pt idx="372">
                  <c:v>2860</c:v>
                </c:pt>
                <c:pt idx="373">
                  <c:v>2865</c:v>
                </c:pt>
                <c:pt idx="374">
                  <c:v>2870</c:v>
                </c:pt>
                <c:pt idx="375">
                  <c:v>2875</c:v>
                </c:pt>
                <c:pt idx="376">
                  <c:v>2880</c:v>
                </c:pt>
                <c:pt idx="377">
                  <c:v>2885</c:v>
                </c:pt>
                <c:pt idx="378">
                  <c:v>2890</c:v>
                </c:pt>
                <c:pt idx="379">
                  <c:v>2895</c:v>
                </c:pt>
                <c:pt idx="380">
                  <c:v>2900</c:v>
                </c:pt>
                <c:pt idx="381">
                  <c:v>2905</c:v>
                </c:pt>
                <c:pt idx="382">
                  <c:v>2910</c:v>
                </c:pt>
                <c:pt idx="383">
                  <c:v>2915</c:v>
                </c:pt>
                <c:pt idx="384">
                  <c:v>2920</c:v>
                </c:pt>
                <c:pt idx="385">
                  <c:v>2925</c:v>
                </c:pt>
                <c:pt idx="386">
                  <c:v>2930</c:v>
                </c:pt>
                <c:pt idx="387">
                  <c:v>2935</c:v>
                </c:pt>
                <c:pt idx="388">
                  <c:v>2940</c:v>
                </c:pt>
                <c:pt idx="389">
                  <c:v>2945</c:v>
                </c:pt>
                <c:pt idx="390">
                  <c:v>2950</c:v>
                </c:pt>
                <c:pt idx="391">
                  <c:v>2955</c:v>
                </c:pt>
                <c:pt idx="392">
                  <c:v>2960</c:v>
                </c:pt>
                <c:pt idx="393">
                  <c:v>2965</c:v>
                </c:pt>
                <c:pt idx="394">
                  <c:v>2970</c:v>
                </c:pt>
                <c:pt idx="395">
                  <c:v>2975</c:v>
                </c:pt>
                <c:pt idx="396">
                  <c:v>2980</c:v>
                </c:pt>
                <c:pt idx="397">
                  <c:v>2985</c:v>
                </c:pt>
                <c:pt idx="398">
                  <c:v>2990</c:v>
                </c:pt>
                <c:pt idx="399">
                  <c:v>2995</c:v>
                </c:pt>
                <c:pt idx="400">
                  <c:v>3000</c:v>
                </c:pt>
                <c:pt idx="401">
                  <c:v>3005</c:v>
                </c:pt>
                <c:pt idx="402">
                  <c:v>3010</c:v>
                </c:pt>
                <c:pt idx="403">
                  <c:v>3015</c:v>
                </c:pt>
                <c:pt idx="404">
                  <c:v>3020</c:v>
                </c:pt>
                <c:pt idx="405">
                  <c:v>3025</c:v>
                </c:pt>
                <c:pt idx="406">
                  <c:v>3030</c:v>
                </c:pt>
                <c:pt idx="407">
                  <c:v>3035</c:v>
                </c:pt>
                <c:pt idx="408">
                  <c:v>3040</c:v>
                </c:pt>
                <c:pt idx="409">
                  <c:v>3045</c:v>
                </c:pt>
                <c:pt idx="410">
                  <c:v>3050</c:v>
                </c:pt>
                <c:pt idx="411">
                  <c:v>3055</c:v>
                </c:pt>
                <c:pt idx="412">
                  <c:v>3060</c:v>
                </c:pt>
                <c:pt idx="413">
                  <c:v>3065</c:v>
                </c:pt>
                <c:pt idx="414">
                  <c:v>3070</c:v>
                </c:pt>
                <c:pt idx="415">
                  <c:v>3075</c:v>
                </c:pt>
                <c:pt idx="416">
                  <c:v>3080</c:v>
                </c:pt>
                <c:pt idx="417">
                  <c:v>3085</c:v>
                </c:pt>
                <c:pt idx="418">
                  <c:v>3090</c:v>
                </c:pt>
                <c:pt idx="419">
                  <c:v>3095</c:v>
                </c:pt>
                <c:pt idx="420">
                  <c:v>3100</c:v>
                </c:pt>
                <c:pt idx="421">
                  <c:v>3105</c:v>
                </c:pt>
                <c:pt idx="422">
                  <c:v>3110</c:v>
                </c:pt>
                <c:pt idx="423">
                  <c:v>3115</c:v>
                </c:pt>
                <c:pt idx="424">
                  <c:v>3120</c:v>
                </c:pt>
                <c:pt idx="425">
                  <c:v>3125</c:v>
                </c:pt>
                <c:pt idx="426">
                  <c:v>3130</c:v>
                </c:pt>
                <c:pt idx="427">
                  <c:v>3135</c:v>
                </c:pt>
                <c:pt idx="428">
                  <c:v>3140</c:v>
                </c:pt>
                <c:pt idx="429">
                  <c:v>3145</c:v>
                </c:pt>
                <c:pt idx="430">
                  <c:v>3150</c:v>
                </c:pt>
                <c:pt idx="431">
                  <c:v>3155</c:v>
                </c:pt>
                <c:pt idx="432">
                  <c:v>3160</c:v>
                </c:pt>
                <c:pt idx="433">
                  <c:v>3165</c:v>
                </c:pt>
                <c:pt idx="434">
                  <c:v>3170</c:v>
                </c:pt>
                <c:pt idx="435">
                  <c:v>3175</c:v>
                </c:pt>
                <c:pt idx="436">
                  <c:v>3180</c:v>
                </c:pt>
                <c:pt idx="437">
                  <c:v>3185</c:v>
                </c:pt>
                <c:pt idx="438">
                  <c:v>3190</c:v>
                </c:pt>
                <c:pt idx="439">
                  <c:v>3195</c:v>
                </c:pt>
                <c:pt idx="440">
                  <c:v>3200</c:v>
                </c:pt>
                <c:pt idx="441">
                  <c:v>3205</c:v>
                </c:pt>
                <c:pt idx="442">
                  <c:v>3210</c:v>
                </c:pt>
                <c:pt idx="443">
                  <c:v>3215</c:v>
                </c:pt>
                <c:pt idx="444">
                  <c:v>3220</c:v>
                </c:pt>
                <c:pt idx="445">
                  <c:v>3225</c:v>
                </c:pt>
                <c:pt idx="446">
                  <c:v>3230</c:v>
                </c:pt>
                <c:pt idx="447">
                  <c:v>3235</c:v>
                </c:pt>
                <c:pt idx="448">
                  <c:v>3240</c:v>
                </c:pt>
                <c:pt idx="449">
                  <c:v>3245</c:v>
                </c:pt>
                <c:pt idx="450">
                  <c:v>3250</c:v>
                </c:pt>
                <c:pt idx="451">
                  <c:v>3255</c:v>
                </c:pt>
                <c:pt idx="452">
                  <c:v>3260</c:v>
                </c:pt>
                <c:pt idx="453">
                  <c:v>3265</c:v>
                </c:pt>
                <c:pt idx="454">
                  <c:v>3270</c:v>
                </c:pt>
                <c:pt idx="455">
                  <c:v>3275</c:v>
                </c:pt>
                <c:pt idx="456">
                  <c:v>3280</c:v>
                </c:pt>
                <c:pt idx="457">
                  <c:v>3285</c:v>
                </c:pt>
                <c:pt idx="458">
                  <c:v>3290</c:v>
                </c:pt>
                <c:pt idx="459">
                  <c:v>3295</c:v>
                </c:pt>
                <c:pt idx="460">
                  <c:v>3300</c:v>
                </c:pt>
                <c:pt idx="461">
                  <c:v>3305</c:v>
                </c:pt>
                <c:pt idx="462">
                  <c:v>3310</c:v>
                </c:pt>
                <c:pt idx="463">
                  <c:v>3315</c:v>
                </c:pt>
                <c:pt idx="464">
                  <c:v>3320</c:v>
                </c:pt>
                <c:pt idx="465">
                  <c:v>3325</c:v>
                </c:pt>
                <c:pt idx="466">
                  <c:v>3330</c:v>
                </c:pt>
                <c:pt idx="467">
                  <c:v>3335</c:v>
                </c:pt>
                <c:pt idx="468">
                  <c:v>3340</c:v>
                </c:pt>
                <c:pt idx="469">
                  <c:v>3345</c:v>
                </c:pt>
                <c:pt idx="470">
                  <c:v>3350</c:v>
                </c:pt>
                <c:pt idx="471">
                  <c:v>3355</c:v>
                </c:pt>
                <c:pt idx="472">
                  <c:v>3360</c:v>
                </c:pt>
                <c:pt idx="473">
                  <c:v>3365</c:v>
                </c:pt>
                <c:pt idx="474">
                  <c:v>3370</c:v>
                </c:pt>
                <c:pt idx="475">
                  <c:v>3375</c:v>
                </c:pt>
                <c:pt idx="476">
                  <c:v>3380</c:v>
                </c:pt>
                <c:pt idx="477">
                  <c:v>3385</c:v>
                </c:pt>
                <c:pt idx="478">
                  <c:v>3390</c:v>
                </c:pt>
                <c:pt idx="479">
                  <c:v>3395</c:v>
                </c:pt>
                <c:pt idx="480">
                  <c:v>3400</c:v>
                </c:pt>
                <c:pt idx="481">
                  <c:v>3405</c:v>
                </c:pt>
                <c:pt idx="482">
                  <c:v>3410</c:v>
                </c:pt>
                <c:pt idx="483">
                  <c:v>3415</c:v>
                </c:pt>
                <c:pt idx="484">
                  <c:v>3420</c:v>
                </c:pt>
                <c:pt idx="485">
                  <c:v>3425</c:v>
                </c:pt>
                <c:pt idx="486">
                  <c:v>3430</c:v>
                </c:pt>
                <c:pt idx="487">
                  <c:v>3435</c:v>
                </c:pt>
                <c:pt idx="488">
                  <c:v>3440</c:v>
                </c:pt>
                <c:pt idx="489">
                  <c:v>3445</c:v>
                </c:pt>
                <c:pt idx="490">
                  <c:v>3450</c:v>
                </c:pt>
                <c:pt idx="491">
                  <c:v>3455</c:v>
                </c:pt>
                <c:pt idx="492">
                  <c:v>3460</c:v>
                </c:pt>
                <c:pt idx="493">
                  <c:v>3465</c:v>
                </c:pt>
                <c:pt idx="494">
                  <c:v>3470</c:v>
                </c:pt>
                <c:pt idx="495">
                  <c:v>3475</c:v>
                </c:pt>
                <c:pt idx="496">
                  <c:v>3480</c:v>
                </c:pt>
                <c:pt idx="497">
                  <c:v>3485</c:v>
                </c:pt>
                <c:pt idx="498">
                  <c:v>3490</c:v>
                </c:pt>
                <c:pt idx="499">
                  <c:v>3495</c:v>
                </c:pt>
                <c:pt idx="500">
                  <c:v>3500</c:v>
                </c:pt>
                <c:pt idx="501">
                  <c:v>3505</c:v>
                </c:pt>
                <c:pt idx="502">
                  <c:v>3510</c:v>
                </c:pt>
                <c:pt idx="503">
                  <c:v>3515</c:v>
                </c:pt>
                <c:pt idx="504">
                  <c:v>3520</c:v>
                </c:pt>
                <c:pt idx="505">
                  <c:v>3525</c:v>
                </c:pt>
                <c:pt idx="506">
                  <c:v>3530</c:v>
                </c:pt>
                <c:pt idx="507">
                  <c:v>3535</c:v>
                </c:pt>
                <c:pt idx="508">
                  <c:v>3540</c:v>
                </c:pt>
                <c:pt idx="509">
                  <c:v>3545</c:v>
                </c:pt>
                <c:pt idx="510">
                  <c:v>3550</c:v>
                </c:pt>
                <c:pt idx="511">
                  <c:v>3555</c:v>
                </c:pt>
                <c:pt idx="512">
                  <c:v>3560</c:v>
                </c:pt>
                <c:pt idx="513">
                  <c:v>3565</c:v>
                </c:pt>
                <c:pt idx="514">
                  <c:v>3570</c:v>
                </c:pt>
                <c:pt idx="515">
                  <c:v>3575</c:v>
                </c:pt>
                <c:pt idx="516">
                  <c:v>3580</c:v>
                </c:pt>
                <c:pt idx="517">
                  <c:v>3585</c:v>
                </c:pt>
                <c:pt idx="518">
                  <c:v>3590</c:v>
                </c:pt>
                <c:pt idx="519">
                  <c:v>3595</c:v>
                </c:pt>
                <c:pt idx="520">
                  <c:v>3600</c:v>
                </c:pt>
                <c:pt idx="521">
                  <c:v>3605</c:v>
                </c:pt>
                <c:pt idx="522">
                  <c:v>3610</c:v>
                </c:pt>
                <c:pt idx="523">
                  <c:v>3615</c:v>
                </c:pt>
                <c:pt idx="524">
                  <c:v>3620</c:v>
                </c:pt>
                <c:pt idx="525">
                  <c:v>3625</c:v>
                </c:pt>
                <c:pt idx="526">
                  <c:v>3630</c:v>
                </c:pt>
                <c:pt idx="527">
                  <c:v>3635</c:v>
                </c:pt>
                <c:pt idx="528">
                  <c:v>3640</c:v>
                </c:pt>
                <c:pt idx="529">
                  <c:v>3645</c:v>
                </c:pt>
                <c:pt idx="530">
                  <c:v>3650</c:v>
                </c:pt>
                <c:pt idx="531">
                  <c:v>3655</c:v>
                </c:pt>
                <c:pt idx="532">
                  <c:v>3660</c:v>
                </c:pt>
                <c:pt idx="533">
                  <c:v>3665</c:v>
                </c:pt>
                <c:pt idx="534">
                  <c:v>3670</c:v>
                </c:pt>
                <c:pt idx="535">
                  <c:v>3675</c:v>
                </c:pt>
                <c:pt idx="536">
                  <c:v>3680</c:v>
                </c:pt>
                <c:pt idx="537">
                  <c:v>3685</c:v>
                </c:pt>
                <c:pt idx="538">
                  <c:v>3690</c:v>
                </c:pt>
                <c:pt idx="539">
                  <c:v>3695</c:v>
                </c:pt>
                <c:pt idx="540">
                  <c:v>3700</c:v>
                </c:pt>
                <c:pt idx="541">
                  <c:v>3705</c:v>
                </c:pt>
                <c:pt idx="542">
                  <c:v>3710</c:v>
                </c:pt>
                <c:pt idx="543">
                  <c:v>3715</c:v>
                </c:pt>
                <c:pt idx="544">
                  <c:v>3720</c:v>
                </c:pt>
                <c:pt idx="545">
                  <c:v>3725</c:v>
                </c:pt>
                <c:pt idx="546">
                  <c:v>3730</c:v>
                </c:pt>
                <c:pt idx="547">
                  <c:v>3735</c:v>
                </c:pt>
                <c:pt idx="548">
                  <c:v>3740</c:v>
                </c:pt>
                <c:pt idx="549">
                  <c:v>3745</c:v>
                </c:pt>
                <c:pt idx="550">
                  <c:v>3750</c:v>
                </c:pt>
                <c:pt idx="551">
                  <c:v>3755</c:v>
                </c:pt>
                <c:pt idx="552">
                  <c:v>3760</c:v>
                </c:pt>
                <c:pt idx="553">
                  <c:v>3765</c:v>
                </c:pt>
                <c:pt idx="554">
                  <c:v>3770</c:v>
                </c:pt>
                <c:pt idx="555">
                  <c:v>3775</c:v>
                </c:pt>
                <c:pt idx="556">
                  <c:v>3780</c:v>
                </c:pt>
                <c:pt idx="557">
                  <c:v>3785</c:v>
                </c:pt>
                <c:pt idx="558">
                  <c:v>3790</c:v>
                </c:pt>
                <c:pt idx="559">
                  <c:v>3795</c:v>
                </c:pt>
                <c:pt idx="560">
                  <c:v>3800</c:v>
                </c:pt>
                <c:pt idx="561">
                  <c:v>3805</c:v>
                </c:pt>
                <c:pt idx="562">
                  <c:v>3810</c:v>
                </c:pt>
                <c:pt idx="563">
                  <c:v>3815</c:v>
                </c:pt>
                <c:pt idx="564">
                  <c:v>3820</c:v>
                </c:pt>
                <c:pt idx="565">
                  <c:v>3825</c:v>
                </c:pt>
                <c:pt idx="566">
                  <c:v>3830</c:v>
                </c:pt>
                <c:pt idx="567">
                  <c:v>3835</c:v>
                </c:pt>
                <c:pt idx="568">
                  <c:v>3840</c:v>
                </c:pt>
                <c:pt idx="569">
                  <c:v>3845</c:v>
                </c:pt>
                <c:pt idx="570">
                  <c:v>3850</c:v>
                </c:pt>
                <c:pt idx="571">
                  <c:v>3855</c:v>
                </c:pt>
                <c:pt idx="572">
                  <c:v>3860</c:v>
                </c:pt>
                <c:pt idx="573">
                  <c:v>3865</c:v>
                </c:pt>
                <c:pt idx="574">
                  <c:v>3870</c:v>
                </c:pt>
                <c:pt idx="575">
                  <c:v>3875</c:v>
                </c:pt>
                <c:pt idx="576">
                  <c:v>3880</c:v>
                </c:pt>
                <c:pt idx="577">
                  <c:v>3885</c:v>
                </c:pt>
                <c:pt idx="578">
                  <c:v>3890</c:v>
                </c:pt>
                <c:pt idx="579">
                  <c:v>3895</c:v>
                </c:pt>
                <c:pt idx="580">
                  <c:v>3900</c:v>
                </c:pt>
                <c:pt idx="581">
                  <c:v>3905</c:v>
                </c:pt>
                <c:pt idx="582">
                  <c:v>3910</c:v>
                </c:pt>
                <c:pt idx="583">
                  <c:v>3915</c:v>
                </c:pt>
                <c:pt idx="584">
                  <c:v>3920</c:v>
                </c:pt>
                <c:pt idx="585">
                  <c:v>3925</c:v>
                </c:pt>
                <c:pt idx="586">
                  <c:v>3930</c:v>
                </c:pt>
                <c:pt idx="587">
                  <c:v>3935</c:v>
                </c:pt>
                <c:pt idx="588">
                  <c:v>3940</c:v>
                </c:pt>
                <c:pt idx="589">
                  <c:v>3945</c:v>
                </c:pt>
                <c:pt idx="590">
                  <c:v>3950</c:v>
                </c:pt>
                <c:pt idx="591">
                  <c:v>3955</c:v>
                </c:pt>
                <c:pt idx="592">
                  <c:v>3960</c:v>
                </c:pt>
                <c:pt idx="593">
                  <c:v>3965</c:v>
                </c:pt>
                <c:pt idx="594">
                  <c:v>3970</c:v>
                </c:pt>
                <c:pt idx="595">
                  <c:v>3975</c:v>
                </c:pt>
                <c:pt idx="596">
                  <c:v>3980</c:v>
                </c:pt>
                <c:pt idx="597">
                  <c:v>3985</c:v>
                </c:pt>
                <c:pt idx="598">
                  <c:v>3990</c:v>
                </c:pt>
                <c:pt idx="599">
                  <c:v>3995</c:v>
                </c:pt>
                <c:pt idx="600">
                  <c:v>4000</c:v>
                </c:pt>
                <c:pt idx="601">
                  <c:v>4005</c:v>
                </c:pt>
                <c:pt idx="602">
                  <c:v>4010</c:v>
                </c:pt>
                <c:pt idx="603">
                  <c:v>4015</c:v>
                </c:pt>
                <c:pt idx="604">
                  <c:v>4020</c:v>
                </c:pt>
                <c:pt idx="605">
                  <c:v>4025</c:v>
                </c:pt>
                <c:pt idx="606">
                  <c:v>4030</c:v>
                </c:pt>
                <c:pt idx="607">
                  <c:v>4035</c:v>
                </c:pt>
                <c:pt idx="608">
                  <c:v>4040</c:v>
                </c:pt>
                <c:pt idx="609">
                  <c:v>4045</c:v>
                </c:pt>
                <c:pt idx="610">
                  <c:v>4050</c:v>
                </c:pt>
                <c:pt idx="611">
                  <c:v>4055</c:v>
                </c:pt>
                <c:pt idx="612">
                  <c:v>4060</c:v>
                </c:pt>
                <c:pt idx="613">
                  <c:v>4065</c:v>
                </c:pt>
                <c:pt idx="614">
                  <c:v>4070</c:v>
                </c:pt>
                <c:pt idx="615">
                  <c:v>4075</c:v>
                </c:pt>
                <c:pt idx="616">
                  <c:v>4080</c:v>
                </c:pt>
                <c:pt idx="617">
                  <c:v>4085</c:v>
                </c:pt>
                <c:pt idx="618">
                  <c:v>4090</c:v>
                </c:pt>
                <c:pt idx="619">
                  <c:v>4095</c:v>
                </c:pt>
                <c:pt idx="620">
                  <c:v>4100</c:v>
                </c:pt>
                <c:pt idx="621">
                  <c:v>4105</c:v>
                </c:pt>
                <c:pt idx="622">
                  <c:v>4110</c:v>
                </c:pt>
                <c:pt idx="623">
                  <c:v>4115</c:v>
                </c:pt>
                <c:pt idx="624">
                  <c:v>4120</c:v>
                </c:pt>
                <c:pt idx="625">
                  <c:v>4125</c:v>
                </c:pt>
                <c:pt idx="626">
                  <c:v>4130</c:v>
                </c:pt>
                <c:pt idx="627">
                  <c:v>4135</c:v>
                </c:pt>
                <c:pt idx="628">
                  <c:v>4140</c:v>
                </c:pt>
                <c:pt idx="629">
                  <c:v>4145</c:v>
                </c:pt>
                <c:pt idx="630">
                  <c:v>4150</c:v>
                </c:pt>
                <c:pt idx="631">
                  <c:v>4155</c:v>
                </c:pt>
                <c:pt idx="632">
                  <c:v>4160</c:v>
                </c:pt>
                <c:pt idx="633">
                  <c:v>4165</c:v>
                </c:pt>
                <c:pt idx="634">
                  <c:v>4170</c:v>
                </c:pt>
                <c:pt idx="635">
                  <c:v>4175</c:v>
                </c:pt>
                <c:pt idx="636">
                  <c:v>4180</c:v>
                </c:pt>
                <c:pt idx="637">
                  <c:v>4185</c:v>
                </c:pt>
                <c:pt idx="638">
                  <c:v>4190</c:v>
                </c:pt>
                <c:pt idx="639">
                  <c:v>4195</c:v>
                </c:pt>
                <c:pt idx="640">
                  <c:v>4200</c:v>
                </c:pt>
                <c:pt idx="641">
                  <c:v>4205</c:v>
                </c:pt>
                <c:pt idx="642">
                  <c:v>4210</c:v>
                </c:pt>
                <c:pt idx="643">
                  <c:v>4215</c:v>
                </c:pt>
                <c:pt idx="644">
                  <c:v>4220</c:v>
                </c:pt>
                <c:pt idx="645">
                  <c:v>4225</c:v>
                </c:pt>
                <c:pt idx="646">
                  <c:v>4230</c:v>
                </c:pt>
                <c:pt idx="647">
                  <c:v>4235</c:v>
                </c:pt>
                <c:pt idx="648">
                  <c:v>4240</c:v>
                </c:pt>
                <c:pt idx="649">
                  <c:v>4245</c:v>
                </c:pt>
                <c:pt idx="650">
                  <c:v>4250</c:v>
                </c:pt>
                <c:pt idx="651">
                  <c:v>4255</c:v>
                </c:pt>
                <c:pt idx="652">
                  <c:v>4260</c:v>
                </c:pt>
                <c:pt idx="653">
                  <c:v>4265</c:v>
                </c:pt>
                <c:pt idx="654">
                  <c:v>4270</c:v>
                </c:pt>
                <c:pt idx="655">
                  <c:v>4275</c:v>
                </c:pt>
                <c:pt idx="656">
                  <c:v>4280</c:v>
                </c:pt>
                <c:pt idx="657">
                  <c:v>4285</c:v>
                </c:pt>
                <c:pt idx="658">
                  <c:v>4290</c:v>
                </c:pt>
                <c:pt idx="659">
                  <c:v>4295</c:v>
                </c:pt>
                <c:pt idx="660">
                  <c:v>4300</c:v>
                </c:pt>
                <c:pt idx="661">
                  <c:v>4305</c:v>
                </c:pt>
                <c:pt idx="662">
                  <c:v>4310</c:v>
                </c:pt>
                <c:pt idx="663">
                  <c:v>4315</c:v>
                </c:pt>
                <c:pt idx="664">
                  <c:v>4320</c:v>
                </c:pt>
                <c:pt idx="665">
                  <c:v>4325</c:v>
                </c:pt>
                <c:pt idx="666">
                  <c:v>4330</c:v>
                </c:pt>
                <c:pt idx="667">
                  <c:v>4335</c:v>
                </c:pt>
                <c:pt idx="668">
                  <c:v>4340</c:v>
                </c:pt>
                <c:pt idx="669">
                  <c:v>4345</c:v>
                </c:pt>
                <c:pt idx="670">
                  <c:v>4350</c:v>
                </c:pt>
                <c:pt idx="671">
                  <c:v>4355</c:v>
                </c:pt>
                <c:pt idx="672">
                  <c:v>4360</c:v>
                </c:pt>
                <c:pt idx="673">
                  <c:v>4365</c:v>
                </c:pt>
                <c:pt idx="674">
                  <c:v>4370</c:v>
                </c:pt>
                <c:pt idx="675">
                  <c:v>4375</c:v>
                </c:pt>
                <c:pt idx="676">
                  <c:v>4380</c:v>
                </c:pt>
                <c:pt idx="677">
                  <c:v>4385</c:v>
                </c:pt>
                <c:pt idx="678">
                  <c:v>4390</c:v>
                </c:pt>
                <c:pt idx="679">
                  <c:v>4395</c:v>
                </c:pt>
                <c:pt idx="680">
                  <c:v>4400</c:v>
                </c:pt>
                <c:pt idx="681">
                  <c:v>4405</c:v>
                </c:pt>
                <c:pt idx="682">
                  <c:v>4410</c:v>
                </c:pt>
                <c:pt idx="683">
                  <c:v>4415</c:v>
                </c:pt>
                <c:pt idx="684">
                  <c:v>4420</c:v>
                </c:pt>
                <c:pt idx="685">
                  <c:v>4425</c:v>
                </c:pt>
                <c:pt idx="686">
                  <c:v>4430</c:v>
                </c:pt>
                <c:pt idx="687">
                  <c:v>4435</c:v>
                </c:pt>
                <c:pt idx="688">
                  <c:v>4440</c:v>
                </c:pt>
                <c:pt idx="689">
                  <c:v>4445</c:v>
                </c:pt>
                <c:pt idx="690">
                  <c:v>4450</c:v>
                </c:pt>
                <c:pt idx="691">
                  <c:v>4455</c:v>
                </c:pt>
                <c:pt idx="692">
                  <c:v>4460</c:v>
                </c:pt>
                <c:pt idx="693">
                  <c:v>4465</c:v>
                </c:pt>
                <c:pt idx="694">
                  <c:v>4470</c:v>
                </c:pt>
                <c:pt idx="695">
                  <c:v>4475</c:v>
                </c:pt>
                <c:pt idx="696">
                  <c:v>4480</c:v>
                </c:pt>
                <c:pt idx="697">
                  <c:v>4485</c:v>
                </c:pt>
                <c:pt idx="698">
                  <c:v>4490</c:v>
                </c:pt>
                <c:pt idx="699">
                  <c:v>4495</c:v>
                </c:pt>
                <c:pt idx="700">
                  <c:v>4500</c:v>
                </c:pt>
                <c:pt idx="701">
                  <c:v>4505</c:v>
                </c:pt>
                <c:pt idx="702">
                  <c:v>4510</c:v>
                </c:pt>
                <c:pt idx="703">
                  <c:v>4515</c:v>
                </c:pt>
                <c:pt idx="704">
                  <c:v>4520</c:v>
                </c:pt>
                <c:pt idx="705">
                  <c:v>4525</c:v>
                </c:pt>
                <c:pt idx="706">
                  <c:v>4530</c:v>
                </c:pt>
                <c:pt idx="707">
                  <c:v>4535</c:v>
                </c:pt>
                <c:pt idx="708">
                  <c:v>4540</c:v>
                </c:pt>
                <c:pt idx="709">
                  <c:v>4545</c:v>
                </c:pt>
                <c:pt idx="710">
                  <c:v>4550</c:v>
                </c:pt>
                <c:pt idx="711">
                  <c:v>4555</c:v>
                </c:pt>
                <c:pt idx="712">
                  <c:v>4560</c:v>
                </c:pt>
                <c:pt idx="713">
                  <c:v>4565</c:v>
                </c:pt>
                <c:pt idx="714">
                  <c:v>4570</c:v>
                </c:pt>
                <c:pt idx="715">
                  <c:v>4575</c:v>
                </c:pt>
                <c:pt idx="716">
                  <c:v>4580</c:v>
                </c:pt>
                <c:pt idx="717">
                  <c:v>4585</c:v>
                </c:pt>
                <c:pt idx="718">
                  <c:v>4590</c:v>
                </c:pt>
                <c:pt idx="719">
                  <c:v>4595</c:v>
                </c:pt>
                <c:pt idx="720">
                  <c:v>4600</c:v>
                </c:pt>
                <c:pt idx="721">
                  <c:v>4605</c:v>
                </c:pt>
                <c:pt idx="722">
                  <c:v>4610</c:v>
                </c:pt>
                <c:pt idx="723">
                  <c:v>4615</c:v>
                </c:pt>
                <c:pt idx="724">
                  <c:v>4620</c:v>
                </c:pt>
                <c:pt idx="725">
                  <c:v>4625</c:v>
                </c:pt>
                <c:pt idx="726">
                  <c:v>4630</c:v>
                </c:pt>
                <c:pt idx="727">
                  <c:v>4635</c:v>
                </c:pt>
                <c:pt idx="728">
                  <c:v>4640</c:v>
                </c:pt>
                <c:pt idx="729">
                  <c:v>4645</c:v>
                </c:pt>
                <c:pt idx="730">
                  <c:v>4650</c:v>
                </c:pt>
                <c:pt idx="731">
                  <c:v>4655</c:v>
                </c:pt>
                <c:pt idx="732">
                  <c:v>4660</c:v>
                </c:pt>
                <c:pt idx="733">
                  <c:v>4665</c:v>
                </c:pt>
                <c:pt idx="734">
                  <c:v>4670</c:v>
                </c:pt>
                <c:pt idx="735">
                  <c:v>4675</c:v>
                </c:pt>
                <c:pt idx="736">
                  <c:v>4680</c:v>
                </c:pt>
                <c:pt idx="737">
                  <c:v>4685</c:v>
                </c:pt>
                <c:pt idx="738">
                  <c:v>4690</c:v>
                </c:pt>
                <c:pt idx="739">
                  <c:v>4695</c:v>
                </c:pt>
                <c:pt idx="740">
                  <c:v>4700</c:v>
                </c:pt>
                <c:pt idx="741">
                  <c:v>4705</c:v>
                </c:pt>
                <c:pt idx="742">
                  <c:v>4710</c:v>
                </c:pt>
                <c:pt idx="743">
                  <c:v>4715</c:v>
                </c:pt>
                <c:pt idx="744">
                  <c:v>4720</c:v>
                </c:pt>
                <c:pt idx="745">
                  <c:v>4725</c:v>
                </c:pt>
                <c:pt idx="746">
                  <c:v>4730</c:v>
                </c:pt>
                <c:pt idx="747">
                  <c:v>4735</c:v>
                </c:pt>
                <c:pt idx="748">
                  <c:v>4740</c:v>
                </c:pt>
                <c:pt idx="749">
                  <c:v>4745</c:v>
                </c:pt>
                <c:pt idx="750">
                  <c:v>4750</c:v>
                </c:pt>
                <c:pt idx="751">
                  <c:v>4755</c:v>
                </c:pt>
                <c:pt idx="752">
                  <c:v>4760</c:v>
                </c:pt>
                <c:pt idx="753">
                  <c:v>4765</c:v>
                </c:pt>
                <c:pt idx="754">
                  <c:v>4770</c:v>
                </c:pt>
                <c:pt idx="755">
                  <c:v>4775</c:v>
                </c:pt>
                <c:pt idx="756">
                  <c:v>4780</c:v>
                </c:pt>
                <c:pt idx="757">
                  <c:v>4785</c:v>
                </c:pt>
                <c:pt idx="758">
                  <c:v>4790</c:v>
                </c:pt>
                <c:pt idx="759">
                  <c:v>4795</c:v>
                </c:pt>
                <c:pt idx="760">
                  <c:v>4800</c:v>
                </c:pt>
                <c:pt idx="761">
                  <c:v>4805</c:v>
                </c:pt>
                <c:pt idx="762">
                  <c:v>4810</c:v>
                </c:pt>
                <c:pt idx="763">
                  <c:v>4815</c:v>
                </c:pt>
                <c:pt idx="764">
                  <c:v>4820</c:v>
                </c:pt>
                <c:pt idx="765">
                  <c:v>4825</c:v>
                </c:pt>
                <c:pt idx="766">
                  <c:v>4830</c:v>
                </c:pt>
                <c:pt idx="767">
                  <c:v>4835</c:v>
                </c:pt>
                <c:pt idx="768">
                  <c:v>4840</c:v>
                </c:pt>
                <c:pt idx="769">
                  <c:v>4845</c:v>
                </c:pt>
                <c:pt idx="770">
                  <c:v>4850</c:v>
                </c:pt>
                <c:pt idx="771">
                  <c:v>4855</c:v>
                </c:pt>
                <c:pt idx="772">
                  <c:v>4860</c:v>
                </c:pt>
                <c:pt idx="773">
                  <c:v>4865</c:v>
                </c:pt>
                <c:pt idx="774">
                  <c:v>4870</c:v>
                </c:pt>
                <c:pt idx="775">
                  <c:v>4875</c:v>
                </c:pt>
                <c:pt idx="776">
                  <c:v>4880</c:v>
                </c:pt>
                <c:pt idx="777">
                  <c:v>4885</c:v>
                </c:pt>
                <c:pt idx="778">
                  <c:v>4890</c:v>
                </c:pt>
                <c:pt idx="779">
                  <c:v>4895</c:v>
                </c:pt>
                <c:pt idx="780">
                  <c:v>4900</c:v>
                </c:pt>
                <c:pt idx="781">
                  <c:v>4905</c:v>
                </c:pt>
                <c:pt idx="782">
                  <c:v>4910</c:v>
                </c:pt>
                <c:pt idx="783">
                  <c:v>4915</c:v>
                </c:pt>
                <c:pt idx="784">
                  <c:v>4920</c:v>
                </c:pt>
                <c:pt idx="785">
                  <c:v>4925</c:v>
                </c:pt>
                <c:pt idx="786">
                  <c:v>4930</c:v>
                </c:pt>
                <c:pt idx="787">
                  <c:v>4935</c:v>
                </c:pt>
                <c:pt idx="788">
                  <c:v>4940</c:v>
                </c:pt>
                <c:pt idx="789">
                  <c:v>4945</c:v>
                </c:pt>
                <c:pt idx="790">
                  <c:v>4950</c:v>
                </c:pt>
                <c:pt idx="791">
                  <c:v>4955</c:v>
                </c:pt>
                <c:pt idx="792">
                  <c:v>4960</c:v>
                </c:pt>
                <c:pt idx="793">
                  <c:v>4965</c:v>
                </c:pt>
                <c:pt idx="794">
                  <c:v>4970</c:v>
                </c:pt>
                <c:pt idx="795">
                  <c:v>4975</c:v>
                </c:pt>
                <c:pt idx="796">
                  <c:v>4980</c:v>
                </c:pt>
                <c:pt idx="797">
                  <c:v>4985</c:v>
                </c:pt>
                <c:pt idx="798">
                  <c:v>4990</c:v>
                </c:pt>
                <c:pt idx="799">
                  <c:v>4995</c:v>
                </c:pt>
                <c:pt idx="800">
                  <c:v>5000</c:v>
                </c:pt>
              </c:numCache>
            </c:numRef>
          </c:xVal>
          <c:yVal>
            <c:numRef>
              <c:f>Sheet2!$X$2:$X$802</c:f>
              <c:numCache>
                <c:formatCode>General</c:formatCode>
                <c:ptCount val="801"/>
                <c:pt idx="0">
                  <c:v>-80303</c:v>
                </c:pt>
                <c:pt idx="1">
                  <c:v>-79860.5275</c:v>
                </c:pt>
                <c:pt idx="2">
                  <c:v>-79419.46</c:v>
                </c:pt>
                <c:pt idx="3">
                  <c:v>-78979.7975</c:v>
                </c:pt>
                <c:pt idx="4">
                  <c:v>-78541.54</c:v>
                </c:pt>
                <c:pt idx="5">
                  <c:v>-78104.6875</c:v>
                </c:pt>
                <c:pt idx="6">
                  <c:v>-77669.24</c:v>
                </c:pt>
                <c:pt idx="7">
                  <c:v>-77235.1975</c:v>
                </c:pt>
                <c:pt idx="8">
                  <c:v>-76802.56</c:v>
                </c:pt>
                <c:pt idx="9">
                  <c:v>-76371.3275</c:v>
                </c:pt>
                <c:pt idx="10">
                  <c:v>-75941.5</c:v>
                </c:pt>
                <c:pt idx="11">
                  <c:v>-75513.0775</c:v>
                </c:pt>
                <c:pt idx="12">
                  <c:v>-75086.06</c:v>
                </c:pt>
                <c:pt idx="13">
                  <c:v>-74660.4475</c:v>
                </c:pt>
                <c:pt idx="14">
                  <c:v>-74236.24</c:v>
                </c:pt>
                <c:pt idx="15">
                  <c:v>-73813.4375</c:v>
                </c:pt>
                <c:pt idx="16">
                  <c:v>-73392.04</c:v>
                </c:pt>
                <c:pt idx="17">
                  <c:v>-72972.0475</c:v>
                </c:pt>
                <c:pt idx="18">
                  <c:v>-72553.46</c:v>
                </c:pt>
                <c:pt idx="19">
                  <c:v>-72136.2775</c:v>
                </c:pt>
                <c:pt idx="20">
                  <c:v>-71720.5</c:v>
                </c:pt>
                <c:pt idx="21">
                  <c:v>-71306.1275</c:v>
                </c:pt>
                <c:pt idx="22">
                  <c:v>-70893.16</c:v>
                </c:pt>
                <c:pt idx="23">
                  <c:v>-70481.5975</c:v>
                </c:pt>
                <c:pt idx="24">
                  <c:v>-70071.44</c:v>
                </c:pt>
                <c:pt idx="25">
                  <c:v>-69662.6875</c:v>
                </c:pt>
                <c:pt idx="26">
                  <c:v>-69255.34</c:v>
                </c:pt>
                <c:pt idx="27">
                  <c:v>-68849.3975</c:v>
                </c:pt>
                <c:pt idx="28">
                  <c:v>-68444.86</c:v>
                </c:pt>
                <c:pt idx="29">
                  <c:v>-68041.7275</c:v>
                </c:pt>
                <c:pt idx="30">
                  <c:v>-67640</c:v>
                </c:pt>
                <c:pt idx="31">
                  <c:v>-67239.6775</c:v>
                </c:pt>
                <c:pt idx="32">
                  <c:v>-66840.76</c:v>
                </c:pt>
                <c:pt idx="33">
                  <c:v>-66443.2475</c:v>
                </c:pt>
                <c:pt idx="34">
                  <c:v>-66047.14</c:v>
                </c:pt>
                <c:pt idx="35">
                  <c:v>-65652.4375</c:v>
                </c:pt>
                <c:pt idx="36">
                  <c:v>-65259.14</c:v>
                </c:pt>
                <c:pt idx="37">
                  <c:v>-64867.2475</c:v>
                </c:pt>
                <c:pt idx="38">
                  <c:v>-64476.76</c:v>
                </c:pt>
                <c:pt idx="39">
                  <c:v>-64087.6775</c:v>
                </c:pt>
                <c:pt idx="40">
                  <c:v>-63700</c:v>
                </c:pt>
                <c:pt idx="41">
                  <c:v>-63313.7275</c:v>
                </c:pt>
                <c:pt idx="42">
                  <c:v>-62928.86</c:v>
                </c:pt>
                <c:pt idx="43">
                  <c:v>-62545.3975</c:v>
                </c:pt>
                <c:pt idx="44">
                  <c:v>-62163.34</c:v>
                </c:pt>
                <c:pt idx="45">
                  <c:v>-61782.6875</c:v>
                </c:pt>
                <c:pt idx="46">
                  <c:v>-61403.44</c:v>
                </c:pt>
                <c:pt idx="47">
                  <c:v>-61025.5975</c:v>
                </c:pt>
                <c:pt idx="48">
                  <c:v>-60649.16</c:v>
                </c:pt>
                <c:pt idx="49">
                  <c:v>-60274.1275</c:v>
                </c:pt>
                <c:pt idx="50">
                  <c:v>-59900.5</c:v>
                </c:pt>
                <c:pt idx="51">
                  <c:v>-59528.2775</c:v>
                </c:pt>
                <c:pt idx="52">
                  <c:v>-59157.46</c:v>
                </c:pt>
                <c:pt idx="53">
                  <c:v>-58788.0475</c:v>
                </c:pt>
                <c:pt idx="54">
                  <c:v>-58420.04</c:v>
                </c:pt>
                <c:pt idx="55">
                  <c:v>-58053.4375</c:v>
                </c:pt>
                <c:pt idx="56">
                  <c:v>-57688.24</c:v>
                </c:pt>
                <c:pt idx="57">
                  <c:v>-57324.4475</c:v>
                </c:pt>
                <c:pt idx="58">
                  <c:v>-56962.06</c:v>
                </c:pt>
                <c:pt idx="59">
                  <c:v>-56601.0775</c:v>
                </c:pt>
                <c:pt idx="60">
                  <c:v>-56241.5</c:v>
                </c:pt>
                <c:pt idx="61">
                  <c:v>-55883.3275</c:v>
                </c:pt>
                <c:pt idx="62">
                  <c:v>-55526.56</c:v>
                </c:pt>
                <c:pt idx="63">
                  <c:v>-55171.1975</c:v>
                </c:pt>
                <c:pt idx="64">
                  <c:v>-54817.24</c:v>
                </c:pt>
                <c:pt idx="65">
                  <c:v>-54464.6875</c:v>
                </c:pt>
                <c:pt idx="66">
                  <c:v>-54113.54</c:v>
                </c:pt>
                <c:pt idx="67">
                  <c:v>-53763.7975</c:v>
                </c:pt>
                <c:pt idx="68">
                  <c:v>-53415.46</c:v>
                </c:pt>
                <c:pt idx="69">
                  <c:v>-53068.5275</c:v>
                </c:pt>
                <c:pt idx="70">
                  <c:v>-52723</c:v>
                </c:pt>
                <c:pt idx="71">
                  <c:v>-52378.8775</c:v>
                </c:pt>
                <c:pt idx="72">
                  <c:v>-52036.16</c:v>
                </c:pt>
                <c:pt idx="73">
                  <c:v>-51694.8475</c:v>
                </c:pt>
                <c:pt idx="74">
                  <c:v>-51354.94</c:v>
                </c:pt>
                <c:pt idx="75">
                  <c:v>-51016.4375</c:v>
                </c:pt>
                <c:pt idx="76">
                  <c:v>-50679.34</c:v>
                </c:pt>
                <c:pt idx="77">
                  <c:v>-50343.6475</c:v>
                </c:pt>
                <c:pt idx="78">
                  <c:v>-50009.36</c:v>
                </c:pt>
                <c:pt idx="79">
                  <c:v>-49676.4775</c:v>
                </c:pt>
                <c:pt idx="80">
                  <c:v>-49345</c:v>
                </c:pt>
                <c:pt idx="81">
                  <c:v>-49014.9275</c:v>
                </c:pt>
                <c:pt idx="82">
                  <c:v>-48686.26</c:v>
                </c:pt>
                <c:pt idx="83">
                  <c:v>-48358.9975</c:v>
                </c:pt>
                <c:pt idx="84">
                  <c:v>-48033.1400000001</c:v>
                </c:pt>
                <c:pt idx="85">
                  <c:v>-47708.6875</c:v>
                </c:pt>
                <c:pt idx="86">
                  <c:v>-47385.64</c:v>
                </c:pt>
                <c:pt idx="87">
                  <c:v>-47063.9975000001</c:v>
                </c:pt>
                <c:pt idx="88">
                  <c:v>-46743.76</c:v>
                </c:pt>
                <c:pt idx="89">
                  <c:v>-46424.9275000001</c:v>
                </c:pt>
                <c:pt idx="90">
                  <c:v>-46107.5</c:v>
                </c:pt>
                <c:pt idx="91">
                  <c:v>-45791.4775</c:v>
                </c:pt>
                <c:pt idx="92">
                  <c:v>-45476.86</c:v>
                </c:pt>
                <c:pt idx="93">
                  <c:v>-45163.6475</c:v>
                </c:pt>
                <c:pt idx="94">
                  <c:v>-44851.8400000001</c:v>
                </c:pt>
                <c:pt idx="95">
                  <c:v>-44541.4375</c:v>
                </c:pt>
                <c:pt idx="96">
                  <c:v>-44232.44</c:v>
                </c:pt>
                <c:pt idx="97">
                  <c:v>-43924.8475000001</c:v>
                </c:pt>
                <c:pt idx="98">
                  <c:v>-43618.66</c:v>
                </c:pt>
                <c:pt idx="99">
                  <c:v>-43313.8775000001</c:v>
                </c:pt>
                <c:pt idx="100">
                  <c:v>-43010.5</c:v>
                </c:pt>
                <c:pt idx="101">
                  <c:v>-42708.5275</c:v>
                </c:pt>
                <c:pt idx="102">
                  <c:v>-42407.9600000001</c:v>
                </c:pt>
                <c:pt idx="103">
                  <c:v>-42108.7975</c:v>
                </c:pt>
                <c:pt idx="104">
                  <c:v>-41811.04</c:v>
                </c:pt>
                <c:pt idx="105">
                  <c:v>-41514.6875</c:v>
                </c:pt>
                <c:pt idx="106">
                  <c:v>-41219.74</c:v>
                </c:pt>
                <c:pt idx="107">
                  <c:v>-40926.1975</c:v>
                </c:pt>
                <c:pt idx="108">
                  <c:v>-40634.06</c:v>
                </c:pt>
                <c:pt idx="109">
                  <c:v>-40343.3275</c:v>
                </c:pt>
                <c:pt idx="110">
                  <c:v>-40054</c:v>
                </c:pt>
                <c:pt idx="111">
                  <c:v>-39766.0775</c:v>
                </c:pt>
                <c:pt idx="112">
                  <c:v>-39479.5600000001</c:v>
                </c:pt>
                <c:pt idx="113">
                  <c:v>-39194.4475</c:v>
                </c:pt>
                <c:pt idx="114">
                  <c:v>-38910.7400000001</c:v>
                </c:pt>
                <c:pt idx="115">
                  <c:v>-38628.4375</c:v>
                </c:pt>
                <c:pt idx="116">
                  <c:v>-38347.54</c:v>
                </c:pt>
                <c:pt idx="117">
                  <c:v>-38068.0475000001</c:v>
                </c:pt>
                <c:pt idx="118">
                  <c:v>-37789.96</c:v>
                </c:pt>
                <c:pt idx="119">
                  <c:v>-37513.2775</c:v>
                </c:pt>
                <c:pt idx="120">
                  <c:v>-37238</c:v>
                </c:pt>
                <c:pt idx="121">
                  <c:v>-36964.1275</c:v>
                </c:pt>
                <c:pt idx="122">
                  <c:v>-36691.6600000001</c:v>
                </c:pt>
                <c:pt idx="123">
                  <c:v>-36420.5975</c:v>
                </c:pt>
                <c:pt idx="124">
                  <c:v>-36150.9400000001</c:v>
                </c:pt>
                <c:pt idx="125">
                  <c:v>-35882.6875</c:v>
                </c:pt>
                <c:pt idx="126">
                  <c:v>-35615.84</c:v>
                </c:pt>
                <c:pt idx="127">
                  <c:v>-35350.3975</c:v>
                </c:pt>
                <c:pt idx="128">
                  <c:v>-35086.36</c:v>
                </c:pt>
                <c:pt idx="129">
                  <c:v>-34823.7275</c:v>
                </c:pt>
                <c:pt idx="130">
                  <c:v>-34562.5</c:v>
                </c:pt>
                <c:pt idx="131">
                  <c:v>-34302.6775</c:v>
                </c:pt>
                <c:pt idx="132">
                  <c:v>-34044.26</c:v>
                </c:pt>
                <c:pt idx="133">
                  <c:v>-33787.2475</c:v>
                </c:pt>
                <c:pt idx="134">
                  <c:v>-33531.64</c:v>
                </c:pt>
                <c:pt idx="135">
                  <c:v>-33277.4375</c:v>
                </c:pt>
                <c:pt idx="136">
                  <c:v>-33024.64</c:v>
                </c:pt>
                <c:pt idx="137">
                  <c:v>-32773.2475000001</c:v>
                </c:pt>
                <c:pt idx="138">
                  <c:v>-32523.26</c:v>
                </c:pt>
                <c:pt idx="139">
                  <c:v>-32274.6775</c:v>
                </c:pt>
                <c:pt idx="140">
                  <c:v>-32027.5</c:v>
                </c:pt>
                <c:pt idx="141">
                  <c:v>-31781.7275</c:v>
                </c:pt>
                <c:pt idx="142">
                  <c:v>-31537.3600000001</c:v>
                </c:pt>
                <c:pt idx="143">
                  <c:v>-31294.3975</c:v>
                </c:pt>
                <c:pt idx="144">
                  <c:v>-31052.84</c:v>
                </c:pt>
                <c:pt idx="145">
                  <c:v>-30812.6875</c:v>
                </c:pt>
                <c:pt idx="146">
                  <c:v>-30573.94</c:v>
                </c:pt>
                <c:pt idx="147">
                  <c:v>-30336.5975000001</c:v>
                </c:pt>
                <c:pt idx="148">
                  <c:v>-30100.66</c:v>
                </c:pt>
                <c:pt idx="149">
                  <c:v>-29866.1275000001</c:v>
                </c:pt>
                <c:pt idx="150">
                  <c:v>-29633</c:v>
                </c:pt>
                <c:pt idx="151">
                  <c:v>-29401.2775</c:v>
                </c:pt>
                <c:pt idx="152">
                  <c:v>-29170.96</c:v>
                </c:pt>
                <c:pt idx="153">
                  <c:v>-28942.0475</c:v>
                </c:pt>
                <c:pt idx="154">
                  <c:v>-28714.54</c:v>
                </c:pt>
                <c:pt idx="155">
                  <c:v>-28488.4375</c:v>
                </c:pt>
                <c:pt idx="156">
                  <c:v>-28263.74</c:v>
                </c:pt>
                <c:pt idx="157">
                  <c:v>-28040.4475</c:v>
                </c:pt>
                <c:pt idx="158">
                  <c:v>-27818.5600000001</c:v>
                </c:pt>
                <c:pt idx="159">
                  <c:v>-27598.0775</c:v>
                </c:pt>
                <c:pt idx="160">
                  <c:v>-27379</c:v>
                </c:pt>
                <c:pt idx="161">
                  <c:v>-27161.3275</c:v>
                </c:pt>
                <c:pt idx="162">
                  <c:v>-26945.0600000001</c:v>
                </c:pt>
                <c:pt idx="163">
                  <c:v>-26730.1975</c:v>
                </c:pt>
                <c:pt idx="164">
                  <c:v>-26516.74</c:v>
                </c:pt>
                <c:pt idx="165">
                  <c:v>-26304.6875</c:v>
                </c:pt>
                <c:pt idx="166">
                  <c:v>-26094.04</c:v>
                </c:pt>
                <c:pt idx="167">
                  <c:v>-25884.7975000001</c:v>
                </c:pt>
                <c:pt idx="168">
                  <c:v>-25676.96</c:v>
                </c:pt>
                <c:pt idx="169">
                  <c:v>-25470.5275</c:v>
                </c:pt>
                <c:pt idx="170">
                  <c:v>-25265.5</c:v>
                </c:pt>
                <c:pt idx="171">
                  <c:v>-25061.8775</c:v>
                </c:pt>
                <c:pt idx="172">
                  <c:v>-24859.6600000001</c:v>
                </c:pt>
                <c:pt idx="173">
                  <c:v>-24658.8475</c:v>
                </c:pt>
                <c:pt idx="174">
                  <c:v>-24459.4400000001</c:v>
                </c:pt>
                <c:pt idx="175">
                  <c:v>-24261.4375</c:v>
                </c:pt>
                <c:pt idx="176">
                  <c:v>-24064.84</c:v>
                </c:pt>
                <c:pt idx="177">
                  <c:v>-23869.6475</c:v>
                </c:pt>
                <c:pt idx="178">
                  <c:v>-23675.86</c:v>
                </c:pt>
                <c:pt idx="179">
                  <c:v>-23483.4775</c:v>
                </c:pt>
                <c:pt idx="180">
                  <c:v>-23292.5</c:v>
                </c:pt>
                <c:pt idx="181">
                  <c:v>-23102.9275</c:v>
                </c:pt>
                <c:pt idx="182">
                  <c:v>-22914.76</c:v>
                </c:pt>
                <c:pt idx="183">
                  <c:v>-22727.9975000001</c:v>
                </c:pt>
                <c:pt idx="184">
                  <c:v>-22542.64</c:v>
                </c:pt>
                <c:pt idx="185">
                  <c:v>-22358.6875</c:v>
                </c:pt>
                <c:pt idx="186">
                  <c:v>-22176.14</c:v>
                </c:pt>
                <c:pt idx="187">
                  <c:v>-21994.9975000001</c:v>
                </c:pt>
                <c:pt idx="188">
                  <c:v>-21815.26</c:v>
                </c:pt>
                <c:pt idx="189">
                  <c:v>-21636.9275</c:v>
                </c:pt>
                <c:pt idx="190">
                  <c:v>-21460</c:v>
                </c:pt>
                <c:pt idx="191">
                  <c:v>-21284.4775</c:v>
                </c:pt>
                <c:pt idx="192">
                  <c:v>-21110.3600000001</c:v>
                </c:pt>
                <c:pt idx="193">
                  <c:v>-20937.6475</c:v>
                </c:pt>
                <c:pt idx="194">
                  <c:v>-20766.34</c:v>
                </c:pt>
                <c:pt idx="195">
                  <c:v>-20596.4375</c:v>
                </c:pt>
                <c:pt idx="196">
                  <c:v>-20427.94</c:v>
                </c:pt>
                <c:pt idx="197">
                  <c:v>-20260.8475000001</c:v>
                </c:pt>
                <c:pt idx="198">
                  <c:v>-20095.16</c:v>
                </c:pt>
                <c:pt idx="199">
                  <c:v>-19930.8775000001</c:v>
                </c:pt>
                <c:pt idx="200">
                  <c:v>-19768</c:v>
                </c:pt>
                <c:pt idx="201">
                  <c:v>-19606.5275</c:v>
                </c:pt>
                <c:pt idx="202">
                  <c:v>-19446.4600000001</c:v>
                </c:pt>
                <c:pt idx="203">
                  <c:v>-19287.7975</c:v>
                </c:pt>
                <c:pt idx="204">
                  <c:v>-19130.54</c:v>
                </c:pt>
                <c:pt idx="205">
                  <c:v>-18974.6875</c:v>
                </c:pt>
                <c:pt idx="206">
                  <c:v>-18820.24</c:v>
                </c:pt>
                <c:pt idx="207">
                  <c:v>-18667.1975</c:v>
                </c:pt>
                <c:pt idx="208">
                  <c:v>-18515.5600000001</c:v>
                </c:pt>
                <c:pt idx="209">
                  <c:v>-18365.3275000001</c:v>
                </c:pt>
                <c:pt idx="210">
                  <c:v>-18216.5</c:v>
                </c:pt>
                <c:pt idx="211">
                  <c:v>-18069.0775</c:v>
                </c:pt>
                <c:pt idx="212">
                  <c:v>-17923.0600000001</c:v>
                </c:pt>
                <c:pt idx="213">
                  <c:v>-17778.4475</c:v>
                </c:pt>
                <c:pt idx="214">
                  <c:v>-17635.2400000001</c:v>
                </c:pt>
                <c:pt idx="215">
                  <c:v>-17493.4375</c:v>
                </c:pt>
                <c:pt idx="216">
                  <c:v>-17353.04</c:v>
                </c:pt>
                <c:pt idx="217">
                  <c:v>-17214.0475000001</c:v>
                </c:pt>
                <c:pt idx="218">
                  <c:v>-17076.46</c:v>
                </c:pt>
                <c:pt idx="219">
                  <c:v>-16940.2775</c:v>
                </c:pt>
                <c:pt idx="220">
                  <c:v>-16805.5</c:v>
                </c:pt>
                <c:pt idx="221">
                  <c:v>-16672.1275</c:v>
                </c:pt>
                <c:pt idx="222">
                  <c:v>-16540.1600000001</c:v>
                </c:pt>
                <c:pt idx="223">
                  <c:v>-16409.5975</c:v>
                </c:pt>
                <c:pt idx="224">
                  <c:v>-16280.4400000001</c:v>
                </c:pt>
                <c:pt idx="225">
                  <c:v>-16152.6875</c:v>
                </c:pt>
                <c:pt idx="226">
                  <c:v>-16026.34</c:v>
                </c:pt>
                <c:pt idx="227">
                  <c:v>-15901.3975000001</c:v>
                </c:pt>
                <c:pt idx="228">
                  <c:v>-15777.86</c:v>
                </c:pt>
                <c:pt idx="229">
                  <c:v>-15655.7275</c:v>
                </c:pt>
                <c:pt idx="230">
                  <c:v>-15535</c:v>
                </c:pt>
                <c:pt idx="231">
                  <c:v>-15415.6775</c:v>
                </c:pt>
                <c:pt idx="232">
                  <c:v>-15297.76</c:v>
                </c:pt>
                <c:pt idx="233">
                  <c:v>-15181.2475000001</c:v>
                </c:pt>
                <c:pt idx="234">
                  <c:v>-15066.1400000001</c:v>
                </c:pt>
                <c:pt idx="235">
                  <c:v>-14952.4375</c:v>
                </c:pt>
                <c:pt idx="236">
                  <c:v>-14840.14</c:v>
                </c:pt>
                <c:pt idx="237">
                  <c:v>-14729.2475000001</c:v>
                </c:pt>
                <c:pt idx="238">
                  <c:v>-14619.76</c:v>
                </c:pt>
                <c:pt idx="239">
                  <c:v>-14511.6775</c:v>
                </c:pt>
                <c:pt idx="240">
                  <c:v>-14405</c:v>
                </c:pt>
                <c:pt idx="241">
                  <c:v>-14299.7275</c:v>
                </c:pt>
                <c:pt idx="242">
                  <c:v>-14195.86</c:v>
                </c:pt>
                <c:pt idx="243">
                  <c:v>-14093.3975</c:v>
                </c:pt>
                <c:pt idx="244">
                  <c:v>-13992.34</c:v>
                </c:pt>
                <c:pt idx="245">
                  <c:v>-13892.6875</c:v>
                </c:pt>
                <c:pt idx="246">
                  <c:v>-13794.44</c:v>
                </c:pt>
                <c:pt idx="247">
                  <c:v>-13697.5975000001</c:v>
                </c:pt>
                <c:pt idx="248">
                  <c:v>-13602.16</c:v>
                </c:pt>
                <c:pt idx="249">
                  <c:v>-13508.1275</c:v>
                </c:pt>
                <c:pt idx="250">
                  <c:v>-13415.5</c:v>
                </c:pt>
                <c:pt idx="251">
                  <c:v>-13324.2775</c:v>
                </c:pt>
                <c:pt idx="252">
                  <c:v>-13234.4600000001</c:v>
                </c:pt>
                <c:pt idx="253">
                  <c:v>-13146.0475</c:v>
                </c:pt>
                <c:pt idx="254">
                  <c:v>-13059.04</c:v>
                </c:pt>
                <c:pt idx="255">
                  <c:v>-12973.4375</c:v>
                </c:pt>
                <c:pt idx="256">
                  <c:v>-12889.2400000001</c:v>
                </c:pt>
                <c:pt idx="257">
                  <c:v>-12806.4475</c:v>
                </c:pt>
                <c:pt idx="258">
                  <c:v>-12725.06</c:v>
                </c:pt>
                <c:pt idx="259">
                  <c:v>-12645.0775000001</c:v>
                </c:pt>
                <c:pt idx="260">
                  <c:v>-12566.5</c:v>
                </c:pt>
                <c:pt idx="261">
                  <c:v>-12489.3275</c:v>
                </c:pt>
                <c:pt idx="262">
                  <c:v>-12413.5600000001</c:v>
                </c:pt>
                <c:pt idx="263">
                  <c:v>-12339.1975</c:v>
                </c:pt>
                <c:pt idx="264">
                  <c:v>-12266.24</c:v>
                </c:pt>
                <c:pt idx="265">
                  <c:v>-12194.6875</c:v>
                </c:pt>
                <c:pt idx="266">
                  <c:v>-12124.54</c:v>
                </c:pt>
                <c:pt idx="267">
                  <c:v>-12055.7975</c:v>
                </c:pt>
                <c:pt idx="268">
                  <c:v>-11988.46</c:v>
                </c:pt>
                <c:pt idx="269">
                  <c:v>-11922.5275</c:v>
                </c:pt>
                <c:pt idx="270">
                  <c:v>-11858.0000000001</c:v>
                </c:pt>
                <c:pt idx="271">
                  <c:v>-11794.8775</c:v>
                </c:pt>
                <c:pt idx="272">
                  <c:v>-11733.1600000001</c:v>
                </c:pt>
                <c:pt idx="273">
                  <c:v>-11672.8475</c:v>
                </c:pt>
                <c:pt idx="274">
                  <c:v>-11613.94</c:v>
                </c:pt>
                <c:pt idx="275">
                  <c:v>-11556.4375000001</c:v>
                </c:pt>
                <c:pt idx="276">
                  <c:v>-11500.34</c:v>
                </c:pt>
                <c:pt idx="277">
                  <c:v>-11445.6475000001</c:v>
                </c:pt>
                <c:pt idx="278">
                  <c:v>-11392.36</c:v>
                </c:pt>
                <c:pt idx="279">
                  <c:v>-11340.4775</c:v>
                </c:pt>
                <c:pt idx="280">
                  <c:v>-11290.0000000001</c:v>
                </c:pt>
                <c:pt idx="281">
                  <c:v>-11240.9275000001</c:v>
                </c:pt>
                <c:pt idx="282">
                  <c:v>-11193.26</c:v>
                </c:pt>
                <c:pt idx="283">
                  <c:v>-11146.9975</c:v>
                </c:pt>
                <c:pt idx="284">
                  <c:v>-11102.1400000001</c:v>
                </c:pt>
                <c:pt idx="285">
                  <c:v>-11058.6875000001</c:v>
                </c:pt>
                <c:pt idx="286">
                  <c:v>-11016.64</c:v>
                </c:pt>
                <c:pt idx="287">
                  <c:v>-10975.9975000001</c:v>
                </c:pt>
                <c:pt idx="288">
                  <c:v>-10936.76</c:v>
                </c:pt>
                <c:pt idx="289">
                  <c:v>-10898.9275</c:v>
                </c:pt>
                <c:pt idx="290">
                  <c:v>-10862.5000000001</c:v>
                </c:pt>
                <c:pt idx="291">
                  <c:v>-10827.4775</c:v>
                </c:pt>
                <c:pt idx="292">
                  <c:v>-10793.86</c:v>
                </c:pt>
                <c:pt idx="293">
                  <c:v>-10761.6475</c:v>
                </c:pt>
                <c:pt idx="294">
                  <c:v>-10730.84</c:v>
                </c:pt>
                <c:pt idx="295">
                  <c:v>-10701.4375000001</c:v>
                </c:pt>
                <c:pt idx="296">
                  <c:v>-10673.44</c:v>
                </c:pt>
                <c:pt idx="297">
                  <c:v>-10646.8475000001</c:v>
                </c:pt>
                <c:pt idx="298">
                  <c:v>-10621.66</c:v>
                </c:pt>
                <c:pt idx="299">
                  <c:v>-10597.8775</c:v>
                </c:pt>
                <c:pt idx="300">
                  <c:v>-10575.5000000001</c:v>
                </c:pt>
                <c:pt idx="301">
                  <c:v>-10554.5275</c:v>
                </c:pt>
                <c:pt idx="302">
                  <c:v>-10534.9600000001</c:v>
                </c:pt>
                <c:pt idx="303">
                  <c:v>-10516.7975</c:v>
                </c:pt>
                <c:pt idx="304">
                  <c:v>-10500.04</c:v>
                </c:pt>
                <c:pt idx="305">
                  <c:v>-10484.6875000001</c:v>
                </c:pt>
                <c:pt idx="306">
                  <c:v>-10470.7400000001</c:v>
                </c:pt>
                <c:pt idx="307">
                  <c:v>-10458.1975</c:v>
                </c:pt>
                <c:pt idx="308">
                  <c:v>-10447.06</c:v>
                </c:pt>
                <c:pt idx="309">
                  <c:v>-10437.3275000001</c:v>
                </c:pt>
                <c:pt idx="310">
                  <c:v>-10429.0000000001</c:v>
                </c:pt>
                <c:pt idx="311">
                  <c:v>-10422.0775</c:v>
                </c:pt>
                <c:pt idx="312">
                  <c:v>-10416.5600000001</c:v>
                </c:pt>
                <c:pt idx="313">
                  <c:v>-10412.4475</c:v>
                </c:pt>
                <c:pt idx="314">
                  <c:v>-10409.74</c:v>
                </c:pt>
                <c:pt idx="315">
                  <c:v>-10408.4375000001</c:v>
                </c:pt>
                <c:pt idx="316">
                  <c:v>-10408.54</c:v>
                </c:pt>
                <c:pt idx="317">
                  <c:v>-10410.0475</c:v>
                </c:pt>
                <c:pt idx="318">
                  <c:v>-10412.96</c:v>
                </c:pt>
                <c:pt idx="319">
                  <c:v>-10417.2775</c:v>
                </c:pt>
                <c:pt idx="320">
                  <c:v>-10423.0000000001</c:v>
                </c:pt>
                <c:pt idx="321">
                  <c:v>-10430.1275</c:v>
                </c:pt>
                <c:pt idx="322">
                  <c:v>-10438.6600000001</c:v>
                </c:pt>
                <c:pt idx="323">
                  <c:v>-10448.5975</c:v>
                </c:pt>
                <c:pt idx="324">
                  <c:v>-10459.94</c:v>
                </c:pt>
                <c:pt idx="325">
                  <c:v>-10472.6875000001</c:v>
                </c:pt>
                <c:pt idx="326">
                  <c:v>-10486.84</c:v>
                </c:pt>
                <c:pt idx="327">
                  <c:v>-10502.3975000001</c:v>
                </c:pt>
                <c:pt idx="328">
                  <c:v>-10519.36</c:v>
                </c:pt>
                <c:pt idx="329">
                  <c:v>-10537.7275</c:v>
                </c:pt>
                <c:pt idx="330">
                  <c:v>-10557.5000000001</c:v>
                </c:pt>
                <c:pt idx="331">
                  <c:v>-10578.6775000001</c:v>
                </c:pt>
                <c:pt idx="332">
                  <c:v>-10601.26</c:v>
                </c:pt>
                <c:pt idx="333">
                  <c:v>-10625.2475</c:v>
                </c:pt>
                <c:pt idx="334">
                  <c:v>-10650.6400000001</c:v>
                </c:pt>
                <c:pt idx="335">
                  <c:v>-10677.4375000001</c:v>
                </c:pt>
                <c:pt idx="336">
                  <c:v>-10705.64</c:v>
                </c:pt>
                <c:pt idx="337">
                  <c:v>-10735.2475000001</c:v>
                </c:pt>
                <c:pt idx="338">
                  <c:v>-10766.26</c:v>
                </c:pt>
                <c:pt idx="339">
                  <c:v>-10798.6775</c:v>
                </c:pt>
                <c:pt idx="340">
                  <c:v>-10832.5000000001</c:v>
                </c:pt>
                <c:pt idx="341">
                  <c:v>-10867.7275</c:v>
                </c:pt>
                <c:pt idx="342">
                  <c:v>-10904.36</c:v>
                </c:pt>
                <c:pt idx="343">
                  <c:v>-10942.3975</c:v>
                </c:pt>
                <c:pt idx="344">
                  <c:v>-10981.84</c:v>
                </c:pt>
                <c:pt idx="345">
                  <c:v>-11022.6875000001</c:v>
                </c:pt>
                <c:pt idx="346">
                  <c:v>-11064.94</c:v>
                </c:pt>
                <c:pt idx="347">
                  <c:v>-11108.5975000001</c:v>
                </c:pt>
                <c:pt idx="348">
                  <c:v>-11153.66</c:v>
                </c:pt>
                <c:pt idx="349">
                  <c:v>-11200.1275</c:v>
                </c:pt>
                <c:pt idx="350">
                  <c:v>-11248.0000000001</c:v>
                </c:pt>
                <c:pt idx="351">
                  <c:v>-11297.2775</c:v>
                </c:pt>
                <c:pt idx="352">
                  <c:v>-11347.9600000001</c:v>
                </c:pt>
                <c:pt idx="353">
                  <c:v>-11400.0475</c:v>
                </c:pt>
                <c:pt idx="354">
                  <c:v>-11453.54</c:v>
                </c:pt>
                <c:pt idx="355">
                  <c:v>-11508.4375000001</c:v>
                </c:pt>
                <c:pt idx="356">
                  <c:v>-11564.7400000001</c:v>
                </c:pt>
                <c:pt idx="357">
                  <c:v>-11622.4475</c:v>
                </c:pt>
                <c:pt idx="358">
                  <c:v>-11681.56</c:v>
                </c:pt>
                <c:pt idx="359">
                  <c:v>-11742.0775000001</c:v>
                </c:pt>
                <c:pt idx="360">
                  <c:v>-11804</c:v>
                </c:pt>
                <c:pt idx="361">
                  <c:v>-11867.3275</c:v>
                </c:pt>
                <c:pt idx="362">
                  <c:v>-11932.0600000001</c:v>
                </c:pt>
                <c:pt idx="363">
                  <c:v>-11998.1975000001</c:v>
                </c:pt>
                <c:pt idx="364">
                  <c:v>-12065.7400000001</c:v>
                </c:pt>
                <c:pt idx="365">
                  <c:v>-12134.6875</c:v>
                </c:pt>
                <c:pt idx="366">
                  <c:v>-12205.04</c:v>
                </c:pt>
                <c:pt idx="367">
                  <c:v>-12276.7975</c:v>
                </c:pt>
                <c:pt idx="368">
                  <c:v>-12349.9600000001</c:v>
                </c:pt>
                <c:pt idx="369">
                  <c:v>-12424.5275000001</c:v>
                </c:pt>
                <c:pt idx="370">
                  <c:v>-12500.5</c:v>
                </c:pt>
                <c:pt idx="371">
                  <c:v>-12577.8775</c:v>
                </c:pt>
                <c:pt idx="372">
                  <c:v>-12656.6600000001</c:v>
                </c:pt>
                <c:pt idx="373">
                  <c:v>-12736.8475000001</c:v>
                </c:pt>
                <c:pt idx="374">
                  <c:v>-12818.4400000001</c:v>
                </c:pt>
                <c:pt idx="375">
                  <c:v>-12901.4375</c:v>
                </c:pt>
                <c:pt idx="376">
                  <c:v>-12985.84</c:v>
                </c:pt>
                <c:pt idx="377">
                  <c:v>-13071.6475000001</c:v>
                </c:pt>
                <c:pt idx="378">
                  <c:v>-13158.8600000001</c:v>
                </c:pt>
                <c:pt idx="379">
                  <c:v>-13247.4775000001</c:v>
                </c:pt>
                <c:pt idx="380">
                  <c:v>-13337.5</c:v>
                </c:pt>
                <c:pt idx="381">
                  <c:v>-13428.9275000001</c:v>
                </c:pt>
                <c:pt idx="382">
                  <c:v>-13521.76</c:v>
                </c:pt>
                <c:pt idx="383">
                  <c:v>-13615.9975</c:v>
                </c:pt>
                <c:pt idx="384">
                  <c:v>-13711.6400000001</c:v>
                </c:pt>
                <c:pt idx="385">
                  <c:v>-13808.6875</c:v>
                </c:pt>
                <c:pt idx="386">
                  <c:v>-13907.14</c:v>
                </c:pt>
                <c:pt idx="387">
                  <c:v>-14006.9975000001</c:v>
                </c:pt>
                <c:pt idx="388">
                  <c:v>-14108.2600000001</c:v>
                </c:pt>
                <c:pt idx="389">
                  <c:v>-14210.9275000001</c:v>
                </c:pt>
                <c:pt idx="390">
                  <c:v>-14315</c:v>
                </c:pt>
                <c:pt idx="391">
                  <c:v>-14420.4775</c:v>
                </c:pt>
                <c:pt idx="392">
                  <c:v>-14527.36</c:v>
                </c:pt>
                <c:pt idx="393">
                  <c:v>-14635.6475000001</c:v>
                </c:pt>
                <c:pt idx="394">
                  <c:v>-14745.3400000001</c:v>
                </c:pt>
                <c:pt idx="395">
                  <c:v>-14856.4375</c:v>
                </c:pt>
                <c:pt idx="396">
                  <c:v>-14968.94</c:v>
                </c:pt>
                <c:pt idx="397">
                  <c:v>-15082.8475000001</c:v>
                </c:pt>
                <c:pt idx="398">
                  <c:v>-15198.1600000001</c:v>
                </c:pt>
                <c:pt idx="399">
                  <c:v>-15314.8775000001</c:v>
                </c:pt>
                <c:pt idx="400">
                  <c:v>-15433</c:v>
                </c:pt>
                <c:pt idx="401">
                  <c:v>-15552.5275</c:v>
                </c:pt>
                <c:pt idx="402">
                  <c:v>-15673.4600000001</c:v>
                </c:pt>
                <c:pt idx="403">
                  <c:v>-15795.7975000001</c:v>
                </c:pt>
                <c:pt idx="404">
                  <c:v>-15919.5400000001</c:v>
                </c:pt>
                <c:pt idx="405">
                  <c:v>-16044.6875</c:v>
                </c:pt>
                <c:pt idx="406">
                  <c:v>-16171.2400000001</c:v>
                </c:pt>
                <c:pt idx="407">
                  <c:v>-16299.1975</c:v>
                </c:pt>
                <c:pt idx="408">
                  <c:v>-16428.56</c:v>
                </c:pt>
                <c:pt idx="409">
                  <c:v>-16559.3275000001</c:v>
                </c:pt>
                <c:pt idx="410">
                  <c:v>-16691.5</c:v>
                </c:pt>
                <c:pt idx="411">
                  <c:v>-16825.0775</c:v>
                </c:pt>
                <c:pt idx="412">
                  <c:v>-16960.06</c:v>
                </c:pt>
                <c:pt idx="413">
                  <c:v>-17096.4475000001</c:v>
                </c:pt>
                <c:pt idx="414">
                  <c:v>-17234.2400000001</c:v>
                </c:pt>
                <c:pt idx="415">
                  <c:v>-17373.4375</c:v>
                </c:pt>
                <c:pt idx="416">
                  <c:v>-17514.0400000001</c:v>
                </c:pt>
                <c:pt idx="417">
                  <c:v>-17656.0475000001</c:v>
                </c:pt>
                <c:pt idx="418">
                  <c:v>-17799.4600000001</c:v>
                </c:pt>
                <c:pt idx="419">
                  <c:v>-17944.2775000001</c:v>
                </c:pt>
                <c:pt idx="420">
                  <c:v>-18090.5</c:v>
                </c:pt>
                <c:pt idx="421">
                  <c:v>-18238.1275</c:v>
                </c:pt>
                <c:pt idx="422">
                  <c:v>-18387.1600000001</c:v>
                </c:pt>
                <c:pt idx="423">
                  <c:v>-18537.5975000001</c:v>
                </c:pt>
                <c:pt idx="424">
                  <c:v>-18689.4400000001</c:v>
                </c:pt>
                <c:pt idx="425">
                  <c:v>-18842.6875</c:v>
                </c:pt>
                <c:pt idx="426">
                  <c:v>-18997.34</c:v>
                </c:pt>
                <c:pt idx="427">
                  <c:v>-19153.3975000001</c:v>
                </c:pt>
                <c:pt idx="428">
                  <c:v>-19310.8600000001</c:v>
                </c:pt>
                <c:pt idx="429">
                  <c:v>-19469.7275000001</c:v>
                </c:pt>
                <c:pt idx="430">
                  <c:v>-19630</c:v>
                </c:pt>
                <c:pt idx="431">
                  <c:v>-19791.6775</c:v>
                </c:pt>
                <c:pt idx="432">
                  <c:v>-19954.76</c:v>
                </c:pt>
                <c:pt idx="433">
                  <c:v>-20119.2475000001</c:v>
                </c:pt>
                <c:pt idx="434">
                  <c:v>-20285.1400000001</c:v>
                </c:pt>
                <c:pt idx="435">
                  <c:v>-20452.4375</c:v>
                </c:pt>
                <c:pt idx="436">
                  <c:v>-20621.14</c:v>
                </c:pt>
                <c:pt idx="437">
                  <c:v>-20791.2475</c:v>
                </c:pt>
                <c:pt idx="438">
                  <c:v>-20962.76</c:v>
                </c:pt>
                <c:pt idx="439">
                  <c:v>-21135.6775000001</c:v>
                </c:pt>
                <c:pt idx="440">
                  <c:v>-21310</c:v>
                </c:pt>
                <c:pt idx="441">
                  <c:v>-21485.7275</c:v>
                </c:pt>
                <c:pt idx="442">
                  <c:v>-21662.8600000001</c:v>
                </c:pt>
                <c:pt idx="443">
                  <c:v>-21841.3975</c:v>
                </c:pt>
                <c:pt idx="444">
                  <c:v>-22021.3400000001</c:v>
                </c:pt>
                <c:pt idx="445">
                  <c:v>-22202.6875</c:v>
                </c:pt>
                <c:pt idx="446">
                  <c:v>-22385.44</c:v>
                </c:pt>
                <c:pt idx="447">
                  <c:v>-22569.5975000001</c:v>
                </c:pt>
                <c:pt idx="448">
                  <c:v>-22755.1600000001</c:v>
                </c:pt>
                <c:pt idx="449">
                  <c:v>-22942.1275000001</c:v>
                </c:pt>
                <c:pt idx="450">
                  <c:v>-23130.5</c:v>
                </c:pt>
                <c:pt idx="451">
                  <c:v>-23320.2775</c:v>
                </c:pt>
                <c:pt idx="452">
                  <c:v>-23511.46</c:v>
                </c:pt>
                <c:pt idx="453">
                  <c:v>-23704.0475000001</c:v>
                </c:pt>
                <c:pt idx="454">
                  <c:v>-23898.0400000001</c:v>
                </c:pt>
                <c:pt idx="455">
                  <c:v>-24093.4375</c:v>
                </c:pt>
                <c:pt idx="456">
                  <c:v>-24290.24</c:v>
                </c:pt>
                <c:pt idx="457">
                  <c:v>-24488.4475</c:v>
                </c:pt>
                <c:pt idx="458">
                  <c:v>-24688.0600000001</c:v>
                </c:pt>
                <c:pt idx="459">
                  <c:v>-24889.0775000001</c:v>
                </c:pt>
                <c:pt idx="460">
                  <c:v>-25091.5</c:v>
                </c:pt>
                <c:pt idx="461">
                  <c:v>-25295.3275</c:v>
                </c:pt>
                <c:pt idx="462">
                  <c:v>-25500.56</c:v>
                </c:pt>
                <c:pt idx="463">
                  <c:v>-25707.1975</c:v>
                </c:pt>
                <c:pt idx="464">
                  <c:v>-25915.2400000001</c:v>
                </c:pt>
                <c:pt idx="465">
                  <c:v>-26124.6875</c:v>
                </c:pt>
                <c:pt idx="466">
                  <c:v>-26335.54</c:v>
                </c:pt>
                <c:pt idx="467">
                  <c:v>-26547.7975000001</c:v>
                </c:pt>
                <c:pt idx="468">
                  <c:v>-26761.46</c:v>
                </c:pt>
                <c:pt idx="469">
                  <c:v>-26976.5275000001</c:v>
                </c:pt>
                <c:pt idx="470">
                  <c:v>-27193</c:v>
                </c:pt>
                <c:pt idx="471">
                  <c:v>-27410.8775</c:v>
                </c:pt>
                <c:pt idx="472">
                  <c:v>-27630.1600000001</c:v>
                </c:pt>
                <c:pt idx="473">
                  <c:v>-27850.8475000001</c:v>
                </c:pt>
                <c:pt idx="474">
                  <c:v>-28072.9400000001</c:v>
                </c:pt>
                <c:pt idx="475">
                  <c:v>-28296.4375</c:v>
                </c:pt>
                <c:pt idx="476">
                  <c:v>-28521.34</c:v>
                </c:pt>
                <c:pt idx="477">
                  <c:v>-28747.6475</c:v>
                </c:pt>
                <c:pt idx="478">
                  <c:v>-28975.3600000001</c:v>
                </c:pt>
                <c:pt idx="479">
                  <c:v>-29204.4775000001</c:v>
                </c:pt>
                <c:pt idx="480">
                  <c:v>-29435</c:v>
                </c:pt>
                <c:pt idx="481">
                  <c:v>-29666.9275</c:v>
                </c:pt>
                <c:pt idx="482">
                  <c:v>-29900.26</c:v>
                </c:pt>
                <c:pt idx="483">
                  <c:v>-30134.9975000001</c:v>
                </c:pt>
                <c:pt idx="484">
                  <c:v>-30371.1400000001</c:v>
                </c:pt>
                <c:pt idx="485">
                  <c:v>-30608.6875</c:v>
                </c:pt>
                <c:pt idx="486">
                  <c:v>-30847.64</c:v>
                </c:pt>
                <c:pt idx="487">
                  <c:v>-31087.9975</c:v>
                </c:pt>
                <c:pt idx="488">
                  <c:v>-31329.76</c:v>
                </c:pt>
                <c:pt idx="489">
                  <c:v>-31572.9275000001</c:v>
                </c:pt>
                <c:pt idx="490">
                  <c:v>-31817.5</c:v>
                </c:pt>
                <c:pt idx="491">
                  <c:v>-32063.4775000001</c:v>
                </c:pt>
                <c:pt idx="492">
                  <c:v>-32310.8600000001</c:v>
                </c:pt>
                <c:pt idx="493">
                  <c:v>-32559.6475</c:v>
                </c:pt>
                <c:pt idx="494">
                  <c:v>-32809.8400000001</c:v>
                </c:pt>
                <c:pt idx="495">
                  <c:v>-33061.4375</c:v>
                </c:pt>
                <c:pt idx="496">
                  <c:v>-33314.44</c:v>
                </c:pt>
                <c:pt idx="497">
                  <c:v>-33568.8475000001</c:v>
                </c:pt>
                <c:pt idx="498">
                  <c:v>-33824.6600000001</c:v>
                </c:pt>
                <c:pt idx="499">
                  <c:v>-34081.8775000001</c:v>
                </c:pt>
                <c:pt idx="500">
                  <c:v>-34340.5</c:v>
                </c:pt>
                <c:pt idx="501">
                  <c:v>-34600.5275000001</c:v>
                </c:pt>
                <c:pt idx="502">
                  <c:v>-34861.96</c:v>
                </c:pt>
                <c:pt idx="503">
                  <c:v>-35124.7975000001</c:v>
                </c:pt>
                <c:pt idx="504">
                  <c:v>-35389.0400000001</c:v>
                </c:pt>
                <c:pt idx="505">
                  <c:v>-35654.6875</c:v>
                </c:pt>
                <c:pt idx="506">
                  <c:v>-35921.74</c:v>
                </c:pt>
                <c:pt idx="507">
                  <c:v>-36190.1975</c:v>
                </c:pt>
                <c:pt idx="508">
                  <c:v>-36460.0600000001</c:v>
                </c:pt>
                <c:pt idx="509">
                  <c:v>-36731.3275000001</c:v>
                </c:pt>
                <c:pt idx="510">
                  <c:v>-37004</c:v>
                </c:pt>
                <c:pt idx="511">
                  <c:v>-37278.0775</c:v>
                </c:pt>
                <c:pt idx="512">
                  <c:v>-37553.56</c:v>
                </c:pt>
                <c:pt idx="513">
                  <c:v>-37830.4475</c:v>
                </c:pt>
                <c:pt idx="514">
                  <c:v>-38108.7400000001</c:v>
                </c:pt>
                <c:pt idx="515">
                  <c:v>-38388.4375</c:v>
                </c:pt>
                <c:pt idx="516">
                  <c:v>-38669.5400000001</c:v>
                </c:pt>
                <c:pt idx="517">
                  <c:v>-38952.0475000001</c:v>
                </c:pt>
                <c:pt idx="518">
                  <c:v>-39235.9600000001</c:v>
                </c:pt>
                <c:pt idx="519">
                  <c:v>-39521.2775000001</c:v>
                </c:pt>
                <c:pt idx="520">
                  <c:v>-39808</c:v>
                </c:pt>
                <c:pt idx="521">
                  <c:v>-40096.1275</c:v>
                </c:pt>
                <c:pt idx="522">
                  <c:v>-40385.6600000001</c:v>
                </c:pt>
                <c:pt idx="523">
                  <c:v>-40676.5975000001</c:v>
                </c:pt>
                <c:pt idx="524">
                  <c:v>-40968.9400000001</c:v>
                </c:pt>
                <c:pt idx="525">
                  <c:v>-41262.6875</c:v>
                </c:pt>
                <c:pt idx="526">
                  <c:v>-41557.8400000001</c:v>
                </c:pt>
                <c:pt idx="527">
                  <c:v>-41854.3975000001</c:v>
                </c:pt>
                <c:pt idx="528">
                  <c:v>-42152.3600000001</c:v>
                </c:pt>
                <c:pt idx="529">
                  <c:v>-42451.7275000001</c:v>
                </c:pt>
                <c:pt idx="530">
                  <c:v>-42752.5</c:v>
                </c:pt>
                <c:pt idx="531">
                  <c:v>-43054.6775</c:v>
                </c:pt>
                <c:pt idx="532">
                  <c:v>-43358.26</c:v>
                </c:pt>
                <c:pt idx="533">
                  <c:v>-43663.2475000001</c:v>
                </c:pt>
                <c:pt idx="534">
                  <c:v>-43969.6400000001</c:v>
                </c:pt>
                <c:pt idx="535">
                  <c:v>-44277.4375</c:v>
                </c:pt>
                <c:pt idx="536">
                  <c:v>-44586.64</c:v>
                </c:pt>
                <c:pt idx="537">
                  <c:v>-44897.2475</c:v>
                </c:pt>
                <c:pt idx="538">
                  <c:v>-45209.26</c:v>
                </c:pt>
                <c:pt idx="539">
                  <c:v>-45522.6775000001</c:v>
                </c:pt>
                <c:pt idx="540">
                  <c:v>-45837.5</c:v>
                </c:pt>
                <c:pt idx="541">
                  <c:v>-46153.7275000001</c:v>
                </c:pt>
                <c:pt idx="542">
                  <c:v>-46471.3600000001</c:v>
                </c:pt>
                <c:pt idx="543">
                  <c:v>-46790.3975000001</c:v>
                </c:pt>
                <c:pt idx="544">
                  <c:v>-47110.8400000001</c:v>
                </c:pt>
                <c:pt idx="545">
                  <c:v>-47432.6875</c:v>
                </c:pt>
                <c:pt idx="546">
                  <c:v>-47755.94</c:v>
                </c:pt>
                <c:pt idx="547">
                  <c:v>-48080.5975000001</c:v>
                </c:pt>
                <c:pt idx="548">
                  <c:v>-48406.6600000001</c:v>
                </c:pt>
                <c:pt idx="549">
                  <c:v>-48734.1275000001</c:v>
                </c:pt>
                <c:pt idx="550">
                  <c:v>-49063</c:v>
                </c:pt>
                <c:pt idx="551">
                  <c:v>-49393.2775000001</c:v>
                </c:pt>
                <c:pt idx="552">
                  <c:v>-49724.9600000001</c:v>
                </c:pt>
                <c:pt idx="553">
                  <c:v>-50058.0475000001</c:v>
                </c:pt>
                <c:pt idx="554">
                  <c:v>-50392.5400000001</c:v>
                </c:pt>
                <c:pt idx="555">
                  <c:v>-50728.4375</c:v>
                </c:pt>
                <c:pt idx="556">
                  <c:v>-51065.74</c:v>
                </c:pt>
                <c:pt idx="557">
                  <c:v>-51404.4475</c:v>
                </c:pt>
                <c:pt idx="558">
                  <c:v>-51744.5600000001</c:v>
                </c:pt>
                <c:pt idx="559">
                  <c:v>-52086.0775000001</c:v>
                </c:pt>
                <c:pt idx="560">
                  <c:v>-52429</c:v>
                </c:pt>
                <c:pt idx="561">
                  <c:v>-52773.3275000001</c:v>
                </c:pt>
                <c:pt idx="562">
                  <c:v>-53119.06</c:v>
                </c:pt>
                <c:pt idx="563">
                  <c:v>-53466.1975</c:v>
                </c:pt>
                <c:pt idx="564">
                  <c:v>-53814.7400000001</c:v>
                </c:pt>
                <c:pt idx="565">
                  <c:v>-54164.6875</c:v>
                </c:pt>
                <c:pt idx="566">
                  <c:v>-54516.0400000001</c:v>
                </c:pt>
                <c:pt idx="567">
                  <c:v>-54868.7975000001</c:v>
                </c:pt>
                <c:pt idx="568">
                  <c:v>-55222.9600000001</c:v>
                </c:pt>
                <c:pt idx="569">
                  <c:v>-55578.5275000001</c:v>
                </c:pt>
                <c:pt idx="570">
                  <c:v>-55935.5</c:v>
                </c:pt>
                <c:pt idx="571">
                  <c:v>-56293.8775</c:v>
                </c:pt>
                <c:pt idx="572">
                  <c:v>-56653.6600000001</c:v>
                </c:pt>
                <c:pt idx="573">
                  <c:v>-57014.8475000001</c:v>
                </c:pt>
                <c:pt idx="574">
                  <c:v>-57377.4400000001</c:v>
                </c:pt>
                <c:pt idx="575">
                  <c:v>-57741.4375</c:v>
                </c:pt>
                <c:pt idx="576">
                  <c:v>-58106.8400000001</c:v>
                </c:pt>
                <c:pt idx="577">
                  <c:v>-58473.6475000001</c:v>
                </c:pt>
                <c:pt idx="578">
                  <c:v>-58841.8600000001</c:v>
                </c:pt>
                <c:pt idx="579">
                  <c:v>-59211.4775000001</c:v>
                </c:pt>
                <c:pt idx="580">
                  <c:v>-59582.5</c:v>
                </c:pt>
                <c:pt idx="581">
                  <c:v>-59954.9275</c:v>
                </c:pt>
                <c:pt idx="582">
                  <c:v>-60328.76</c:v>
                </c:pt>
                <c:pt idx="583">
                  <c:v>-60703.9975000001</c:v>
                </c:pt>
                <c:pt idx="584">
                  <c:v>-61080.6400000001</c:v>
                </c:pt>
                <c:pt idx="585">
                  <c:v>-61458.6875</c:v>
                </c:pt>
                <c:pt idx="586">
                  <c:v>-61838.14</c:v>
                </c:pt>
                <c:pt idx="587">
                  <c:v>-62218.9975</c:v>
                </c:pt>
                <c:pt idx="588">
                  <c:v>-62601.26</c:v>
                </c:pt>
                <c:pt idx="589">
                  <c:v>-62984.9275000001</c:v>
                </c:pt>
                <c:pt idx="590">
                  <c:v>-63370</c:v>
                </c:pt>
                <c:pt idx="591">
                  <c:v>-63756.4775000001</c:v>
                </c:pt>
                <c:pt idx="592">
                  <c:v>-64144.3600000001</c:v>
                </c:pt>
                <c:pt idx="593">
                  <c:v>-64533.6475000001</c:v>
                </c:pt>
                <c:pt idx="594">
                  <c:v>-64924.3400000001</c:v>
                </c:pt>
                <c:pt idx="595">
                  <c:v>-65316.4375</c:v>
                </c:pt>
                <c:pt idx="596">
                  <c:v>-65709.94</c:v>
                </c:pt>
                <c:pt idx="597">
                  <c:v>-66104.8475000001</c:v>
                </c:pt>
                <c:pt idx="598">
                  <c:v>-66501.1600000001</c:v>
                </c:pt>
                <c:pt idx="599">
                  <c:v>-66898.8775000001</c:v>
                </c:pt>
                <c:pt idx="600">
                  <c:v>-67298</c:v>
                </c:pt>
                <c:pt idx="601">
                  <c:v>-67698.5275000001</c:v>
                </c:pt>
                <c:pt idx="602">
                  <c:v>-68100.4600000001</c:v>
                </c:pt>
                <c:pt idx="603">
                  <c:v>-68503.7975000001</c:v>
                </c:pt>
                <c:pt idx="604">
                  <c:v>-68908.5400000001</c:v>
                </c:pt>
                <c:pt idx="605">
                  <c:v>-69314.6875</c:v>
                </c:pt>
                <c:pt idx="606">
                  <c:v>-69722.24</c:v>
                </c:pt>
                <c:pt idx="607">
                  <c:v>-70131.1975</c:v>
                </c:pt>
                <c:pt idx="608">
                  <c:v>-70541.5600000001</c:v>
                </c:pt>
                <c:pt idx="609">
                  <c:v>-70953.3275000001</c:v>
                </c:pt>
                <c:pt idx="610">
                  <c:v>-71366.5</c:v>
                </c:pt>
                <c:pt idx="611">
                  <c:v>-71781.0775</c:v>
                </c:pt>
                <c:pt idx="612">
                  <c:v>-72197.06</c:v>
                </c:pt>
                <c:pt idx="613">
                  <c:v>-72614.4475</c:v>
                </c:pt>
                <c:pt idx="614">
                  <c:v>-73033.2400000001</c:v>
                </c:pt>
                <c:pt idx="615">
                  <c:v>-73453.4375</c:v>
                </c:pt>
                <c:pt idx="616">
                  <c:v>-73875.0400000001</c:v>
                </c:pt>
                <c:pt idx="617">
                  <c:v>-74298.0475000001</c:v>
                </c:pt>
                <c:pt idx="618">
                  <c:v>-74722.46</c:v>
                </c:pt>
                <c:pt idx="619">
                  <c:v>-75148.2775000001</c:v>
                </c:pt>
                <c:pt idx="620">
                  <c:v>-75575.5</c:v>
                </c:pt>
                <c:pt idx="621">
                  <c:v>-76004.1275</c:v>
                </c:pt>
                <c:pt idx="622">
                  <c:v>-76434.1600000001</c:v>
                </c:pt>
                <c:pt idx="623">
                  <c:v>-76865.5975000001</c:v>
                </c:pt>
                <c:pt idx="624">
                  <c:v>-77298.4400000001</c:v>
                </c:pt>
                <c:pt idx="625">
                  <c:v>-77732.6875</c:v>
                </c:pt>
                <c:pt idx="626">
                  <c:v>-78168.3400000001</c:v>
                </c:pt>
                <c:pt idx="627">
                  <c:v>-78605.3975000001</c:v>
                </c:pt>
                <c:pt idx="628">
                  <c:v>-79043.8600000001</c:v>
                </c:pt>
                <c:pt idx="629">
                  <c:v>-79483.7275000001</c:v>
                </c:pt>
                <c:pt idx="630">
                  <c:v>-79925</c:v>
                </c:pt>
                <c:pt idx="631">
                  <c:v>-80367.6775</c:v>
                </c:pt>
                <c:pt idx="632">
                  <c:v>-80811.76</c:v>
                </c:pt>
                <c:pt idx="633">
                  <c:v>-81257.2475000001</c:v>
                </c:pt>
                <c:pt idx="634">
                  <c:v>-81704.1400000001</c:v>
                </c:pt>
                <c:pt idx="635">
                  <c:v>-82152.4375</c:v>
                </c:pt>
                <c:pt idx="636">
                  <c:v>-82602.1400000001</c:v>
                </c:pt>
                <c:pt idx="637">
                  <c:v>-83053.2475</c:v>
                </c:pt>
                <c:pt idx="638">
                  <c:v>-83505.76</c:v>
                </c:pt>
                <c:pt idx="639">
                  <c:v>-83959.6775000001</c:v>
                </c:pt>
                <c:pt idx="640">
                  <c:v>-84415</c:v>
                </c:pt>
                <c:pt idx="641">
                  <c:v>-84871.7275000001</c:v>
                </c:pt>
                <c:pt idx="642">
                  <c:v>-85329.8600000001</c:v>
                </c:pt>
                <c:pt idx="643">
                  <c:v>-85789.3975000001</c:v>
                </c:pt>
                <c:pt idx="644">
                  <c:v>-86250.3400000001</c:v>
                </c:pt>
                <c:pt idx="645">
                  <c:v>-86712.6875</c:v>
                </c:pt>
                <c:pt idx="646">
                  <c:v>-87176.44</c:v>
                </c:pt>
                <c:pt idx="647">
                  <c:v>-87641.5975000001</c:v>
                </c:pt>
                <c:pt idx="648">
                  <c:v>-88108.1600000001</c:v>
                </c:pt>
                <c:pt idx="649">
                  <c:v>-88576.1275000001</c:v>
                </c:pt>
                <c:pt idx="650">
                  <c:v>-89045.5</c:v>
                </c:pt>
                <c:pt idx="651">
                  <c:v>-89516.2775000001</c:v>
                </c:pt>
                <c:pt idx="652">
                  <c:v>-89988.4600000001</c:v>
                </c:pt>
                <c:pt idx="653">
                  <c:v>-90462.0475000001</c:v>
                </c:pt>
                <c:pt idx="654">
                  <c:v>-90937.0400000001</c:v>
                </c:pt>
                <c:pt idx="655">
                  <c:v>-91413.4375</c:v>
                </c:pt>
                <c:pt idx="656">
                  <c:v>-91891.24</c:v>
                </c:pt>
                <c:pt idx="657">
                  <c:v>-92370.4475</c:v>
                </c:pt>
                <c:pt idx="658">
                  <c:v>-92851.0600000001</c:v>
                </c:pt>
                <c:pt idx="659">
                  <c:v>-93333.0775000001</c:v>
                </c:pt>
                <c:pt idx="660">
                  <c:v>-93816.5</c:v>
                </c:pt>
                <c:pt idx="661">
                  <c:v>-94301.3275</c:v>
                </c:pt>
                <c:pt idx="662">
                  <c:v>-94787.56</c:v>
                </c:pt>
                <c:pt idx="663">
                  <c:v>-95275.1975</c:v>
                </c:pt>
                <c:pt idx="664">
                  <c:v>-95764.2400000001</c:v>
                </c:pt>
                <c:pt idx="665">
                  <c:v>-96254.6875</c:v>
                </c:pt>
                <c:pt idx="666">
                  <c:v>-96746.54</c:v>
                </c:pt>
                <c:pt idx="667">
                  <c:v>-97239.7975</c:v>
                </c:pt>
                <c:pt idx="668">
                  <c:v>-97734.4600000001</c:v>
                </c:pt>
                <c:pt idx="669">
                  <c:v>-98230.5275000001</c:v>
                </c:pt>
                <c:pt idx="670">
                  <c:v>-98728</c:v>
                </c:pt>
                <c:pt idx="671">
                  <c:v>-99226.8775</c:v>
                </c:pt>
                <c:pt idx="672">
                  <c:v>-99727.1600000001</c:v>
                </c:pt>
                <c:pt idx="673">
                  <c:v>-100228.8475</c:v>
                </c:pt>
                <c:pt idx="674">
                  <c:v>-100731.94</c:v>
                </c:pt>
                <c:pt idx="675">
                  <c:v>-101236.4375</c:v>
                </c:pt>
                <c:pt idx="676">
                  <c:v>-101742.34</c:v>
                </c:pt>
                <c:pt idx="677">
                  <c:v>-102249.6475</c:v>
                </c:pt>
                <c:pt idx="678">
                  <c:v>-102758.36</c:v>
                </c:pt>
                <c:pt idx="679">
                  <c:v>-103268.4775</c:v>
                </c:pt>
                <c:pt idx="680">
                  <c:v>-103780</c:v>
                </c:pt>
                <c:pt idx="681">
                  <c:v>-104292.9275</c:v>
                </c:pt>
                <c:pt idx="682">
                  <c:v>-104807.26</c:v>
                </c:pt>
                <c:pt idx="683">
                  <c:v>-105322.9975</c:v>
                </c:pt>
                <c:pt idx="684">
                  <c:v>-105840.14</c:v>
                </c:pt>
                <c:pt idx="685">
                  <c:v>-106358.6875</c:v>
                </c:pt>
                <c:pt idx="686">
                  <c:v>-106878.64</c:v>
                </c:pt>
                <c:pt idx="687">
                  <c:v>-107399.9975</c:v>
                </c:pt>
                <c:pt idx="688">
                  <c:v>-107922.76</c:v>
                </c:pt>
                <c:pt idx="689">
                  <c:v>-108446.9275</c:v>
                </c:pt>
                <c:pt idx="690">
                  <c:v>-108972.5</c:v>
                </c:pt>
                <c:pt idx="691">
                  <c:v>-109499.4775</c:v>
                </c:pt>
                <c:pt idx="692">
                  <c:v>-110027.86</c:v>
                </c:pt>
                <c:pt idx="693">
                  <c:v>-110557.6475</c:v>
                </c:pt>
                <c:pt idx="694">
                  <c:v>-111088.84</c:v>
                </c:pt>
                <c:pt idx="695">
                  <c:v>-111621.4375</c:v>
                </c:pt>
                <c:pt idx="696">
                  <c:v>-112155.44</c:v>
                </c:pt>
                <c:pt idx="697">
                  <c:v>-112690.8475</c:v>
                </c:pt>
                <c:pt idx="698">
                  <c:v>-113227.66</c:v>
                </c:pt>
                <c:pt idx="699">
                  <c:v>-113765.8775</c:v>
                </c:pt>
                <c:pt idx="700">
                  <c:v>-114305.5</c:v>
                </c:pt>
                <c:pt idx="701">
                  <c:v>-114846.5275</c:v>
                </c:pt>
                <c:pt idx="702">
                  <c:v>-115388.96</c:v>
                </c:pt>
                <c:pt idx="703">
                  <c:v>-115932.7975</c:v>
                </c:pt>
                <c:pt idx="704">
                  <c:v>-116478.04</c:v>
                </c:pt>
                <c:pt idx="705">
                  <c:v>-117024.6875</c:v>
                </c:pt>
                <c:pt idx="706">
                  <c:v>-117572.74</c:v>
                </c:pt>
                <c:pt idx="707">
                  <c:v>-118122.1975</c:v>
                </c:pt>
                <c:pt idx="708">
                  <c:v>-118673.06</c:v>
                </c:pt>
                <c:pt idx="709">
                  <c:v>-119225.3275</c:v>
                </c:pt>
                <c:pt idx="710">
                  <c:v>-119779</c:v>
                </c:pt>
                <c:pt idx="711">
                  <c:v>-120334.0775</c:v>
                </c:pt>
                <c:pt idx="712">
                  <c:v>-120890.56</c:v>
                </c:pt>
                <c:pt idx="713">
                  <c:v>-121448.4475</c:v>
                </c:pt>
                <c:pt idx="714">
                  <c:v>-122007.74</c:v>
                </c:pt>
                <c:pt idx="715">
                  <c:v>-122568.4375</c:v>
                </c:pt>
                <c:pt idx="716">
                  <c:v>-123130.54</c:v>
                </c:pt>
                <c:pt idx="717">
                  <c:v>-123694.0475</c:v>
                </c:pt>
                <c:pt idx="718">
                  <c:v>-124258.96</c:v>
                </c:pt>
                <c:pt idx="719">
                  <c:v>-124825.2775</c:v>
                </c:pt>
                <c:pt idx="720">
                  <c:v>-125393</c:v>
                </c:pt>
                <c:pt idx="721">
                  <c:v>-125962.1275</c:v>
                </c:pt>
                <c:pt idx="722">
                  <c:v>-126532.66</c:v>
                </c:pt>
                <c:pt idx="723">
                  <c:v>-127104.5975</c:v>
                </c:pt>
                <c:pt idx="724">
                  <c:v>-127677.94</c:v>
                </c:pt>
                <c:pt idx="725">
                  <c:v>-128252.6875</c:v>
                </c:pt>
                <c:pt idx="726">
                  <c:v>-128828.84</c:v>
                </c:pt>
                <c:pt idx="727">
                  <c:v>-129406.3975</c:v>
                </c:pt>
                <c:pt idx="728">
                  <c:v>-129985.36</c:v>
                </c:pt>
                <c:pt idx="729">
                  <c:v>-130565.7275</c:v>
                </c:pt>
                <c:pt idx="730">
                  <c:v>-131147.5</c:v>
                </c:pt>
                <c:pt idx="731">
                  <c:v>-131730.6775</c:v>
                </c:pt>
                <c:pt idx="732">
                  <c:v>-132315.26</c:v>
                </c:pt>
                <c:pt idx="733">
                  <c:v>-132901.2475</c:v>
                </c:pt>
                <c:pt idx="734">
                  <c:v>-133488.64</c:v>
                </c:pt>
                <c:pt idx="735">
                  <c:v>-134077.4375</c:v>
                </c:pt>
                <c:pt idx="736">
                  <c:v>-134667.64</c:v>
                </c:pt>
                <c:pt idx="737">
                  <c:v>-135259.2475</c:v>
                </c:pt>
                <c:pt idx="738">
                  <c:v>-135852.26</c:v>
                </c:pt>
                <c:pt idx="739">
                  <c:v>-136446.6775</c:v>
                </c:pt>
                <c:pt idx="740">
                  <c:v>-137042.5</c:v>
                </c:pt>
                <c:pt idx="741">
                  <c:v>-137639.7275</c:v>
                </c:pt>
                <c:pt idx="742">
                  <c:v>-138238.36</c:v>
                </c:pt>
                <c:pt idx="743">
                  <c:v>-138838.3975</c:v>
                </c:pt>
                <c:pt idx="744">
                  <c:v>-139439.84</c:v>
                </c:pt>
                <c:pt idx="745">
                  <c:v>-140042.6875</c:v>
                </c:pt>
                <c:pt idx="746">
                  <c:v>-140646.94</c:v>
                </c:pt>
                <c:pt idx="747">
                  <c:v>-141252.5975</c:v>
                </c:pt>
                <c:pt idx="748">
                  <c:v>-141859.66</c:v>
                </c:pt>
                <c:pt idx="749">
                  <c:v>-142468.1275</c:v>
                </c:pt>
                <c:pt idx="750">
                  <c:v>-143078</c:v>
                </c:pt>
                <c:pt idx="751">
                  <c:v>-143689.2775</c:v>
                </c:pt>
                <c:pt idx="752">
                  <c:v>-144301.96</c:v>
                </c:pt>
                <c:pt idx="753">
                  <c:v>-144916.0475</c:v>
                </c:pt>
                <c:pt idx="754">
                  <c:v>-145531.54</c:v>
                </c:pt>
                <c:pt idx="755">
                  <c:v>-146148.4375</c:v>
                </c:pt>
                <c:pt idx="756">
                  <c:v>-146766.74</c:v>
                </c:pt>
                <c:pt idx="757">
                  <c:v>-147386.4475</c:v>
                </c:pt>
                <c:pt idx="758">
                  <c:v>-148007.56</c:v>
                </c:pt>
                <c:pt idx="759">
                  <c:v>-148630.0775</c:v>
                </c:pt>
                <c:pt idx="760">
                  <c:v>-149254</c:v>
                </c:pt>
                <c:pt idx="761">
                  <c:v>-149879.3275</c:v>
                </c:pt>
                <c:pt idx="762">
                  <c:v>-150506.06</c:v>
                </c:pt>
                <c:pt idx="763">
                  <c:v>-151134.1975</c:v>
                </c:pt>
                <c:pt idx="764">
                  <c:v>-151763.74</c:v>
                </c:pt>
                <c:pt idx="765">
                  <c:v>-152394.6875</c:v>
                </c:pt>
                <c:pt idx="766">
                  <c:v>-153027.04</c:v>
                </c:pt>
                <c:pt idx="767">
                  <c:v>-153660.7975</c:v>
                </c:pt>
                <c:pt idx="768">
                  <c:v>-154295.96</c:v>
                </c:pt>
                <c:pt idx="769">
                  <c:v>-154932.5275</c:v>
                </c:pt>
                <c:pt idx="770">
                  <c:v>-155570.5</c:v>
                </c:pt>
                <c:pt idx="771">
                  <c:v>-156209.8775</c:v>
                </c:pt>
                <c:pt idx="772">
                  <c:v>-156850.66</c:v>
                </c:pt>
                <c:pt idx="773">
                  <c:v>-157492.8475</c:v>
                </c:pt>
                <c:pt idx="774">
                  <c:v>-158136.44</c:v>
                </c:pt>
                <c:pt idx="775">
                  <c:v>-158781.4375</c:v>
                </c:pt>
                <c:pt idx="776">
                  <c:v>-159427.84</c:v>
                </c:pt>
                <c:pt idx="777">
                  <c:v>-160075.6475</c:v>
                </c:pt>
                <c:pt idx="778">
                  <c:v>-160724.86</c:v>
                </c:pt>
                <c:pt idx="779">
                  <c:v>-161375.4775</c:v>
                </c:pt>
                <c:pt idx="780">
                  <c:v>-162027.5</c:v>
                </c:pt>
                <c:pt idx="781">
                  <c:v>-162680.9275</c:v>
                </c:pt>
                <c:pt idx="782">
                  <c:v>-163335.76</c:v>
                </c:pt>
                <c:pt idx="783">
                  <c:v>-163991.9975</c:v>
                </c:pt>
                <c:pt idx="784">
                  <c:v>-164649.64</c:v>
                </c:pt>
                <c:pt idx="785">
                  <c:v>-165308.6875</c:v>
                </c:pt>
                <c:pt idx="786">
                  <c:v>-165969.14</c:v>
                </c:pt>
                <c:pt idx="787">
                  <c:v>-166630.9975</c:v>
                </c:pt>
                <c:pt idx="788">
                  <c:v>-167294.26</c:v>
                </c:pt>
                <c:pt idx="789">
                  <c:v>-167958.9275</c:v>
                </c:pt>
                <c:pt idx="790">
                  <c:v>-168625</c:v>
                </c:pt>
                <c:pt idx="791">
                  <c:v>-169292.4775</c:v>
                </c:pt>
                <c:pt idx="792">
                  <c:v>-169961.36</c:v>
                </c:pt>
                <c:pt idx="793">
                  <c:v>-170631.6475</c:v>
                </c:pt>
                <c:pt idx="794">
                  <c:v>-171303.34</c:v>
                </c:pt>
                <c:pt idx="795">
                  <c:v>-171976.4375</c:v>
                </c:pt>
                <c:pt idx="796">
                  <c:v>-172650.94</c:v>
                </c:pt>
                <c:pt idx="797">
                  <c:v>-173326.8475</c:v>
                </c:pt>
                <c:pt idx="798">
                  <c:v>-174004.16</c:v>
                </c:pt>
                <c:pt idx="799">
                  <c:v>-174682.8775</c:v>
                </c:pt>
                <c:pt idx="800">
                  <c:v>-175363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Sheet2!$AC$1</c:f>
              <c:strCache>
                <c:ptCount val="1"/>
                <c:pt idx="0">
                  <c:v>DelG_12p5_negative</c:v>
                </c:pt>
              </c:strCache>
            </c:strRef>
          </c:tx>
          <c:spPr>
            <a:solidFill>
              <a:srgbClr val="9e480e"/>
            </a:solidFill>
            <a:ln cap="rnd" w="22320">
              <a:solidFill>
                <a:srgbClr val="9e480e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Sheet2!$H$2:$H$802</c:f>
              <c:numCache>
                <c:formatCode>General</c:formatCode>
                <c:ptCount val="801"/>
                <c:pt idx="0">
                  <c:v>1000</c:v>
                </c:pt>
                <c:pt idx="1">
                  <c:v>1005</c:v>
                </c:pt>
                <c:pt idx="2">
                  <c:v>1010</c:v>
                </c:pt>
                <c:pt idx="3">
                  <c:v>1015</c:v>
                </c:pt>
                <c:pt idx="4">
                  <c:v>1020</c:v>
                </c:pt>
                <c:pt idx="5">
                  <c:v>1025</c:v>
                </c:pt>
                <c:pt idx="6">
                  <c:v>1030</c:v>
                </c:pt>
                <c:pt idx="7">
                  <c:v>1035</c:v>
                </c:pt>
                <c:pt idx="8">
                  <c:v>1040</c:v>
                </c:pt>
                <c:pt idx="9">
                  <c:v>1045</c:v>
                </c:pt>
                <c:pt idx="10">
                  <c:v>1050</c:v>
                </c:pt>
                <c:pt idx="11">
                  <c:v>1055</c:v>
                </c:pt>
                <c:pt idx="12">
                  <c:v>1060</c:v>
                </c:pt>
                <c:pt idx="13">
                  <c:v>1065</c:v>
                </c:pt>
                <c:pt idx="14">
                  <c:v>1070</c:v>
                </c:pt>
                <c:pt idx="15">
                  <c:v>1075</c:v>
                </c:pt>
                <c:pt idx="16">
                  <c:v>1080</c:v>
                </c:pt>
                <c:pt idx="17">
                  <c:v>1085</c:v>
                </c:pt>
                <c:pt idx="18">
                  <c:v>1090</c:v>
                </c:pt>
                <c:pt idx="19">
                  <c:v>1095</c:v>
                </c:pt>
                <c:pt idx="20">
                  <c:v>1100</c:v>
                </c:pt>
                <c:pt idx="21">
                  <c:v>1105</c:v>
                </c:pt>
                <c:pt idx="22">
                  <c:v>1110</c:v>
                </c:pt>
                <c:pt idx="23">
                  <c:v>1115</c:v>
                </c:pt>
                <c:pt idx="24">
                  <c:v>1120</c:v>
                </c:pt>
                <c:pt idx="25">
                  <c:v>1125</c:v>
                </c:pt>
                <c:pt idx="26">
                  <c:v>1130</c:v>
                </c:pt>
                <c:pt idx="27">
                  <c:v>1135</c:v>
                </c:pt>
                <c:pt idx="28">
                  <c:v>1140</c:v>
                </c:pt>
                <c:pt idx="29">
                  <c:v>1145</c:v>
                </c:pt>
                <c:pt idx="30">
                  <c:v>1150</c:v>
                </c:pt>
                <c:pt idx="31">
                  <c:v>1155</c:v>
                </c:pt>
                <c:pt idx="32">
                  <c:v>1160</c:v>
                </c:pt>
                <c:pt idx="33">
                  <c:v>1165</c:v>
                </c:pt>
                <c:pt idx="34">
                  <c:v>1170</c:v>
                </c:pt>
                <c:pt idx="35">
                  <c:v>1175</c:v>
                </c:pt>
                <c:pt idx="36">
                  <c:v>1180</c:v>
                </c:pt>
                <c:pt idx="37">
                  <c:v>1185</c:v>
                </c:pt>
                <c:pt idx="38">
                  <c:v>1190</c:v>
                </c:pt>
                <c:pt idx="39">
                  <c:v>1195</c:v>
                </c:pt>
                <c:pt idx="40">
                  <c:v>1200</c:v>
                </c:pt>
                <c:pt idx="41">
                  <c:v>1205</c:v>
                </c:pt>
                <c:pt idx="42">
                  <c:v>1210</c:v>
                </c:pt>
                <c:pt idx="43">
                  <c:v>1215</c:v>
                </c:pt>
                <c:pt idx="44">
                  <c:v>1220</c:v>
                </c:pt>
                <c:pt idx="45">
                  <c:v>1225</c:v>
                </c:pt>
                <c:pt idx="46">
                  <c:v>1230</c:v>
                </c:pt>
                <c:pt idx="47">
                  <c:v>1235</c:v>
                </c:pt>
                <c:pt idx="48">
                  <c:v>1240</c:v>
                </c:pt>
                <c:pt idx="49">
                  <c:v>1245</c:v>
                </c:pt>
                <c:pt idx="50">
                  <c:v>1250</c:v>
                </c:pt>
                <c:pt idx="51">
                  <c:v>1255</c:v>
                </c:pt>
                <c:pt idx="52">
                  <c:v>1260</c:v>
                </c:pt>
                <c:pt idx="53">
                  <c:v>1265</c:v>
                </c:pt>
                <c:pt idx="54">
                  <c:v>1270</c:v>
                </c:pt>
                <c:pt idx="55">
                  <c:v>1275</c:v>
                </c:pt>
                <c:pt idx="56">
                  <c:v>1280</c:v>
                </c:pt>
                <c:pt idx="57">
                  <c:v>1285</c:v>
                </c:pt>
                <c:pt idx="58">
                  <c:v>1290</c:v>
                </c:pt>
                <c:pt idx="59">
                  <c:v>1295</c:v>
                </c:pt>
                <c:pt idx="60">
                  <c:v>1300</c:v>
                </c:pt>
                <c:pt idx="61">
                  <c:v>1305</c:v>
                </c:pt>
                <c:pt idx="62">
                  <c:v>1310</c:v>
                </c:pt>
                <c:pt idx="63">
                  <c:v>1315</c:v>
                </c:pt>
                <c:pt idx="64">
                  <c:v>1320</c:v>
                </c:pt>
                <c:pt idx="65">
                  <c:v>1325</c:v>
                </c:pt>
                <c:pt idx="66">
                  <c:v>1330</c:v>
                </c:pt>
                <c:pt idx="67">
                  <c:v>1335</c:v>
                </c:pt>
                <c:pt idx="68">
                  <c:v>1340</c:v>
                </c:pt>
                <c:pt idx="69">
                  <c:v>1345</c:v>
                </c:pt>
                <c:pt idx="70">
                  <c:v>1350</c:v>
                </c:pt>
                <c:pt idx="71">
                  <c:v>1355</c:v>
                </c:pt>
                <c:pt idx="72">
                  <c:v>1360</c:v>
                </c:pt>
                <c:pt idx="73">
                  <c:v>1365</c:v>
                </c:pt>
                <c:pt idx="74">
                  <c:v>1370</c:v>
                </c:pt>
                <c:pt idx="75">
                  <c:v>1375</c:v>
                </c:pt>
                <c:pt idx="76">
                  <c:v>1380</c:v>
                </c:pt>
                <c:pt idx="77">
                  <c:v>1385</c:v>
                </c:pt>
                <c:pt idx="78">
                  <c:v>1390</c:v>
                </c:pt>
                <c:pt idx="79">
                  <c:v>1395</c:v>
                </c:pt>
                <c:pt idx="80">
                  <c:v>1400</c:v>
                </c:pt>
                <c:pt idx="81">
                  <c:v>1405</c:v>
                </c:pt>
                <c:pt idx="82">
                  <c:v>1410</c:v>
                </c:pt>
                <c:pt idx="83">
                  <c:v>1415</c:v>
                </c:pt>
                <c:pt idx="84">
                  <c:v>1420</c:v>
                </c:pt>
                <c:pt idx="85">
                  <c:v>1425</c:v>
                </c:pt>
                <c:pt idx="86">
                  <c:v>1430</c:v>
                </c:pt>
                <c:pt idx="87">
                  <c:v>1435</c:v>
                </c:pt>
                <c:pt idx="88">
                  <c:v>1440</c:v>
                </c:pt>
                <c:pt idx="89">
                  <c:v>1445</c:v>
                </c:pt>
                <c:pt idx="90">
                  <c:v>1450</c:v>
                </c:pt>
                <c:pt idx="91">
                  <c:v>1455</c:v>
                </c:pt>
                <c:pt idx="92">
                  <c:v>1460</c:v>
                </c:pt>
                <c:pt idx="93">
                  <c:v>1465</c:v>
                </c:pt>
                <c:pt idx="94">
                  <c:v>1470</c:v>
                </c:pt>
                <c:pt idx="95">
                  <c:v>1475</c:v>
                </c:pt>
                <c:pt idx="96">
                  <c:v>1480</c:v>
                </c:pt>
                <c:pt idx="97">
                  <c:v>1485</c:v>
                </c:pt>
                <c:pt idx="98">
                  <c:v>1490</c:v>
                </c:pt>
                <c:pt idx="99">
                  <c:v>1495</c:v>
                </c:pt>
                <c:pt idx="100">
                  <c:v>1500</c:v>
                </c:pt>
                <c:pt idx="101">
                  <c:v>1505</c:v>
                </c:pt>
                <c:pt idx="102">
                  <c:v>1510</c:v>
                </c:pt>
                <c:pt idx="103">
                  <c:v>1515</c:v>
                </c:pt>
                <c:pt idx="104">
                  <c:v>1520</c:v>
                </c:pt>
                <c:pt idx="105">
                  <c:v>1525</c:v>
                </c:pt>
                <c:pt idx="106">
                  <c:v>1530</c:v>
                </c:pt>
                <c:pt idx="107">
                  <c:v>1535</c:v>
                </c:pt>
                <c:pt idx="108">
                  <c:v>1540</c:v>
                </c:pt>
                <c:pt idx="109">
                  <c:v>1545</c:v>
                </c:pt>
                <c:pt idx="110">
                  <c:v>1550</c:v>
                </c:pt>
                <c:pt idx="111">
                  <c:v>1555</c:v>
                </c:pt>
                <c:pt idx="112">
                  <c:v>1560</c:v>
                </c:pt>
                <c:pt idx="113">
                  <c:v>1565</c:v>
                </c:pt>
                <c:pt idx="114">
                  <c:v>1570</c:v>
                </c:pt>
                <c:pt idx="115">
                  <c:v>1575</c:v>
                </c:pt>
                <c:pt idx="116">
                  <c:v>1580</c:v>
                </c:pt>
                <c:pt idx="117">
                  <c:v>1585</c:v>
                </c:pt>
                <c:pt idx="118">
                  <c:v>1590</c:v>
                </c:pt>
                <c:pt idx="119">
                  <c:v>1595</c:v>
                </c:pt>
                <c:pt idx="120">
                  <c:v>1600</c:v>
                </c:pt>
                <c:pt idx="121">
                  <c:v>1605</c:v>
                </c:pt>
                <c:pt idx="122">
                  <c:v>1610</c:v>
                </c:pt>
                <c:pt idx="123">
                  <c:v>1615</c:v>
                </c:pt>
                <c:pt idx="124">
                  <c:v>1620</c:v>
                </c:pt>
                <c:pt idx="125">
                  <c:v>1625</c:v>
                </c:pt>
                <c:pt idx="126">
                  <c:v>1630</c:v>
                </c:pt>
                <c:pt idx="127">
                  <c:v>1635</c:v>
                </c:pt>
                <c:pt idx="128">
                  <c:v>1640</c:v>
                </c:pt>
                <c:pt idx="129">
                  <c:v>1645</c:v>
                </c:pt>
                <c:pt idx="130">
                  <c:v>1650</c:v>
                </c:pt>
                <c:pt idx="131">
                  <c:v>1655</c:v>
                </c:pt>
                <c:pt idx="132">
                  <c:v>1660</c:v>
                </c:pt>
                <c:pt idx="133">
                  <c:v>1665</c:v>
                </c:pt>
                <c:pt idx="134">
                  <c:v>1670</c:v>
                </c:pt>
                <c:pt idx="135">
                  <c:v>1675</c:v>
                </c:pt>
                <c:pt idx="136">
                  <c:v>1680</c:v>
                </c:pt>
                <c:pt idx="137">
                  <c:v>1685</c:v>
                </c:pt>
                <c:pt idx="138">
                  <c:v>1690</c:v>
                </c:pt>
                <c:pt idx="139">
                  <c:v>1695</c:v>
                </c:pt>
                <c:pt idx="140">
                  <c:v>1700</c:v>
                </c:pt>
                <c:pt idx="141">
                  <c:v>1705</c:v>
                </c:pt>
                <c:pt idx="142">
                  <c:v>1710</c:v>
                </c:pt>
                <c:pt idx="143">
                  <c:v>1715</c:v>
                </c:pt>
                <c:pt idx="144">
                  <c:v>1720</c:v>
                </c:pt>
                <c:pt idx="145">
                  <c:v>1725</c:v>
                </c:pt>
                <c:pt idx="146">
                  <c:v>1730</c:v>
                </c:pt>
                <c:pt idx="147">
                  <c:v>1735</c:v>
                </c:pt>
                <c:pt idx="148">
                  <c:v>1740</c:v>
                </c:pt>
                <c:pt idx="149">
                  <c:v>1745</c:v>
                </c:pt>
                <c:pt idx="150">
                  <c:v>1750</c:v>
                </c:pt>
                <c:pt idx="151">
                  <c:v>1755</c:v>
                </c:pt>
                <c:pt idx="152">
                  <c:v>1760</c:v>
                </c:pt>
                <c:pt idx="153">
                  <c:v>1765</c:v>
                </c:pt>
                <c:pt idx="154">
                  <c:v>1770</c:v>
                </c:pt>
                <c:pt idx="155">
                  <c:v>1775</c:v>
                </c:pt>
                <c:pt idx="156">
                  <c:v>1780</c:v>
                </c:pt>
                <c:pt idx="157">
                  <c:v>1785</c:v>
                </c:pt>
                <c:pt idx="158">
                  <c:v>1790</c:v>
                </c:pt>
                <c:pt idx="159">
                  <c:v>1795</c:v>
                </c:pt>
                <c:pt idx="160">
                  <c:v>1800</c:v>
                </c:pt>
                <c:pt idx="161">
                  <c:v>1805</c:v>
                </c:pt>
                <c:pt idx="162">
                  <c:v>1810</c:v>
                </c:pt>
                <c:pt idx="163">
                  <c:v>1815</c:v>
                </c:pt>
                <c:pt idx="164">
                  <c:v>1820</c:v>
                </c:pt>
                <c:pt idx="165">
                  <c:v>1825</c:v>
                </c:pt>
                <c:pt idx="166">
                  <c:v>1830</c:v>
                </c:pt>
                <c:pt idx="167">
                  <c:v>1835</c:v>
                </c:pt>
                <c:pt idx="168">
                  <c:v>1840</c:v>
                </c:pt>
                <c:pt idx="169">
                  <c:v>1845</c:v>
                </c:pt>
                <c:pt idx="170">
                  <c:v>1850</c:v>
                </c:pt>
                <c:pt idx="171">
                  <c:v>1855</c:v>
                </c:pt>
                <c:pt idx="172">
                  <c:v>1860</c:v>
                </c:pt>
                <c:pt idx="173">
                  <c:v>1865</c:v>
                </c:pt>
                <c:pt idx="174">
                  <c:v>1870</c:v>
                </c:pt>
                <c:pt idx="175">
                  <c:v>1875</c:v>
                </c:pt>
                <c:pt idx="176">
                  <c:v>1880</c:v>
                </c:pt>
                <c:pt idx="177">
                  <c:v>1885</c:v>
                </c:pt>
                <c:pt idx="178">
                  <c:v>1890</c:v>
                </c:pt>
                <c:pt idx="179">
                  <c:v>1895</c:v>
                </c:pt>
                <c:pt idx="180">
                  <c:v>1900</c:v>
                </c:pt>
                <c:pt idx="181">
                  <c:v>1905</c:v>
                </c:pt>
                <c:pt idx="182">
                  <c:v>1910</c:v>
                </c:pt>
                <c:pt idx="183">
                  <c:v>1915</c:v>
                </c:pt>
                <c:pt idx="184">
                  <c:v>1920</c:v>
                </c:pt>
                <c:pt idx="185">
                  <c:v>1925</c:v>
                </c:pt>
                <c:pt idx="186">
                  <c:v>1930</c:v>
                </c:pt>
                <c:pt idx="187">
                  <c:v>1935</c:v>
                </c:pt>
                <c:pt idx="188">
                  <c:v>1940</c:v>
                </c:pt>
                <c:pt idx="189">
                  <c:v>1945</c:v>
                </c:pt>
                <c:pt idx="190">
                  <c:v>1950</c:v>
                </c:pt>
                <c:pt idx="191">
                  <c:v>1955</c:v>
                </c:pt>
                <c:pt idx="192">
                  <c:v>1960</c:v>
                </c:pt>
                <c:pt idx="193">
                  <c:v>1965</c:v>
                </c:pt>
                <c:pt idx="194">
                  <c:v>1970</c:v>
                </c:pt>
                <c:pt idx="195">
                  <c:v>1975</c:v>
                </c:pt>
                <c:pt idx="196">
                  <c:v>1980</c:v>
                </c:pt>
                <c:pt idx="197">
                  <c:v>1985</c:v>
                </c:pt>
                <c:pt idx="198">
                  <c:v>1990</c:v>
                </c:pt>
                <c:pt idx="199">
                  <c:v>1995</c:v>
                </c:pt>
                <c:pt idx="200">
                  <c:v>2000</c:v>
                </c:pt>
                <c:pt idx="201">
                  <c:v>2005</c:v>
                </c:pt>
                <c:pt idx="202">
                  <c:v>2010</c:v>
                </c:pt>
                <c:pt idx="203">
                  <c:v>2015</c:v>
                </c:pt>
                <c:pt idx="204">
                  <c:v>2020</c:v>
                </c:pt>
                <c:pt idx="205">
                  <c:v>2025</c:v>
                </c:pt>
                <c:pt idx="206">
                  <c:v>2030</c:v>
                </c:pt>
                <c:pt idx="207">
                  <c:v>2035</c:v>
                </c:pt>
                <c:pt idx="208">
                  <c:v>2040</c:v>
                </c:pt>
                <c:pt idx="209">
                  <c:v>2045</c:v>
                </c:pt>
                <c:pt idx="210">
                  <c:v>2050</c:v>
                </c:pt>
                <c:pt idx="211">
                  <c:v>2055</c:v>
                </c:pt>
                <c:pt idx="212">
                  <c:v>2060</c:v>
                </c:pt>
                <c:pt idx="213">
                  <c:v>2065</c:v>
                </c:pt>
                <c:pt idx="214">
                  <c:v>2070</c:v>
                </c:pt>
                <c:pt idx="215">
                  <c:v>2075</c:v>
                </c:pt>
                <c:pt idx="216">
                  <c:v>2080</c:v>
                </c:pt>
                <c:pt idx="217">
                  <c:v>2085</c:v>
                </c:pt>
                <c:pt idx="218">
                  <c:v>2090</c:v>
                </c:pt>
                <c:pt idx="219">
                  <c:v>2095</c:v>
                </c:pt>
                <c:pt idx="220">
                  <c:v>2100</c:v>
                </c:pt>
                <c:pt idx="221">
                  <c:v>2105</c:v>
                </c:pt>
                <c:pt idx="222">
                  <c:v>2110</c:v>
                </c:pt>
                <c:pt idx="223">
                  <c:v>2115</c:v>
                </c:pt>
                <c:pt idx="224">
                  <c:v>2120</c:v>
                </c:pt>
                <c:pt idx="225">
                  <c:v>2125</c:v>
                </c:pt>
                <c:pt idx="226">
                  <c:v>2130</c:v>
                </c:pt>
                <c:pt idx="227">
                  <c:v>2135</c:v>
                </c:pt>
                <c:pt idx="228">
                  <c:v>2140</c:v>
                </c:pt>
                <c:pt idx="229">
                  <c:v>2145</c:v>
                </c:pt>
                <c:pt idx="230">
                  <c:v>2150</c:v>
                </c:pt>
                <c:pt idx="231">
                  <c:v>2155</c:v>
                </c:pt>
                <c:pt idx="232">
                  <c:v>2160</c:v>
                </c:pt>
                <c:pt idx="233">
                  <c:v>2165</c:v>
                </c:pt>
                <c:pt idx="234">
                  <c:v>2170</c:v>
                </c:pt>
                <c:pt idx="235">
                  <c:v>2175</c:v>
                </c:pt>
                <c:pt idx="236">
                  <c:v>2180</c:v>
                </c:pt>
                <c:pt idx="237">
                  <c:v>2185</c:v>
                </c:pt>
                <c:pt idx="238">
                  <c:v>2190</c:v>
                </c:pt>
                <c:pt idx="239">
                  <c:v>2195</c:v>
                </c:pt>
                <c:pt idx="240">
                  <c:v>2200</c:v>
                </c:pt>
                <c:pt idx="241">
                  <c:v>2205</c:v>
                </c:pt>
                <c:pt idx="242">
                  <c:v>2210</c:v>
                </c:pt>
                <c:pt idx="243">
                  <c:v>2215</c:v>
                </c:pt>
                <c:pt idx="244">
                  <c:v>2220</c:v>
                </c:pt>
                <c:pt idx="245">
                  <c:v>2225</c:v>
                </c:pt>
                <c:pt idx="246">
                  <c:v>2230</c:v>
                </c:pt>
                <c:pt idx="247">
                  <c:v>2235</c:v>
                </c:pt>
                <c:pt idx="248">
                  <c:v>2240</c:v>
                </c:pt>
                <c:pt idx="249">
                  <c:v>2245</c:v>
                </c:pt>
                <c:pt idx="250">
                  <c:v>2250</c:v>
                </c:pt>
                <c:pt idx="251">
                  <c:v>2255</c:v>
                </c:pt>
                <c:pt idx="252">
                  <c:v>2260</c:v>
                </c:pt>
                <c:pt idx="253">
                  <c:v>2265</c:v>
                </c:pt>
                <c:pt idx="254">
                  <c:v>2270</c:v>
                </c:pt>
                <c:pt idx="255">
                  <c:v>2275</c:v>
                </c:pt>
                <c:pt idx="256">
                  <c:v>2280</c:v>
                </c:pt>
                <c:pt idx="257">
                  <c:v>2285</c:v>
                </c:pt>
                <c:pt idx="258">
                  <c:v>2290</c:v>
                </c:pt>
                <c:pt idx="259">
                  <c:v>2295</c:v>
                </c:pt>
                <c:pt idx="260">
                  <c:v>2300</c:v>
                </c:pt>
                <c:pt idx="261">
                  <c:v>2305</c:v>
                </c:pt>
                <c:pt idx="262">
                  <c:v>2310</c:v>
                </c:pt>
                <c:pt idx="263">
                  <c:v>2315</c:v>
                </c:pt>
                <c:pt idx="264">
                  <c:v>2320</c:v>
                </c:pt>
                <c:pt idx="265">
                  <c:v>2325</c:v>
                </c:pt>
                <c:pt idx="266">
                  <c:v>2330</c:v>
                </c:pt>
                <c:pt idx="267">
                  <c:v>2335</c:v>
                </c:pt>
                <c:pt idx="268">
                  <c:v>2340</c:v>
                </c:pt>
                <c:pt idx="269">
                  <c:v>2345</c:v>
                </c:pt>
                <c:pt idx="270">
                  <c:v>2350</c:v>
                </c:pt>
                <c:pt idx="271">
                  <c:v>2355</c:v>
                </c:pt>
                <c:pt idx="272">
                  <c:v>2360</c:v>
                </c:pt>
                <c:pt idx="273">
                  <c:v>2365</c:v>
                </c:pt>
                <c:pt idx="274">
                  <c:v>2370</c:v>
                </c:pt>
                <c:pt idx="275">
                  <c:v>2375</c:v>
                </c:pt>
                <c:pt idx="276">
                  <c:v>2380</c:v>
                </c:pt>
                <c:pt idx="277">
                  <c:v>2385</c:v>
                </c:pt>
                <c:pt idx="278">
                  <c:v>2390</c:v>
                </c:pt>
                <c:pt idx="279">
                  <c:v>2395</c:v>
                </c:pt>
                <c:pt idx="280">
                  <c:v>2400</c:v>
                </c:pt>
                <c:pt idx="281">
                  <c:v>2405</c:v>
                </c:pt>
                <c:pt idx="282">
                  <c:v>2410</c:v>
                </c:pt>
                <c:pt idx="283">
                  <c:v>2415</c:v>
                </c:pt>
                <c:pt idx="284">
                  <c:v>2420</c:v>
                </c:pt>
                <c:pt idx="285">
                  <c:v>2425</c:v>
                </c:pt>
                <c:pt idx="286">
                  <c:v>2430</c:v>
                </c:pt>
                <c:pt idx="287">
                  <c:v>2435</c:v>
                </c:pt>
                <c:pt idx="288">
                  <c:v>2440</c:v>
                </c:pt>
                <c:pt idx="289">
                  <c:v>2445</c:v>
                </c:pt>
                <c:pt idx="290">
                  <c:v>2450</c:v>
                </c:pt>
                <c:pt idx="291">
                  <c:v>2455</c:v>
                </c:pt>
                <c:pt idx="292">
                  <c:v>2460</c:v>
                </c:pt>
                <c:pt idx="293">
                  <c:v>2465</c:v>
                </c:pt>
                <c:pt idx="294">
                  <c:v>2470</c:v>
                </c:pt>
                <c:pt idx="295">
                  <c:v>2475</c:v>
                </c:pt>
                <c:pt idx="296">
                  <c:v>2480</c:v>
                </c:pt>
                <c:pt idx="297">
                  <c:v>2485</c:v>
                </c:pt>
                <c:pt idx="298">
                  <c:v>2490</c:v>
                </c:pt>
                <c:pt idx="299">
                  <c:v>2495</c:v>
                </c:pt>
                <c:pt idx="300">
                  <c:v>2500</c:v>
                </c:pt>
                <c:pt idx="301">
                  <c:v>2505</c:v>
                </c:pt>
                <c:pt idx="302">
                  <c:v>2510</c:v>
                </c:pt>
                <c:pt idx="303">
                  <c:v>2515</c:v>
                </c:pt>
                <c:pt idx="304">
                  <c:v>2520</c:v>
                </c:pt>
                <c:pt idx="305">
                  <c:v>2525</c:v>
                </c:pt>
                <c:pt idx="306">
                  <c:v>2530</c:v>
                </c:pt>
                <c:pt idx="307">
                  <c:v>2535</c:v>
                </c:pt>
                <c:pt idx="308">
                  <c:v>2540</c:v>
                </c:pt>
                <c:pt idx="309">
                  <c:v>2545</c:v>
                </c:pt>
                <c:pt idx="310">
                  <c:v>2550</c:v>
                </c:pt>
                <c:pt idx="311">
                  <c:v>2555</c:v>
                </c:pt>
                <c:pt idx="312">
                  <c:v>2560</c:v>
                </c:pt>
                <c:pt idx="313">
                  <c:v>2565</c:v>
                </c:pt>
                <c:pt idx="314">
                  <c:v>2570</c:v>
                </c:pt>
                <c:pt idx="315">
                  <c:v>2575</c:v>
                </c:pt>
                <c:pt idx="316">
                  <c:v>2580</c:v>
                </c:pt>
                <c:pt idx="317">
                  <c:v>2585</c:v>
                </c:pt>
                <c:pt idx="318">
                  <c:v>2590</c:v>
                </c:pt>
                <c:pt idx="319">
                  <c:v>2595</c:v>
                </c:pt>
                <c:pt idx="320">
                  <c:v>2600</c:v>
                </c:pt>
                <c:pt idx="321">
                  <c:v>2605</c:v>
                </c:pt>
                <c:pt idx="322">
                  <c:v>2610</c:v>
                </c:pt>
                <c:pt idx="323">
                  <c:v>2615</c:v>
                </c:pt>
                <c:pt idx="324">
                  <c:v>2620</c:v>
                </c:pt>
                <c:pt idx="325">
                  <c:v>2625</c:v>
                </c:pt>
                <c:pt idx="326">
                  <c:v>2630</c:v>
                </c:pt>
                <c:pt idx="327">
                  <c:v>2635</c:v>
                </c:pt>
                <c:pt idx="328">
                  <c:v>2640</c:v>
                </c:pt>
                <c:pt idx="329">
                  <c:v>2645</c:v>
                </c:pt>
                <c:pt idx="330">
                  <c:v>2650</c:v>
                </c:pt>
                <c:pt idx="331">
                  <c:v>2655</c:v>
                </c:pt>
                <c:pt idx="332">
                  <c:v>2660</c:v>
                </c:pt>
                <c:pt idx="333">
                  <c:v>2665</c:v>
                </c:pt>
                <c:pt idx="334">
                  <c:v>2670</c:v>
                </c:pt>
                <c:pt idx="335">
                  <c:v>2675</c:v>
                </c:pt>
                <c:pt idx="336">
                  <c:v>2680</c:v>
                </c:pt>
                <c:pt idx="337">
                  <c:v>2685</c:v>
                </c:pt>
                <c:pt idx="338">
                  <c:v>2690</c:v>
                </c:pt>
                <c:pt idx="339">
                  <c:v>2695</c:v>
                </c:pt>
                <c:pt idx="340">
                  <c:v>2700</c:v>
                </c:pt>
                <c:pt idx="341">
                  <c:v>2705</c:v>
                </c:pt>
                <c:pt idx="342">
                  <c:v>2710</c:v>
                </c:pt>
                <c:pt idx="343">
                  <c:v>2715</c:v>
                </c:pt>
                <c:pt idx="344">
                  <c:v>2720</c:v>
                </c:pt>
                <c:pt idx="345">
                  <c:v>2725</c:v>
                </c:pt>
                <c:pt idx="346">
                  <c:v>2730</c:v>
                </c:pt>
                <c:pt idx="347">
                  <c:v>2735</c:v>
                </c:pt>
                <c:pt idx="348">
                  <c:v>2740</c:v>
                </c:pt>
                <c:pt idx="349">
                  <c:v>2745</c:v>
                </c:pt>
                <c:pt idx="350">
                  <c:v>2750</c:v>
                </c:pt>
                <c:pt idx="351">
                  <c:v>2755</c:v>
                </c:pt>
                <c:pt idx="352">
                  <c:v>2760</c:v>
                </c:pt>
                <c:pt idx="353">
                  <c:v>2765</c:v>
                </c:pt>
                <c:pt idx="354">
                  <c:v>2770</c:v>
                </c:pt>
                <c:pt idx="355">
                  <c:v>2775</c:v>
                </c:pt>
                <c:pt idx="356">
                  <c:v>2780</c:v>
                </c:pt>
                <c:pt idx="357">
                  <c:v>2785</c:v>
                </c:pt>
                <c:pt idx="358">
                  <c:v>2790</c:v>
                </c:pt>
                <c:pt idx="359">
                  <c:v>2795</c:v>
                </c:pt>
                <c:pt idx="360">
                  <c:v>2800</c:v>
                </c:pt>
                <c:pt idx="361">
                  <c:v>2805</c:v>
                </c:pt>
                <c:pt idx="362">
                  <c:v>2810</c:v>
                </c:pt>
                <c:pt idx="363">
                  <c:v>2815</c:v>
                </c:pt>
                <c:pt idx="364">
                  <c:v>2820</c:v>
                </c:pt>
                <c:pt idx="365">
                  <c:v>2825</c:v>
                </c:pt>
                <c:pt idx="366">
                  <c:v>2830</c:v>
                </c:pt>
                <c:pt idx="367">
                  <c:v>2835</c:v>
                </c:pt>
                <c:pt idx="368">
                  <c:v>2840</c:v>
                </c:pt>
                <c:pt idx="369">
                  <c:v>2845</c:v>
                </c:pt>
                <c:pt idx="370">
                  <c:v>2850</c:v>
                </c:pt>
                <c:pt idx="371">
                  <c:v>2855</c:v>
                </c:pt>
                <c:pt idx="372">
                  <c:v>2860</c:v>
                </c:pt>
                <c:pt idx="373">
                  <c:v>2865</c:v>
                </c:pt>
                <c:pt idx="374">
                  <c:v>2870</c:v>
                </c:pt>
                <c:pt idx="375">
                  <c:v>2875</c:v>
                </c:pt>
                <c:pt idx="376">
                  <c:v>2880</c:v>
                </c:pt>
                <c:pt idx="377">
                  <c:v>2885</c:v>
                </c:pt>
                <c:pt idx="378">
                  <c:v>2890</c:v>
                </c:pt>
                <c:pt idx="379">
                  <c:v>2895</c:v>
                </c:pt>
                <c:pt idx="380">
                  <c:v>2900</c:v>
                </c:pt>
                <c:pt idx="381">
                  <c:v>2905</c:v>
                </c:pt>
                <c:pt idx="382">
                  <c:v>2910</c:v>
                </c:pt>
                <c:pt idx="383">
                  <c:v>2915</c:v>
                </c:pt>
                <c:pt idx="384">
                  <c:v>2920</c:v>
                </c:pt>
                <c:pt idx="385">
                  <c:v>2925</c:v>
                </c:pt>
                <c:pt idx="386">
                  <c:v>2930</c:v>
                </c:pt>
                <c:pt idx="387">
                  <c:v>2935</c:v>
                </c:pt>
                <c:pt idx="388">
                  <c:v>2940</c:v>
                </c:pt>
                <c:pt idx="389">
                  <c:v>2945</c:v>
                </c:pt>
                <c:pt idx="390">
                  <c:v>2950</c:v>
                </c:pt>
                <c:pt idx="391">
                  <c:v>2955</c:v>
                </c:pt>
                <c:pt idx="392">
                  <c:v>2960</c:v>
                </c:pt>
                <c:pt idx="393">
                  <c:v>2965</c:v>
                </c:pt>
                <c:pt idx="394">
                  <c:v>2970</c:v>
                </c:pt>
                <c:pt idx="395">
                  <c:v>2975</c:v>
                </c:pt>
                <c:pt idx="396">
                  <c:v>2980</c:v>
                </c:pt>
                <c:pt idx="397">
                  <c:v>2985</c:v>
                </c:pt>
                <c:pt idx="398">
                  <c:v>2990</c:v>
                </c:pt>
                <c:pt idx="399">
                  <c:v>2995</c:v>
                </c:pt>
                <c:pt idx="400">
                  <c:v>3000</c:v>
                </c:pt>
                <c:pt idx="401">
                  <c:v>3005</c:v>
                </c:pt>
                <c:pt idx="402">
                  <c:v>3010</c:v>
                </c:pt>
                <c:pt idx="403">
                  <c:v>3015</c:v>
                </c:pt>
                <c:pt idx="404">
                  <c:v>3020</c:v>
                </c:pt>
                <c:pt idx="405">
                  <c:v>3025</c:v>
                </c:pt>
                <c:pt idx="406">
                  <c:v>3030</c:v>
                </c:pt>
                <c:pt idx="407">
                  <c:v>3035</c:v>
                </c:pt>
                <c:pt idx="408">
                  <c:v>3040</c:v>
                </c:pt>
                <c:pt idx="409">
                  <c:v>3045</c:v>
                </c:pt>
                <c:pt idx="410">
                  <c:v>3050</c:v>
                </c:pt>
                <c:pt idx="411">
                  <c:v>3055</c:v>
                </c:pt>
                <c:pt idx="412">
                  <c:v>3060</c:v>
                </c:pt>
                <c:pt idx="413">
                  <c:v>3065</c:v>
                </c:pt>
                <c:pt idx="414">
                  <c:v>3070</c:v>
                </c:pt>
                <c:pt idx="415">
                  <c:v>3075</c:v>
                </c:pt>
                <c:pt idx="416">
                  <c:v>3080</c:v>
                </c:pt>
                <c:pt idx="417">
                  <c:v>3085</c:v>
                </c:pt>
                <c:pt idx="418">
                  <c:v>3090</c:v>
                </c:pt>
                <c:pt idx="419">
                  <c:v>3095</c:v>
                </c:pt>
                <c:pt idx="420">
                  <c:v>3100</c:v>
                </c:pt>
                <c:pt idx="421">
                  <c:v>3105</c:v>
                </c:pt>
                <c:pt idx="422">
                  <c:v>3110</c:v>
                </c:pt>
                <c:pt idx="423">
                  <c:v>3115</c:v>
                </c:pt>
                <c:pt idx="424">
                  <c:v>3120</c:v>
                </c:pt>
                <c:pt idx="425">
                  <c:v>3125</c:v>
                </c:pt>
                <c:pt idx="426">
                  <c:v>3130</c:v>
                </c:pt>
                <c:pt idx="427">
                  <c:v>3135</c:v>
                </c:pt>
                <c:pt idx="428">
                  <c:v>3140</c:v>
                </c:pt>
                <c:pt idx="429">
                  <c:v>3145</c:v>
                </c:pt>
                <c:pt idx="430">
                  <c:v>3150</c:v>
                </c:pt>
                <c:pt idx="431">
                  <c:v>3155</c:v>
                </c:pt>
                <c:pt idx="432">
                  <c:v>3160</c:v>
                </c:pt>
                <c:pt idx="433">
                  <c:v>3165</c:v>
                </c:pt>
                <c:pt idx="434">
                  <c:v>3170</c:v>
                </c:pt>
                <c:pt idx="435">
                  <c:v>3175</c:v>
                </c:pt>
                <c:pt idx="436">
                  <c:v>3180</c:v>
                </c:pt>
                <c:pt idx="437">
                  <c:v>3185</c:v>
                </c:pt>
                <c:pt idx="438">
                  <c:v>3190</c:v>
                </c:pt>
                <c:pt idx="439">
                  <c:v>3195</c:v>
                </c:pt>
                <c:pt idx="440">
                  <c:v>3200</c:v>
                </c:pt>
                <c:pt idx="441">
                  <c:v>3205</c:v>
                </c:pt>
                <c:pt idx="442">
                  <c:v>3210</c:v>
                </c:pt>
                <c:pt idx="443">
                  <c:v>3215</c:v>
                </c:pt>
                <c:pt idx="444">
                  <c:v>3220</c:v>
                </c:pt>
                <c:pt idx="445">
                  <c:v>3225</c:v>
                </c:pt>
                <c:pt idx="446">
                  <c:v>3230</c:v>
                </c:pt>
                <c:pt idx="447">
                  <c:v>3235</c:v>
                </c:pt>
                <c:pt idx="448">
                  <c:v>3240</c:v>
                </c:pt>
                <c:pt idx="449">
                  <c:v>3245</c:v>
                </c:pt>
                <c:pt idx="450">
                  <c:v>3250</c:v>
                </c:pt>
                <c:pt idx="451">
                  <c:v>3255</c:v>
                </c:pt>
                <c:pt idx="452">
                  <c:v>3260</c:v>
                </c:pt>
                <c:pt idx="453">
                  <c:v>3265</c:v>
                </c:pt>
                <c:pt idx="454">
                  <c:v>3270</c:v>
                </c:pt>
                <c:pt idx="455">
                  <c:v>3275</c:v>
                </c:pt>
                <c:pt idx="456">
                  <c:v>3280</c:v>
                </c:pt>
                <c:pt idx="457">
                  <c:v>3285</c:v>
                </c:pt>
                <c:pt idx="458">
                  <c:v>3290</c:v>
                </c:pt>
                <c:pt idx="459">
                  <c:v>3295</c:v>
                </c:pt>
                <c:pt idx="460">
                  <c:v>3300</c:v>
                </c:pt>
                <c:pt idx="461">
                  <c:v>3305</c:v>
                </c:pt>
                <c:pt idx="462">
                  <c:v>3310</c:v>
                </c:pt>
                <c:pt idx="463">
                  <c:v>3315</c:v>
                </c:pt>
                <c:pt idx="464">
                  <c:v>3320</c:v>
                </c:pt>
                <c:pt idx="465">
                  <c:v>3325</c:v>
                </c:pt>
                <c:pt idx="466">
                  <c:v>3330</c:v>
                </c:pt>
                <c:pt idx="467">
                  <c:v>3335</c:v>
                </c:pt>
                <c:pt idx="468">
                  <c:v>3340</c:v>
                </c:pt>
                <c:pt idx="469">
                  <c:v>3345</c:v>
                </c:pt>
                <c:pt idx="470">
                  <c:v>3350</c:v>
                </c:pt>
                <c:pt idx="471">
                  <c:v>3355</c:v>
                </c:pt>
                <c:pt idx="472">
                  <c:v>3360</c:v>
                </c:pt>
                <c:pt idx="473">
                  <c:v>3365</c:v>
                </c:pt>
                <c:pt idx="474">
                  <c:v>3370</c:v>
                </c:pt>
                <c:pt idx="475">
                  <c:v>3375</c:v>
                </c:pt>
                <c:pt idx="476">
                  <c:v>3380</c:v>
                </c:pt>
                <c:pt idx="477">
                  <c:v>3385</c:v>
                </c:pt>
                <c:pt idx="478">
                  <c:v>3390</c:v>
                </c:pt>
                <c:pt idx="479">
                  <c:v>3395</c:v>
                </c:pt>
                <c:pt idx="480">
                  <c:v>3400</c:v>
                </c:pt>
                <c:pt idx="481">
                  <c:v>3405</c:v>
                </c:pt>
                <c:pt idx="482">
                  <c:v>3410</c:v>
                </c:pt>
                <c:pt idx="483">
                  <c:v>3415</c:v>
                </c:pt>
                <c:pt idx="484">
                  <c:v>3420</c:v>
                </c:pt>
                <c:pt idx="485">
                  <c:v>3425</c:v>
                </c:pt>
                <c:pt idx="486">
                  <c:v>3430</c:v>
                </c:pt>
                <c:pt idx="487">
                  <c:v>3435</c:v>
                </c:pt>
                <c:pt idx="488">
                  <c:v>3440</c:v>
                </c:pt>
                <c:pt idx="489">
                  <c:v>3445</c:v>
                </c:pt>
                <c:pt idx="490">
                  <c:v>3450</c:v>
                </c:pt>
                <c:pt idx="491">
                  <c:v>3455</c:v>
                </c:pt>
                <c:pt idx="492">
                  <c:v>3460</c:v>
                </c:pt>
                <c:pt idx="493">
                  <c:v>3465</c:v>
                </c:pt>
                <c:pt idx="494">
                  <c:v>3470</c:v>
                </c:pt>
                <c:pt idx="495">
                  <c:v>3475</c:v>
                </c:pt>
                <c:pt idx="496">
                  <c:v>3480</c:v>
                </c:pt>
                <c:pt idx="497">
                  <c:v>3485</c:v>
                </c:pt>
                <c:pt idx="498">
                  <c:v>3490</c:v>
                </c:pt>
                <c:pt idx="499">
                  <c:v>3495</c:v>
                </c:pt>
                <c:pt idx="500">
                  <c:v>3500</c:v>
                </c:pt>
                <c:pt idx="501">
                  <c:v>3505</c:v>
                </c:pt>
                <c:pt idx="502">
                  <c:v>3510</c:v>
                </c:pt>
                <c:pt idx="503">
                  <c:v>3515</c:v>
                </c:pt>
                <c:pt idx="504">
                  <c:v>3520</c:v>
                </c:pt>
                <c:pt idx="505">
                  <c:v>3525</c:v>
                </c:pt>
                <c:pt idx="506">
                  <c:v>3530</c:v>
                </c:pt>
                <c:pt idx="507">
                  <c:v>3535</c:v>
                </c:pt>
                <c:pt idx="508">
                  <c:v>3540</c:v>
                </c:pt>
                <c:pt idx="509">
                  <c:v>3545</c:v>
                </c:pt>
                <c:pt idx="510">
                  <c:v>3550</c:v>
                </c:pt>
                <c:pt idx="511">
                  <c:v>3555</c:v>
                </c:pt>
                <c:pt idx="512">
                  <c:v>3560</c:v>
                </c:pt>
                <c:pt idx="513">
                  <c:v>3565</c:v>
                </c:pt>
                <c:pt idx="514">
                  <c:v>3570</c:v>
                </c:pt>
                <c:pt idx="515">
                  <c:v>3575</c:v>
                </c:pt>
                <c:pt idx="516">
                  <c:v>3580</c:v>
                </c:pt>
                <c:pt idx="517">
                  <c:v>3585</c:v>
                </c:pt>
                <c:pt idx="518">
                  <c:v>3590</c:v>
                </c:pt>
                <c:pt idx="519">
                  <c:v>3595</c:v>
                </c:pt>
                <c:pt idx="520">
                  <c:v>3600</c:v>
                </c:pt>
                <c:pt idx="521">
                  <c:v>3605</c:v>
                </c:pt>
                <c:pt idx="522">
                  <c:v>3610</c:v>
                </c:pt>
                <c:pt idx="523">
                  <c:v>3615</c:v>
                </c:pt>
                <c:pt idx="524">
                  <c:v>3620</c:v>
                </c:pt>
                <c:pt idx="525">
                  <c:v>3625</c:v>
                </c:pt>
                <c:pt idx="526">
                  <c:v>3630</c:v>
                </c:pt>
                <c:pt idx="527">
                  <c:v>3635</c:v>
                </c:pt>
                <c:pt idx="528">
                  <c:v>3640</c:v>
                </c:pt>
                <c:pt idx="529">
                  <c:v>3645</c:v>
                </c:pt>
                <c:pt idx="530">
                  <c:v>3650</c:v>
                </c:pt>
                <c:pt idx="531">
                  <c:v>3655</c:v>
                </c:pt>
                <c:pt idx="532">
                  <c:v>3660</c:v>
                </c:pt>
                <c:pt idx="533">
                  <c:v>3665</c:v>
                </c:pt>
                <c:pt idx="534">
                  <c:v>3670</c:v>
                </c:pt>
                <c:pt idx="535">
                  <c:v>3675</c:v>
                </c:pt>
                <c:pt idx="536">
                  <c:v>3680</c:v>
                </c:pt>
                <c:pt idx="537">
                  <c:v>3685</c:v>
                </c:pt>
                <c:pt idx="538">
                  <c:v>3690</c:v>
                </c:pt>
                <c:pt idx="539">
                  <c:v>3695</c:v>
                </c:pt>
                <c:pt idx="540">
                  <c:v>3700</c:v>
                </c:pt>
                <c:pt idx="541">
                  <c:v>3705</c:v>
                </c:pt>
                <c:pt idx="542">
                  <c:v>3710</c:v>
                </c:pt>
                <c:pt idx="543">
                  <c:v>3715</c:v>
                </c:pt>
                <c:pt idx="544">
                  <c:v>3720</c:v>
                </c:pt>
                <c:pt idx="545">
                  <c:v>3725</c:v>
                </c:pt>
                <c:pt idx="546">
                  <c:v>3730</c:v>
                </c:pt>
                <c:pt idx="547">
                  <c:v>3735</c:v>
                </c:pt>
                <c:pt idx="548">
                  <c:v>3740</c:v>
                </c:pt>
                <c:pt idx="549">
                  <c:v>3745</c:v>
                </c:pt>
                <c:pt idx="550">
                  <c:v>3750</c:v>
                </c:pt>
                <c:pt idx="551">
                  <c:v>3755</c:v>
                </c:pt>
                <c:pt idx="552">
                  <c:v>3760</c:v>
                </c:pt>
                <c:pt idx="553">
                  <c:v>3765</c:v>
                </c:pt>
                <c:pt idx="554">
                  <c:v>3770</c:v>
                </c:pt>
                <c:pt idx="555">
                  <c:v>3775</c:v>
                </c:pt>
                <c:pt idx="556">
                  <c:v>3780</c:v>
                </c:pt>
                <c:pt idx="557">
                  <c:v>3785</c:v>
                </c:pt>
                <c:pt idx="558">
                  <c:v>3790</c:v>
                </c:pt>
                <c:pt idx="559">
                  <c:v>3795</c:v>
                </c:pt>
                <c:pt idx="560">
                  <c:v>3800</c:v>
                </c:pt>
                <c:pt idx="561">
                  <c:v>3805</c:v>
                </c:pt>
                <c:pt idx="562">
                  <c:v>3810</c:v>
                </c:pt>
                <c:pt idx="563">
                  <c:v>3815</c:v>
                </c:pt>
                <c:pt idx="564">
                  <c:v>3820</c:v>
                </c:pt>
                <c:pt idx="565">
                  <c:v>3825</c:v>
                </c:pt>
                <c:pt idx="566">
                  <c:v>3830</c:v>
                </c:pt>
                <c:pt idx="567">
                  <c:v>3835</c:v>
                </c:pt>
                <c:pt idx="568">
                  <c:v>3840</c:v>
                </c:pt>
                <c:pt idx="569">
                  <c:v>3845</c:v>
                </c:pt>
                <c:pt idx="570">
                  <c:v>3850</c:v>
                </c:pt>
                <c:pt idx="571">
                  <c:v>3855</c:v>
                </c:pt>
                <c:pt idx="572">
                  <c:v>3860</c:v>
                </c:pt>
                <c:pt idx="573">
                  <c:v>3865</c:v>
                </c:pt>
                <c:pt idx="574">
                  <c:v>3870</c:v>
                </c:pt>
                <c:pt idx="575">
                  <c:v>3875</c:v>
                </c:pt>
                <c:pt idx="576">
                  <c:v>3880</c:v>
                </c:pt>
                <c:pt idx="577">
                  <c:v>3885</c:v>
                </c:pt>
                <c:pt idx="578">
                  <c:v>3890</c:v>
                </c:pt>
                <c:pt idx="579">
                  <c:v>3895</c:v>
                </c:pt>
                <c:pt idx="580">
                  <c:v>3900</c:v>
                </c:pt>
                <c:pt idx="581">
                  <c:v>3905</c:v>
                </c:pt>
                <c:pt idx="582">
                  <c:v>3910</c:v>
                </c:pt>
                <c:pt idx="583">
                  <c:v>3915</c:v>
                </c:pt>
                <c:pt idx="584">
                  <c:v>3920</c:v>
                </c:pt>
                <c:pt idx="585">
                  <c:v>3925</c:v>
                </c:pt>
                <c:pt idx="586">
                  <c:v>3930</c:v>
                </c:pt>
                <c:pt idx="587">
                  <c:v>3935</c:v>
                </c:pt>
                <c:pt idx="588">
                  <c:v>3940</c:v>
                </c:pt>
                <c:pt idx="589">
                  <c:v>3945</c:v>
                </c:pt>
                <c:pt idx="590">
                  <c:v>3950</c:v>
                </c:pt>
                <c:pt idx="591">
                  <c:v>3955</c:v>
                </c:pt>
                <c:pt idx="592">
                  <c:v>3960</c:v>
                </c:pt>
                <c:pt idx="593">
                  <c:v>3965</c:v>
                </c:pt>
                <c:pt idx="594">
                  <c:v>3970</c:v>
                </c:pt>
                <c:pt idx="595">
                  <c:v>3975</c:v>
                </c:pt>
                <c:pt idx="596">
                  <c:v>3980</c:v>
                </c:pt>
                <c:pt idx="597">
                  <c:v>3985</c:v>
                </c:pt>
                <c:pt idx="598">
                  <c:v>3990</c:v>
                </c:pt>
                <c:pt idx="599">
                  <c:v>3995</c:v>
                </c:pt>
                <c:pt idx="600">
                  <c:v>4000</c:v>
                </c:pt>
                <c:pt idx="601">
                  <c:v>4005</c:v>
                </c:pt>
                <c:pt idx="602">
                  <c:v>4010</c:v>
                </c:pt>
                <c:pt idx="603">
                  <c:v>4015</c:v>
                </c:pt>
                <c:pt idx="604">
                  <c:v>4020</c:v>
                </c:pt>
                <c:pt idx="605">
                  <c:v>4025</c:v>
                </c:pt>
                <c:pt idx="606">
                  <c:v>4030</c:v>
                </c:pt>
                <c:pt idx="607">
                  <c:v>4035</c:v>
                </c:pt>
                <c:pt idx="608">
                  <c:v>4040</c:v>
                </c:pt>
                <c:pt idx="609">
                  <c:v>4045</c:v>
                </c:pt>
                <c:pt idx="610">
                  <c:v>4050</c:v>
                </c:pt>
                <c:pt idx="611">
                  <c:v>4055</c:v>
                </c:pt>
                <c:pt idx="612">
                  <c:v>4060</c:v>
                </c:pt>
                <c:pt idx="613">
                  <c:v>4065</c:v>
                </c:pt>
                <c:pt idx="614">
                  <c:v>4070</c:v>
                </c:pt>
                <c:pt idx="615">
                  <c:v>4075</c:v>
                </c:pt>
                <c:pt idx="616">
                  <c:v>4080</c:v>
                </c:pt>
                <c:pt idx="617">
                  <c:v>4085</c:v>
                </c:pt>
                <c:pt idx="618">
                  <c:v>4090</c:v>
                </c:pt>
                <c:pt idx="619">
                  <c:v>4095</c:v>
                </c:pt>
                <c:pt idx="620">
                  <c:v>4100</c:v>
                </c:pt>
                <c:pt idx="621">
                  <c:v>4105</c:v>
                </c:pt>
                <c:pt idx="622">
                  <c:v>4110</c:v>
                </c:pt>
                <c:pt idx="623">
                  <c:v>4115</c:v>
                </c:pt>
                <c:pt idx="624">
                  <c:v>4120</c:v>
                </c:pt>
                <c:pt idx="625">
                  <c:v>4125</c:v>
                </c:pt>
                <c:pt idx="626">
                  <c:v>4130</c:v>
                </c:pt>
                <c:pt idx="627">
                  <c:v>4135</c:v>
                </c:pt>
                <c:pt idx="628">
                  <c:v>4140</c:v>
                </c:pt>
                <c:pt idx="629">
                  <c:v>4145</c:v>
                </c:pt>
                <c:pt idx="630">
                  <c:v>4150</c:v>
                </c:pt>
                <c:pt idx="631">
                  <c:v>4155</c:v>
                </c:pt>
                <c:pt idx="632">
                  <c:v>4160</c:v>
                </c:pt>
                <c:pt idx="633">
                  <c:v>4165</c:v>
                </c:pt>
                <c:pt idx="634">
                  <c:v>4170</c:v>
                </c:pt>
                <c:pt idx="635">
                  <c:v>4175</c:v>
                </c:pt>
                <c:pt idx="636">
                  <c:v>4180</c:v>
                </c:pt>
                <c:pt idx="637">
                  <c:v>4185</c:v>
                </c:pt>
                <c:pt idx="638">
                  <c:v>4190</c:v>
                </c:pt>
                <c:pt idx="639">
                  <c:v>4195</c:v>
                </c:pt>
                <c:pt idx="640">
                  <c:v>4200</c:v>
                </c:pt>
                <c:pt idx="641">
                  <c:v>4205</c:v>
                </c:pt>
                <c:pt idx="642">
                  <c:v>4210</c:v>
                </c:pt>
                <c:pt idx="643">
                  <c:v>4215</c:v>
                </c:pt>
                <c:pt idx="644">
                  <c:v>4220</c:v>
                </c:pt>
                <c:pt idx="645">
                  <c:v>4225</c:v>
                </c:pt>
                <c:pt idx="646">
                  <c:v>4230</c:v>
                </c:pt>
                <c:pt idx="647">
                  <c:v>4235</c:v>
                </c:pt>
                <c:pt idx="648">
                  <c:v>4240</c:v>
                </c:pt>
                <c:pt idx="649">
                  <c:v>4245</c:v>
                </c:pt>
                <c:pt idx="650">
                  <c:v>4250</c:v>
                </c:pt>
                <c:pt idx="651">
                  <c:v>4255</c:v>
                </c:pt>
                <c:pt idx="652">
                  <c:v>4260</c:v>
                </c:pt>
                <c:pt idx="653">
                  <c:v>4265</c:v>
                </c:pt>
                <c:pt idx="654">
                  <c:v>4270</c:v>
                </c:pt>
                <c:pt idx="655">
                  <c:v>4275</c:v>
                </c:pt>
                <c:pt idx="656">
                  <c:v>4280</c:v>
                </c:pt>
                <c:pt idx="657">
                  <c:v>4285</c:v>
                </c:pt>
                <c:pt idx="658">
                  <c:v>4290</c:v>
                </c:pt>
                <c:pt idx="659">
                  <c:v>4295</c:v>
                </c:pt>
                <c:pt idx="660">
                  <c:v>4300</c:v>
                </c:pt>
                <c:pt idx="661">
                  <c:v>4305</c:v>
                </c:pt>
                <c:pt idx="662">
                  <c:v>4310</c:v>
                </c:pt>
                <c:pt idx="663">
                  <c:v>4315</c:v>
                </c:pt>
                <c:pt idx="664">
                  <c:v>4320</c:v>
                </c:pt>
                <c:pt idx="665">
                  <c:v>4325</c:v>
                </c:pt>
                <c:pt idx="666">
                  <c:v>4330</c:v>
                </c:pt>
                <c:pt idx="667">
                  <c:v>4335</c:v>
                </c:pt>
                <c:pt idx="668">
                  <c:v>4340</c:v>
                </c:pt>
                <c:pt idx="669">
                  <c:v>4345</c:v>
                </c:pt>
                <c:pt idx="670">
                  <c:v>4350</c:v>
                </c:pt>
                <c:pt idx="671">
                  <c:v>4355</c:v>
                </c:pt>
                <c:pt idx="672">
                  <c:v>4360</c:v>
                </c:pt>
                <c:pt idx="673">
                  <c:v>4365</c:v>
                </c:pt>
                <c:pt idx="674">
                  <c:v>4370</c:v>
                </c:pt>
                <c:pt idx="675">
                  <c:v>4375</c:v>
                </c:pt>
                <c:pt idx="676">
                  <c:v>4380</c:v>
                </c:pt>
                <c:pt idx="677">
                  <c:v>4385</c:v>
                </c:pt>
                <c:pt idx="678">
                  <c:v>4390</c:v>
                </c:pt>
                <c:pt idx="679">
                  <c:v>4395</c:v>
                </c:pt>
                <c:pt idx="680">
                  <c:v>4400</c:v>
                </c:pt>
                <c:pt idx="681">
                  <c:v>4405</c:v>
                </c:pt>
                <c:pt idx="682">
                  <c:v>4410</c:v>
                </c:pt>
                <c:pt idx="683">
                  <c:v>4415</c:v>
                </c:pt>
                <c:pt idx="684">
                  <c:v>4420</c:v>
                </c:pt>
                <c:pt idx="685">
                  <c:v>4425</c:v>
                </c:pt>
                <c:pt idx="686">
                  <c:v>4430</c:v>
                </c:pt>
                <c:pt idx="687">
                  <c:v>4435</c:v>
                </c:pt>
                <c:pt idx="688">
                  <c:v>4440</c:v>
                </c:pt>
                <c:pt idx="689">
                  <c:v>4445</c:v>
                </c:pt>
                <c:pt idx="690">
                  <c:v>4450</c:v>
                </c:pt>
                <c:pt idx="691">
                  <c:v>4455</c:v>
                </c:pt>
                <c:pt idx="692">
                  <c:v>4460</c:v>
                </c:pt>
                <c:pt idx="693">
                  <c:v>4465</c:v>
                </c:pt>
                <c:pt idx="694">
                  <c:v>4470</c:v>
                </c:pt>
                <c:pt idx="695">
                  <c:v>4475</c:v>
                </c:pt>
                <c:pt idx="696">
                  <c:v>4480</c:v>
                </c:pt>
                <c:pt idx="697">
                  <c:v>4485</c:v>
                </c:pt>
                <c:pt idx="698">
                  <c:v>4490</c:v>
                </c:pt>
                <c:pt idx="699">
                  <c:v>4495</c:v>
                </c:pt>
                <c:pt idx="700">
                  <c:v>4500</c:v>
                </c:pt>
                <c:pt idx="701">
                  <c:v>4505</c:v>
                </c:pt>
                <c:pt idx="702">
                  <c:v>4510</c:v>
                </c:pt>
                <c:pt idx="703">
                  <c:v>4515</c:v>
                </c:pt>
                <c:pt idx="704">
                  <c:v>4520</c:v>
                </c:pt>
                <c:pt idx="705">
                  <c:v>4525</c:v>
                </c:pt>
                <c:pt idx="706">
                  <c:v>4530</c:v>
                </c:pt>
                <c:pt idx="707">
                  <c:v>4535</c:v>
                </c:pt>
                <c:pt idx="708">
                  <c:v>4540</c:v>
                </c:pt>
                <c:pt idx="709">
                  <c:v>4545</c:v>
                </c:pt>
                <c:pt idx="710">
                  <c:v>4550</c:v>
                </c:pt>
                <c:pt idx="711">
                  <c:v>4555</c:v>
                </c:pt>
                <c:pt idx="712">
                  <c:v>4560</c:v>
                </c:pt>
                <c:pt idx="713">
                  <c:v>4565</c:v>
                </c:pt>
                <c:pt idx="714">
                  <c:v>4570</c:v>
                </c:pt>
                <c:pt idx="715">
                  <c:v>4575</c:v>
                </c:pt>
                <c:pt idx="716">
                  <c:v>4580</c:v>
                </c:pt>
                <c:pt idx="717">
                  <c:v>4585</c:v>
                </c:pt>
                <c:pt idx="718">
                  <c:v>4590</c:v>
                </c:pt>
                <c:pt idx="719">
                  <c:v>4595</c:v>
                </c:pt>
                <c:pt idx="720">
                  <c:v>4600</c:v>
                </c:pt>
                <c:pt idx="721">
                  <c:v>4605</c:v>
                </c:pt>
                <c:pt idx="722">
                  <c:v>4610</c:v>
                </c:pt>
                <c:pt idx="723">
                  <c:v>4615</c:v>
                </c:pt>
                <c:pt idx="724">
                  <c:v>4620</c:v>
                </c:pt>
                <c:pt idx="725">
                  <c:v>4625</c:v>
                </c:pt>
                <c:pt idx="726">
                  <c:v>4630</c:v>
                </c:pt>
                <c:pt idx="727">
                  <c:v>4635</c:v>
                </c:pt>
                <c:pt idx="728">
                  <c:v>4640</c:v>
                </c:pt>
                <c:pt idx="729">
                  <c:v>4645</c:v>
                </c:pt>
                <c:pt idx="730">
                  <c:v>4650</c:v>
                </c:pt>
                <c:pt idx="731">
                  <c:v>4655</c:v>
                </c:pt>
                <c:pt idx="732">
                  <c:v>4660</c:v>
                </c:pt>
                <c:pt idx="733">
                  <c:v>4665</c:v>
                </c:pt>
                <c:pt idx="734">
                  <c:v>4670</c:v>
                </c:pt>
                <c:pt idx="735">
                  <c:v>4675</c:v>
                </c:pt>
                <c:pt idx="736">
                  <c:v>4680</c:v>
                </c:pt>
                <c:pt idx="737">
                  <c:v>4685</c:v>
                </c:pt>
                <c:pt idx="738">
                  <c:v>4690</c:v>
                </c:pt>
                <c:pt idx="739">
                  <c:v>4695</c:v>
                </c:pt>
                <c:pt idx="740">
                  <c:v>4700</c:v>
                </c:pt>
                <c:pt idx="741">
                  <c:v>4705</c:v>
                </c:pt>
                <c:pt idx="742">
                  <c:v>4710</c:v>
                </c:pt>
                <c:pt idx="743">
                  <c:v>4715</c:v>
                </c:pt>
                <c:pt idx="744">
                  <c:v>4720</c:v>
                </c:pt>
                <c:pt idx="745">
                  <c:v>4725</c:v>
                </c:pt>
                <c:pt idx="746">
                  <c:v>4730</c:v>
                </c:pt>
                <c:pt idx="747">
                  <c:v>4735</c:v>
                </c:pt>
                <c:pt idx="748">
                  <c:v>4740</c:v>
                </c:pt>
                <c:pt idx="749">
                  <c:v>4745</c:v>
                </c:pt>
                <c:pt idx="750">
                  <c:v>4750</c:v>
                </c:pt>
                <c:pt idx="751">
                  <c:v>4755</c:v>
                </c:pt>
                <c:pt idx="752">
                  <c:v>4760</c:v>
                </c:pt>
                <c:pt idx="753">
                  <c:v>4765</c:v>
                </c:pt>
                <c:pt idx="754">
                  <c:v>4770</c:v>
                </c:pt>
                <c:pt idx="755">
                  <c:v>4775</c:v>
                </c:pt>
                <c:pt idx="756">
                  <c:v>4780</c:v>
                </c:pt>
                <c:pt idx="757">
                  <c:v>4785</c:v>
                </c:pt>
                <c:pt idx="758">
                  <c:v>4790</c:v>
                </c:pt>
                <c:pt idx="759">
                  <c:v>4795</c:v>
                </c:pt>
                <c:pt idx="760">
                  <c:v>4800</c:v>
                </c:pt>
                <c:pt idx="761">
                  <c:v>4805</c:v>
                </c:pt>
                <c:pt idx="762">
                  <c:v>4810</c:v>
                </c:pt>
                <c:pt idx="763">
                  <c:v>4815</c:v>
                </c:pt>
                <c:pt idx="764">
                  <c:v>4820</c:v>
                </c:pt>
                <c:pt idx="765">
                  <c:v>4825</c:v>
                </c:pt>
                <c:pt idx="766">
                  <c:v>4830</c:v>
                </c:pt>
                <c:pt idx="767">
                  <c:v>4835</c:v>
                </c:pt>
                <c:pt idx="768">
                  <c:v>4840</c:v>
                </c:pt>
                <c:pt idx="769">
                  <c:v>4845</c:v>
                </c:pt>
                <c:pt idx="770">
                  <c:v>4850</c:v>
                </c:pt>
                <c:pt idx="771">
                  <c:v>4855</c:v>
                </c:pt>
                <c:pt idx="772">
                  <c:v>4860</c:v>
                </c:pt>
                <c:pt idx="773">
                  <c:v>4865</c:v>
                </c:pt>
                <c:pt idx="774">
                  <c:v>4870</c:v>
                </c:pt>
                <c:pt idx="775">
                  <c:v>4875</c:v>
                </c:pt>
                <c:pt idx="776">
                  <c:v>4880</c:v>
                </c:pt>
                <c:pt idx="777">
                  <c:v>4885</c:v>
                </c:pt>
                <c:pt idx="778">
                  <c:v>4890</c:v>
                </c:pt>
                <c:pt idx="779">
                  <c:v>4895</c:v>
                </c:pt>
                <c:pt idx="780">
                  <c:v>4900</c:v>
                </c:pt>
                <c:pt idx="781">
                  <c:v>4905</c:v>
                </c:pt>
                <c:pt idx="782">
                  <c:v>4910</c:v>
                </c:pt>
                <c:pt idx="783">
                  <c:v>4915</c:v>
                </c:pt>
                <c:pt idx="784">
                  <c:v>4920</c:v>
                </c:pt>
                <c:pt idx="785">
                  <c:v>4925</c:v>
                </c:pt>
                <c:pt idx="786">
                  <c:v>4930</c:v>
                </c:pt>
                <c:pt idx="787">
                  <c:v>4935</c:v>
                </c:pt>
                <c:pt idx="788">
                  <c:v>4940</c:v>
                </c:pt>
                <c:pt idx="789">
                  <c:v>4945</c:v>
                </c:pt>
                <c:pt idx="790">
                  <c:v>4950</c:v>
                </c:pt>
                <c:pt idx="791">
                  <c:v>4955</c:v>
                </c:pt>
                <c:pt idx="792">
                  <c:v>4960</c:v>
                </c:pt>
                <c:pt idx="793">
                  <c:v>4965</c:v>
                </c:pt>
                <c:pt idx="794">
                  <c:v>4970</c:v>
                </c:pt>
                <c:pt idx="795">
                  <c:v>4975</c:v>
                </c:pt>
                <c:pt idx="796">
                  <c:v>4980</c:v>
                </c:pt>
                <c:pt idx="797">
                  <c:v>4985</c:v>
                </c:pt>
                <c:pt idx="798">
                  <c:v>4990</c:v>
                </c:pt>
                <c:pt idx="799">
                  <c:v>4995</c:v>
                </c:pt>
                <c:pt idx="800">
                  <c:v>5000</c:v>
                </c:pt>
              </c:numCache>
            </c:numRef>
          </c:xVal>
          <c:yVal>
            <c:numRef>
              <c:f>Sheet2!$AC$2:$AC$802</c:f>
              <c:numCache>
                <c:formatCode>General</c:formatCode>
                <c:ptCount val="801"/>
                <c:pt idx="0">
                  <c:v>274534.755313014</c:v>
                </c:pt>
                <c:pt idx="1">
                  <c:v>274459.567031605</c:v>
                </c:pt>
                <c:pt idx="2">
                  <c:v>274377.762298635</c:v>
                </c:pt>
                <c:pt idx="3">
                  <c:v>274289.387209919</c:v>
                </c:pt>
                <c:pt idx="4">
                  <c:v>274194.487482801</c:v>
                </c:pt>
                <c:pt idx="5">
                  <c:v>274093.108461347</c:v>
                </c:pt>
                <c:pt idx="6">
                  <c:v>273985.295121445</c:v>
                </c:pt>
                <c:pt idx="7">
                  <c:v>273871.092075801</c:v>
                </c:pt>
                <c:pt idx="8">
                  <c:v>273750.543578854</c:v>
                </c:pt>
                <c:pt idx="9">
                  <c:v>273623.693531586</c:v>
                </c:pt>
                <c:pt idx="10">
                  <c:v>273490.585486256</c:v>
                </c:pt>
                <c:pt idx="11">
                  <c:v>273351.262651039</c:v>
                </c:pt>
                <c:pt idx="12">
                  <c:v>273205.767894581</c:v>
                </c:pt>
                <c:pt idx="13">
                  <c:v>273054.143750478</c:v>
                </c:pt>
                <c:pt idx="14">
                  <c:v>272896.432421665</c:v>
                </c:pt>
                <c:pt idx="15">
                  <c:v>272732.675784729</c:v>
                </c:pt>
                <c:pt idx="16">
                  <c:v>272562.91539415</c:v>
                </c:pt>
                <c:pt idx="17">
                  <c:v>272387.192486458</c:v>
                </c:pt>
                <c:pt idx="18">
                  <c:v>272205.547984325</c:v>
                </c:pt>
                <c:pt idx="19">
                  <c:v>272018.022500574</c:v>
                </c:pt>
                <c:pt idx="20">
                  <c:v>271824.656342128</c:v>
                </c:pt>
                <c:pt idx="21">
                  <c:v>271625.489513886</c:v>
                </c:pt>
                <c:pt idx="22">
                  <c:v>271420.561722527</c:v>
                </c:pt>
                <c:pt idx="23">
                  <c:v>271209.912380256</c:v>
                </c:pt>
                <c:pt idx="24">
                  <c:v>270993.580608481</c:v>
                </c:pt>
                <c:pt idx="25">
                  <c:v>270771.605241425</c:v>
                </c:pt>
                <c:pt idx="26">
                  <c:v>270544.024829683</c:v>
                </c:pt>
                <c:pt idx="27">
                  <c:v>270310.877643709</c:v>
                </c:pt>
                <c:pt idx="28">
                  <c:v>270072.201677252</c:v>
                </c:pt>
                <c:pt idx="29">
                  <c:v>269828.034650734</c:v>
                </c:pt>
                <c:pt idx="30">
                  <c:v>269578.414014562</c:v>
                </c:pt>
                <c:pt idx="31">
                  <c:v>269323.376952397</c:v>
                </c:pt>
                <c:pt idx="32">
                  <c:v>269062.960384359</c:v>
                </c:pt>
                <c:pt idx="33">
                  <c:v>268797.200970185</c:v>
                </c:pt>
                <c:pt idx="34">
                  <c:v>268526.135112333</c:v>
                </c:pt>
                <c:pt idx="35">
                  <c:v>268249.798959033</c:v>
                </c:pt>
                <c:pt idx="36">
                  <c:v>267968.22840729</c:v>
                </c:pt>
                <c:pt idx="37">
                  <c:v>267681.459105841</c:v>
                </c:pt>
                <c:pt idx="38">
                  <c:v>267389.526458058</c:v>
                </c:pt>
                <c:pt idx="39">
                  <c:v>267092.465624809</c:v>
                </c:pt>
                <c:pt idx="40">
                  <c:v>266790.311527269</c:v>
                </c:pt>
                <c:pt idx="41">
                  <c:v>266483.098849693</c:v>
                </c:pt>
                <c:pt idx="42">
                  <c:v>266170.862042138</c:v>
                </c:pt>
                <c:pt idx="43">
                  <c:v>265853.635323143</c:v>
                </c:pt>
                <c:pt idx="44">
                  <c:v>265531.452682369</c:v>
                </c:pt>
                <c:pt idx="45">
                  <c:v>265204.347883198</c:v>
                </c:pt>
                <c:pt idx="46">
                  <c:v>264872.354465286</c:v>
                </c:pt>
                <c:pt idx="47">
                  <c:v>264535.505747087</c:v>
                </c:pt>
                <c:pt idx="48">
                  <c:v>264193.834828322</c:v>
                </c:pt>
                <c:pt idx="49">
                  <c:v>263847.374592424</c:v>
                </c:pt>
                <c:pt idx="50">
                  <c:v>263496.157708941</c:v>
                </c:pt>
                <c:pt idx="51">
                  <c:v>263140.216635899</c:v>
                </c:pt>
                <c:pt idx="52">
                  <c:v>262779.583622131</c:v>
                </c:pt>
                <c:pt idx="53">
                  <c:v>262414.290709571</c:v>
                </c:pt>
                <c:pt idx="54">
                  <c:v>262044.369735515</c:v>
                </c:pt>
                <c:pt idx="55">
                  <c:v>261669.852334845</c:v>
                </c:pt>
                <c:pt idx="56">
                  <c:v>261290.769942219</c:v>
                </c:pt>
                <c:pt idx="57">
                  <c:v>260907.153794232</c:v>
                </c:pt>
                <c:pt idx="58">
                  <c:v>260519.034931542</c:v>
                </c:pt>
                <c:pt idx="59">
                  <c:v>260126.444200966</c:v>
                </c:pt>
                <c:pt idx="60">
                  <c:v>259729.412257542</c:v>
                </c:pt>
                <c:pt idx="61">
                  <c:v>259327.969566566</c:v>
                </c:pt>
                <c:pt idx="62">
                  <c:v>258922.146405592</c:v>
                </c:pt>
                <c:pt idx="63">
                  <c:v>258511.972866413</c:v>
                </c:pt>
                <c:pt idx="64">
                  <c:v>258097.478857001</c:v>
                </c:pt>
                <c:pt idx="65">
                  <c:v>257678.694103427</c:v>
                </c:pt>
                <c:pt idx="66">
                  <c:v>257255.648151753</c:v>
                </c:pt>
                <c:pt idx="67">
                  <c:v>256828.370369894</c:v>
                </c:pt>
                <c:pt idx="68">
                  <c:v>256396.889949452</c:v>
                </c:pt>
                <c:pt idx="69">
                  <c:v>255961.235907532</c:v>
                </c:pt>
                <c:pt idx="70">
                  <c:v>255521.43708852</c:v>
                </c:pt>
                <c:pt idx="71">
                  <c:v>255077.522165847</c:v>
                </c:pt>
                <c:pt idx="72">
                  <c:v>254629.519643722</c:v>
                </c:pt>
                <c:pt idx="73">
                  <c:v>254177.457858841</c:v>
                </c:pt>
                <c:pt idx="74">
                  <c:v>253721.364982077</c:v>
                </c:pt>
                <c:pt idx="75">
                  <c:v>253261.269020138</c:v>
                </c:pt>
                <c:pt idx="76">
                  <c:v>252797.197817209</c:v>
                </c:pt>
                <c:pt idx="77">
                  <c:v>252329.179056569</c:v>
                </c:pt>
                <c:pt idx="78">
                  <c:v>251857.240262187</c:v>
                </c:pt>
                <c:pt idx="79">
                  <c:v>251381.408800293</c:v>
                </c:pt>
                <c:pt idx="80">
                  <c:v>250901.71188093</c:v>
                </c:pt>
                <c:pt idx="81">
                  <c:v>250418.176559483</c:v>
                </c:pt>
                <c:pt idx="82">
                  <c:v>249930.829738191</c:v>
                </c:pt>
                <c:pt idx="83">
                  <c:v>249439.698167634</c:v>
                </c:pt>
                <c:pt idx="84">
                  <c:v>248944.808448204</c:v>
                </c:pt>
                <c:pt idx="85">
                  <c:v>248446.187031551</c:v>
                </c:pt>
                <c:pt idx="86">
                  <c:v>247943.860222017</c:v>
                </c:pt>
                <c:pt idx="87">
                  <c:v>247437.854178042</c:v>
                </c:pt>
                <c:pt idx="88">
                  <c:v>246928.194913563</c:v>
                </c:pt>
                <c:pt idx="89">
                  <c:v>246414.90829938</c:v>
                </c:pt>
                <c:pt idx="90">
                  <c:v>245898.020064516</c:v>
                </c:pt>
                <c:pt idx="91">
                  <c:v>245377.555797555</c:v>
                </c:pt>
                <c:pt idx="92">
                  <c:v>244853.540947961</c:v>
                </c:pt>
                <c:pt idx="93">
                  <c:v>244326.00082738</c:v>
                </c:pt>
                <c:pt idx="94">
                  <c:v>243794.96061093</c:v>
                </c:pt>
                <c:pt idx="95">
                  <c:v>243260.445338465</c:v>
                </c:pt>
                <c:pt idx="96">
                  <c:v>242722.479915833</c:v>
                </c:pt>
                <c:pt idx="97">
                  <c:v>242181.089116112</c:v>
                </c:pt>
                <c:pt idx="98">
                  <c:v>241636.297580828</c:v>
                </c:pt>
                <c:pt idx="99">
                  <c:v>241088.129821164</c:v>
                </c:pt>
                <c:pt idx="100">
                  <c:v>240536.61021915</c:v>
                </c:pt>
                <c:pt idx="101">
                  <c:v>239981.763028834</c:v>
                </c:pt>
                <c:pt idx="102">
                  <c:v>239423.61237745</c:v>
                </c:pt>
                <c:pt idx="103">
                  <c:v>238862.182266556</c:v>
                </c:pt>
                <c:pt idx="104">
                  <c:v>238297.49657317</c:v>
                </c:pt>
                <c:pt idx="105">
                  <c:v>237729.579050885</c:v>
                </c:pt>
                <c:pt idx="106">
                  <c:v>237158.453330973</c:v>
                </c:pt>
                <c:pt idx="107">
                  <c:v>236584.142923475</c:v>
                </c:pt>
                <c:pt idx="108">
                  <c:v>236006.671218277</c:v>
                </c:pt>
                <c:pt idx="109">
                  <c:v>235426.06148617</c:v>
                </c:pt>
                <c:pt idx="110">
                  <c:v>234842.336879905</c:v>
                </c:pt>
                <c:pt idx="111">
                  <c:v>234255.520435226</c:v>
                </c:pt>
                <c:pt idx="112">
                  <c:v>233665.635071894</c:v>
                </c:pt>
                <c:pt idx="113">
                  <c:v>233072.703594702</c:v>
                </c:pt>
                <c:pt idx="114">
                  <c:v>232476.748694471</c:v>
                </c:pt>
                <c:pt idx="115">
                  <c:v>231877.792949038</c:v>
                </c:pt>
                <c:pt idx="116">
                  <c:v>231275.858824235</c:v>
                </c:pt>
                <c:pt idx="117">
                  <c:v>230670.968674848</c:v>
                </c:pt>
                <c:pt idx="118">
                  <c:v>230063.144745571</c:v>
                </c:pt>
                <c:pt idx="119">
                  <c:v>229452.409171948</c:v>
                </c:pt>
                <c:pt idx="120">
                  <c:v>228838.783981304</c:v>
                </c:pt>
                <c:pt idx="121">
                  <c:v>228222.291093656</c:v>
                </c:pt>
                <c:pt idx="122">
                  <c:v>227602.952322633</c:v>
                </c:pt>
                <c:pt idx="123">
                  <c:v>226980.789376362</c:v>
                </c:pt>
                <c:pt idx="124">
                  <c:v>226355.82385836</c:v>
                </c:pt>
                <c:pt idx="125">
                  <c:v>225728.077268411</c:v>
                </c:pt>
                <c:pt idx="126">
                  <c:v>225097.571003429</c:v>
                </c:pt>
                <c:pt idx="127">
                  <c:v>224464.326358315</c:v>
                </c:pt>
                <c:pt idx="128">
                  <c:v>223828.364526805</c:v>
                </c:pt>
                <c:pt idx="129">
                  <c:v>223189.706602303</c:v>
                </c:pt>
                <c:pt idx="130">
                  <c:v>222548.37357871</c:v>
                </c:pt>
                <c:pt idx="131">
                  <c:v>221904.386351241</c:v>
                </c:pt>
                <c:pt idx="132">
                  <c:v>221257.76571723</c:v>
                </c:pt>
                <c:pt idx="133">
                  <c:v>220608.532376934</c:v>
                </c:pt>
                <c:pt idx="134">
                  <c:v>219956.706934316</c:v>
                </c:pt>
                <c:pt idx="135">
                  <c:v>219302.309897831</c:v>
                </c:pt>
                <c:pt idx="136">
                  <c:v>218645.361681195</c:v>
                </c:pt>
                <c:pt idx="137">
                  <c:v>217985.882604149</c:v>
                </c:pt>
                <c:pt idx="138">
                  <c:v>217323.892893211</c:v>
                </c:pt>
                <c:pt idx="139">
                  <c:v>216659.412682427</c:v>
                </c:pt>
                <c:pt idx="140">
                  <c:v>215992.462014103</c:v>
                </c:pt>
                <c:pt idx="141">
                  <c:v>215323.060839541</c:v>
                </c:pt>
                <c:pt idx="142">
                  <c:v>214651.229019752</c:v>
                </c:pt>
                <c:pt idx="143">
                  <c:v>213976.986326178</c:v>
                </c:pt>
                <c:pt idx="144">
                  <c:v>213300.352441393</c:v>
                </c:pt>
                <c:pt idx="145">
                  <c:v>212621.346959798</c:v>
                </c:pt>
                <c:pt idx="146">
                  <c:v>211939.98938832</c:v>
                </c:pt>
                <c:pt idx="147">
                  <c:v>211256.299147086</c:v>
                </c:pt>
                <c:pt idx="148">
                  <c:v>210570.295570101</c:v>
                </c:pt>
                <c:pt idx="149">
                  <c:v>209881.99790592</c:v>
                </c:pt>
                <c:pt idx="150">
                  <c:v>209191.4253183</c:v>
                </c:pt>
                <c:pt idx="151">
                  <c:v>208498.596886862</c:v>
                </c:pt>
                <c:pt idx="152">
                  <c:v>207803.531607733</c:v>
                </c:pt>
                <c:pt idx="153">
                  <c:v>207106.248394186</c:v>
                </c:pt>
                <c:pt idx="154">
                  <c:v>206406.766077274</c:v>
                </c:pt>
                <c:pt idx="155">
                  <c:v>205705.103406456</c:v>
                </c:pt>
                <c:pt idx="156">
                  <c:v>205001.279050212</c:v>
                </c:pt>
                <c:pt idx="157">
                  <c:v>204295.311596662</c:v>
                </c:pt>
                <c:pt idx="158">
                  <c:v>203587.219554168</c:v>
                </c:pt>
                <c:pt idx="159">
                  <c:v>202877.021351938</c:v>
                </c:pt>
                <c:pt idx="160">
                  <c:v>202164.735340613</c:v>
                </c:pt>
                <c:pt idx="161">
                  <c:v>201450.379792859</c:v>
                </c:pt>
                <c:pt idx="162">
                  <c:v>200733.97290395</c:v>
                </c:pt>
                <c:pt idx="163">
                  <c:v>200015.532792338</c:v>
                </c:pt>
                <c:pt idx="164">
                  <c:v>199295.077500225</c:v>
                </c:pt>
                <c:pt idx="165">
                  <c:v>198572.624994126</c:v>
                </c:pt>
                <c:pt idx="166">
                  <c:v>197848.193165426</c:v>
                </c:pt>
                <c:pt idx="167">
                  <c:v>197121.799830933</c:v>
                </c:pt>
                <c:pt idx="168">
                  <c:v>196393.462733422</c:v>
                </c:pt>
                <c:pt idx="169">
                  <c:v>195663.199542177</c:v>
                </c:pt>
                <c:pt idx="170">
                  <c:v>194931.027853527</c:v>
                </c:pt>
                <c:pt idx="171">
                  <c:v>194196.965191371</c:v>
                </c:pt>
                <c:pt idx="172">
                  <c:v>193461.029007707</c:v>
                </c:pt>
                <c:pt idx="173">
                  <c:v>192723.236683149</c:v>
                </c:pt>
                <c:pt idx="174">
                  <c:v>191983.605527438</c:v>
                </c:pt>
                <c:pt idx="175">
                  <c:v>191242.152779957</c:v>
                </c:pt>
                <c:pt idx="176">
                  <c:v>190498.895610227</c:v>
                </c:pt>
                <c:pt idx="177">
                  <c:v>189753.851118409</c:v>
                </c:pt>
                <c:pt idx="178">
                  <c:v>189007.036335796</c:v>
                </c:pt>
                <c:pt idx="179">
                  <c:v>188258.468225304</c:v>
                </c:pt>
                <c:pt idx="180">
                  <c:v>187508.163681952</c:v>
                </c:pt>
                <c:pt idx="181">
                  <c:v>186756.139533343</c:v>
                </c:pt>
                <c:pt idx="182">
                  <c:v>186002.412540136</c:v>
                </c:pt>
                <c:pt idx="183">
                  <c:v>185246.999396518</c:v>
                </c:pt>
                <c:pt idx="184">
                  <c:v>184489.916730666</c:v>
                </c:pt>
                <c:pt idx="185">
                  <c:v>183731.181105209</c:v>
                </c:pt>
                <c:pt idx="186">
                  <c:v>182970.809017685</c:v>
                </c:pt>
                <c:pt idx="187">
                  <c:v>182208.816900986</c:v>
                </c:pt>
                <c:pt idx="188">
                  <c:v>181445.221123814</c:v>
                </c:pt>
                <c:pt idx="189">
                  <c:v>180680.037991116</c:v>
                </c:pt>
                <c:pt idx="190">
                  <c:v>179913.283744526</c:v>
                </c:pt>
                <c:pt idx="191">
                  <c:v>179144.974562796</c:v>
                </c:pt>
                <c:pt idx="192">
                  <c:v>178375.126562231</c:v>
                </c:pt>
                <c:pt idx="193">
                  <c:v>177603.755797109</c:v>
                </c:pt>
                <c:pt idx="194">
                  <c:v>176830.878260108</c:v>
                </c:pt>
                <c:pt idx="195">
                  <c:v>176056.509882718</c:v>
                </c:pt>
                <c:pt idx="196">
                  <c:v>175280.666535659</c:v>
                </c:pt>
                <c:pt idx="197">
                  <c:v>174503.36402929</c:v>
                </c:pt>
                <c:pt idx="198">
                  <c:v>173724.618114013</c:v>
                </c:pt>
                <c:pt idx="199">
                  <c:v>172944.444480676</c:v>
                </c:pt>
                <c:pt idx="200">
                  <c:v>172162.858760973</c:v>
                </c:pt>
                <c:pt idx="201">
                  <c:v>171379.876527837</c:v>
                </c:pt>
                <c:pt idx="202">
                  <c:v>170595.513295828</c:v>
                </c:pt>
                <c:pt idx="203">
                  <c:v>169809.784521528</c:v>
                </c:pt>
                <c:pt idx="204">
                  <c:v>169022.705603915</c:v>
                </c:pt>
                <c:pt idx="205">
                  <c:v>168234.29188475</c:v>
                </c:pt>
                <c:pt idx="206">
                  <c:v>167444.558648951</c:v>
                </c:pt>
                <c:pt idx="207">
                  <c:v>166653.521124967</c:v>
                </c:pt>
                <c:pt idx="208">
                  <c:v>165861.194485144</c:v>
                </c:pt>
                <c:pt idx="209">
                  <c:v>165067.593846096</c:v>
                </c:pt>
                <c:pt idx="210">
                  <c:v>164272.734269067</c:v>
                </c:pt>
                <c:pt idx="211">
                  <c:v>163476.630760287</c:v>
                </c:pt>
                <c:pt idx="212">
                  <c:v>162679.298271332</c:v>
                </c:pt>
                <c:pt idx="213">
                  <c:v>161880.751699473</c:v>
                </c:pt>
                <c:pt idx="214">
                  <c:v>161081.005888033</c:v>
                </c:pt>
                <c:pt idx="215">
                  <c:v>160280.075626725</c:v>
                </c:pt>
                <c:pt idx="216">
                  <c:v>159477.975652001</c:v>
                </c:pt>
                <c:pt idx="217">
                  <c:v>158674.720647391</c:v>
                </c:pt>
                <c:pt idx="218">
                  <c:v>157870.32524384</c:v>
                </c:pt>
                <c:pt idx="219">
                  <c:v>157064.804020041</c:v>
                </c:pt>
                <c:pt idx="220">
                  <c:v>156258.171502771</c:v>
                </c:pt>
                <c:pt idx="221">
                  <c:v>155450.442167214</c:v>
                </c:pt>
                <c:pt idx="222">
                  <c:v>154641.630437289</c:v>
                </c:pt>
                <c:pt idx="223">
                  <c:v>153831.750685973</c:v>
                </c:pt>
                <c:pt idx="224">
                  <c:v>153020.81723562</c:v>
                </c:pt>
                <c:pt idx="225">
                  <c:v>152208.844358277</c:v>
                </c:pt>
                <c:pt idx="226">
                  <c:v>151395.846276</c:v>
                </c:pt>
                <c:pt idx="227">
                  <c:v>150581.837161163</c:v>
                </c:pt>
                <c:pt idx="228">
                  <c:v>149766.831136771</c:v>
                </c:pt>
                <c:pt idx="229">
                  <c:v>148950.842276759</c:v>
                </c:pt>
                <c:pt idx="230">
                  <c:v>148133.884606302</c:v>
                </c:pt>
                <c:pt idx="231">
                  <c:v>147315.972102111</c:v>
                </c:pt>
                <c:pt idx="232">
                  <c:v>146497.118692736</c:v>
                </c:pt>
                <c:pt idx="233">
                  <c:v>145677.338258853</c:v>
                </c:pt>
                <c:pt idx="234">
                  <c:v>144856.644633568</c:v>
                </c:pt>
                <c:pt idx="235">
                  <c:v>144035.051602697</c:v>
                </c:pt>
                <c:pt idx="236">
                  <c:v>143212.57290506</c:v>
                </c:pt>
                <c:pt idx="237">
                  <c:v>142389.222232766</c:v>
                </c:pt>
                <c:pt idx="238">
                  <c:v>141565.013231492</c:v>
                </c:pt>
                <c:pt idx="239">
                  <c:v>140739.959500769</c:v>
                </c:pt>
                <c:pt idx="240">
                  <c:v>139914.074594256</c:v>
                </c:pt>
                <c:pt idx="241">
                  <c:v>139087.372020017</c:v>
                </c:pt>
                <c:pt idx="242">
                  <c:v>138259.865240795</c:v>
                </c:pt>
                <c:pt idx="243">
                  <c:v>137431.567674283</c:v>
                </c:pt>
                <c:pt idx="244">
                  <c:v>136602.492693394</c:v>
                </c:pt>
                <c:pt idx="245">
                  <c:v>135772.653626524</c:v>
                </c:pt>
                <c:pt idx="246">
                  <c:v>134942.063757819</c:v>
                </c:pt>
                <c:pt idx="247">
                  <c:v>134110.736327439</c:v>
                </c:pt>
                <c:pt idx="248">
                  <c:v>133278.684531813</c:v>
                </c:pt>
                <c:pt idx="249">
                  <c:v>132445.921523901</c:v>
                </c:pt>
                <c:pt idx="250">
                  <c:v>131612.460413449</c:v>
                </c:pt>
                <c:pt idx="251">
                  <c:v>130778.31426724</c:v>
                </c:pt>
                <c:pt idx="252">
                  <c:v>129943.496109349</c:v>
                </c:pt>
                <c:pt idx="253">
                  <c:v>129108.018921389</c:v>
                </c:pt>
                <c:pt idx="254">
                  <c:v>128271.895642761</c:v>
                </c:pt>
                <c:pt idx="255">
                  <c:v>127435.139170898</c:v>
                </c:pt>
                <c:pt idx="256">
                  <c:v>126597.762361509</c:v>
                </c:pt>
                <c:pt idx="257">
                  <c:v>125759.778028818</c:v>
                </c:pt>
                <c:pt idx="258">
                  <c:v>124921.198945806</c:v>
                </c:pt>
                <c:pt idx="259">
                  <c:v>124082.037844449</c:v>
                </c:pt>
                <c:pt idx="260">
                  <c:v>123242.30741595</c:v>
                </c:pt>
                <c:pt idx="261">
                  <c:v>122402.020310975</c:v>
                </c:pt>
                <c:pt idx="262">
                  <c:v>121561.189139884</c:v>
                </c:pt>
                <c:pt idx="263">
                  <c:v>120719.82647296</c:v>
                </c:pt>
                <c:pt idx="264">
                  <c:v>119877.94484064</c:v>
                </c:pt>
                <c:pt idx="265">
                  <c:v>119035.556733737</c:v>
                </c:pt>
                <c:pt idx="266">
                  <c:v>118192.674603667</c:v>
                </c:pt>
                <c:pt idx="267">
                  <c:v>117349.310862669</c:v>
                </c:pt>
                <c:pt idx="268">
                  <c:v>116505.477884031</c:v>
                </c:pt>
                <c:pt idx="269">
                  <c:v>115661.188002301</c:v>
                </c:pt>
                <c:pt idx="270">
                  <c:v>114816.453513511</c:v>
                </c:pt>
                <c:pt idx="271">
                  <c:v>113971.286675391</c:v>
                </c:pt>
                <c:pt idx="272">
                  <c:v>113125.69970758</c:v>
                </c:pt>
                <c:pt idx="273">
                  <c:v>112279.70479184</c:v>
                </c:pt>
                <c:pt idx="274">
                  <c:v>111433.314072268</c:v>
                </c:pt>
                <c:pt idx="275">
                  <c:v>110586.539655502</c:v>
                </c:pt>
                <c:pt idx="276">
                  <c:v>109739.39361093</c:v>
                </c:pt>
                <c:pt idx="277">
                  <c:v>108891.887970895</c:v>
                </c:pt>
                <c:pt idx="278">
                  <c:v>108044.034730898</c:v>
                </c:pt>
                <c:pt idx="279">
                  <c:v>107195.845849803</c:v>
                </c:pt>
                <c:pt idx="280">
                  <c:v>106347.333250035</c:v>
                </c:pt>
                <c:pt idx="281">
                  <c:v>105498.508817779</c:v>
                </c:pt>
                <c:pt idx="282">
                  <c:v>104649.384403182</c:v>
                </c:pt>
                <c:pt idx="283">
                  <c:v>103799.971820544</c:v>
                </c:pt>
                <c:pt idx="284">
                  <c:v>102950.282848515</c:v>
                </c:pt>
                <c:pt idx="285">
                  <c:v>102100.329230289</c:v>
                </c:pt>
                <c:pt idx="286">
                  <c:v>101250.122673793</c:v>
                </c:pt>
                <c:pt idx="287">
                  <c:v>100399.67485188</c:v>
                </c:pt>
                <c:pt idx="288">
                  <c:v>99548.9974025171</c:v>
                </c:pt>
                <c:pt idx="289">
                  <c:v>98698.1019289716</c:v>
                </c:pt>
                <c:pt idx="290">
                  <c:v>97846.9999999978</c:v>
                </c:pt>
                <c:pt idx="291">
                  <c:v>96995.7031500213</c:v>
                </c:pt>
                <c:pt idx="292">
                  <c:v>96144.2228793222</c:v>
                </c:pt>
                <c:pt idx="293">
                  <c:v>95292.570654217</c:v>
                </c:pt>
                <c:pt idx="294">
                  <c:v>94440.7579072388</c:v>
                </c:pt>
                <c:pt idx="295">
                  <c:v>93588.7960373158</c:v>
                </c:pt>
                <c:pt idx="296">
                  <c:v>92736.6964099499</c:v>
                </c:pt>
                <c:pt idx="297">
                  <c:v>91884.4703573922</c:v>
                </c:pt>
                <c:pt idx="298">
                  <c:v>91032.1291788185</c:v>
                </c:pt>
                <c:pt idx="299">
                  <c:v>90179.684140503</c:v>
                </c:pt>
                <c:pt idx="300">
                  <c:v>89327.1464759901</c:v>
                </c:pt>
                <c:pt idx="301">
                  <c:v>88474.5273862664</c:v>
                </c:pt>
                <c:pt idx="302">
                  <c:v>87621.8380399301</c:v>
                </c:pt>
                <c:pt idx="303">
                  <c:v>86769.0895733595</c:v>
                </c:pt>
                <c:pt idx="304">
                  <c:v>85916.2930908807</c:v>
                </c:pt>
                <c:pt idx="305">
                  <c:v>85063.4596649337</c:v>
                </c:pt>
                <c:pt idx="306">
                  <c:v>84210.6003362369</c:v>
                </c:pt>
                <c:pt idx="307">
                  <c:v>83357.7261139514</c:v>
                </c:pt>
                <c:pt idx="308">
                  <c:v>82504.847975843</c:v>
                </c:pt>
                <c:pt idx="309">
                  <c:v>81651.9768684441</c:v>
                </c:pt>
                <c:pt idx="310">
                  <c:v>80799.1237072131</c:v>
                </c:pt>
                <c:pt idx="311">
                  <c:v>79946.299376694</c:v>
                </c:pt>
                <c:pt idx="312">
                  <c:v>79093.5147306743</c:v>
                </c:pt>
                <c:pt idx="313">
                  <c:v>78240.7805923409</c:v>
                </c:pt>
                <c:pt idx="314">
                  <c:v>77388.1077544368</c:v>
                </c:pt>
                <c:pt idx="315">
                  <c:v>76535.5069794145</c:v>
                </c:pt>
                <c:pt idx="316">
                  <c:v>75682.9889995899</c:v>
                </c:pt>
                <c:pt idx="317">
                  <c:v>74830.5645172946</c:v>
                </c:pt>
                <c:pt idx="318">
                  <c:v>73978.2442050267</c:v>
                </c:pt>
                <c:pt idx="319">
                  <c:v>73126.038705601</c:v>
                </c:pt>
                <c:pt idx="320">
                  <c:v>72273.9586322981</c:v>
                </c:pt>
                <c:pt idx="321">
                  <c:v>71422.0145690121</c:v>
                </c:pt>
                <c:pt idx="322">
                  <c:v>70570.217070398</c:v>
                </c:pt>
                <c:pt idx="323">
                  <c:v>69718.5766620167</c:v>
                </c:pt>
                <c:pt idx="324">
                  <c:v>68867.1038404805</c:v>
                </c:pt>
                <c:pt idx="325">
                  <c:v>68015.8090735967</c:v>
                </c:pt>
                <c:pt idx="326">
                  <c:v>67164.7028005103</c:v>
                </c:pt>
                <c:pt idx="327">
                  <c:v>66313.7954318458</c:v>
                </c:pt>
                <c:pt idx="328">
                  <c:v>65463.0973498479</c:v>
                </c:pt>
                <c:pt idx="329">
                  <c:v>64612.6189085215</c:v>
                </c:pt>
                <c:pt idx="330">
                  <c:v>63762.3704337702</c:v>
                </c:pt>
                <c:pt idx="331">
                  <c:v>62912.3622235346</c:v>
                </c:pt>
                <c:pt idx="332">
                  <c:v>62062.6045479286</c:v>
                </c:pt>
                <c:pt idx="333">
                  <c:v>61213.1076493758</c:v>
                </c:pt>
                <c:pt idx="334">
                  <c:v>60363.8817427443</c:v>
                </c:pt>
                <c:pt idx="335">
                  <c:v>59514.9370154808</c:v>
                </c:pt>
                <c:pt idx="336">
                  <c:v>58666.2836277435</c:v>
                </c:pt>
                <c:pt idx="337">
                  <c:v>57817.931712535</c:v>
                </c:pt>
                <c:pt idx="338">
                  <c:v>56969.8913758325</c:v>
                </c:pt>
                <c:pt idx="339">
                  <c:v>56122.1726967193</c:v>
                </c:pt>
                <c:pt idx="340">
                  <c:v>55274.7857275136</c:v>
                </c:pt>
                <c:pt idx="341">
                  <c:v>54427.7404938975</c:v>
                </c:pt>
                <c:pt idx="342">
                  <c:v>53581.0469950444</c:v>
                </c:pt>
                <c:pt idx="343">
                  <c:v>52734.7152037462</c:v>
                </c:pt>
                <c:pt idx="344">
                  <c:v>51888.7550665393</c:v>
                </c:pt>
                <c:pt idx="345">
                  <c:v>51043.1765038292</c:v>
                </c:pt>
                <c:pt idx="346">
                  <c:v>50197.9894100157</c:v>
                </c:pt>
                <c:pt idx="347">
                  <c:v>49353.2036536158</c:v>
                </c:pt>
                <c:pt idx="348">
                  <c:v>48508.8290773861</c:v>
                </c:pt>
                <c:pt idx="349">
                  <c:v>47664.8754984454</c:v>
                </c:pt>
                <c:pt idx="350">
                  <c:v>46821.3527083951</c:v>
                </c:pt>
                <c:pt idx="351">
                  <c:v>45978.2704734394</c:v>
                </c:pt>
                <c:pt idx="352">
                  <c:v>45135.6385345048</c:v>
                </c:pt>
                <c:pt idx="353">
                  <c:v>44293.4666073589</c:v>
                </c:pt>
                <c:pt idx="354">
                  <c:v>43451.7643827277</c:v>
                </c:pt>
                <c:pt idx="355">
                  <c:v>42610.5415264129</c:v>
                </c:pt>
                <c:pt idx="356">
                  <c:v>41769.8076794082</c:v>
                </c:pt>
                <c:pt idx="357">
                  <c:v>40929.5724580146</c:v>
                </c:pt>
                <c:pt idx="358">
                  <c:v>40089.845453955</c:v>
                </c:pt>
                <c:pt idx="359">
                  <c:v>39250.6362344884</c:v>
                </c:pt>
                <c:pt idx="360">
                  <c:v>38411.9543425229</c:v>
                </c:pt>
                <c:pt idx="361">
                  <c:v>37573.8092967281</c:v>
                </c:pt>
                <c:pt idx="362">
                  <c:v>36736.2105916469</c:v>
                </c:pt>
                <c:pt idx="363">
                  <c:v>35899.1676978066</c:v>
                </c:pt>
                <c:pt idx="364">
                  <c:v>35062.6900618287</c:v>
                </c:pt>
                <c:pt idx="365">
                  <c:v>34226.7871065389</c:v>
                </c:pt>
                <c:pt idx="366">
                  <c:v>33391.4682310755</c:v>
                </c:pt>
                <c:pt idx="367">
                  <c:v>32556.742810998</c:v>
                </c:pt>
                <c:pt idx="368">
                  <c:v>31722.620198394</c:v>
                </c:pt>
                <c:pt idx="369">
                  <c:v>30889.109721986</c:v>
                </c:pt>
                <c:pt idx="370">
                  <c:v>30056.2206872376</c:v>
                </c:pt>
                <c:pt idx="371">
                  <c:v>29223.9623764587</c:v>
                </c:pt>
                <c:pt idx="372">
                  <c:v>28392.3440489104</c:v>
                </c:pt>
                <c:pt idx="373">
                  <c:v>27561.3749409083</c:v>
                </c:pt>
                <c:pt idx="374">
                  <c:v>26731.0642659266</c:v>
                </c:pt>
                <c:pt idx="375">
                  <c:v>25901.4212147001</c:v>
                </c:pt>
                <c:pt idx="376">
                  <c:v>25072.4549553269</c:v>
                </c:pt>
                <c:pt idx="377">
                  <c:v>24244.1746333688</c:v>
                </c:pt>
                <c:pt idx="378">
                  <c:v>23416.5893719529</c:v>
                </c:pt>
                <c:pt idx="379">
                  <c:v>22589.7082718709</c:v>
                </c:pt>
                <c:pt idx="380">
                  <c:v>21763.540411679</c:v>
                </c:pt>
                <c:pt idx="381">
                  <c:v>20938.0948477966</c:v>
                </c:pt>
                <c:pt idx="382">
                  <c:v>20113.3806146043</c:v>
                </c:pt>
                <c:pt idx="383">
                  <c:v>19289.4067245416</c:v>
                </c:pt>
                <c:pt idx="384">
                  <c:v>18466.1821682036</c:v>
                </c:pt>
                <c:pt idx="385">
                  <c:v>17643.7159144375</c:v>
                </c:pt>
                <c:pt idx="386">
                  <c:v>16822.0169104384</c:v>
                </c:pt>
                <c:pt idx="387">
                  <c:v>16001.0940818441</c:v>
                </c:pt>
                <c:pt idx="388">
                  <c:v>15180.9563328297</c:v>
                </c:pt>
                <c:pt idx="389">
                  <c:v>14361.6125462018</c:v>
                </c:pt>
                <c:pt idx="390">
                  <c:v>13543.0715834917</c:v>
                </c:pt>
                <c:pt idx="391">
                  <c:v>12725.3422850477</c:v>
                </c:pt>
                <c:pt idx="392">
                  <c:v>11908.4334701279</c:v>
                </c:pt>
                <c:pt idx="393">
                  <c:v>11092.3539369916</c:v>
                </c:pt>
                <c:pt idx="394">
                  <c:v>10277.11246299</c:v>
                </c:pt>
                <c:pt idx="395">
                  <c:v>9462.71780465743</c:v>
                </c:pt>
                <c:pt idx="396">
                  <c:v>8649.17869780045</c:v>
                </c:pt>
                <c:pt idx="397">
                  <c:v>7836.50385758771</c:v>
                </c:pt>
                <c:pt idx="398">
                  <c:v>7024.70197863846</c:v>
                </c:pt>
                <c:pt idx="399">
                  <c:v>6213.78173511123</c:v>
                </c:pt>
                <c:pt idx="400">
                  <c:v>5403.75178079108</c:v>
                </c:pt>
                <c:pt idx="401">
                  <c:v>4594.62074917713</c:v>
                </c:pt>
                <c:pt idx="402">
                  <c:v>3786.397253569</c:v>
                </c:pt>
                <c:pt idx="403">
                  <c:v>2979.0898871531</c:v>
                </c:pt>
                <c:pt idx="404">
                  <c:v>2172.70722308819</c:v>
                </c:pt>
                <c:pt idx="405">
                  <c:v>1367.25781459041</c:v>
                </c:pt>
                <c:pt idx="406">
                  <c:v>562.750195017899</c:v>
                </c:pt>
                <c:pt idx="407">
                  <c:v>-240.807122045153</c:v>
                </c:pt>
                <c:pt idx="408">
                  <c:v>-1043.40564270504</c:v>
                </c:pt>
                <c:pt idx="409">
                  <c:v>-1845.03689267526</c:v>
                </c:pt>
                <c:pt idx="410">
                  <c:v>-2645.69241719424</c:v>
                </c:pt>
                <c:pt idx="411">
                  <c:v>-3445.36378094312</c:v>
                </c:pt>
                <c:pt idx="412">
                  <c:v>-4244.04256796437</c:v>
                </c:pt>
                <c:pt idx="413">
                  <c:v>-5041.72038158038</c:v>
                </c:pt>
                <c:pt idx="414">
                  <c:v>-5838.38884431325</c:v>
                </c:pt>
                <c:pt idx="415">
                  <c:v>-6634.03959780448</c:v>
                </c:pt>
                <c:pt idx="416">
                  <c:v>-7428.66430273543</c:v>
                </c:pt>
                <c:pt idx="417">
                  <c:v>-8222.25463874808</c:v>
                </c:pt>
                <c:pt idx="418">
                  <c:v>-9014.80230436639</c:v>
                </c:pt>
                <c:pt idx="419">
                  <c:v>-9806.29901691816</c:v>
                </c:pt>
                <c:pt idx="420">
                  <c:v>-10596.7365124571</c:v>
                </c:pt>
                <c:pt idx="421">
                  <c:v>-11386.1065456858</c:v>
                </c:pt>
                <c:pt idx="422">
                  <c:v>-12174.4008898786</c:v>
                </c:pt>
                <c:pt idx="423">
                  <c:v>-12961.6113368053</c:v>
                </c:pt>
                <c:pt idx="424">
                  <c:v>-13747.7296966554</c:v>
                </c:pt>
                <c:pt idx="425">
                  <c:v>-14532.7477979624</c:v>
                </c:pt>
                <c:pt idx="426">
                  <c:v>-15316.6574875288</c:v>
                </c:pt>
                <c:pt idx="427">
                  <c:v>-16099.4506303515</c:v>
                </c:pt>
                <c:pt idx="428">
                  <c:v>-16881.1191095477</c:v>
                </c:pt>
                <c:pt idx="429">
                  <c:v>-17661.654826281</c:v>
                </c:pt>
                <c:pt idx="430">
                  <c:v>-18441.0496996884</c:v>
                </c:pt>
                <c:pt idx="431">
                  <c:v>-19219.2956668067</c:v>
                </c:pt>
                <c:pt idx="432">
                  <c:v>-19996.384682501</c:v>
                </c:pt>
                <c:pt idx="433">
                  <c:v>-20772.308719392</c:v>
                </c:pt>
                <c:pt idx="434">
                  <c:v>-21547.0597677845</c:v>
                </c:pt>
                <c:pt idx="435">
                  <c:v>-22320.6298355963</c:v>
                </c:pt>
                <c:pt idx="436">
                  <c:v>-23093.0109482872</c:v>
                </c:pt>
                <c:pt idx="437">
                  <c:v>-23864.1951487889</c:v>
                </c:pt>
                <c:pt idx="438">
                  <c:v>-24634.1744974346</c:v>
                </c:pt>
                <c:pt idx="439">
                  <c:v>-25402.9410718898</c:v>
                </c:pt>
                <c:pt idx="440">
                  <c:v>-26170.4869670829</c:v>
                </c:pt>
                <c:pt idx="441">
                  <c:v>-26936.8042951364</c:v>
                </c:pt>
                <c:pt idx="442">
                  <c:v>-27701.8851852984</c:v>
                </c:pt>
                <c:pt idx="443">
                  <c:v>-28465.721783875</c:v>
                </c:pt>
                <c:pt idx="444">
                  <c:v>-29228.306254162</c:v>
                </c:pt>
                <c:pt idx="445">
                  <c:v>-29989.6307763783</c:v>
                </c:pt>
                <c:pt idx="446">
                  <c:v>-30749.6875475987</c:v>
                </c:pt>
                <c:pt idx="447">
                  <c:v>-31508.4687816872</c:v>
                </c:pt>
                <c:pt idx="448">
                  <c:v>-32265.9667092315</c:v>
                </c:pt>
                <c:pt idx="449">
                  <c:v>-33022.1735774768</c:v>
                </c:pt>
                <c:pt idx="450">
                  <c:v>-33777.0816502602</c:v>
                </c:pt>
                <c:pt idx="451">
                  <c:v>-34530.6832079464</c:v>
                </c:pt>
                <c:pt idx="452">
                  <c:v>-35282.9705473626</c:v>
                </c:pt>
                <c:pt idx="453">
                  <c:v>-36033.9359817342</c:v>
                </c:pt>
                <c:pt idx="454">
                  <c:v>-36783.571840621</c:v>
                </c:pt>
                <c:pt idx="455">
                  <c:v>-37531.8704698536</c:v>
                </c:pt>
                <c:pt idx="456">
                  <c:v>-38278.8242314703</c:v>
                </c:pt>
                <c:pt idx="457">
                  <c:v>-39024.4255036541</c:v>
                </c:pt>
                <c:pt idx="458">
                  <c:v>-39768.6666806701</c:v>
                </c:pt>
                <c:pt idx="459">
                  <c:v>-40511.5401728037</c:v>
                </c:pt>
                <c:pt idx="460">
                  <c:v>-41253.0384062984</c:v>
                </c:pt>
                <c:pt idx="461">
                  <c:v>-41993.1538232945</c:v>
                </c:pt>
                <c:pt idx="462">
                  <c:v>-42731.878881768</c:v>
                </c:pt>
                <c:pt idx="463">
                  <c:v>-43469.2060554697</c:v>
                </c:pt>
                <c:pt idx="464">
                  <c:v>-44205.1278338648</c:v>
                </c:pt>
                <c:pt idx="465">
                  <c:v>-44939.6367220727</c:v>
                </c:pt>
                <c:pt idx="466">
                  <c:v>-45672.7252408073</c:v>
                </c:pt>
                <c:pt idx="467">
                  <c:v>-46404.3859263174</c:v>
                </c:pt>
                <c:pt idx="468">
                  <c:v>-47134.6113303276</c:v>
                </c:pt>
                <c:pt idx="469">
                  <c:v>-47863.3940199796</c:v>
                </c:pt>
                <c:pt idx="470">
                  <c:v>-48590.7265777735</c:v>
                </c:pt>
                <c:pt idx="471">
                  <c:v>-49316.6016015095</c:v>
                </c:pt>
                <c:pt idx="472">
                  <c:v>-50041.0117042306</c:v>
                </c:pt>
                <c:pt idx="473">
                  <c:v>-50763.9495141642</c:v>
                </c:pt>
                <c:pt idx="474">
                  <c:v>-51485.4076746656</c:v>
                </c:pt>
                <c:pt idx="475">
                  <c:v>-52205.3788441607</c:v>
                </c:pt>
                <c:pt idx="476">
                  <c:v>-52923.8556960894</c:v>
                </c:pt>
                <c:pt idx="477">
                  <c:v>-53640.8309188491</c:v>
                </c:pt>
                <c:pt idx="478">
                  <c:v>-54356.2972157393</c:v>
                </c:pt>
                <c:pt idx="479">
                  <c:v>-55070.2473049051</c:v>
                </c:pt>
                <c:pt idx="480">
                  <c:v>-55782.6739192822</c:v>
                </c:pt>
                <c:pt idx="481">
                  <c:v>-56493.5698065417</c:v>
                </c:pt>
                <c:pt idx="482">
                  <c:v>-57202.9277290353</c:v>
                </c:pt>
                <c:pt idx="483">
                  <c:v>-57910.7404637407</c:v>
                </c:pt>
                <c:pt idx="484">
                  <c:v>-58617.0008022074</c:v>
                </c:pt>
                <c:pt idx="485">
                  <c:v>-59321.7015505025</c:v>
                </c:pt>
                <c:pt idx="486">
                  <c:v>-60024.8355291575</c:v>
                </c:pt>
                <c:pt idx="487">
                  <c:v>-60726.3955731145</c:v>
                </c:pt>
                <c:pt idx="488">
                  <c:v>-61426.3745316733</c:v>
                </c:pt>
                <c:pt idx="489">
                  <c:v>-62124.7652684385</c:v>
                </c:pt>
                <c:pt idx="490">
                  <c:v>-62821.5606612668</c:v>
                </c:pt>
                <c:pt idx="491">
                  <c:v>-63516.7536022151</c:v>
                </c:pt>
                <c:pt idx="492">
                  <c:v>-64210.3369974881</c:v>
                </c:pt>
                <c:pt idx="493">
                  <c:v>-64902.303767387</c:v>
                </c:pt>
                <c:pt idx="494">
                  <c:v>-65592.6468462575</c:v>
                </c:pt>
                <c:pt idx="495">
                  <c:v>-66281.3591824393</c:v>
                </c:pt>
                <c:pt idx="496">
                  <c:v>-66968.4337382145</c:v>
                </c:pt>
                <c:pt idx="497">
                  <c:v>-67653.8634897573</c:v>
                </c:pt>
                <c:pt idx="498">
                  <c:v>-68337.6414270838</c:v>
                </c:pt>
                <c:pt idx="499">
                  <c:v>-69019.7605540015</c:v>
                </c:pt>
                <c:pt idx="500">
                  <c:v>-69700.2138880596</c:v>
                </c:pt>
                <c:pt idx="501">
                  <c:v>-70378.9944604995</c:v>
                </c:pt>
                <c:pt idx="502">
                  <c:v>-71056.0953162051</c:v>
                </c:pt>
                <c:pt idx="503">
                  <c:v>-71731.5095136543</c:v>
                </c:pt>
                <c:pt idx="504">
                  <c:v>-72405.2301248696</c:v>
                </c:pt>
                <c:pt idx="505">
                  <c:v>-73077.2502353697</c:v>
                </c:pt>
                <c:pt idx="506">
                  <c:v>-73747.5629441214</c:v>
                </c:pt>
                <c:pt idx="507">
                  <c:v>-74416.1613634911</c:v>
                </c:pt>
                <c:pt idx="508">
                  <c:v>-75083.0386191974</c:v>
                </c:pt>
                <c:pt idx="509">
                  <c:v>-75748.1878502631</c:v>
                </c:pt>
                <c:pt idx="510">
                  <c:v>-76411.6022089681</c:v>
                </c:pt>
                <c:pt idx="511">
                  <c:v>-77073.2748608021</c:v>
                </c:pt>
                <c:pt idx="512">
                  <c:v>-77733.1989844181</c:v>
                </c:pt>
                <c:pt idx="513">
                  <c:v>-78391.3677715854</c:v>
                </c:pt>
                <c:pt idx="514">
                  <c:v>-79047.7744271432</c:v>
                </c:pt>
                <c:pt idx="515">
                  <c:v>-79702.4121689549</c:v>
                </c:pt>
                <c:pt idx="516">
                  <c:v>-80355.2742278614</c:v>
                </c:pt>
                <c:pt idx="517">
                  <c:v>-81006.3538476363</c:v>
                </c:pt>
                <c:pt idx="518">
                  <c:v>-81655.6442849399</c:v>
                </c:pt>
                <c:pt idx="519">
                  <c:v>-82303.1388092737</c:v>
                </c:pt>
                <c:pt idx="520">
                  <c:v>-82948.8307029364</c:v>
                </c:pt>
                <c:pt idx="521">
                  <c:v>-83592.713260978</c:v>
                </c:pt>
                <c:pt idx="522">
                  <c:v>-84234.7797911562</c:v>
                </c:pt>
                <c:pt idx="523">
                  <c:v>-84875.023613891</c:v>
                </c:pt>
                <c:pt idx="524">
                  <c:v>-85513.4380622219</c:v>
                </c:pt>
                <c:pt idx="525">
                  <c:v>-86150.0164817629</c:v>
                </c:pt>
                <c:pt idx="526">
                  <c:v>-86784.7522306595</c:v>
                </c:pt>
                <c:pt idx="527">
                  <c:v>-87417.6386795451</c:v>
                </c:pt>
                <c:pt idx="528">
                  <c:v>-88048.6692114973</c:v>
                </c:pt>
                <c:pt idx="529">
                  <c:v>-88677.8372219957</c:v>
                </c:pt>
                <c:pt idx="530">
                  <c:v>-89305.1361188787</c:v>
                </c:pt>
                <c:pt idx="531">
                  <c:v>-89930.5593223006</c:v>
                </c:pt>
                <c:pt idx="532">
                  <c:v>-90554.1002646898</c:v>
                </c:pt>
                <c:pt idx="533">
                  <c:v>-91175.7523907063</c:v>
                </c:pt>
                <c:pt idx="534">
                  <c:v>-91795.5091571998</c:v>
                </c:pt>
                <c:pt idx="535">
                  <c:v>-92413.364033168</c:v>
                </c:pt>
                <c:pt idx="536">
                  <c:v>-93029.3104997148</c:v>
                </c:pt>
                <c:pt idx="537">
                  <c:v>-93643.3420500095</c:v>
                </c:pt>
                <c:pt idx="538">
                  <c:v>-94255.4521892451</c:v>
                </c:pt>
                <c:pt idx="539">
                  <c:v>-94865.6344345977</c:v>
                </c:pt>
                <c:pt idx="540">
                  <c:v>-95473.8823151857</c:v>
                </c:pt>
                <c:pt idx="541">
                  <c:v>-96080.189372029</c:v>
                </c:pt>
                <c:pt idx="542">
                  <c:v>-96684.5491580092</c:v>
                </c:pt>
                <c:pt idx="543">
                  <c:v>-97286.9552378288</c:v>
                </c:pt>
                <c:pt idx="544">
                  <c:v>-97887.401187972</c:v>
                </c:pt>
                <c:pt idx="545">
                  <c:v>-98485.8805966642</c:v>
                </c:pt>
                <c:pt idx="546">
                  <c:v>-99082.387063833</c:v>
                </c:pt>
                <c:pt idx="547">
                  <c:v>-99676.9142010684</c:v>
                </c:pt>
                <c:pt idx="548">
                  <c:v>-100269.455631584</c:v>
                </c:pt>
                <c:pt idx="549">
                  <c:v>-100860.004990178</c:v>
                </c:pt>
                <c:pt idx="550">
                  <c:v>-101448.555923194</c:v>
                </c:pt>
                <c:pt idx="551">
                  <c:v>-102035.102088483</c:v>
                </c:pt>
                <c:pt idx="552">
                  <c:v>-102619.637155364</c:v>
                </c:pt>
                <c:pt idx="553">
                  <c:v>-103202.154804586</c:v>
                </c:pt>
                <c:pt idx="554">
                  <c:v>-103782.648728292</c:v>
                </c:pt>
                <c:pt idx="555">
                  <c:v>-104361.112629979</c:v>
                </c:pt>
                <c:pt idx="556">
                  <c:v>-104937.540224459</c:v>
                </c:pt>
                <c:pt idx="557">
                  <c:v>-105511.925237825</c:v>
                </c:pt>
                <c:pt idx="558">
                  <c:v>-106084.261407411</c:v>
                </c:pt>
                <c:pt idx="559">
                  <c:v>-106654.542481757</c:v>
                </c:pt>
                <c:pt idx="560">
                  <c:v>-107222.762220569</c:v>
                </c:pt>
                <c:pt idx="561">
                  <c:v>-107788.914394684</c:v>
                </c:pt>
                <c:pt idx="562">
                  <c:v>-108352.992786036</c:v>
                </c:pt>
                <c:pt idx="563">
                  <c:v>-108914.991187614</c:v>
                </c:pt>
                <c:pt idx="564">
                  <c:v>-109474.903403429</c:v>
                </c:pt>
                <c:pt idx="565">
                  <c:v>-110032.723248479</c:v>
                </c:pt>
                <c:pt idx="566">
                  <c:v>-110588.44454871</c:v>
                </c:pt>
                <c:pt idx="567">
                  <c:v>-111142.061140983</c:v>
                </c:pt>
                <c:pt idx="568">
                  <c:v>-111693.566873035</c:v>
                </c:pt>
                <c:pt idx="569">
                  <c:v>-112242.955603448</c:v>
                </c:pt>
                <c:pt idx="570">
                  <c:v>-112790.221201611</c:v>
                </c:pt>
                <c:pt idx="571">
                  <c:v>-113335.357547685</c:v>
                </c:pt>
                <c:pt idx="572">
                  <c:v>-113878.358532567</c:v>
                </c:pt>
                <c:pt idx="573">
                  <c:v>-114419.218057859</c:v>
                </c:pt>
                <c:pt idx="574">
                  <c:v>-114957.930035829</c:v>
                </c:pt>
                <c:pt idx="575">
                  <c:v>-115494.488389381</c:v>
                </c:pt>
                <c:pt idx="576">
                  <c:v>-116028.887052015</c:v>
                </c:pt>
                <c:pt idx="577">
                  <c:v>-116561.119967799</c:v>
                </c:pt>
                <c:pt idx="578">
                  <c:v>-117091.181091331</c:v>
                </c:pt>
                <c:pt idx="579">
                  <c:v>-117619.064387705</c:v>
                </c:pt>
                <c:pt idx="580">
                  <c:v>-118144.763832481</c:v>
                </c:pt>
                <c:pt idx="581">
                  <c:v>-118668.273411648</c:v>
                </c:pt>
                <c:pt idx="582">
                  <c:v>-119189.587121591</c:v>
                </c:pt>
                <c:pt idx="583">
                  <c:v>-119708.698969061</c:v>
                </c:pt>
                <c:pt idx="584">
                  <c:v>-120225.602971136</c:v>
                </c:pt>
                <c:pt idx="585">
                  <c:v>-120740.293155195</c:v>
                </c:pt>
                <c:pt idx="586">
                  <c:v>-121252.763558881</c:v>
                </c:pt>
                <c:pt idx="587">
                  <c:v>-121763.008230068</c:v>
                </c:pt>
                <c:pt idx="588">
                  <c:v>-122271.021226831</c:v>
                </c:pt>
                <c:pt idx="589">
                  <c:v>-122776.796617412</c:v>
                </c:pt>
                <c:pt idx="590">
                  <c:v>-123280.328480189</c:v>
                </c:pt>
                <c:pt idx="591">
                  <c:v>-123781.610903643</c:v>
                </c:pt>
                <c:pt idx="592">
                  <c:v>-124280.637986327</c:v>
                </c:pt>
                <c:pt idx="593">
                  <c:v>-124777.403836834</c:v>
                </c:pt>
                <c:pt idx="594">
                  <c:v>-125271.902573764</c:v>
                </c:pt>
                <c:pt idx="595">
                  <c:v>-125764.128325696</c:v>
                </c:pt>
                <c:pt idx="596">
                  <c:v>-126254.075231152</c:v>
                </c:pt>
                <c:pt idx="597">
                  <c:v>-126741.737438571</c:v>
                </c:pt>
                <c:pt idx="598">
                  <c:v>-127227.109106273</c:v>
                </c:pt>
                <c:pt idx="599">
                  <c:v>-127710.184402433</c:v>
                </c:pt>
                <c:pt idx="600">
                  <c:v>-128190.957505046</c:v>
                </c:pt>
                <c:pt idx="601">
                  <c:v>-128669.4226019</c:v>
                </c:pt>
                <c:pt idx="602">
                  <c:v>-129145.573890541</c:v>
                </c:pt>
                <c:pt idx="603">
                  <c:v>-129619.405578249</c:v>
                </c:pt>
                <c:pt idx="604">
                  <c:v>-130090.911882002</c:v>
                </c:pt>
                <c:pt idx="605">
                  <c:v>-130560.087028449</c:v>
                </c:pt>
                <c:pt idx="606">
                  <c:v>-131026.92525388</c:v>
                </c:pt>
                <c:pt idx="607">
                  <c:v>-131491.420804195</c:v>
                </c:pt>
                <c:pt idx="608">
                  <c:v>-131953.567934874</c:v>
                </c:pt>
                <c:pt idx="609">
                  <c:v>-132413.36091095</c:v>
                </c:pt>
                <c:pt idx="610">
                  <c:v>-132870.794006978</c:v>
                </c:pt>
                <c:pt idx="611">
                  <c:v>-133325.861507006</c:v>
                </c:pt>
                <c:pt idx="612">
                  <c:v>-133778.557704545</c:v>
                </c:pt>
                <c:pt idx="613">
                  <c:v>-134228.87690254</c:v>
                </c:pt>
                <c:pt idx="614">
                  <c:v>-134676.813413344</c:v>
                </c:pt>
                <c:pt idx="615">
                  <c:v>-135122.361558687</c:v>
                </c:pt>
                <c:pt idx="616">
                  <c:v>-135565.515669645</c:v>
                </c:pt>
                <c:pt idx="617">
                  <c:v>-136006.270086616</c:v>
                </c:pt>
                <c:pt idx="618">
                  <c:v>-136444.619159291</c:v>
                </c:pt>
                <c:pt idx="619">
                  <c:v>-136880.557246622</c:v>
                </c:pt>
                <c:pt idx="620">
                  <c:v>-137314.078716798</c:v>
                </c:pt>
                <c:pt idx="621">
                  <c:v>-137745.177947214</c:v>
                </c:pt>
                <c:pt idx="622">
                  <c:v>-138173.849324447</c:v>
                </c:pt>
                <c:pt idx="623">
                  <c:v>-138600.087244224</c:v>
                </c:pt>
                <c:pt idx="624">
                  <c:v>-139023.886111395</c:v>
                </c:pt>
                <c:pt idx="625">
                  <c:v>-139445.24033991</c:v>
                </c:pt>
                <c:pt idx="626">
                  <c:v>-139864.144352786</c:v>
                </c:pt>
                <c:pt idx="627">
                  <c:v>-140280.592582082</c:v>
                </c:pt>
                <c:pt idx="628">
                  <c:v>-140694.579468874</c:v>
                </c:pt>
                <c:pt idx="629">
                  <c:v>-141106.099463223</c:v>
                </c:pt>
                <c:pt idx="630">
                  <c:v>-141515.147024154</c:v>
                </c:pt>
                <c:pt idx="631">
                  <c:v>-141921.716619624</c:v>
                </c:pt>
                <c:pt idx="632">
                  <c:v>-142325.802726498</c:v>
                </c:pt>
                <c:pt idx="633">
                  <c:v>-142727.399830523</c:v>
                </c:pt>
                <c:pt idx="634">
                  <c:v>-143126.502426299</c:v>
                </c:pt>
                <c:pt idx="635">
                  <c:v>-143523.105017256</c:v>
                </c:pt>
                <c:pt idx="636">
                  <c:v>-143917.202115624</c:v>
                </c:pt>
                <c:pt idx="637">
                  <c:v>-144308.788242411</c:v>
                </c:pt>
                <c:pt idx="638">
                  <c:v>-144697.857927373</c:v>
                </c:pt>
                <c:pt idx="639">
                  <c:v>-145084.405708992</c:v>
                </c:pt>
                <c:pt idx="640">
                  <c:v>-145468.426134445</c:v>
                </c:pt>
                <c:pt idx="641">
                  <c:v>-145849.913759585</c:v>
                </c:pt>
                <c:pt idx="642">
                  <c:v>-146228.863148911</c:v>
                </c:pt>
                <c:pt idx="643">
                  <c:v>-146605.268875543</c:v>
                </c:pt>
                <c:pt idx="644">
                  <c:v>-146979.125521197</c:v>
                </c:pt>
                <c:pt idx="645">
                  <c:v>-147350.427676161</c:v>
                </c:pt>
                <c:pt idx="646">
                  <c:v>-147719.169939268</c:v>
                </c:pt>
                <c:pt idx="647">
                  <c:v>-148085.346917872</c:v>
                </c:pt>
                <c:pt idx="648">
                  <c:v>-148448.953227825</c:v>
                </c:pt>
                <c:pt idx="649">
                  <c:v>-148809.983493446</c:v>
                </c:pt>
                <c:pt idx="650">
                  <c:v>-149168.432347505</c:v>
                </c:pt>
                <c:pt idx="651">
                  <c:v>-149524.29443119</c:v>
                </c:pt>
                <c:pt idx="652">
                  <c:v>-149877.564394089</c:v>
                </c:pt>
                <c:pt idx="653">
                  <c:v>-150228.236894163</c:v>
                </c:pt>
                <c:pt idx="654">
                  <c:v>-150576.30659772</c:v>
                </c:pt>
                <c:pt idx="655">
                  <c:v>-150921.768179393</c:v>
                </c:pt>
                <c:pt idx="656">
                  <c:v>-151264.616322116</c:v>
                </c:pt>
                <c:pt idx="657">
                  <c:v>-151604.845717099</c:v>
                </c:pt>
                <c:pt idx="658">
                  <c:v>-151942.451063806</c:v>
                </c:pt>
                <c:pt idx="659">
                  <c:v>-152277.427069927</c:v>
                </c:pt>
                <c:pt idx="660">
                  <c:v>-152609.76845136</c:v>
                </c:pt>
                <c:pt idx="661">
                  <c:v>-152939.469932182</c:v>
                </c:pt>
                <c:pt idx="662">
                  <c:v>-153266.52624463</c:v>
                </c:pt>
                <c:pt idx="663">
                  <c:v>-153590.932129075</c:v>
                </c:pt>
                <c:pt idx="664">
                  <c:v>-153912.682333999</c:v>
                </c:pt>
                <c:pt idx="665">
                  <c:v>-154231.771615972</c:v>
                </c:pt>
                <c:pt idx="666">
                  <c:v>-154548.194739629</c:v>
                </c:pt>
                <c:pt idx="667">
                  <c:v>-154861.946477649</c:v>
                </c:pt>
                <c:pt idx="668">
                  <c:v>-155173.021610726</c:v>
                </c:pt>
                <c:pt idx="669">
                  <c:v>-155481.414927556</c:v>
                </c:pt>
                <c:pt idx="670">
                  <c:v>-155787.121224802</c:v>
                </c:pt>
                <c:pt idx="671">
                  <c:v>-156090.135307084</c:v>
                </c:pt>
                <c:pt idx="672">
                  <c:v>-156390.451986947</c:v>
                </c:pt>
                <c:pt idx="673">
                  <c:v>-156688.066084842</c:v>
                </c:pt>
                <c:pt idx="674">
                  <c:v>-156982.972429105</c:v>
                </c:pt>
                <c:pt idx="675">
                  <c:v>-157275.165855932</c:v>
                </c:pt>
                <c:pt idx="676">
                  <c:v>-157564.64120936</c:v>
                </c:pt>
                <c:pt idx="677">
                  <c:v>-157851.393341241</c:v>
                </c:pt>
                <c:pt idx="678">
                  <c:v>-158135.417111223</c:v>
                </c:pt>
                <c:pt idx="679">
                  <c:v>-158416.707386728</c:v>
                </c:pt>
                <c:pt idx="680">
                  <c:v>-158695.259042928</c:v>
                </c:pt>
                <c:pt idx="681">
                  <c:v>-158971.066962726</c:v>
                </c:pt>
                <c:pt idx="682">
                  <c:v>-159244.126036732</c:v>
                </c:pt>
                <c:pt idx="683">
                  <c:v>-159514.431163243</c:v>
                </c:pt>
                <c:pt idx="684">
                  <c:v>-159781.97724822</c:v>
                </c:pt>
                <c:pt idx="685">
                  <c:v>-160046.75920527</c:v>
                </c:pt>
                <c:pt idx="686">
                  <c:v>-160308.77195562</c:v>
                </c:pt>
                <c:pt idx="687">
                  <c:v>-160568.010428098</c:v>
                </c:pt>
                <c:pt idx="688">
                  <c:v>-160824.469559115</c:v>
                </c:pt>
                <c:pt idx="689">
                  <c:v>-161078.144292638</c:v>
                </c:pt>
                <c:pt idx="690">
                  <c:v>-161329.029580174</c:v>
                </c:pt>
                <c:pt idx="691">
                  <c:v>-161577.120380745</c:v>
                </c:pt>
                <c:pt idx="692">
                  <c:v>-161822.411660871</c:v>
                </c:pt>
                <c:pt idx="693">
                  <c:v>-162064.898394548</c:v>
                </c:pt>
                <c:pt idx="694">
                  <c:v>-162304.575563227</c:v>
                </c:pt>
                <c:pt idx="695">
                  <c:v>-162541.438155791</c:v>
                </c:pt>
                <c:pt idx="696">
                  <c:v>-162775.481168541</c:v>
                </c:pt>
                <c:pt idx="697">
                  <c:v>-163006.69960517</c:v>
                </c:pt>
                <c:pt idx="698">
                  <c:v>-163235.088476743</c:v>
                </c:pt>
                <c:pt idx="699">
                  <c:v>-163460.642801681</c:v>
                </c:pt>
                <c:pt idx="700">
                  <c:v>-163683.357605736</c:v>
                </c:pt>
                <c:pt idx="701">
                  <c:v>-163903.227921973</c:v>
                </c:pt>
                <c:pt idx="702">
                  <c:v>-164120.248790752</c:v>
                </c:pt>
                <c:pt idx="703">
                  <c:v>-164334.415259705</c:v>
                </c:pt>
                <c:pt idx="704">
                  <c:v>-164545.722383717</c:v>
                </c:pt>
                <c:pt idx="705">
                  <c:v>-164754.165224907</c:v>
                </c:pt>
                <c:pt idx="706">
                  <c:v>-164959.738852608</c:v>
                </c:pt>
                <c:pt idx="707">
                  <c:v>-165162.438343348</c:v>
                </c:pt>
                <c:pt idx="708">
                  <c:v>-165362.258780829</c:v>
                </c:pt>
                <c:pt idx="709">
                  <c:v>-165559.19525591</c:v>
                </c:pt>
                <c:pt idx="710">
                  <c:v>-165753.242866583</c:v>
                </c:pt>
                <c:pt idx="711">
                  <c:v>-165944.396717959</c:v>
                </c:pt>
                <c:pt idx="712">
                  <c:v>-166132.651922248</c:v>
                </c:pt>
                <c:pt idx="713">
                  <c:v>-166318.003598737</c:v>
                </c:pt>
                <c:pt idx="714">
                  <c:v>-166500.446873771</c:v>
                </c:pt>
                <c:pt idx="715">
                  <c:v>-166679.976880738</c:v>
                </c:pt>
                <c:pt idx="716">
                  <c:v>-166856.588760046</c:v>
                </c:pt>
                <c:pt idx="717">
                  <c:v>-167030.277659106</c:v>
                </c:pt>
                <c:pt idx="718">
                  <c:v>-167201.038732315</c:v>
                </c:pt>
                <c:pt idx="719">
                  <c:v>-167368.867141033</c:v>
                </c:pt>
                <c:pt idx="720">
                  <c:v>-167533.758053567</c:v>
                </c:pt>
                <c:pt idx="721">
                  <c:v>-167695.706645152</c:v>
                </c:pt>
                <c:pt idx="722">
                  <c:v>-167854.708097935</c:v>
                </c:pt>
                <c:pt idx="723">
                  <c:v>-168010.757600951</c:v>
                </c:pt>
                <c:pt idx="724">
                  <c:v>-168163.85035011</c:v>
                </c:pt>
                <c:pt idx="725">
                  <c:v>-168313.981548177</c:v>
                </c:pt>
                <c:pt idx="726">
                  <c:v>-168461.146404752</c:v>
                </c:pt>
                <c:pt idx="727">
                  <c:v>-168605.340136255</c:v>
                </c:pt>
                <c:pt idx="728">
                  <c:v>-168746.557965905</c:v>
                </c:pt>
                <c:pt idx="729">
                  <c:v>-168884.795123704</c:v>
                </c:pt>
                <c:pt idx="730">
                  <c:v>-169020.046846419</c:v>
                </c:pt>
                <c:pt idx="731">
                  <c:v>-169152.308377563</c:v>
                </c:pt>
                <c:pt idx="732">
                  <c:v>-169281.574967379</c:v>
                </c:pt>
                <c:pt idx="733">
                  <c:v>-169407.841872818</c:v>
                </c:pt>
                <c:pt idx="734">
                  <c:v>-169531.104357529</c:v>
                </c:pt>
                <c:pt idx="735">
                  <c:v>-169651.357691834</c:v>
                </c:pt>
                <c:pt idx="736">
                  <c:v>-169768.597152714</c:v>
                </c:pt>
                <c:pt idx="737">
                  <c:v>-169882.818023791</c:v>
                </c:pt>
                <c:pt idx="738">
                  <c:v>-169994.015595311</c:v>
                </c:pt>
                <c:pt idx="739">
                  <c:v>-170102.185164127</c:v>
                </c:pt>
                <c:pt idx="740">
                  <c:v>-170207.322033679</c:v>
                </c:pt>
                <c:pt idx="741">
                  <c:v>-170309.421513982</c:v>
                </c:pt>
                <c:pt idx="742">
                  <c:v>-170408.478921603</c:v>
                </c:pt>
                <c:pt idx="743">
                  <c:v>-170504.489579647</c:v>
                </c:pt>
                <c:pt idx="744">
                  <c:v>-170597.448817743</c:v>
                </c:pt>
                <c:pt idx="745">
                  <c:v>-170687.351972019</c:v>
                </c:pt>
                <c:pt idx="746">
                  <c:v>-170774.194385095</c:v>
                </c:pt>
                <c:pt idx="747">
                  <c:v>-170857.971406056</c:v>
                </c:pt>
                <c:pt idx="748">
                  <c:v>-170938.678390446</c:v>
                </c:pt>
                <c:pt idx="749">
                  <c:v>-171016.310700241</c:v>
                </c:pt>
                <c:pt idx="750">
                  <c:v>-171090.86370384</c:v>
                </c:pt>
                <c:pt idx="751">
                  <c:v>-171162.332776046</c:v>
                </c:pt>
                <c:pt idx="752">
                  <c:v>-171230.713298047</c:v>
                </c:pt>
                <c:pt idx="753">
                  <c:v>-171296.000657403</c:v>
                </c:pt>
                <c:pt idx="754">
                  <c:v>-171358.190248028</c:v>
                </c:pt>
                <c:pt idx="755">
                  <c:v>-171417.277470176</c:v>
                </c:pt>
                <c:pt idx="756">
                  <c:v>-171473.257730421</c:v>
                </c:pt>
                <c:pt idx="757">
                  <c:v>-171526.126441643</c:v>
                </c:pt>
                <c:pt idx="758">
                  <c:v>-171575.879023011</c:v>
                </c:pt>
                <c:pt idx="759">
                  <c:v>-171622.510899968</c:v>
                </c:pt>
                <c:pt idx="760">
                  <c:v>-171666.017504217</c:v>
                </c:pt>
                <c:pt idx="761">
                  <c:v>-171706.394273698</c:v>
                </c:pt>
                <c:pt idx="762">
                  <c:v>-171743.63665258</c:v>
                </c:pt>
                <c:pt idx="763">
                  <c:v>-171777.740091241</c:v>
                </c:pt>
                <c:pt idx="764">
                  <c:v>-171808.700046254</c:v>
                </c:pt>
                <c:pt idx="765">
                  <c:v>-171836.511980368</c:v>
                </c:pt>
                <c:pt idx="766">
                  <c:v>-171861.171362497</c:v>
                </c:pt>
                <c:pt idx="767">
                  <c:v>-171882.673667701</c:v>
                </c:pt>
                <c:pt idx="768">
                  <c:v>-171901.014377173</c:v>
                </c:pt>
                <c:pt idx="769">
                  <c:v>-171916.188978221</c:v>
                </c:pt>
                <c:pt idx="770">
                  <c:v>-171928.192964254</c:v>
                </c:pt>
                <c:pt idx="771">
                  <c:v>-171937.021834767</c:v>
                </c:pt>
                <c:pt idx="772">
                  <c:v>-171942.671095323</c:v>
                </c:pt>
                <c:pt idx="773">
                  <c:v>-171945.136257542</c:v>
                </c:pt>
                <c:pt idx="774">
                  <c:v>-171944.412839084</c:v>
                </c:pt>
                <c:pt idx="775">
                  <c:v>-171940.496363631</c:v>
                </c:pt>
                <c:pt idx="776">
                  <c:v>-171933.382360876</c:v>
                </c:pt>
                <c:pt idx="777">
                  <c:v>-171923.066366507</c:v>
                </c:pt>
                <c:pt idx="778">
                  <c:v>-171909.543922189</c:v>
                </c:pt>
                <c:pt idx="779">
                  <c:v>-171892.810575555</c:v>
                </c:pt>
                <c:pt idx="780">
                  <c:v>-171872.861880184</c:v>
                </c:pt>
                <c:pt idx="781">
                  <c:v>-171849.693395592</c:v>
                </c:pt>
                <c:pt idx="782">
                  <c:v>-171823.300687213</c:v>
                </c:pt>
                <c:pt idx="783">
                  <c:v>-171793.679326389</c:v>
                </c:pt>
                <c:pt idx="784">
                  <c:v>-171760.824890351</c:v>
                </c:pt>
                <c:pt idx="785">
                  <c:v>-171724.732962205</c:v>
                </c:pt>
                <c:pt idx="786">
                  <c:v>-171685.399130921</c:v>
                </c:pt>
                <c:pt idx="787">
                  <c:v>-171642.818991313</c:v>
                </c:pt>
                <c:pt idx="788">
                  <c:v>-171596.988144031</c:v>
                </c:pt>
                <c:pt idx="789">
                  <c:v>-171547.90219554</c:v>
                </c:pt>
                <c:pt idx="790">
                  <c:v>-171495.556758111</c:v>
                </c:pt>
                <c:pt idx="791">
                  <c:v>-171439.947449802</c:v>
                </c:pt>
                <c:pt idx="792">
                  <c:v>-171381.069894448</c:v>
                </c:pt>
                <c:pt idx="793">
                  <c:v>-171318.919721645</c:v>
                </c:pt>
                <c:pt idx="794">
                  <c:v>-171253.492566736</c:v>
                </c:pt>
                <c:pt idx="795">
                  <c:v>-171184.784070795</c:v>
                </c:pt>
                <c:pt idx="796">
                  <c:v>-171112.789880617</c:v>
                </c:pt>
                <c:pt idx="797">
                  <c:v>-171037.505648701</c:v>
                </c:pt>
                <c:pt idx="798">
                  <c:v>-170958.927033236</c:v>
                </c:pt>
                <c:pt idx="799">
                  <c:v>-170877.049698089</c:v>
                </c:pt>
                <c:pt idx="800">
                  <c:v>-170791.869312789</c:v>
                </c:pt>
              </c:numCache>
            </c:numRef>
          </c:yVal>
          <c:smooth val="1"/>
        </c:ser>
        <c:axId val="74970451"/>
        <c:axId val="36318471"/>
      </c:scatterChart>
      <c:valAx>
        <c:axId val="74970451"/>
        <c:scaling>
          <c:orientation val="minMax"/>
          <c:max val="5500"/>
          <c:min val="100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T/K</a:t>
                </a:r>
              </a:p>
            </c:rich>
          </c:tx>
          <c:layout>
            <c:manualLayout>
              <c:xMode val="edge"/>
              <c:yMode val="edge"/>
              <c:x val="0.937810945273632"/>
              <c:y val="0.612531655910465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900" spc="106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318471"/>
        <c:crossesAt val="-50000"/>
        <c:crossBetween val="midCat"/>
      </c:valAx>
      <c:valAx>
        <c:axId val="36318471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900" spc="-1" strike="noStrike">
                    <a:solidFill>
                      <a:srgbClr val="595959"/>
                    </a:solidFill>
                    <a:latin typeface="Calibri"/>
                  </a:rPr>
                  <a:t>ΔG/  (J/mol)</a:t>
                </a:r>
              </a:p>
            </c:rich>
          </c:tx>
          <c:layout>
            <c:manualLayout>
              <c:xMode val="edge"/>
              <c:yMode val="edge"/>
              <c:x val="0.0490472167464564"/>
              <c:y val="0.42431173923699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970451"/>
        <c:crossesAt val="-50000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243077067492725"/>
          <c:y val="0.770035127849032"/>
          <c:w val="0.68664632715325"/>
          <c:h val="0.1373366013071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Oxygen Fugacity（log fO2）- Temperature</a:t>
            </a:r>
          </a:p>
        </c:rich>
      </c:tx>
      <c:layout>
        <c:manualLayout>
          <c:xMode val="edge"/>
          <c:yMode val="edge"/>
          <c:x val="0.258856526429342"/>
          <c:y val="0.0439546959970561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60517799352751"/>
          <c:y val="0.098417630944106"/>
          <c:w val="0.871283710895361"/>
          <c:h val="0.612299137261316"/>
        </c:manualLayout>
      </c:layout>
      <c:scatterChart>
        <c:scatterStyle val="line"/>
        <c:varyColors val="0"/>
        <c:ser>
          <c:idx val="0"/>
          <c:order val="0"/>
          <c:tx>
            <c:strRef>
              <c:f>"1111"</c:f>
              <c:strCache>
                <c:ptCount val="1"/>
                <c:pt idx="0">
                  <c:v>1111</c:v>
                </c:pt>
              </c:strCache>
            </c:strRef>
          </c:tx>
          <c:spPr>
            <a:solidFill>
              <a:srgbClr val="000000"/>
            </a:solidFill>
            <a:ln w="32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Sheet2!$D$232:$D$608</c:f>
              <c:numCache>
                <c:formatCode>General</c:formatCode>
                <c:ptCount val="377"/>
                <c:pt idx="0">
                  <c:v>-10</c:v>
                </c:pt>
                <c:pt idx="1">
                  <c:v>-9.94148936170213</c:v>
                </c:pt>
                <c:pt idx="2">
                  <c:v>-9.88297872340426</c:v>
                </c:pt>
                <c:pt idx="3">
                  <c:v>-9.82446808510639</c:v>
                </c:pt>
                <c:pt idx="4">
                  <c:v>-9.76595744680851</c:v>
                </c:pt>
                <c:pt idx="5">
                  <c:v>-9.70744680851064</c:v>
                </c:pt>
                <c:pt idx="6">
                  <c:v>-9.64893617021277</c:v>
                </c:pt>
                <c:pt idx="7">
                  <c:v>-9.5904255319149</c:v>
                </c:pt>
                <c:pt idx="8">
                  <c:v>-9.53191489361703</c:v>
                </c:pt>
                <c:pt idx="9">
                  <c:v>-9.47340425531916</c:v>
                </c:pt>
                <c:pt idx="10">
                  <c:v>-9.41489361702129</c:v>
                </c:pt>
                <c:pt idx="11">
                  <c:v>-9.35638297872341</c:v>
                </c:pt>
                <c:pt idx="12">
                  <c:v>-9.29787234042554</c:v>
                </c:pt>
                <c:pt idx="13">
                  <c:v>-9.23936170212767</c:v>
                </c:pt>
                <c:pt idx="14">
                  <c:v>-9.1808510638298</c:v>
                </c:pt>
                <c:pt idx="15">
                  <c:v>-9.12234042553193</c:v>
                </c:pt>
                <c:pt idx="16">
                  <c:v>-9.06382978723406</c:v>
                </c:pt>
                <c:pt idx="17">
                  <c:v>-9.00531914893618</c:v>
                </c:pt>
                <c:pt idx="18">
                  <c:v>-8.94680851063831</c:v>
                </c:pt>
                <c:pt idx="19">
                  <c:v>-8.88829787234044</c:v>
                </c:pt>
                <c:pt idx="20">
                  <c:v>-8.82978723404257</c:v>
                </c:pt>
                <c:pt idx="21">
                  <c:v>-8.7712765957447</c:v>
                </c:pt>
                <c:pt idx="22">
                  <c:v>-8.71276595744683</c:v>
                </c:pt>
                <c:pt idx="23">
                  <c:v>-8.65425531914896</c:v>
                </c:pt>
                <c:pt idx="24">
                  <c:v>-8.59574468085108</c:v>
                </c:pt>
                <c:pt idx="25">
                  <c:v>-8.53723404255321</c:v>
                </c:pt>
                <c:pt idx="26">
                  <c:v>-8.47872340425534</c:v>
                </c:pt>
                <c:pt idx="27">
                  <c:v>-8.42021276595747</c:v>
                </c:pt>
                <c:pt idx="28">
                  <c:v>-8.3617021276596</c:v>
                </c:pt>
                <c:pt idx="29">
                  <c:v>-8.30319148936173</c:v>
                </c:pt>
                <c:pt idx="30">
                  <c:v>-8.24468085106386</c:v>
                </c:pt>
                <c:pt idx="31">
                  <c:v>-8.18617021276598</c:v>
                </c:pt>
                <c:pt idx="32">
                  <c:v>-8.12765957446811</c:v>
                </c:pt>
                <c:pt idx="33">
                  <c:v>-8.06914893617024</c:v>
                </c:pt>
                <c:pt idx="34">
                  <c:v>-8.01063829787237</c:v>
                </c:pt>
                <c:pt idx="35">
                  <c:v>-7.9521276595745</c:v>
                </c:pt>
                <c:pt idx="36">
                  <c:v>-7.89361702127662</c:v>
                </c:pt>
                <c:pt idx="37">
                  <c:v>-7.83510638297875</c:v>
                </c:pt>
                <c:pt idx="38">
                  <c:v>-7.77659574468088</c:v>
                </c:pt>
                <c:pt idx="39">
                  <c:v>-7.71808510638301</c:v>
                </c:pt>
                <c:pt idx="40">
                  <c:v>-7.65957446808513</c:v>
                </c:pt>
                <c:pt idx="41">
                  <c:v>-7.60106382978726</c:v>
                </c:pt>
                <c:pt idx="42">
                  <c:v>-7.54255319148939</c:v>
                </c:pt>
                <c:pt idx="43">
                  <c:v>-7.48404255319152</c:v>
                </c:pt>
                <c:pt idx="44">
                  <c:v>-7.42553191489365</c:v>
                </c:pt>
                <c:pt idx="45">
                  <c:v>-7.36702127659577</c:v>
                </c:pt>
                <c:pt idx="46">
                  <c:v>-7.3085106382979</c:v>
                </c:pt>
                <c:pt idx="47">
                  <c:v>-7.25000000000003</c:v>
                </c:pt>
                <c:pt idx="48">
                  <c:v>-7.19148936170216</c:v>
                </c:pt>
                <c:pt idx="49">
                  <c:v>-7.13297872340428</c:v>
                </c:pt>
                <c:pt idx="50">
                  <c:v>-7.07446808510641</c:v>
                </c:pt>
                <c:pt idx="51">
                  <c:v>-7.01595744680854</c:v>
                </c:pt>
                <c:pt idx="52">
                  <c:v>-6.95744680851067</c:v>
                </c:pt>
                <c:pt idx="53">
                  <c:v>-6.89893617021279</c:v>
                </c:pt>
                <c:pt idx="54">
                  <c:v>-6.84042553191492</c:v>
                </c:pt>
                <c:pt idx="55">
                  <c:v>-6.78191489361705</c:v>
                </c:pt>
                <c:pt idx="56">
                  <c:v>-6.72340425531918</c:v>
                </c:pt>
                <c:pt idx="57">
                  <c:v>-6.6648936170213</c:v>
                </c:pt>
                <c:pt idx="58">
                  <c:v>-6.60638297872343</c:v>
                </c:pt>
                <c:pt idx="59">
                  <c:v>-6.54787234042556</c:v>
                </c:pt>
                <c:pt idx="60">
                  <c:v>-6.48936170212769</c:v>
                </c:pt>
                <c:pt idx="61">
                  <c:v>-6.43085106382981</c:v>
                </c:pt>
                <c:pt idx="62">
                  <c:v>-6.37234042553194</c:v>
                </c:pt>
                <c:pt idx="63">
                  <c:v>-6.31382978723407</c:v>
                </c:pt>
                <c:pt idx="64">
                  <c:v>-6.2553191489362</c:v>
                </c:pt>
                <c:pt idx="65">
                  <c:v>-6.19680851063832</c:v>
                </c:pt>
                <c:pt idx="66">
                  <c:v>-6.13829787234045</c:v>
                </c:pt>
                <c:pt idx="67">
                  <c:v>-6.07978723404258</c:v>
                </c:pt>
                <c:pt idx="68">
                  <c:v>-6.02127659574471</c:v>
                </c:pt>
                <c:pt idx="69">
                  <c:v>-5.96276595744684</c:v>
                </c:pt>
                <c:pt idx="70">
                  <c:v>-5.90425531914896</c:v>
                </c:pt>
                <c:pt idx="71">
                  <c:v>-5.84574468085109</c:v>
                </c:pt>
                <c:pt idx="72">
                  <c:v>-5.78723404255322</c:v>
                </c:pt>
                <c:pt idx="73">
                  <c:v>-5.72872340425535</c:v>
                </c:pt>
                <c:pt idx="74">
                  <c:v>-5.67021276595747</c:v>
                </c:pt>
                <c:pt idx="75">
                  <c:v>-5.6117021276596</c:v>
                </c:pt>
                <c:pt idx="76">
                  <c:v>-5.55319148936173</c:v>
                </c:pt>
                <c:pt idx="77">
                  <c:v>-5.49468085106386</c:v>
                </c:pt>
                <c:pt idx="78">
                  <c:v>-5.43617021276598</c:v>
                </c:pt>
                <c:pt idx="79">
                  <c:v>-5.37765957446811</c:v>
                </c:pt>
                <c:pt idx="80">
                  <c:v>-5.31914893617024</c:v>
                </c:pt>
                <c:pt idx="81">
                  <c:v>-5.26063829787237</c:v>
                </c:pt>
                <c:pt idx="82">
                  <c:v>-5.20212765957449</c:v>
                </c:pt>
                <c:pt idx="83">
                  <c:v>-5.14361702127662</c:v>
                </c:pt>
                <c:pt idx="84">
                  <c:v>-5.08510638297875</c:v>
                </c:pt>
                <c:pt idx="85">
                  <c:v>-5.02659574468088</c:v>
                </c:pt>
                <c:pt idx="86">
                  <c:v>-4.968085106383</c:v>
                </c:pt>
                <c:pt idx="87">
                  <c:v>-4.90957446808513</c:v>
                </c:pt>
                <c:pt idx="88">
                  <c:v>-4.85106382978726</c:v>
                </c:pt>
                <c:pt idx="89">
                  <c:v>-4.79255319148939</c:v>
                </c:pt>
                <c:pt idx="90">
                  <c:v>-4.73404255319151</c:v>
                </c:pt>
                <c:pt idx="91">
                  <c:v>-4.67553191489364</c:v>
                </c:pt>
                <c:pt idx="92">
                  <c:v>-4.61702127659577</c:v>
                </c:pt>
                <c:pt idx="93">
                  <c:v>-4.5585106382979</c:v>
                </c:pt>
                <c:pt idx="94">
                  <c:v>-4.50000000000003</c:v>
                </c:pt>
                <c:pt idx="95">
                  <c:v>-4.44148936170215</c:v>
                </c:pt>
                <c:pt idx="96">
                  <c:v>-4.38297872340428</c:v>
                </c:pt>
                <c:pt idx="97">
                  <c:v>-4.32446808510641</c:v>
                </c:pt>
                <c:pt idx="98">
                  <c:v>-4.26595744680854</c:v>
                </c:pt>
                <c:pt idx="99">
                  <c:v>-4.20744680851066</c:v>
                </c:pt>
                <c:pt idx="100">
                  <c:v>-4.14893617021279</c:v>
                </c:pt>
                <c:pt idx="101">
                  <c:v>-4.09042553191492</c:v>
                </c:pt>
                <c:pt idx="102">
                  <c:v>-4.03191489361705</c:v>
                </c:pt>
                <c:pt idx="103">
                  <c:v>-3.97340425531917</c:v>
                </c:pt>
                <c:pt idx="104">
                  <c:v>-3.9148936170213</c:v>
                </c:pt>
                <c:pt idx="105">
                  <c:v>-3.85638297872343</c:v>
                </c:pt>
                <c:pt idx="106">
                  <c:v>-3.79787234042556</c:v>
                </c:pt>
                <c:pt idx="107">
                  <c:v>-3.73936170212768</c:v>
                </c:pt>
                <c:pt idx="108">
                  <c:v>-3.68085106382981</c:v>
                </c:pt>
                <c:pt idx="109">
                  <c:v>-3.62234042553194</c:v>
                </c:pt>
                <c:pt idx="110">
                  <c:v>-3.56382978723407</c:v>
                </c:pt>
                <c:pt idx="111">
                  <c:v>-3.50531914893619</c:v>
                </c:pt>
                <c:pt idx="112">
                  <c:v>-3.44680851063832</c:v>
                </c:pt>
                <c:pt idx="113">
                  <c:v>-3.38829787234045</c:v>
                </c:pt>
                <c:pt idx="114">
                  <c:v>-3.32978723404258</c:v>
                </c:pt>
                <c:pt idx="115">
                  <c:v>-3.2712765957447</c:v>
                </c:pt>
                <c:pt idx="116">
                  <c:v>-3.21276595744683</c:v>
                </c:pt>
                <c:pt idx="117">
                  <c:v>-3.15425531914896</c:v>
                </c:pt>
                <c:pt idx="118">
                  <c:v>-3.09574468085109</c:v>
                </c:pt>
                <c:pt idx="119">
                  <c:v>-3.03723404255321</c:v>
                </c:pt>
                <c:pt idx="120">
                  <c:v>-2.97872340425534</c:v>
                </c:pt>
                <c:pt idx="121">
                  <c:v>-2.92021276595747</c:v>
                </c:pt>
                <c:pt idx="122">
                  <c:v>-2.8617021276596</c:v>
                </c:pt>
                <c:pt idx="123">
                  <c:v>-2.80319148936173</c:v>
                </c:pt>
                <c:pt idx="124">
                  <c:v>-2.74468085106385</c:v>
                </c:pt>
                <c:pt idx="125">
                  <c:v>-2.68617021276598</c:v>
                </c:pt>
                <c:pt idx="126">
                  <c:v>-2.62765957446811</c:v>
                </c:pt>
                <c:pt idx="127">
                  <c:v>-2.56914893617024</c:v>
                </c:pt>
                <c:pt idx="128">
                  <c:v>-2.51063829787236</c:v>
                </c:pt>
                <c:pt idx="129">
                  <c:v>-2.45212765957449</c:v>
                </c:pt>
                <c:pt idx="130">
                  <c:v>-2.39361702127662</c:v>
                </c:pt>
                <c:pt idx="131">
                  <c:v>-2.33510638297875</c:v>
                </c:pt>
                <c:pt idx="132">
                  <c:v>-2.27659574468087</c:v>
                </c:pt>
                <c:pt idx="133">
                  <c:v>-2.218085106383</c:v>
                </c:pt>
                <c:pt idx="134">
                  <c:v>-2.15957446808513</c:v>
                </c:pt>
                <c:pt idx="135">
                  <c:v>-2.10106382978726</c:v>
                </c:pt>
                <c:pt idx="136">
                  <c:v>-2.04255319148938</c:v>
                </c:pt>
                <c:pt idx="137">
                  <c:v>-1.98404255319151</c:v>
                </c:pt>
                <c:pt idx="138">
                  <c:v>-1.92553191489364</c:v>
                </c:pt>
                <c:pt idx="139">
                  <c:v>-1.86702127659577</c:v>
                </c:pt>
                <c:pt idx="140">
                  <c:v>-1.80851063829789</c:v>
                </c:pt>
                <c:pt idx="141">
                  <c:v>-1.75000000000002</c:v>
                </c:pt>
                <c:pt idx="142">
                  <c:v>-1.69148936170215</c:v>
                </c:pt>
                <c:pt idx="143">
                  <c:v>-1.63297872340428</c:v>
                </c:pt>
                <c:pt idx="144">
                  <c:v>-1.57446808510641</c:v>
                </c:pt>
                <c:pt idx="145">
                  <c:v>-1.51595744680853</c:v>
                </c:pt>
                <c:pt idx="146">
                  <c:v>-1.45744680851066</c:v>
                </c:pt>
                <c:pt idx="147">
                  <c:v>-1.39893617021279</c:v>
                </c:pt>
                <c:pt idx="148">
                  <c:v>-1.34042553191492</c:v>
                </c:pt>
                <c:pt idx="149">
                  <c:v>-1.28191489361704</c:v>
                </c:pt>
                <c:pt idx="150">
                  <c:v>-1.22340425531917</c:v>
                </c:pt>
                <c:pt idx="151">
                  <c:v>-1.1648936170213</c:v>
                </c:pt>
                <c:pt idx="152">
                  <c:v>-1.10638297872343</c:v>
                </c:pt>
                <c:pt idx="153">
                  <c:v>-1.04787234042555</c:v>
                </c:pt>
                <c:pt idx="154">
                  <c:v>-0.989361702127681</c:v>
                </c:pt>
                <c:pt idx="155">
                  <c:v>-0.930851063829809</c:v>
                </c:pt>
                <c:pt idx="156">
                  <c:v>-0.872340425531936</c:v>
                </c:pt>
                <c:pt idx="157">
                  <c:v>-0.813829787234064</c:v>
                </c:pt>
                <c:pt idx="158">
                  <c:v>-0.755319148936191</c:v>
                </c:pt>
                <c:pt idx="159">
                  <c:v>-0.696808510638319</c:v>
                </c:pt>
                <c:pt idx="160">
                  <c:v>-0.638297872340447</c:v>
                </c:pt>
                <c:pt idx="161">
                  <c:v>-0.579787234042574</c:v>
                </c:pt>
                <c:pt idx="162">
                  <c:v>-0.521276595744702</c:v>
                </c:pt>
                <c:pt idx="163">
                  <c:v>-0.46276595744683</c:v>
                </c:pt>
                <c:pt idx="164">
                  <c:v>-0.404255319148957</c:v>
                </c:pt>
                <c:pt idx="165">
                  <c:v>-0.345744680851085</c:v>
                </c:pt>
                <c:pt idx="166">
                  <c:v>-0.287234042553212</c:v>
                </c:pt>
                <c:pt idx="167">
                  <c:v>-0.22872340425534</c:v>
                </c:pt>
                <c:pt idx="168">
                  <c:v>-0.170212765957468</c:v>
                </c:pt>
                <c:pt idx="169">
                  <c:v>-0.111702127659595</c:v>
                </c:pt>
                <c:pt idx="170">
                  <c:v>-0.0531914893617231</c:v>
                </c:pt>
                <c:pt idx="171">
                  <c:v>0.00531914893614921</c:v>
                </c:pt>
                <c:pt idx="172">
                  <c:v>0.0638297872340215</c:v>
                </c:pt>
                <c:pt idx="173">
                  <c:v>0.122340425531894</c:v>
                </c:pt>
                <c:pt idx="174">
                  <c:v>0.180851063829766</c:v>
                </c:pt>
                <c:pt idx="175">
                  <c:v>0.239361702127639</c:v>
                </c:pt>
                <c:pt idx="176">
                  <c:v>0.297872340425511</c:v>
                </c:pt>
                <c:pt idx="177">
                  <c:v>0.356382978723383</c:v>
                </c:pt>
                <c:pt idx="178">
                  <c:v>0.414893617021256</c:v>
                </c:pt>
                <c:pt idx="179">
                  <c:v>0.473404255319128</c:v>
                </c:pt>
                <c:pt idx="180">
                  <c:v>0.531914893617</c:v>
                </c:pt>
                <c:pt idx="181">
                  <c:v>0.590425531914873</c:v>
                </c:pt>
                <c:pt idx="182">
                  <c:v>0.648936170212745</c:v>
                </c:pt>
                <c:pt idx="183">
                  <c:v>0.707446808510617</c:v>
                </c:pt>
                <c:pt idx="184">
                  <c:v>0.76595744680849</c:v>
                </c:pt>
                <c:pt idx="185">
                  <c:v>0.824468085106362</c:v>
                </c:pt>
                <c:pt idx="186">
                  <c:v>0.882978723404234</c:v>
                </c:pt>
                <c:pt idx="187">
                  <c:v>0.941489361702107</c:v>
                </c:pt>
                <c:pt idx="188">
                  <c:v>0.999999999999979</c:v>
                </c:pt>
                <c:pt idx="189">
                  <c:v>1.05851063829785</c:v>
                </c:pt>
                <c:pt idx="190">
                  <c:v>1.11702127659572</c:v>
                </c:pt>
                <c:pt idx="191">
                  <c:v>1.1755319148936</c:v>
                </c:pt>
                <c:pt idx="192">
                  <c:v>1.23404255319147</c:v>
                </c:pt>
                <c:pt idx="193">
                  <c:v>1.29255319148934</c:v>
                </c:pt>
                <c:pt idx="194">
                  <c:v>1.35106382978721</c:v>
                </c:pt>
                <c:pt idx="195">
                  <c:v>1.40957446808509</c:v>
                </c:pt>
                <c:pt idx="196">
                  <c:v>1.46808510638296</c:v>
                </c:pt>
                <c:pt idx="197">
                  <c:v>1.52659574468083</c:v>
                </c:pt>
                <c:pt idx="198">
                  <c:v>1.5851063829787</c:v>
                </c:pt>
                <c:pt idx="199">
                  <c:v>1.64361702127658</c:v>
                </c:pt>
                <c:pt idx="200">
                  <c:v>1.70212765957445</c:v>
                </c:pt>
                <c:pt idx="201">
                  <c:v>1.76063829787232</c:v>
                </c:pt>
                <c:pt idx="202">
                  <c:v>1.81914893617019</c:v>
                </c:pt>
                <c:pt idx="203">
                  <c:v>1.87765957446807</c:v>
                </c:pt>
                <c:pt idx="204">
                  <c:v>1.93617021276594</c:v>
                </c:pt>
                <c:pt idx="205">
                  <c:v>1.99468085106381</c:v>
                </c:pt>
                <c:pt idx="206">
                  <c:v>2.05319148936168</c:v>
                </c:pt>
                <c:pt idx="207">
                  <c:v>2.11170212765955</c:v>
                </c:pt>
                <c:pt idx="208">
                  <c:v>2.17021276595743</c:v>
                </c:pt>
                <c:pt idx="209">
                  <c:v>2.2287234042553</c:v>
                </c:pt>
                <c:pt idx="210">
                  <c:v>2.28723404255317</c:v>
                </c:pt>
                <c:pt idx="211">
                  <c:v>2.34574468085104</c:v>
                </c:pt>
                <c:pt idx="212">
                  <c:v>2.40425531914892</c:v>
                </c:pt>
                <c:pt idx="213">
                  <c:v>2.46276595744679</c:v>
                </c:pt>
                <c:pt idx="214">
                  <c:v>2.52127659574466</c:v>
                </c:pt>
                <c:pt idx="215">
                  <c:v>2.57978723404253</c:v>
                </c:pt>
                <c:pt idx="216">
                  <c:v>2.63829787234041</c:v>
                </c:pt>
                <c:pt idx="217">
                  <c:v>2.69680851063828</c:v>
                </c:pt>
                <c:pt idx="218">
                  <c:v>2.75531914893615</c:v>
                </c:pt>
                <c:pt idx="219">
                  <c:v>2.81382978723402</c:v>
                </c:pt>
                <c:pt idx="220">
                  <c:v>2.8723404255319</c:v>
                </c:pt>
                <c:pt idx="221">
                  <c:v>2.93085106382977</c:v>
                </c:pt>
                <c:pt idx="222">
                  <c:v>2.98936170212764</c:v>
                </c:pt>
                <c:pt idx="223">
                  <c:v>3.04787234042551</c:v>
                </c:pt>
                <c:pt idx="224">
                  <c:v>3.10638297872339</c:v>
                </c:pt>
                <c:pt idx="225">
                  <c:v>3.16489361702126</c:v>
                </c:pt>
                <c:pt idx="226">
                  <c:v>3.22340425531913</c:v>
                </c:pt>
                <c:pt idx="227">
                  <c:v>3.281914893617</c:v>
                </c:pt>
                <c:pt idx="228">
                  <c:v>3.34042553191487</c:v>
                </c:pt>
                <c:pt idx="229">
                  <c:v>3.39893617021275</c:v>
                </c:pt>
                <c:pt idx="230">
                  <c:v>3.45744680851062</c:v>
                </c:pt>
                <c:pt idx="231">
                  <c:v>3.51595744680849</c:v>
                </c:pt>
                <c:pt idx="232">
                  <c:v>3.57446808510636</c:v>
                </c:pt>
                <c:pt idx="233">
                  <c:v>3.63297872340424</c:v>
                </c:pt>
                <c:pt idx="234">
                  <c:v>3.69148936170211</c:v>
                </c:pt>
                <c:pt idx="235">
                  <c:v>3.74999999999998</c:v>
                </c:pt>
                <c:pt idx="236">
                  <c:v>3.80851063829785</c:v>
                </c:pt>
                <c:pt idx="237">
                  <c:v>3.86702127659573</c:v>
                </c:pt>
                <c:pt idx="238">
                  <c:v>3.9255319148936</c:v>
                </c:pt>
                <c:pt idx="239">
                  <c:v>3.98404255319147</c:v>
                </c:pt>
                <c:pt idx="240">
                  <c:v>4.04255319148934</c:v>
                </c:pt>
                <c:pt idx="241">
                  <c:v>4.10106382978722</c:v>
                </c:pt>
                <c:pt idx="242">
                  <c:v>4.15957446808509</c:v>
                </c:pt>
                <c:pt idx="243">
                  <c:v>4.21808510638296</c:v>
                </c:pt>
                <c:pt idx="244">
                  <c:v>4.27659574468083</c:v>
                </c:pt>
                <c:pt idx="245">
                  <c:v>4.33510638297871</c:v>
                </c:pt>
                <c:pt idx="246">
                  <c:v>4.39361702127658</c:v>
                </c:pt>
                <c:pt idx="247">
                  <c:v>4.45212765957445</c:v>
                </c:pt>
                <c:pt idx="248">
                  <c:v>4.51063829787232</c:v>
                </c:pt>
                <c:pt idx="249">
                  <c:v>4.5691489361702</c:v>
                </c:pt>
                <c:pt idx="250">
                  <c:v>4.62765957446807</c:v>
                </c:pt>
                <c:pt idx="251">
                  <c:v>4.68617021276594</c:v>
                </c:pt>
                <c:pt idx="252">
                  <c:v>4.74468085106381</c:v>
                </c:pt>
                <c:pt idx="253">
                  <c:v>4.80319148936168</c:v>
                </c:pt>
                <c:pt idx="254">
                  <c:v>4.86170212765956</c:v>
                </c:pt>
                <c:pt idx="255">
                  <c:v>4.92021276595743</c:v>
                </c:pt>
                <c:pt idx="256">
                  <c:v>4.9787234042553</c:v>
                </c:pt>
                <c:pt idx="257">
                  <c:v>5.03723404255317</c:v>
                </c:pt>
                <c:pt idx="258">
                  <c:v>5.09574468085105</c:v>
                </c:pt>
                <c:pt idx="259">
                  <c:v>5.15425531914892</c:v>
                </c:pt>
                <c:pt idx="260">
                  <c:v>5.21276595744679</c:v>
                </c:pt>
                <c:pt idx="261">
                  <c:v>5.27127659574466</c:v>
                </c:pt>
                <c:pt idx="262">
                  <c:v>5.32978723404254</c:v>
                </c:pt>
                <c:pt idx="263">
                  <c:v>5.38829787234041</c:v>
                </c:pt>
                <c:pt idx="264">
                  <c:v>5.44680851063828</c:v>
                </c:pt>
                <c:pt idx="265">
                  <c:v>5.50531914893615</c:v>
                </c:pt>
                <c:pt idx="266">
                  <c:v>5.56382978723403</c:v>
                </c:pt>
                <c:pt idx="267">
                  <c:v>5.6223404255319</c:v>
                </c:pt>
                <c:pt idx="268">
                  <c:v>5.68085106382977</c:v>
                </c:pt>
                <c:pt idx="269">
                  <c:v>5.73936170212764</c:v>
                </c:pt>
                <c:pt idx="270">
                  <c:v>5.79787234042552</c:v>
                </c:pt>
                <c:pt idx="271">
                  <c:v>5.85638297872339</c:v>
                </c:pt>
                <c:pt idx="272">
                  <c:v>5.91489361702126</c:v>
                </c:pt>
                <c:pt idx="273">
                  <c:v>5.97340425531913</c:v>
                </c:pt>
                <c:pt idx="274">
                  <c:v>6.03191489361701</c:v>
                </c:pt>
                <c:pt idx="275">
                  <c:v>6.09042553191488</c:v>
                </c:pt>
                <c:pt idx="276">
                  <c:v>6.14893617021275</c:v>
                </c:pt>
                <c:pt idx="277">
                  <c:v>6.20744680851062</c:v>
                </c:pt>
                <c:pt idx="278">
                  <c:v>6.26595744680849</c:v>
                </c:pt>
                <c:pt idx="279">
                  <c:v>6.32446808510637</c:v>
                </c:pt>
                <c:pt idx="280">
                  <c:v>6.38297872340424</c:v>
                </c:pt>
                <c:pt idx="281">
                  <c:v>6.44148936170211</c:v>
                </c:pt>
                <c:pt idx="282">
                  <c:v>6.49999999999998</c:v>
                </c:pt>
                <c:pt idx="283">
                  <c:v>6.55851063829786</c:v>
                </c:pt>
                <c:pt idx="284">
                  <c:v>6.61702127659573</c:v>
                </c:pt>
                <c:pt idx="285">
                  <c:v>6.6755319148936</c:v>
                </c:pt>
                <c:pt idx="286">
                  <c:v>6.73404255319147</c:v>
                </c:pt>
                <c:pt idx="287">
                  <c:v>6.79255319148935</c:v>
                </c:pt>
                <c:pt idx="288">
                  <c:v>6.85106382978722</c:v>
                </c:pt>
                <c:pt idx="289">
                  <c:v>6.90957446808509</c:v>
                </c:pt>
                <c:pt idx="290">
                  <c:v>6.96808510638296</c:v>
                </c:pt>
                <c:pt idx="291">
                  <c:v>7.02659574468084</c:v>
                </c:pt>
                <c:pt idx="292">
                  <c:v>7.08510638297871</c:v>
                </c:pt>
                <c:pt idx="293">
                  <c:v>7.14361702127658</c:v>
                </c:pt>
                <c:pt idx="294">
                  <c:v>7.20212765957445</c:v>
                </c:pt>
                <c:pt idx="295">
                  <c:v>7.26063829787233</c:v>
                </c:pt>
                <c:pt idx="296">
                  <c:v>7.3191489361702</c:v>
                </c:pt>
                <c:pt idx="297">
                  <c:v>7.37765957446807</c:v>
                </c:pt>
                <c:pt idx="298">
                  <c:v>7.43617021276594</c:v>
                </c:pt>
                <c:pt idx="299">
                  <c:v>7.49468085106382</c:v>
                </c:pt>
                <c:pt idx="300">
                  <c:v>7.55319148936169</c:v>
                </c:pt>
                <c:pt idx="301">
                  <c:v>7.61170212765956</c:v>
                </c:pt>
                <c:pt idx="302">
                  <c:v>7.67021276595743</c:v>
                </c:pt>
                <c:pt idx="303">
                  <c:v>7.7287234042553</c:v>
                </c:pt>
                <c:pt idx="304">
                  <c:v>7.78723404255318</c:v>
                </c:pt>
                <c:pt idx="305">
                  <c:v>7.84574468085105</c:v>
                </c:pt>
                <c:pt idx="306">
                  <c:v>7.90425531914892</c:v>
                </c:pt>
                <c:pt idx="307">
                  <c:v>7.96276595744679</c:v>
                </c:pt>
                <c:pt idx="308">
                  <c:v>8.02127659574467</c:v>
                </c:pt>
                <c:pt idx="309">
                  <c:v>8.07978723404254</c:v>
                </c:pt>
                <c:pt idx="310">
                  <c:v>8.13829787234041</c:v>
                </c:pt>
                <c:pt idx="311">
                  <c:v>8.19680851063828</c:v>
                </c:pt>
                <c:pt idx="312">
                  <c:v>8.25531914893615</c:v>
                </c:pt>
                <c:pt idx="313">
                  <c:v>8.31382978723402</c:v>
                </c:pt>
                <c:pt idx="314">
                  <c:v>8.3723404255319</c:v>
                </c:pt>
                <c:pt idx="315">
                  <c:v>8.43085106382977</c:v>
                </c:pt>
                <c:pt idx="316">
                  <c:v>8.48936170212764</c:v>
                </c:pt>
                <c:pt idx="317">
                  <c:v>8.54787234042551</c:v>
                </c:pt>
                <c:pt idx="318">
                  <c:v>8.60638297872338</c:v>
                </c:pt>
                <c:pt idx="319">
                  <c:v>8.66489361702125</c:v>
                </c:pt>
                <c:pt idx="320">
                  <c:v>8.72340425531912</c:v>
                </c:pt>
                <c:pt idx="321">
                  <c:v>8.781914893617</c:v>
                </c:pt>
                <c:pt idx="322">
                  <c:v>8.84042553191487</c:v>
                </c:pt>
                <c:pt idx="323">
                  <c:v>8.89893617021274</c:v>
                </c:pt>
                <c:pt idx="324">
                  <c:v>8.95744680851061</c:v>
                </c:pt>
                <c:pt idx="325">
                  <c:v>9.01595744680848</c:v>
                </c:pt>
                <c:pt idx="326">
                  <c:v>9.07446808510635</c:v>
                </c:pt>
                <c:pt idx="327">
                  <c:v>9.13297872340423</c:v>
                </c:pt>
                <c:pt idx="328">
                  <c:v>9.1914893617021</c:v>
                </c:pt>
                <c:pt idx="329">
                  <c:v>9.24999999999997</c:v>
                </c:pt>
                <c:pt idx="330">
                  <c:v>9.30851063829784</c:v>
                </c:pt>
                <c:pt idx="331">
                  <c:v>9.36702127659571</c:v>
                </c:pt>
                <c:pt idx="332">
                  <c:v>9.42553191489358</c:v>
                </c:pt>
                <c:pt idx="333">
                  <c:v>9.48404255319145</c:v>
                </c:pt>
                <c:pt idx="334">
                  <c:v>9.54255319148933</c:v>
                </c:pt>
                <c:pt idx="335">
                  <c:v>9.6010638297872</c:v>
                </c:pt>
                <c:pt idx="336">
                  <c:v>9.65957446808507</c:v>
                </c:pt>
                <c:pt idx="337">
                  <c:v>9.71808510638294</c:v>
                </c:pt>
                <c:pt idx="338">
                  <c:v>9.77659574468081</c:v>
                </c:pt>
                <c:pt idx="339">
                  <c:v>9.83510638297868</c:v>
                </c:pt>
                <c:pt idx="340">
                  <c:v>9.89361702127655</c:v>
                </c:pt>
                <c:pt idx="341">
                  <c:v>9.95212765957443</c:v>
                </c:pt>
                <c:pt idx="342">
                  <c:v>10.0106382978723</c:v>
                </c:pt>
                <c:pt idx="343">
                  <c:v>10.0691489361702</c:v>
                </c:pt>
                <c:pt idx="344">
                  <c:v>10.127659574468</c:v>
                </c:pt>
                <c:pt idx="345">
                  <c:v>10.1861702127659</c:v>
                </c:pt>
                <c:pt idx="346">
                  <c:v>10.2446808510638</c:v>
                </c:pt>
                <c:pt idx="347">
                  <c:v>10.3031914893617</c:v>
                </c:pt>
                <c:pt idx="348">
                  <c:v>10.3617021276595</c:v>
                </c:pt>
                <c:pt idx="349">
                  <c:v>10.4202127659574</c:v>
                </c:pt>
                <c:pt idx="350">
                  <c:v>10.4787234042553</c:v>
                </c:pt>
                <c:pt idx="351">
                  <c:v>10.5372340425531</c:v>
                </c:pt>
                <c:pt idx="352">
                  <c:v>10.595744680851</c:v>
                </c:pt>
                <c:pt idx="353">
                  <c:v>10.6542553191489</c:v>
                </c:pt>
                <c:pt idx="354">
                  <c:v>10.7127659574468</c:v>
                </c:pt>
                <c:pt idx="355">
                  <c:v>10.7712765957446</c:v>
                </c:pt>
                <c:pt idx="356">
                  <c:v>10.8297872340425</c:v>
                </c:pt>
                <c:pt idx="357">
                  <c:v>10.8882978723404</c:v>
                </c:pt>
                <c:pt idx="358">
                  <c:v>10.9468085106382</c:v>
                </c:pt>
                <c:pt idx="359">
                  <c:v>11.0053191489361</c:v>
                </c:pt>
                <c:pt idx="360">
                  <c:v>11.063829787234</c:v>
                </c:pt>
                <c:pt idx="361">
                  <c:v>11.1223404255319</c:v>
                </c:pt>
                <c:pt idx="362">
                  <c:v>11.1808510638297</c:v>
                </c:pt>
                <c:pt idx="363">
                  <c:v>11.2393617021276</c:v>
                </c:pt>
                <c:pt idx="364">
                  <c:v>11.2978723404255</c:v>
                </c:pt>
                <c:pt idx="365">
                  <c:v>11.3563829787233</c:v>
                </c:pt>
                <c:pt idx="366">
                  <c:v>11.4148936170212</c:v>
                </c:pt>
                <c:pt idx="367">
                  <c:v>11.4734042553191</c:v>
                </c:pt>
                <c:pt idx="368">
                  <c:v>11.531914893617</c:v>
                </c:pt>
                <c:pt idx="369">
                  <c:v>11.5904255319148</c:v>
                </c:pt>
                <c:pt idx="370">
                  <c:v>11.6489361702127</c:v>
                </c:pt>
                <c:pt idx="371">
                  <c:v>11.7074468085106</c:v>
                </c:pt>
                <c:pt idx="372">
                  <c:v>11.7659574468084</c:v>
                </c:pt>
                <c:pt idx="373">
                  <c:v>11.8244680851063</c:v>
                </c:pt>
                <c:pt idx="374">
                  <c:v>11.8829787234042</c:v>
                </c:pt>
                <c:pt idx="375">
                  <c:v>11.9414893617021</c:v>
                </c:pt>
                <c:pt idx="376">
                  <c:v>11.9999999999999</c:v>
                </c:pt>
              </c:numCache>
            </c:numRef>
          </c:xVal>
          <c:yVal>
            <c:numRef>
              <c:f>Sheet2!$C$232:$C$608</c:f>
              <c:numCache>
                <c:formatCode>General</c:formatCode>
                <c:ptCount val="377"/>
                <c:pt idx="0">
                  <c:v>4300</c:v>
                </c:pt>
                <c:pt idx="1">
                  <c:v>4300</c:v>
                </c:pt>
                <c:pt idx="2">
                  <c:v>4300</c:v>
                </c:pt>
                <c:pt idx="3">
                  <c:v>4300</c:v>
                </c:pt>
                <c:pt idx="4">
                  <c:v>4300</c:v>
                </c:pt>
                <c:pt idx="5">
                  <c:v>4300</c:v>
                </c:pt>
                <c:pt idx="6">
                  <c:v>4300</c:v>
                </c:pt>
                <c:pt idx="7">
                  <c:v>4300</c:v>
                </c:pt>
                <c:pt idx="8">
                  <c:v>4300</c:v>
                </c:pt>
                <c:pt idx="9">
                  <c:v>4300</c:v>
                </c:pt>
                <c:pt idx="10">
                  <c:v>4300</c:v>
                </c:pt>
                <c:pt idx="11">
                  <c:v>4300</c:v>
                </c:pt>
                <c:pt idx="12">
                  <c:v>4300</c:v>
                </c:pt>
                <c:pt idx="13">
                  <c:v>4300</c:v>
                </c:pt>
                <c:pt idx="14">
                  <c:v>4300</c:v>
                </c:pt>
                <c:pt idx="15">
                  <c:v>4300</c:v>
                </c:pt>
                <c:pt idx="16">
                  <c:v>4300</c:v>
                </c:pt>
                <c:pt idx="17">
                  <c:v>4300</c:v>
                </c:pt>
                <c:pt idx="18">
                  <c:v>4300</c:v>
                </c:pt>
                <c:pt idx="19">
                  <c:v>4300</c:v>
                </c:pt>
                <c:pt idx="20">
                  <c:v>4300</c:v>
                </c:pt>
                <c:pt idx="21">
                  <c:v>4300</c:v>
                </c:pt>
                <c:pt idx="22">
                  <c:v>4300</c:v>
                </c:pt>
                <c:pt idx="23">
                  <c:v>4300</c:v>
                </c:pt>
                <c:pt idx="24">
                  <c:v>4300</c:v>
                </c:pt>
                <c:pt idx="25">
                  <c:v>4300</c:v>
                </c:pt>
                <c:pt idx="26">
                  <c:v>4300</c:v>
                </c:pt>
                <c:pt idx="27">
                  <c:v>4300</c:v>
                </c:pt>
                <c:pt idx="28">
                  <c:v>4300</c:v>
                </c:pt>
                <c:pt idx="29">
                  <c:v>4300</c:v>
                </c:pt>
                <c:pt idx="30">
                  <c:v>4300</c:v>
                </c:pt>
                <c:pt idx="31">
                  <c:v>4300</c:v>
                </c:pt>
                <c:pt idx="32">
                  <c:v>4300</c:v>
                </c:pt>
                <c:pt idx="33">
                  <c:v>4300</c:v>
                </c:pt>
                <c:pt idx="34">
                  <c:v>4300</c:v>
                </c:pt>
                <c:pt idx="35">
                  <c:v>4300</c:v>
                </c:pt>
                <c:pt idx="36">
                  <c:v>4300</c:v>
                </c:pt>
                <c:pt idx="37">
                  <c:v>4300</c:v>
                </c:pt>
                <c:pt idx="38">
                  <c:v>4300</c:v>
                </c:pt>
                <c:pt idx="39">
                  <c:v>4300</c:v>
                </c:pt>
                <c:pt idx="40">
                  <c:v>4300</c:v>
                </c:pt>
                <c:pt idx="41">
                  <c:v>4300</c:v>
                </c:pt>
                <c:pt idx="42">
                  <c:v>4300</c:v>
                </c:pt>
                <c:pt idx="43">
                  <c:v>4300</c:v>
                </c:pt>
                <c:pt idx="44">
                  <c:v>4300</c:v>
                </c:pt>
                <c:pt idx="45">
                  <c:v>4300</c:v>
                </c:pt>
                <c:pt idx="46">
                  <c:v>4300</c:v>
                </c:pt>
                <c:pt idx="47">
                  <c:v>4300</c:v>
                </c:pt>
                <c:pt idx="48">
                  <c:v>4300</c:v>
                </c:pt>
                <c:pt idx="49">
                  <c:v>4300</c:v>
                </c:pt>
                <c:pt idx="50">
                  <c:v>4300</c:v>
                </c:pt>
                <c:pt idx="51">
                  <c:v>4300</c:v>
                </c:pt>
                <c:pt idx="52">
                  <c:v>4300</c:v>
                </c:pt>
                <c:pt idx="53">
                  <c:v>4300</c:v>
                </c:pt>
                <c:pt idx="54">
                  <c:v>4300</c:v>
                </c:pt>
                <c:pt idx="55">
                  <c:v>4300</c:v>
                </c:pt>
                <c:pt idx="56">
                  <c:v>4300</c:v>
                </c:pt>
                <c:pt idx="57">
                  <c:v>4300</c:v>
                </c:pt>
                <c:pt idx="58">
                  <c:v>4300</c:v>
                </c:pt>
                <c:pt idx="59">
                  <c:v>4300</c:v>
                </c:pt>
                <c:pt idx="60">
                  <c:v>4300</c:v>
                </c:pt>
                <c:pt idx="61">
                  <c:v>4300</c:v>
                </c:pt>
                <c:pt idx="62">
                  <c:v>4300</c:v>
                </c:pt>
                <c:pt idx="63">
                  <c:v>4300</c:v>
                </c:pt>
                <c:pt idx="64">
                  <c:v>4300</c:v>
                </c:pt>
                <c:pt idx="65">
                  <c:v>4300</c:v>
                </c:pt>
                <c:pt idx="66">
                  <c:v>4300</c:v>
                </c:pt>
                <c:pt idx="67">
                  <c:v>4300</c:v>
                </c:pt>
                <c:pt idx="68">
                  <c:v>4300</c:v>
                </c:pt>
                <c:pt idx="69">
                  <c:v>4300</c:v>
                </c:pt>
                <c:pt idx="70">
                  <c:v>4300</c:v>
                </c:pt>
                <c:pt idx="71">
                  <c:v>4300</c:v>
                </c:pt>
                <c:pt idx="72">
                  <c:v>4300</c:v>
                </c:pt>
                <c:pt idx="73">
                  <c:v>4300</c:v>
                </c:pt>
                <c:pt idx="74">
                  <c:v>4300</c:v>
                </c:pt>
                <c:pt idx="75">
                  <c:v>4300</c:v>
                </c:pt>
                <c:pt idx="76">
                  <c:v>4300</c:v>
                </c:pt>
                <c:pt idx="77">
                  <c:v>4300</c:v>
                </c:pt>
                <c:pt idx="78">
                  <c:v>4300</c:v>
                </c:pt>
                <c:pt idx="79">
                  <c:v>4300</c:v>
                </c:pt>
                <c:pt idx="80">
                  <c:v>4300</c:v>
                </c:pt>
                <c:pt idx="81">
                  <c:v>4300</c:v>
                </c:pt>
                <c:pt idx="82">
                  <c:v>4300</c:v>
                </c:pt>
                <c:pt idx="83">
                  <c:v>4300</c:v>
                </c:pt>
                <c:pt idx="84">
                  <c:v>4300</c:v>
                </c:pt>
                <c:pt idx="85">
                  <c:v>4300</c:v>
                </c:pt>
                <c:pt idx="86">
                  <c:v>4300</c:v>
                </c:pt>
                <c:pt idx="87">
                  <c:v>4300</c:v>
                </c:pt>
                <c:pt idx="88">
                  <c:v>4300</c:v>
                </c:pt>
                <c:pt idx="89">
                  <c:v>4300</c:v>
                </c:pt>
                <c:pt idx="90">
                  <c:v>4300</c:v>
                </c:pt>
                <c:pt idx="91">
                  <c:v>4300</c:v>
                </c:pt>
                <c:pt idx="92">
                  <c:v>4300</c:v>
                </c:pt>
                <c:pt idx="93">
                  <c:v>4300</c:v>
                </c:pt>
                <c:pt idx="94">
                  <c:v>4300</c:v>
                </c:pt>
                <c:pt idx="95">
                  <c:v>4300</c:v>
                </c:pt>
                <c:pt idx="96">
                  <c:v>4300</c:v>
                </c:pt>
                <c:pt idx="97">
                  <c:v>4300</c:v>
                </c:pt>
                <c:pt idx="98">
                  <c:v>4300</c:v>
                </c:pt>
                <c:pt idx="99">
                  <c:v>4300</c:v>
                </c:pt>
                <c:pt idx="100">
                  <c:v>4300</c:v>
                </c:pt>
                <c:pt idx="101">
                  <c:v>4300</c:v>
                </c:pt>
                <c:pt idx="102">
                  <c:v>4300</c:v>
                </c:pt>
                <c:pt idx="103">
                  <c:v>4300</c:v>
                </c:pt>
                <c:pt idx="104">
                  <c:v>4300</c:v>
                </c:pt>
                <c:pt idx="105">
                  <c:v>4300</c:v>
                </c:pt>
                <c:pt idx="106">
                  <c:v>4300</c:v>
                </c:pt>
                <c:pt idx="107">
                  <c:v>4300</c:v>
                </c:pt>
                <c:pt idx="108">
                  <c:v>4300</c:v>
                </c:pt>
                <c:pt idx="109">
                  <c:v>4300</c:v>
                </c:pt>
                <c:pt idx="110">
                  <c:v>4300</c:v>
                </c:pt>
                <c:pt idx="111">
                  <c:v>4300</c:v>
                </c:pt>
                <c:pt idx="112">
                  <c:v>4300</c:v>
                </c:pt>
                <c:pt idx="113">
                  <c:v>4300</c:v>
                </c:pt>
                <c:pt idx="114">
                  <c:v>4300</c:v>
                </c:pt>
                <c:pt idx="115">
                  <c:v>4300</c:v>
                </c:pt>
                <c:pt idx="116">
                  <c:v>4300</c:v>
                </c:pt>
                <c:pt idx="117">
                  <c:v>4300</c:v>
                </c:pt>
                <c:pt idx="118">
                  <c:v>4300</c:v>
                </c:pt>
                <c:pt idx="119">
                  <c:v>4300</c:v>
                </c:pt>
                <c:pt idx="120">
                  <c:v>4300</c:v>
                </c:pt>
                <c:pt idx="121">
                  <c:v>4300</c:v>
                </c:pt>
                <c:pt idx="122">
                  <c:v>4300</c:v>
                </c:pt>
                <c:pt idx="123">
                  <c:v>4300</c:v>
                </c:pt>
                <c:pt idx="124">
                  <c:v>4300</c:v>
                </c:pt>
                <c:pt idx="125">
                  <c:v>4300</c:v>
                </c:pt>
                <c:pt idx="126">
                  <c:v>4300</c:v>
                </c:pt>
                <c:pt idx="127">
                  <c:v>4300</c:v>
                </c:pt>
                <c:pt idx="128">
                  <c:v>4300</c:v>
                </c:pt>
                <c:pt idx="129">
                  <c:v>4300</c:v>
                </c:pt>
                <c:pt idx="130">
                  <c:v>4300</c:v>
                </c:pt>
                <c:pt idx="131">
                  <c:v>4300</c:v>
                </c:pt>
                <c:pt idx="132">
                  <c:v>4300</c:v>
                </c:pt>
                <c:pt idx="133">
                  <c:v>4300</c:v>
                </c:pt>
                <c:pt idx="134">
                  <c:v>4300</c:v>
                </c:pt>
                <c:pt idx="135">
                  <c:v>4300</c:v>
                </c:pt>
                <c:pt idx="136">
                  <c:v>4300</c:v>
                </c:pt>
                <c:pt idx="137">
                  <c:v>4300</c:v>
                </c:pt>
                <c:pt idx="138">
                  <c:v>4300</c:v>
                </c:pt>
                <c:pt idx="139">
                  <c:v>4300</c:v>
                </c:pt>
                <c:pt idx="140">
                  <c:v>4300</c:v>
                </c:pt>
                <c:pt idx="141">
                  <c:v>4300</c:v>
                </c:pt>
                <c:pt idx="142">
                  <c:v>4300</c:v>
                </c:pt>
                <c:pt idx="143">
                  <c:v>4300</c:v>
                </c:pt>
                <c:pt idx="144">
                  <c:v>4300</c:v>
                </c:pt>
                <c:pt idx="145">
                  <c:v>4300</c:v>
                </c:pt>
                <c:pt idx="146">
                  <c:v>4300</c:v>
                </c:pt>
                <c:pt idx="147">
                  <c:v>4300</c:v>
                </c:pt>
                <c:pt idx="148">
                  <c:v>4300</c:v>
                </c:pt>
                <c:pt idx="149">
                  <c:v>4300</c:v>
                </c:pt>
                <c:pt idx="150">
                  <c:v>4300</c:v>
                </c:pt>
                <c:pt idx="151">
                  <c:v>4300</c:v>
                </c:pt>
                <c:pt idx="152">
                  <c:v>4300</c:v>
                </c:pt>
                <c:pt idx="153">
                  <c:v>4300</c:v>
                </c:pt>
                <c:pt idx="154">
                  <c:v>4300</c:v>
                </c:pt>
                <c:pt idx="155">
                  <c:v>4300</c:v>
                </c:pt>
                <c:pt idx="156">
                  <c:v>4300</c:v>
                </c:pt>
                <c:pt idx="157">
                  <c:v>4300</c:v>
                </c:pt>
                <c:pt idx="158">
                  <c:v>4300</c:v>
                </c:pt>
                <c:pt idx="159">
                  <c:v>4300</c:v>
                </c:pt>
                <c:pt idx="160">
                  <c:v>4300</c:v>
                </c:pt>
                <c:pt idx="161">
                  <c:v>4300</c:v>
                </c:pt>
                <c:pt idx="162">
                  <c:v>4300</c:v>
                </c:pt>
                <c:pt idx="163">
                  <c:v>4300</c:v>
                </c:pt>
                <c:pt idx="164">
                  <c:v>4300</c:v>
                </c:pt>
                <c:pt idx="165">
                  <c:v>4300</c:v>
                </c:pt>
                <c:pt idx="166">
                  <c:v>4300</c:v>
                </c:pt>
                <c:pt idx="167">
                  <c:v>4300</c:v>
                </c:pt>
                <c:pt idx="168">
                  <c:v>4300</c:v>
                </c:pt>
                <c:pt idx="169">
                  <c:v>4300</c:v>
                </c:pt>
                <c:pt idx="170">
                  <c:v>4300</c:v>
                </c:pt>
                <c:pt idx="171">
                  <c:v>4300</c:v>
                </c:pt>
                <c:pt idx="172">
                  <c:v>4300</c:v>
                </c:pt>
                <c:pt idx="173">
                  <c:v>4300</c:v>
                </c:pt>
                <c:pt idx="174">
                  <c:v>4300</c:v>
                </c:pt>
                <c:pt idx="175">
                  <c:v>4300</c:v>
                </c:pt>
                <c:pt idx="176">
                  <c:v>4300</c:v>
                </c:pt>
                <c:pt idx="177">
                  <c:v>4300</c:v>
                </c:pt>
                <c:pt idx="178">
                  <c:v>4300</c:v>
                </c:pt>
                <c:pt idx="179">
                  <c:v>4300</c:v>
                </c:pt>
                <c:pt idx="180">
                  <c:v>4300</c:v>
                </c:pt>
                <c:pt idx="181">
                  <c:v>4300</c:v>
                </c:pt>
                <c:pt idx="182">
                  <c:v>4300</c:v>
                </c:pt>
                <c:pt idx="183">
                  <c:v>4300</c:v>
                </c:pt>
                <c:pt idx="184">
                  <c:v>4300</c:v>
                </c:pt>
                <c:pt idx="185">
                  <c:v>4300</c:v>
                </c:pt>
                <c:pt idx="186">
                  <c:v>4300</c:v>
                </c:pt>
                <c:pt idx="187">
                  <c:v>4300</c:v>
                </c:pt>
                <c:pt idx="188">
                  <c:v>4300</c:v>
                </c:pt>
                <c:pt idx="189">
                  <c:v>4300</c:v>
                </c:pt>
                <c:pt idx="190">
                  <c:v>4300</c:v>
                </c:pt>
                <c:pt idx="191">
                  <c:v>4300</c:v>
                </c:pt>
                <c:pt idx="192">
                  <c:v>4300</c:v>
                </c:pt>
                <c:pt idx="193">
                  <c:v>4300</c:v>
                </c:pt>
                <c:pt idx="194">
                  <c:v>4300</c:v>
                </c:pt>
                <c:pt idx="195">
                  <c:v>4300</c:v>
                </c:pt>
                <c:pt idx="196">
                  <c:v>4300</c:v>
                </c:pt>
                <c:pt idx="197">
                  <c:v>4300</c:v>
                </c:pt>
                <c:pt idx="198">
                  <c:v>4300</c:v>
                </c:pt>
                <c:pt idx="199">
                  <c:v>4300</c:v>
                </c:pt>
                <c:pt idx="200">
                  <c:v>4300</c:v>
                </c:pt>
                <c:pt idx="201">
                  <c:v>4300</c:v>
                </c:pt>
                <c:pt idx="202">
                  <c:v>4300</c:v>
                </c:pt>
                <c:pt idx="203">
                  <c:v>4300</c:v>
                </c:pt>
                <c:pt idx="204">
                  <c:v>4300</c:v>
                </c:pt>
                <c:pt idx="205">
                  <c:v>4300</c:v>
                </c:pt>
                <c:pt idx="206">
                  <c:v>4300</c:v>
                </c:pt>
                <c:pt idx="207">
                  <c:v>4300</c:v>
                </c:pt>
                <c:pt idx="208">
                  <c:v>4300</c:v>
                </c:pt>
                <c:pt idx="209">
                  <c:v>4300</c:v>
                </c:pt>
                <c:pt idx="210">
                  <c:v>4300</c:v>
                </c:pt>
                <c:pt idx="211">
                  <c:v>4300</c:v>
                </c:pt>
                <c:pt idx="212">
                  <c:v>4300</c:v>
                </c:pt>
                <c:pt idx="213">
                  <c:v>4300</c:v>
                </c:pt>
                <c:pt idx="214">
                  <c:v>4300</c:v>
                </c:pt>
                <c:pt idx="215">
                  <c:v>4300</c:v>
                </c:pt>
                <c:pt idx="216">
                  <c:v>4300</c:v>
                </c:pt>
                <c:pt idx="217">
                  <c:v>4300</c:v>
                </c:pt>
                <c:pt idx="218">
                  <c:v>4300</c:v>
                </c:pt>
                <c:pt idx="219">
                  <c:v>4300</c:v>
                </c:pt>
                <c:pt idx="220">
                  <c:v>4300</c:v>
                </c:pt>
                <c:pt idx="221">
                  <c:v>4300</c:v>
                </c:pt>
                <c:pt idx="222">
                  <c:v>4300</c:v>
                </c:pt>
                <c:pt idx="223">
                  <c:v>4300</c:v>
                </c:pt>
                <c:pt idx="224">
                  <c:v>4300</c:v>
                </c:pt>
                <c:pt idx="225">
                  <c:v>4300</c:v>
                </c:pt>
                <c:pt idx="226">
                  <c:v>4300</c:v>
                </c:pt>
                <c:pt idx="227">
                  <c:v>4300</c:v>
                </c:pt>
                <c:pt idx="228">
                  <c:v>4300</c:v>
                </c:pt>
                <c:pt idx="229">
                  <c:v>4300</c:v>
                </c:pt>
                <c:pt idx="230">
                  <c:v>4300</c:v>
                </c:pt>
                <c:pt idx="231">
                  <c:v>4300</c:v>
                </c:pt>
                <c:pt idx="232">
                  <c:v>4300</c:v>
                </c:pt>
                <c:pt idx="233">
                  <c:v>4300</c:v>
                </c:pt>
                <c:pt idx="234">
                  <c:v>4300</c:v>
                </c:pt>
                <c:pt idx="235">
                  <c:v>4300</c:v>
                </c:pt>
                <c:pt idx="236">
                  <c:v>4300</c:v>
                </c:pt>
                <c:pt idx="237">
                  <c:v>4300</c:v>
                </c:pt>
                <c:pt idx="238">
                  <c:v>4300</c:v>
                </c:pt>
                <c:pt idx="239">
                  <c:v>4300</c:v>
                </c:pt>
                <c:pt idx="240">
                  <c:v>4300</c:v>
                </c:pt>
                <c:pt idx="241">
                  <c:v>4300</c:v>
                </c:pt>
                <c:pt idx="242">
                  <c:v>4300</c:v>
                </c:pt>
                <c:pt idx="243">
                  <c:v>4300</c:v>
                </c:pt>
                <c:pt idx="244">
                  <c:v>4300</c:v>
                </c:pt>
                <c:pt idx="245">
                  <c:v>4300</c:v>
                </c:pt>
                <c:pt idx="246">
                  <c:v>4300</c:v>
                </c:pt>
                <c:pt idx="247">
                  <c:v>4300</c:v>
                </c:pt>
                <c:pt idx="248">
                  <c:v>4300</c:v>
                </c:pt>
                <c:pt idx="249">
                  <c:v>4300</c:v>
                </c:pt>
                <c:pt idx="250">
                  <c:v>4300</c:v>
                </c:pt>
                <c:pt idx="251">
                  <c:v>4300</c:v>
                </c:pt>
                <c:pt idx="252">
                  <c:v>4300</c:v>
                </c:pt>
                <c:pt idx="253">
                  <c:v>4300</c:v>
                </c:pt>
                <c:pt idx="254">
                  <c:v>4300</c:v>
                </c:pt>
                <c:pt idx="255">
                  <c:v>4300</c:v>
                </c:pt>
                <c:pt idx="256">
                  <c:v>4300</c:v>
                </c:pt>
                <c:pt idx="257">
                  <c:v>4300</c:v>
                </c:pt>
                <c:pt idx="258">
                  <c:v>4300</c:v>
                </c:pt>
                <c:pt idx="259">
                  <c:v>4300</c:v>
                </c:pt>
                <c:pt idx="260">
                  <c:v>4300</c:v>
                </c:pt>
                <c:pt idx="261">
                  <c:v>4300</c:v>
                </c:pt>
                <c:pt idx="262">
                  <c:v>4300</c:v>
                </c:pt>
                <c:pt idx="263">
                  <c:v>4300</c:v>
                </c:pt>
                <c:pt idx="264">
                  <c:v>4300</c:v>
                </c:pt>
                <c:pt idx="265">
                  <c:v>4300</c:v>
                </c:pt>
                <c:pt idx="266">
                  <c:v>4300</c:v>
                </c:pt>
                <c:pt idx="267">
                  <c:v>4300</c:v>
                </c:pt>
                <c:pt idx="268">
                  <c:v>4300</c:v>
                </c:pt>
                <c:pt idx="269">
                  <c:v>4300</c:v>
                </c:pt>
                <c:pt idx="270">
                  <c:v>4300</c:v>
                </c:pt>
                <c:pt idx="271">
                  <c:v>4300</c:v>
                </c:pt>
                <c:pt idx="272">
                  <c:v>4300</c:v>
                </c:pt>
                <c:pt idx="273">
                  <c:v>4300</c:v>
                </c:pt>
                <c:pt idx="274">
                  <c:v>4300</c:v>
                </c:pt>
                <c:pt idx="275">
                  <c:v>4300</c:v>
                </c:pt>
                <c:pt idx="276">
                  <c:v>4300</c:v>
                </c:pt>
                <c:pt idx="277">
                  <c:v>4300</c:v>
                </c:pt>
                <c:pt idx="278">
                  <c:v>4300</c:v>
                </c:pt>
                <c:pt idx="279">
                  <c:v>4300</c:v>
                </c:pt>
                <c:pt idx="280">
                  <c:v>4300</c:v>
                </c:pt>
                <c:pt idx="281">
                  <c:v>4300</c:v>
                </c:pt>
                <c:pt idx="282">
                  <c:v>4300</c:v>
                </c:pt>
                <c:pt idx="283">
                  <c:v>4300</c:v>
                </c:pt>
                <c:pt idx="284">
                  <c:v>4300</c:v>
                </c:pt>
                <c:pt idx="285">
                  <c:v>4300</c:v>
                </c:pt>
                <c:pt idx="286">
                  <c:v>4300</c:v>
                </c:pt>
                <c:pt idx="287">
                  <c:v>4300</c:v>
                </c:pt>
                <c:pt idx="288">
                  <c:v>4300</c:v>
                </c:pt>
                <c:pt idx="289">
                  <c:v>4300</c:v>
                </c:pt>
                <c:pt idx="290">
                  <c:v>4300</c:v>
                </c:pt>
                <c:pt idx="291">
                  <c:v>4300</c:v>
                </c:pt>
                <c:pt idx="292">
                  <c:v>4300</c:v>
                </c:pt>
                <c:pt idx="293">
                  <c:v>4300</c:v>
                </c:pt>
                <c:pt idx="294">
                  <c:v>4300</c:v>
                </c:pt>
                <c:pt idx="295">
                  <c:v>4300</c:v>
                </c:pt>
                <c:pt idx="296">
                  <c:v>4300</c:v>
                </c:pt>
                <c:pt idx="297">
                  <c:v>4300</c:v>
                </c:pt>
                <c:pt idx="298">
                  <c:v>4300</c:v>
                </c:pt>
                <c:pt idx="299">
                  <c:v>4300</c:v>
                </c:pt>
                <c:pt idx="300">
                  <c:v>4300</c:v>
                </c:pt>
                <c:pt idx="301">
                  <c:v>4300</c:v>
                </c:pt>
                <c:pt idx="302">
                  <c:v>4300</c:v>
                </c:pt>
                <c:pt idx="303">
                  <c:v>4300</c:v>
                </c:pt>
                <c:pt idx="304">
                  <c:v>4300</c:v>
                </c:pt>
                <c:pt idx="305">
                  <c:v>4300</c:v>
                </c:pt>
                <c:pt idx="306">
                  <c:v>4300</c:v>
                </c:pt>
                <c:pt idx="307">
                  <c:v>4300</c:v>
                </c:pt>
                <c:pt idx="308">
                  <c:v>4300</c:v>
                </c:pt>
                <c:pt idx="309">
                  <c:v>4300</c:v>
                </c:pt>
                <c:pt idx="310">
                  <c:v>4300</c:v>
                </c:pt>
                <c:pt idx="311">
                  <c:v>4300</c:v>
                </c:pt>
                <c:pt idx="312">
                  <c:v>4300</c:v>
                </c:pt>
                <c:pt idx="313">
                  <c:v>4300</c:v>
                </c:pt>
                <c:pt idx="314">
                  <c:v>4300</c:v>
                </c:pt>
                <c:pt idx="315">
                  <c:v>4300</c:v>
                </c:pt>
                <c:pt idx="316">
                  <c:v>4300</c:v>
                </c:pt>
                <c:pt idx="317">
                  <c:v>4300</c:v>
                </c:pt>
                <c:pt idx="318">
                  <c:v>4300</c:v>
                </c:pt>
                <c:pt idx="319">
                  <c:v>4300</c:v>
                </c:pt>
                <c:pt idx="320">
                  <c:v>4300</c:v>
                </c:pt>
                <c:pt idx="321">
                  <c:v>4300</c:v>
                </c:pt>
                <c:pt idx="322">
                  <c:v>4300</c:v>
                </c:pt>
                <c:pt idx="323">
                  <c:v>4300</c:v>
                </c:pt>
                <c:pt idx="324">
                  <c:v>4300</c:v>
                </c:pt>
                <c:pt idx="325">
                  <c:v>4300</c:v>
                </c:pt>
                <c:pt idx="326">
                  <c:v>4300</c:v>
                </c:pt>
                <c:pt idx="327">
                  <c:v>4300</c:v>
                </c:pt>
                <c:pt idx="328">
                  <c:v>4300</c:v>
                </c:pt>
                <c:pt idx="329">
                  <c:v>4300</c:v>
                </c:pt>
                <c:pt idx="330">
                  <c:v>4300</c:v>
                </c:pt>
                <c:pt idx="331">
                  <c:v>4300</c:v>
                </c:pt>
                <c:pt idx="332">
                  <c:v>4300</c:v>
                </c:pt>
                <c:pt idx="333">
                  <c:v>4300</c:v>
                </c:pt>
                <c:pt idx="334">
                  <c:v>4300</c:v>
                </c:pt>
                <c:pt idx="335">
                  <c:v>4300</c:v>
                </c:pt>
                <c:pt idx="336">
                  <c:v>4300</c:v>
                </c:pt>
                <c:pt idx="337">
                  <c:v>4300</c:v>
                </c:pt>
                <c:pt idx="338">
                  <c:v>4300</c:v>
                </c:pt>
                <c:pt idx="339">
                  <c:v>4300</c:v>
                </c:pt>
                <c:pt idx="340">
                  <c:v>4300</c:v>
                </c:pt>
                <c:pt idx="341">
                  <c:v>4300</c:v>
                </c:pt>
                <c:pt idx="342">
                  <c:v>4300</c:v>
                </c:pt>
                <c:pt idx="343">
                  <c:v>4300</c:v>
                </c:pt>
                <c:pt idx="344">
                  <c:v>4300</c:v>
                </c:pt>
                <c:pt idx="345">
                  <c:v>4300</c:v>
                </c:pt>
                <c:pt idx="346">
                  <c:v>4300</c:v>
                </c:pt>
                <c:pt idx="347">
                  <c:v>4300</c:v>
                </c:pt>
                <c:pt idx="348">
                  <c:v>4300</c:v>
                </c:pt>
                <c:pt idx="349">
                  <c:v>4300</c:v>
                </c:pt>
                <c:pt idx="350">
                  <c:v>4300</c:v>
                </c:pt>
                <c:pt idx="351">
                  <c:v>4300</c:v>
                </c:pt>
                <c:pt idx="352">
                  <c:v>4300</c:v>
                </c:pt>
                <c:pt idx="353">
                  <c:v>4300</c:v>
                </c:pt>
                <c:pt idx="354">
                  <c:v>4300</c:v>
                </c:pt>
                <c:pt idx="355">
                  <c:v>4300</c:v>
                </c:pt>
                <c:pt idx="356">
                  <c:v>4300</c:v>
                </c:pt>
                <c:pt idx="357">
                  <c:v>4300</c:v>
                </c:pt>
                <c:pt idx="358">
                  <c:v>4300</c:v>
                </c:pt>
                <c:pt idx="359">
                  <c:v>4300</c:v>
                </c:pt>
                <c:pt idx="360">
                  <c:v>4300</c:v>
                </c:pt>
                <c:pt idx="361">
                  <c:v>4300</c:v>
                </c:pt>
                <c:pt idx="362">
                  <c:v>4300</c:v>
                </c:pt>
                <c:pt idx="363">
                  <c:v>4300</c:v>
                </c:pt>
                <c:pt idx="364">
                  <c:v>4300</c:v>
                </c:pt>
                <c:pt idx="365">
                  <c:v>4300</c:v>
                </c:pt>
                <c:pt idx="366">
                  <c:v>4300</c:v>
                </c:pt>
                <c:pt idx="367">
                  <c:v>4300</c:v>
                </c:pt>
                <c:pt idx="368">
                  <c:v>4300</c:v>
                </c:pt>
                <c:pt idx="369">
                  <c:v>4300</c:v>
                </c:pt>
                <c:pt idx="370">
                  <c:v>4300</c:v>
                </c:pt>
                <c:pt idx="371">
                  <c:v>4300</c:v>
                </c:pt>
                <c:pt idx="372">
                  <c:v>4300</c:v>
                </c:pt>
                <c:pt idx="373">
                  <c:v>4300</c:v>
                </c:pt>
                <c:pt idx="374">
                  <c:v>4300</c:v>
                </c:pt>
                <c:pt idx="375">
                  <c:v>4300</c:v>
                </c:pt>
                <c:pt idx="376">
                  <c:v>4300</c:v>
                </c:pt>
              </c:numCache>
            </c:numRef>
          </c:yVal>
          <c:smooth val="1"/>
        </c:ser>
        <c:axId val="70013945"/>
        <c:axId val="10719835"/>
      </c:scatterChart>
      <c:scatterChart>
        <c:scatterStyle val="line"/>
        <c:varyColors val="0"/>
        <c:ser>
          <c:idx val="1"/>
          <c:order val="1"/>
          <c:tx>
            <c:strRef>
              <c:f>Sheet2!$AE$1</c:f>
              <c:strCache>
                <c:ptCount val="1"/>
                <c:pt idx="0">
                  <c:v>fo2_25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Sheet2!$AE$232:$AE$608</c:f>
              <c:numCache>
                <c:formatCode>General</c:formatCode>
                <c:ptCount val="377"/>
                <c:pt idx="0">
                  <c:v>9.18594907157891</c:v>
                </c:pt>
                <c:pt idx="1">
                  <c:v>9.13684005175081</c:v>
                </c:pt>
                <c:pt idx="2">
                  <c:v>9.08746905976245</c:v>
                </c:pt>
                <c:pt idx="3">
                  <c:v>9.03763400136326</c:v>
                </c:pt>
                <c:pt idx="4">
                  <c:v>8.9876998582063</c:v>
                </c:pt>
                <c:pt idx="5">
                  <c:v>8.93766688824667</c:v>
                </c:pt>
                <c:pt idx="6">
                  <c:v>8.88753534829</c:v>
                </c:pt>
                <c:pt idx="7">
                  <c:v>8.83730549399877</c:v>
                </c:pt>
                <c:pt idx="8">
                  <c:v>8.78697757989882</c:v>
                </c:pt>
                <c:pt idx="9">
                  <c:v>8.73655185938575</c:v>
                </c:pt>
                <c:pt idx="10">
                  <c:v>8.68602858473118</c:v>
                </c:pt>
                <c:pt idx="11">
                  <c:v>8.63540800708915</c:v>
                </c:pt>
                <c:pt idx="12">
                  <c:v>8.58469037650238</c:v>
                </c:pt>
                <c:pt idx="13">
                  <c:v>8.53357558297024</c:v>
                </c:pt>
                <c:pt idx="14">
                  <c:v>8.48234243837604</c:v>
                </c:pt>
                <c:pt idx="15">
                  <c:v>8.43101298435955</c:v>
                </c:pt>
                <c:pt idx="16">
                  <c:v>8.37958746658032</c:v>
                </c:pt>
                <c:pt idx="17">
                  <c:v>8.32806612961741</c:v>
                </c:pt>
                <c:pt idx="18">
                  <c:v>8.27644921697553</c:v>
                </c:pt>
                <c:pt idx="19">
                  <c:v>8.2247369710911</c:v>
                </c:pt>
                <c:pt idx="20">
                  <c:v>8.17292963333812</c:v>
                </c:pt>
                <c:pt idx="21">
                  <c:v>8.12102744403432</c:v>
                </c:pt>
                <c:pt idx="22">
                  <c:v>8.0689417252568</c:v>
                </c:pt>
                <c:pt idx="23">
                  <c:v>8.01666995997158</c:v>
                </c:pt>
                <c:pt idx="24">
                  <c:v>7.96430405780966</c:v>
                </c:pt>
                <c:pt idx="25">
                  <c:v>7.91184425492231</c:v>
                </c:pt>
                <c:pt idx="26">
                  <c:v>7.85929078643377</c:v>
                </c:pt>
                <c:pt idx="27">
                  <c:v>7.80664388644703</c:v>
                </c:pt>
                <c:pt idx="28">
                  <c:v>7.75390378804955</c:v>
                </c:pt>
                <c:pt idx="29">
                  <c:v>7.70107072331894</c:v>
                </c:pt>
                <c:pt idx="30">
                  <c:v>7.64814492332866</c:v>
                </c:pt>
                <c:pt idx="31">
                  <c:v>7.59505759113632</c:v>
                </c:pt>
                <c:pt idx="32">
                  <c:v>7.54185646738687</c:v>
                </c:pt>
                <c:pt idx="33">
                  <c:v>7.48856329562916</c:v>
                </c:pt>
                <c:pt idx="34">
                  <c:v>7.43517830297594</c:v>
                </c:pt>
                <c:pt idx="35">
                  <c:v>7.38170171556356</c:v>
                </c:pt>
                <c:pt idx="36">
                  <c:v>7.32813375855751</c:v>
                </c:pt>
                <c:pt idx="37">
                  <c:v>7.27447465615775</c:v>
                </c:pt>
                <c:pt idx="38">
                  <c:v>7.22072463160426</c:v>
                </c:pt>
                <c:pt idx="39">
                  <c:v>7.16688089097884</c:v>
                </c:pt>
                <c:pt idx="40">
                  <c:v>7.11294464285019</c:v>
                </c:pt>
                <c:pt idx="41">
                  <c:v>7.05891813658074</c:v>
                </c:pt>
                <c:pt idx="42">
                  <c:v>7.00480159162345</c:v>
                </c:pt>
                <c:pt idx="43">
                  <c:v>6.9505952264978</c:v>
                </c:pt>
                <c:pt idx="44">
                  <c:v>6.89629925879487</c:v>
                </c:pt>
                <c:pt idx="45">
                  <c:v>6.84191390518256</c:v>
                </c:pt>
                <c:pt idx="46">
                  <c:v>6.78743938141074</c:v>
                </c:pt>
                <c:pt idx="47">
                  <c:v>6.73288459533444</c:v>
                </c:pt>
                <c:pt idx="48">
                  <c:v>6.67824209167093</c:v>
                </c:pt>
                <c:pt idx="49">
                  <c:v>6.6235110596402</c:v>
                </c:pt>
                <c:pt idx="50">
                  <c:v>6.5686917113707</c:v>
                </c:pt>
                <c:pt idx="51">
                  <c:v>6.51378425809812</c:v>
                </c:pt>
                <c:pt idx="52">
                  <c:v>6.45878891017027</c:v>
                </c:pt>
                <c:pt idx="53">
                  <c:v>6.40370587705207</c:v>
                </c:pt>
                <c:pt idx="54">
                  <c:v>6.34858943708742</c:v>
                </c:pt>
                <c:pt idx="55">
                  <c:v>6.29342393358798</c:v>
                </c:pt>
                <c:pt idx="56">
                  <c:v>6.23817136804407</c:v>
                </c:pt>
                <c:pt idx="57">
                  <c:v>6.18283194643755</c:v>
                </c:pt>
                <c:pt idx="58">
                  <c:v>6.12740587389145</c:v>
                </c:pt>
                <c:pt idx="59">
                  <c:v>6.07189335467483</c:v>
                </c:pt>
                <c:pt idx="60">
                  <c:v>6.01629459220746</c:v>
                </c:pt>
                <c:pt idx="61">
                  <c:v>5.96067138366353</c:v>
                </c:pt>
                <c:pt idx="62">
                  <c:v>5.90500190728226</c:v>
                </c:pt>
                <c:pt idx="63">
                  <c:v>5.84924679286037</c:v>
                </c:pt>
                <c:pt idx="64">
                  <c:v>5.79340624046698</c:v>
                </c:pt>
                <c:pt idx="65">
                  <c:v>5.737480449345</c:v>
                </c:pt>
                <c:pt idx="66">
                  <c:v>5.68146961791576</c:v>
                </c:pt>
                <c:pt idx="67">
                  <c:v>5.62537394378343</c:v>
                </c:pt>
                <c:pt idx="68">
                  <c:v>5.56933548798757</c:v>
                </c:pt>
                <c:pt idx="69">
                  <c:v>5.51322427560894</c:v>
                </c:pt>
                <c:pt idx="70">
                  <c:v>5.45702880848186</c:v>
                </c:pt>
                <c:pt idx="71">
                  <c:v>5.40074928098663</c:v>
                </c:pt>
                <c:pt idx="72">
                  <c:v>5.34438588670858</c:v>
                </c:pt>
                <c:pt idx="73">
                  <c:v>5.28793881844243</c:v>
                </c:pt>
                <c:pt idx="74">
                  <c:v>5.2314932461009</c:v>
                </c:pt>
                <c:pt idx="75">
                  <c:v>5.17505190796289</c:v>
                </c:pt>
                <c:pt idx="76">
                  <c:v>5.11852746952017</c:v>
                </c:pt>
                <c:pt idx="77">
                  <c:v>5.06192012044783</c:v>
                </c:pt>
                <c:pt idx="78">
                  <c:v>5.00523004965169</c:v>
                </c:pt>
                <c:pt idx="79">
                  <c:v>4.94845744527243</c:v>
                </c:pt>
                <c:pt idx="80">
                  <c:v>4.89163168825491</c:v>
                </c:pt>
                <c:pt idx="81">
                  <c:v>4.83479604445004</c:v>
                </c:pt>
                <c:pt idx="82">
                  <c:v>4.77787842693475</c:v>
                </c:pt>
                <c:pt idx="83">
                  <c:v>4.72087902083055</c:v>
                </c:pt>
                <c:pt idx="84">
                  <c:v>4.66379801051434</c:v>
                </c:pt>
                <c:pt idx="85">
                  <c:v>4.60663557962243</c:v>
                </c:pt>
                <c:pt idx="86">
                  <c:v>4.54946892915673</c:v>
                </c:pt>
                <c:pt idx="87">
                  <c:v>4.49240326356926</c:v>
                </c:pt>
                <c:pt idx="88">
                  <c:v>4.43525672391156</c:v>
                </c:pt>
                <c:pt idx="89">
                  <c:v>4.37802949089752</c:v>
                </c:pt>
                <c:pt idx="90">
                  <c:v>4.32072174452013</c:v>
                </c:pt>
                <c:pt idx="91">
                  <c:v>4.26333366405551</c:v>
                </c:pt>
                <c:pt idx="92">
                  <c:v>4.20597253788268</c:v>
                </c:pt>
                <c:pt idx="93">
                  <c:v>4.14864573018781</c:v>
                </c:pt>
                <c:pt idx="94">
                  <c:v>4.09123912197088</c:v>
                </c:pt>
                <c:pt idx="95">
                  <c:v>4.03375288967856</c:v>
                </c:pt>
                <c:pt idx="96">
                  <c:v>3.97618720905967</c:v>
                </c:pt>
                <c:pt idx="97">
                  <c:v>3.91854225516881</c:v>
                </c:pt>
                <c:pt idx="98">
                  <c:v>3.86091691924178</c:v>
                </c:pt>
                <c:pt idx="99">
                  <c:v>3.80323184668178</c:v>
                </c:pt>
                <c:pt idx="100">
                  <c:v>3.74546802188568</c:v>
                </c:pt>
                <c:pt idx="101">
                  <c:v>3.68762561716832</c:v>
                </c:pt>
                <c:pt idx="102">
                  <c:v>3.62970480416865</c:v>
                </c:pt>
                <c:pt idx="103">
                  <c:v>3.57180192868009</c:v>
                </c:pt>
                <c:pt idx="104">
                  <c:v>3.51399465538994</c:v>
                </c:pt>
                <c:pt idx="105">
                  <c:v>3.45610948471518</c:v>
                </c:pt>
                <c:pt idx="106">
                  <c:v>3.39814658562711</c:v>
                </c:pt>
                <c:pt idx="107">
                  <c:v>3.34010612643893</c:v>
                </c:pt>
                <c:pt idx="108">
                  <c:v>3.28199151830131</c:v>
                </c:pt>
                <c:pt idx="109">
                  <c:v>3.22404989440946</c:v>
                </c:pt>
                <c:pt idx="110">
                  <c:v>3.16603121144325</c:v>
                </c:pt>
                <c:pt idx="111">
                  <c:v>3.10793563511806</c:v>
                </c:pt>
                <c:pt idx="112">
                  <c:v>3.04976333050844</c:v>
                </c:pt>
                <c:pt idx="113">
                  <c:v>2.99151446205135</c:v>
                </c:pt>
                <c:pt idx="114">
                  <c:v>2.93338472077971</c:v>
                </c:pt>
                <c:pt idx="115">
                  <c:v>2.87522803578784</c:v>
                </c:pt>
                <c:pt idx="116">
                  <c:v>2.81699527646767</c:v>
                </c:pt>
                <c:pt idx="117">
                  <c:v>2.75868660473941</c:v>
                </c:pt>
                <c:pt idx="118">
                  <c:v>2.70030218190224</c:v>
                </c:pt>
                <c:pt idx="119">
                  <c:v>2.64201439140049</c:v>
                </c:pt>
                <c:pt idx="120">
                  <c:v>2.58372278578441</c:v>
                </c:pt>
                <c:pt idx="121">
                  <c:v>2.52535590926361</c:v>
                </c:pt>
                <c:pt idx="122">
                  <c:v>2.46691392068571</c:v>
                </c:pt>
                <c:pt idx="123">
                  <c:v>2.40839697829337</c:v>
                </c:pt>
                <c:pt idx="124">
                  <c:v>2.34998755933038</c:v>
                </c:pt>
                <c:pt idx="125">
                  <c:v>2.29157158201448</c:v>
                </c:pt>
                <c:pt idx="126">
                  <c:v>2.233081122014</c:v>
                </c:pt>
                <c:pt idx="127">
                  <c:v>2.17451633518318</c:v>
                </c:pt>
                <c:pt idx="128">
                  <c:v>2.11587737678689</c:v>
                </c:pt>
                <c:pt idx="129">
                  <c:v>2.05739086007173</c:v>
                </c:pt>
                <c:pt idx="130">
                  <c:v>1.99886841164388</c:v>
                </c:pt>
                <c:pt idx="131">
                  <c:v>1.9402722539393</c:v>
                </c:pt>
                <c:pt idx="132">
                  <c:v>1.88160253989566</c:v>
                </c:pt>
                <c:pt idx="133">
                  <c:v>1.82288343187177</c:v>
                </c:pt>
                <c:pt idx="134">
                  <c:v>1.76435272367194</c:v>
                </c:pt>
                <c:pt idx="135">
                  <c:v>1.70574891451197</c:v>
                </c:pt>
                <c:pt idx="136">
                  <c:v>1.64707215504997</c:v>
                </c:pt>
                <c:pt idx="137">
                  <c:v>1.5883225953814</c:v>
                </c:pt>
                <c:pt idx="138">
                  <c:v>1.52962699954262</c:v>
                </c:pt>
                <c:pt idx="139">
                  <c:v>1.47104632203758</c:v>
                </c:pt>
                <c:pt idx="140">
                  <c:v>1.41239329126562</c:v>
                </c:pt>
                <c:pt idx="141">
                  <c:v>1.35366805510053</c:v>
                </c:pt>
                <c:pt idx="142">
                  <c:v>1.29487076086772</c:v>
                </c:pt>
                <c:pt idx="143">
                  <c:v>1.23622275564974</c:v>
                </c:pt>
                <c:pt idx="144">
                  <c:v>1.177556060087</c:v>
                </c:pt>
                <c:pt idx="145">
                  <c:v>1.11881774517059</c:v>
                </c:pt>
                <c:pt idx="146">
                  <c:v>1.06000795606029</c:v>
                </c:pt>
                <c:pt idx="147">
                  <c:v>1.00115240158117</c:v>
                </c:pt>
                <c:pt idx="148">
                  <c:v>0.942287359754927</c:v>
                </c:pt>
                <c:pt idx="149">
                  <c:v>0.883351276017798</c:v>
                </c:pt>
                <c:pt idx="150">
                  <c:v>0.824344293407565</c:v>
                </c:pt>
                <c:pt idx="151">
                  <c:v>0.765266554438255</c:v>
                </c:pt>
                <c:pt idx="152">
                  <c:v>0.706434322990246</c:v>
                </c:pt>
                <c:pt idx="153">
                  <c:v>0.647577204038991</c:v>
                </c:pt>
                <c:pt idx="154">
                  <c:v>0.588649753154283</c:v>
                </c:pt>
                <c:pt idx="155">
                  <c:v>0.529652110781177</c:v>
                </c:pt>
                <c:pt idx="156">
                  <c:v>0.470800443530355</c:v>
                </c:pt>
                <c:pt idx="157">
                  <c:v>0.4120763415169</c:v>
                </c:pt>
                <c:pt idx="158">
                  <c:v>0.353282466296092</c:v>
                </c:pt>
                <c:pt idx="159">
                  <c:v>0.294418956285367</c:v>
                </c:pt>
                <c:pt idx="160">
                  <c:v>0.235528344801585</c:v>
                </c:pt>
                <c:pt idx="161">
                  <c:v>0.176709565795945</c:v>
                </c:pt>
                <c:pt idx="162">
                  <c:v>0.117821564259174</c:v>
                </c:pt>
                <c:pt idx="163">
                  <c:v>0.0588644766212876</c:v>
                </c:pt>
                <c:pt idx="164">
                  <c:v>-0.000159002514140916</c:v>
                </c:pt>
                <c:pt idx="165">
                  <c:v>-0.0590809799120366</c:v>
                </c:pt>
                <c:pt idx="166">
                  <c:v>-0.118071637055191</c:v>
                </c:pt>
                <c:pt idx="167">
                  <c:v>-0.177130839461658</c:v>
                </c:pt>
                <c:pt idx="168">
                  <c:v>-0.236258453130509</c:v>
                </c:pt>
                <c:pt idx="169">
                  <c:v>-0.295003550847778</c:v>
                </c:pt>
                <c:pt idx="170">
                  <c:v>-0.353750288766053</c:v>
                </c:pt>
                <c:pt idx="171">
                  <c:v>-0.412565038806113</c:v>
                </c:pt>
                <c:pt idx="172">
                  <c:v>-0.471447668867302</c:v>
                </c:pt>
                <c:pt idx="173">
                  <c:v>-0.530325130166139</c:v>
                </c:pt>
                <c:pt idx="174">
                  <c:v>-0.589248611111318</c:v>
                </c:pt>
                <c:pt idx="175">
                  <c:v>-0.648239578581907</c:v>
                </c:pt>
                <c:pt idx="176">
                  <c:v>-0.707297902340446</c:v>
                </c:pt>
                <c:pt idx="177">
                  <c:v>-0.76619929594488</c:v>
                </c:pt>
                <c:pt idx="178">
                  <c:v>-0.825090925799091</c:v>
                </c:pt>
                <c:pt idx="179">
                  <c:v>-0.8840495239802</c:v>
                </c:pt>
                <c:pt idx="180">
                  <c:v>-0.943074962077509</c:v>
                </c:pt>
                <c:pt idx="181">
                  <c:v>-1.00177006356528</c:v>
                </c:pt>
                <c:pt idx="182">
                  <c:v>-1.06041496803684</c:v>
                </c:pt>
                <c:pt idx="183">
                  <c:v>-1.11912632989065</c:v>
                </c:pt>
                <c:pt idx="184">
                  <c:v>-1.17790402250748</c:v>
                </c:pt>
                <c:pt idx="185">
                  <c:v>-1.23683766463423</c:v>
                </c:pt>
                <c:pt idx="186">
                  <c:v>-1.29585473992533</c:v>
                </c:pt>
                <c:pt idx="187">
                  <c:v>-1.35493776876759</c:v>
                </c:pt>
                <c:pt idx="188">
                  <c:v>-1.41408662629858</c:v>
                </c:pt>
                <c:pt idx="189">
                  <c:v>-1.47257646161579</c:v>
                </c:pt>
                <c:pt idx="190">
                  <c:v>-1.53111945280976</c:v>
                </c:pt>
                <c:pt idx="191">
                  <c:v>-1.58972790070022</c:v>
                </c:pt>
                <c:pt idx="192">
                  <c:v>-1.64843064073037</c:v>
                </c:pt>
                <c:pt idx="193">
                  <c:v>-1.70736817183557</c:v>
                </c:pt>
                <c:pt idx="194">
                  <c:v>-1.76637079149391</c:v>
                </c:pt>
                <c:pt idx="195">
                  <c:v>-1.82543837783668</c:v>
                </c:pt>
                <c:pt idx="196">
                  <c:v>-1.88428719920584</c:v>
                </c:pt>
                <c:pt idx="197">
                  <c:v>-1.94275755058202</c:v>
                </c:pt>
                <c:pt idx="198">
                  <c:v>-2.00129250554536</c:v>
                </c:pt>
                <c:pt idx="199">
                  <c:v>-2.05989194389304</c:v>
                </c:pt>
                <c:pt idx="200">
                  <c:v>-2.11863241775858</c:v>
                </c:pt>
                <c:pt idx="201">
                  <c:v>-2.1774784285415</c:v>
                </c:pt>
                <c:pt idx="202">
                  <c:v>-2.23638856456161</c:v>
                </c:pt>
                <c:pt idx="203">
                  <c:v>-2.2953627072504</c:v>
                </c:pt>
                <c:pt idx="204">
                  <c:v>-2.35371018601513</c:v>
                </c:pt>
                <c:pt idx="205">
                  <c:v>-2.41210837171223</c:v>
                </c:pt>
                <c:pt idx="206">
                  <c:v>-2.47057021078729</c:v>
                </c:pt>
                <c:pt idx="207">
                  <c:v>-2.52915009874783</c:v>
                </c:pt>
                <c:pt idx="208">
                  <c:v>-2.58790544059184</c:v>
                </c:pt>
                <c:pt idx="209">
                  <c:v>-2.64672408610519</c:v>
                </c:pt>
                <c:pt idx="210">
                  <c:v>-2.70560591950557</c:v>
                </c:pt>
                <c:pt idx="211">
                  <c:v>-2.76393680068297</c:v>
                </c:pt>
                <c:pt idx="212">
                  <c:v>-2.82211971797612</c:v>
                </c:pt>
                <c:pt idx="213">
                  <c:v>-2.88036547814542</c:v>
                </c:pt>
                <c:pt idx="214">
                  <c:v>-2.93873276025658</c:v>
                </c:pt>
                <c:pt idx="215">
                  <c:v>-2.99745929372132</c:v>
                </c:pt>
                <c:pt idx="216">
                  <c:v>-3.05624832851684</c:v>
                </c:pt>
                <c:pt idx="217">
                  <c:v>-3.11509975155641</c:v>
                </c:pt>
                <c:pt idx="218">
                  <c:v>-3.17344109714848</c:v>
                </c:pt>
                <c:pt idx="219">
                  <c:v>-3.23155808905957</c:v>
                </c:pt>
                <c:pt idx="220">
                  <c:v>-3.28973713221473</c:v>
                </c:pt>
                <c:pt idx="221">
                  <c:v>-3.3480122035104</c:v>
                </c:pt>
                <c:pt idx="222">
                  <c:v>-3.4065186615017</c:v>
                </c:pt>
                <c:pt idx="223">
                  <c:v>-3.46508683709077</c:v>
                </c:pt>
                <c:pt idx="224">
                  <c:v>-3.52371661979939</c:v>
                </c:pt>
                <c:pt idx="225">
                  <c:v>-3.58197907318861</c:v>
                </c:pt>
                <c:pt idx="226">
                  <c:v>-3.64014844943543</c:v>
                </c:pt>
                <c:pt idx="227">
                  <c:v>-3.69837910355471</c:v>
                </c:pt>
                <c:pt idx="228">
                  <c:v>-3.75659390951239</c:v>
                </c:pt>
                <c:pt idx="229">
                  <c:v>-3.81470507418833</c:v>
                </c:pt>
                <c:pt idx="230">
                  <c:v>-3.87287719073593</c:v>
                </c:pt>
                <c:pt idx="231">
                  <c:v>-3.93111015120189</c:v>
                </c:pt>
                <c:pt idx="232">
                  <c:v>-3.98932973809098</c:v>
                </c:pt>
                <c:pt idx="233">
                  <c:v>-4.04760506704074</c:v>
                </c:pt>
                <c:pt idx="234">
                  <c:v>-4.10594091816695</c:v>
                </c:pt>
                <c:pt idx="235">
                  <c:v>-4.16385911862901</c:v>
                </c:pt>
                <c:pt idx="236">
                  <c:v>-4.22152225847829</c:v>
                </c:pt>
                <c:pt idx="237">
                  <c:v>-4.27924560190517</c:v>
                </c:pt>
                <c:pt idx="238">
                  <c:v>-4.33715123280585</c:v>
                </c:pt>
                <c:pt idx="239">
                  <c:v>-4.3954524494248</c:v>
                </c:pt>
                <c:pt idx="240">
                  <c:v>-4.4538135541227</c:v>
                </c:pt>
                <c:pt idx="241">
                  <c:v>-4.51222986440203</c:v>
                </c:pt>
                <c:pt idx="242">
                  <c:v>-4.57001033760229</c:v>
                </c:pt>
                <c:pt idx="243">
                  <c:v>-4.6278503864408</c:v>
                </c:pt>
                <c:pt idx="244">
                  <c:v>-4.68574990744303</c:v>
                </c:pt>
                <c:pt idx="245">
                  <c:v>-4.74343728108046</c:v>
                </c:pt>
                <c:pt idx="246">
                  <c:v>-4.8010936126976</c:v>
                </c:pt>
                <c:pt idx="247">
                  <c:v>-4.85880910805059</c:v>
                </c:pt>
                <c:pt idx="248">
                  <c:v>-4.91667281770382</c:v>
                </c:pt>
                <c:pt idx="249">
                  <c:v>-4.97467843801172</c:v>
                </c:pt>
                <c:pt idx="250">
                  <c:v>-5.03274291658988</c:v>
                </c:pt>
                <c:pt idx="251">
                  <c:v>-5.09061565141298</c:v>
                </c:pt>
                <c:pt idx="252">
                  <c:v>-5.14806060884883</c:v>
                </c:pt>
                <c:pt idx="253">
                  <c:v>-5.20556412201167</c:v>
                </c:pt>
                <c:pt idx="254">
                  <c:v>-5.26311675661134</c:v>
                </c:pt>
                <c:pt idx="255">
                  <c:v>-5.32067940186292</c:v>
                </c:pt>
                <c:pt idx="256">
                  <c:v>-5.37830030318142</c:v>
                </c:pt>
                <c:pt idx="257">
                  <c:v>-5.43597794620698</c:v>
                </c:pt>
                <c:pt idx="258">
                  <c:v>-5.49365282140475</c:v>
                </c:pt>
                <c:pt idx="259">
                  <c:v>-5.55138565585403</c:v>
                </c:pt>
                <c:pt idx="260">
                  <c:v>-5.60917635124196</c:v>
                </c:pt>
                <c:pt idx="261">
                  <c:v>-5.66637520744425</c:v>
                </c:pt>
                <c:pt idx="262">
                  <c:v>-5.72357620605584</c:v>
                </c:pt>
                <c:pt idx="263">
                  <c:v>-5.78083477252468</c:v>
                </c:pt>
                <c:pt idx="264">
                  <c:v>-5.83817614344597</c:v>
                </c:pt>
                <c:pt idx="265">
                  <c:v>-5.89558045770025</c:v>
                </c:pt>
                <c:pt idx="266">
                  <c:v>-5.95304204948764</c:v>
                </c:pt>
                <c:pt idx="267">
                  <c:v>-6.01049608463413</c:v>
                </c:pt>
                <c:pt idx="268">
                  <c:v>-6.06798673287449</c:v>
                </c:pt>
                <c:pt idx="269">
                  <c:v>-6.12553437104462</c:v>
                </c:pt>
                <c:pt idx="270">
                  <c:v>-6.18264340179848</c:v>
                </c:pt>
                <c:pt idx="271">
                  <c:v>-6.23962919333428</c:v>
                </c:pt>
                <c:pt idx="272">
                  <c:v>-6.29667168988147</c:v>
                </c:pt>
                <c:pt idx="273">
                  <c:v>-6.35369053891145</c:v>
                </c:pt>
                <c:pt idx="274">
                  <c:v>-6.41073268115151</c:v>
                </c:pt>
                <c:pt idx="275">
                  <c:v>-6.46783124613439</c:v>
                </c:pt>
                <c:pt idx="276">
                  <c:v>-6.52507246632002</c:v>
                </c:pt>
                <c:pt idx="277">
                  <c:v>-6.58240485748123</c:v>
                </c:pt>
                <c:pt idx="278">
                  <c:v>-6.63979339173174</c:v>
                </c:pt>
                <c:pt idx="279">
                  <c:v>-6.69674587931347</c:v>
                </c:pt>
                <c:pt idx="280">
                  <c:v>-6.75359850411905</c:v>
                </c:pt>
                <c:pt idx="281">
                  <c:v>-6.81050699494144</c:v>
                </c:pt>
                <c:pt idx="282">
                  <c:v>-6.86706358147699</c:v>
                </c:pt>
                <c:pt idx="283">
                  <c:v>-6.92357841895938</c:v>
                </c:pt>
                <c:pt idx="284">
                  <c:v>-6.98014884793364</c:v>
                </c:pt>
                <c:pt idx="285">
                  <c:v>-7.03726786339452</c:v>
                </c:pt>
                <c:pt idx="286">
                  <c:v>-7.09452123188762</c:v>
                </c:pt>
                <c:pt idx="287">
                  <c:v>-7.15182991986219</c:v>
                </c:pt>
                <c:pt idx="288">
                  <c:v>-7.2085829414064</c:v>
                </c:pt>
                <c:pt idx="289">
                  <c:v>-7.2653799744003</c:v>
                </c:pt>
                <c:pt idx="290">
                  <c:v>-7.32216955208277</c:v>
                </c:pt>
                <c:pt idx="291">
                  <c:v>-7.37846514944543</c:v>
                </c:pt>
                <c:pt idx="292">
                  <c:v>-7.43481561843895</c:v>
                </c:pt>
                <c:pt idx="293">
                  <c:v>-7.49125895595782</c:v>
                </c:pt>
                <c:pt idx="294">
                  <c:v>-7.54789019633827</c:v>
                </c:pt>
                <c:pt idx="295">
                  <c:v>-7.60457604288752</c:v>
                </c:pt>
                <c:pt idx="296">
                  <c:v>-7.66130339649334</c:v>
                </c:pt>
                <c:pt idx="297">
                  <c:v>-7.71806430768553</c:v>
                </c:pt>
                <c:pt idx="298">
                  <c:v>-7.77487956198267</c:v>
                </c:pt>
                <c:pt idx="299">
                  <c:v>-7.83141103695957</c:v>
                </c:pt>
                <c:pt idx="300">
                  <c:v>-7.88774713375661</c:v>
                </c:pt>
                <c:pt idx="301">
                  <c:v>-7.94413731296237</c:v>
                </c:pt>
                <c:pt idx="302">
                  <c:v>-8.00013864626755</c:v>
                </c:pt>
                <c:pt idx="303">
                  <c:v>-8.05605906631868</c:v>
                </c:pt>
                <c:pt idx="304">
                  <c:v>-8.11203331041994</c:v>
                </c:pt>
                <c:pt idx="305">
                  <c:v>-8.16860679247344</c:v>
                </c:pt>
                <c:pt idx="306">
                  <c:v>-8.2252578935789</c:v>
                </c:pt>
                <c:pt idx="307">
                  <c:v>-8.28188620722104</c:v>
                </c:pt>
                <c:pt idx="308">
                  <c:v>-8.3382788247832</c:v>
                </c:pt>
                <c:pt idx="309">
                  <c:v>-8.39472484091238</c:v>
                </c:pt>
                <c:pt idx="310">
                  <c:v>-8.45096301570681</c:v>
                </c:pt>
                <c:pt idx="311">
                  <c:v>-8.50696003438406</c:v>
                </c:pt>
                <c:pt idx="312">
                  <c:v>-8.56301019935997</c:v>
                </c:pt>
                <c:pt idx="313">
                  <c:v>-8.61871398619405</c:v>
                </c:pt>
                <c:pt idx="314">
                  <c:v>-8.67432398387343</c:v>
                </c:pt>
                <c:pt idx="315">
                  <c:v>-8.72998687781473</c:v>
                </c:pt>
                <c:pt idx="316">
                  <c:v>-8.78635737966647</c:v>
                </c:pt>
                <c:pt idx="317">
                  <c:v>-8.84278555983773</c:v>
                </c:pt>
                <c:pt idx="318">
                  <c:v>-8.89914269973016</c:v>
                </c:pt>
                <c:pt idx="319">
                  <c:v>-8.95528367091211</c:v>
                </c:pt>
                <c:pt idx="320">
                  <c:v>-9.01147712651113</c:v>
                </c:pt>
                <c:pt idx="321">
                  <c:v>-9.06738397822443</c:v>
                </c:pt>
                <c:pt idx="322">
                  <c:v>-9.12315658143255</c:v>
                </c:pt>
                <c:pt idx="323">
                  <c:v>-9.17898142483648</c:v>
                </c:pt>
                <c:pt idx="324">
                  <c:v>-9.23435466258405</c:v>
                </c:pt>
                <c:pt idx="325">
                  <c:v>-9.28976697999515</c:v>
                </c:pt>
                <c:pt idx="326">
                  <c:v>-9.34535842433201</c:v>
                </c:pt>
                <c:pt idx="327">
                  <c:v>-9.40129192160054</c:v>
                </c:pt>
                <c:pt idx="328">
                  <c:v>-9.4572772567526</c:v>
                </c:pt>
                <c:pt idx="329">
                  <c:v>-9.51325373935813</c:v>
                </c:pt>
                <c:pt idx="330">
                  <c:v>-9.56925354487697</c:v>
                </c:pt>
                <c:pt idx="331">
                  <c:v>-9.62526591648723</c:v>
                </c:pt>
                <c:pt idx="332">
                  <c:v>-9.68087143719777</c:v>
                </c:pt>
                <c:pt idx="333">
                  <c:v>-9.73652839927929</c:v>
                </c:pt>
                <c:pt idx="334">
                  <c:v>-9.79200409491798</c:v>
                </c:pt>
                <c:pt idx="335">
                  <c:v>-9.84727464948783</c:v>
                </c:pt>
                <c:pt idx="336">
                  <c:v>-9.90259641025555</c:v>
                </c:pt>
                <c:pt idx="337">
                  <c:v>-9.95781623653263</c:v>
                </c:pt>
                <c:pt idx="338">
                  <c:v>-10.0130648200952</c:v>
                </c:pt>
                <c:pt idx="339">
                  <c:v>-10.0685249805496</c:v>
                </c:pt>
                <c:pt idx="340">
                  <c:v>-10.1244382903907</c:v>
                </c:pt>
                <c:pt idx="341">
                  <c:v>-10.1804024189521</c:v>
                </c:pt>
                <c:pt idx="342">
                  <c:v>-10.2360648295517</c:v>
                </c:pt>
                <c:pt idx="343">
                  <c:v>-10.291659586659</c:v>
                </c:pt>
                <c:pt idx="344">
                  <c:v>-10.3472068045297</c:v>
                </c:pt>
                <c:pt idx="345">
                  <c:v>-10.4024398208756</c:v>
                </c:pt>
                <c:pt idx="346">
                  <c:v>-10.4577232739636</c:v>
                </c:pt>
                <c:pt idx="347">
                  <c:v>-10.5127497975701</c:v>
                </c:pt>
                <c:pt idx="348">
                  <c:v>-10.567678887658</c:v>
                </c:pt>
                <c:pt idx="349">
                  <c:v>-10.6226859845897</c:v>
                </c:pt>
                <c:pt idx="350">
                  <c:v>-10.6779158469611</c:v>
                </c:pt>
                <c:pt idx="351">
                  <c:v>-10.7331957694846</c:v>
                </c:pt>
                <c:pt idx="352">
                  <c:v>-10.7886869878802</c:v>
                </c:pt>
                <c:pt idx="353">
                  <c:v>-10.8443213941938</c:v>
                </c:pt>
                <c:pt idx="354">
                  <c:v>-10.8999347455829</c:v>
                </c:pt>
                <c:pt idx="355">
                  <c:v>-10.955230835048</c:v>
                </c:pt>
                <c:pt idx="356">
                  <c:v>-11.0105766133565</c:v>
                </c:pt>
                <c:pt idx="357">
                  <c:v>-11.0656749342453</c:v>
                </c:pt>
                <c:pt idx="358">
                  <c:v>-11.120689424878</c:v>
                </c:pt>
                <c:pt idx="359">
                  <c:v>-11.1756609771664</c:v>
                </c:pt>
                <c:pt idx="360">
                  <c:v>-11.230351265479</c:v>
                </c:pt>
                <c:pt idx="361">
                  <c:v>-11.2850908765032</c:v>
                </c:pt>
                <c:pt idx="362">
                  <c:v>-11.3400074759673</c:v>
                </c:pt>
                <c:pt idx="363">
                  <c:v>-11.3950165874365</c:v>
                </c:pt>
                <c:pt idx="364">
                  <c:v>-11.4501807977817</c:v>
                </c:pt>
                <c:pt idx="365">
                  <c:v>-11.5056378233866</c:v>
                </c:pt>
                <c:pt idx="366">
                  <c:v>-11.5611438106455</c:v>
                </c:pt>
                <c:pt idx="367">
                  <c:v>-11.6163344568019</c:v>
                </c:pt>
                <c:pt idx="368">
                  <c:v>-11.6715312107733</c:v>
                </c:pt>
                <c:pt idx="369">
                  <c:v>-11.726581948182</c:v>
                </c:pt>
                <c:pt idx="370">
                  <c:v>-11.7814762459046</c:v>
                </c:pt>
                <c:pt idx="371">
                  <c:v>-11.8363880833465</c:v>
                </c:pt>
                <c:pt idx="372">
                  <c:v>-11.8909866187562</c:v>
                </c:pt>
                <c:pt idx="373">
                  <c:v>-11.9456336186749</c:v>
                </c:pt>
                <c:pt idx="374">
                  <c:v>-12.0001322008966</c:v>
                </c:pt>
                <c:pt idx="375">
                  <c:v>-12.0545826424314</c:v>
                </c:pt>
                <c:pt idx="376">
                  <c:v>-12.1093164609665</c:v>
                </c:pt>
              </c:numCache>
            </c:numRef>
          </c:xVal>
          <c:yVal>
            <c:numRef>
              <c:f>Sheet2!$K$232:$K$608</c:f>
              <c:numCache>
                <c:formatCode>General</c:formatCode>
                <c:ptCount val="377"/>
                <c:pt idx="0">
                  <c:v>43</c:v>
                </c:pt>
                <c:pt idx="1">
                  <c:v>46</c:v>
                </c:pt>
                <c:pt idx="2">
                  <c:v>50</c:v>
                </c:pt>
                <c:pt idx="3">
                  <c:v>54</c:v>
                </c:pt>
                <c:pt idx="4">
                  <c:v>58</c:v>
                </c:pt>
                <c:pt idx="5">
                  <c:v>62</c:v>
                </c:pt>
                <c:pt idx="6">
                  <c:v>66</c:v>
                </c:pt>
                <c:pt idx="7">
                  <c:v>70</c:v>
                </c:pt>
                <c:pt idx="8">
                  <c:v>75</c:v>
                </c:pt>
                <c:pt idx="9">
                  <c:v>79</c:v>
                </c:pt>
                <c:pt idx="10">
                  <c:v>83</c:v>
                </c:pt>
                <c:pt idx="11">
                  <c:v>87</c:v>
                </c:pt>
                <c:pt idx="12">
                  <c:v>91</c:v>
                </c:pt>
                <c:pt idx="13">
                  <c:v>95</c:v>
                </c:pt>
                <c:pt idx="14">
                  <c:v>100</c:v>
                </c:pt>
                <c:pt idx="15">
                  <c:v>105</c:v>
                </c:pt>
                <c:pt idx="16">
                  <c:v>109</c:v>
                </c:pt>
                <c:pt idx="17">
                  <c:v>114</c:v>
                </c:pt>
                <c:pt idx="18">
                  <c:v>118</c:v>
                </c:pt>
                <c:pt idx="19">
                  <c:v>123</c:v>
                </c:pt>
                <c:pt idx="20">
                  <c:v>127</c:v>
                </c:pt>
                <c:pt idx="21">
                  <c:v>132</c:v>
                </c:pt>
                <c:pt idx="22">
                  <c:v>136</c:v>
                </c:pt>
                <c:pt idx="23">
                  <c:v>141</c:v>
                </c:pt>
                <c:pt idx="24">
                  <c:v>146</c:v>
                </c:pt>
                <c:pt idx="25">
                  <c:v>151</c:v>
                </c:pt>
                <c:pt idx="26">
                  <c:v>156</c:v>
                </c:pt>
                <c:pt idx="27">
                  <c:v>161</c:v>
                </c:pt>
                <c:pt idx="28">
                  <c:v>165</c:v>
                </c:pt>
                <c:pt idx="29">
                  <c:v>170</c:v>
                </c:pt>
                <c:pt idx="30">
                  <c:v>175</c:v>
                </c:pt>
                <c:pt idx="31">
                  <c:v>180</c:v>
                </c:pt>
                <c:pt idx="32">
                  <c:v>186</c:v>
                </c:pt>
                <c:pt idx="33">
                  <c:v>191</c:v>
                </c:pt>
                <c:pt idx="34">
                  <c:v>196</c:v>
                </c:pt>
                <c:pt idx="35">
                  <c:v>201</c:v>
                </c:pt>
                <c:pt idx="36">
                  <c:v>206</c:v>
                </c:pt>
                <c:pt idx="37">
                  <c:v>212</c:v>
                </c:pt>
                <c:pt idx="38">
                  <c:v>217</c:v>
                </c:pt>
                <c:pt idx="39">
                  <c:v>222</c:v>
                </c:pt>
                <c:pt idx="40">
                  <c:v>227</c:v>
                </c:pt>
                <c:pt idx="41">
                  <c:v>233</c:v>
                </c:pt>
                <c:pt idx="42">
                  <c:v>238</c:v>
                </c:pt>
                <c:pt idx="43">
                  <c:v>243</c:v>
                </c:pt>
                <c:pt idx="44">
                  <c:v>249</c:v>
                </c:pt>
                <c:pt idx="45">
                  <c:v>254</c:v>
                </c:pt>
                <c:pt idx="46">
                  <c:v>259</c:v>
                </c:pt>
                <c:pt idx="47">
                  <c:v>265</c:v>
                </c:pt>
                <c:pt idx="48">
                  <c:v>271</c:v>
                </c:pt>
                <c:pt idx="49">
                  <c:v>276</c:v>
                </c:pt>
                <c:pt idx="50">
                  <c:v>282</c:v>
                </c:pt>
                <c:pt idx="51">
                  <c:v>288</c:v>
                </c:pt>
                <c:pt idx="52">
                  <c:v>293</c:v>
                </c:pt>
                <c:pt idx="53">
                  <c:v>299</c:v>
                </c:pt>
                <c:pt idx="54">
                  <c:v>305</c:v>
                </c:pt>
                <c:pt idx="55">
                  <c:v>311</c:v>
                </c:pt>
                <c:pt idx="56">
                  <c:v>316</c:v>
                </c:pt>
                <c:pt idx="57">
                  <c:v>322</c:v>
                </c:pt>
                <c:pt idx="58">
                  <c:v>328</c:v>
                </c:pt>
                <c:pt idx="59">
                  <c:v>334</c:v>
                </c:pt>
                <c:pt idx="60">
                  <c:v>340</c:v>
                </c:pt>
                <c:pt idx="61">
                  <c:v>345</c:v>
                </c:pt>
                <c:pt idx="62">
                  <c:v>352</c:v>
                </c:pt>
                <c:pt idx="63">
                  <c:v>358</c:v>
                </c:pt>
                <c:pt idx="64">
                  <c:v>364</c:v>
                </c:pt>
                <c:pt idx="65">
                  <c:v>370</c:v>
                </c:pt>
                <c:pt idx="66">
                  <c:v>376</c:v>
                </c:pt>
                <c:pt idx="67">
                  <c:v>382</c:v>
                </c:pt>
                <c:pt idx="68">
                  <c:v>388</c:v>
                </c:pt>
                <c:pt idx="69">
                  <c:v>394</c:v>
                </c:pt>
                <c:pt idx="70">
                  <c:v>401</c:v>
                </c:pt>
                <c:pt idx="71">
                  <c:v>406</c:v>
                </c:pt>
                <c:pt idx="72">
                  <c:v>412</c:v>
                </c:pt>
                <c:pt idx="73">
                  <c:v>418</c:v>
                </c:pt>
                <c:pt idx="74">
                  <c:v>424</c:v>
                </c:pt>
                <c:pt idx="75">
                  <c:v>430</c:v>
                </c:pt>
                <c:pt idx="76">
                  <c:v>436</c:v>
                </c:pt>
                <c:pt idx="77">
                  <c:v>442</c:v>
                </c:pt>
                <c:pt idx="78">
                  <c:v>448</c:v>
                </c:pt>
                <c:pt idx="79">
                  <c:v>454</c:v>
                </c:pt>
                <c:pt idx="80">
                  <c:v>460</c:v>
                </c:pt>
                <c:pt idx="81">
                  <c:v>466</c:v>
                </c:pt>
                <c:pt idx="82">
                  <c:v>473</c:v>
                </c:pt>
                <c:pt idx="83">
                  <c:v>479</c:v>
                </c:pt>
                <c:pt idx="84">
                  <c:v>485</c:v>
                </c:pt>
                <c:pt idx="85">
                  <c:v>491</c:v>
                </c:pt>
                <c:pt idx="86">
                  <c:v>498</c:v>
                </c:pt>
                <c:pt idx="87">
                  <c:v>504</c:v>
                </c:pt>
                <c:pt idx="88">
                  <c:v>510</c:v>
                </c:pt>
                <c:pt idx="89">
                  <c:v>516</c:v>
                </c:pt>
                <c:pt idx="90">
                  <c:v>523</c:v>
                </c:pt>
                <c:pt idx="91">
                  <c:v>529</c:v>
                </c:pt>
                <c:pt idx="92">
                  <c:v>535</c:v>
                </c:pt>
                <c:pt idx="93">
                  <c:v>542</c:v>
                </c:pt>
                <c:pt idx="94">
                  <c:v>548</c:v>
                </c:pt>
                <c:pt idx="95">
                  <c:v>554</c:v>
                </c:pt>
                <c:pt idx="96">
                  <c:v>561</c:v>
                </c:pt>
                <c:pt idx="97">
                  <c:v>567</c:v>
                </c:pt>
                <c:pt idx="98">
                  <c:v>574</c:v>
                </c:pt>
                <c:pt idx="99">
                  <c:v>580</c:v>
                </c:pt>
                <c:pt idx="100">
                  <c:v>587</c:v>
                </c:pt>
                <c:pt idx="101">
                  <c:v>594</c:v>
                </c:pt>
                <c:pt idx="102">
                  <c:v>600</c:v>
                </c:pt>
                <c:pt idx="103">
                  <c:v>607</c:v>
                </c:pt>
                <c:pt idx="104">
                  <c:v>613</c:v>
                </c:pt>
                <c:pt idx="105">
                  <c:v>620</c:v>
                </c:pt>
                <c:pt idx="106">
                  <c:v>627</c:v>
                </c:pt>
                <c:pt idx="107">
                  <c:v>633</c:v>
                </c:pt>
                <c:pt idx="108">
                  <c:v>640</c:v>
                </c:pt>
                <c:pt idx="109">
                  <c:v>647</c:v>
                </c:pt>
                <c:pt idx="110">
                  <c:v>654</c:v>
                </c:pt>
                <c:pt idx="111">
                  <c:v>660</c:v>
                </c:pt>
                <c:pt idx="112">
                  <c:v>667</c:v>
                </c:pt>
                <c:pt idx="113">
                  <c:v>673</c:v>
                </c:pt>
                <c:pt idx="114">
                  <c:v>680</c:v>
                </c:pt>
                <c:pt idx="115">
                  <c:v>686</c:v>
                </c:pt>
                <c:pt idx="116">
                  <c:v>692</c:v>
                </c:pt>
                <c:pt idx="117">
                  <c:v>699</c:v>
                </c:pt>
                <c:pt idx="118">
                  <c:v>705</c:v>
                </c:pt>
                <c:pt idx="119">
                  <c:v>711</c:v>
                </c:pt>
                <c:pt idx="120">
                  <c:v>718</c:v>
                </c:pt>
                <c:pt idx="121">
                  <c:v>724</c:v>
                </c:pt>
                <c:pt idx="122">
                  <c:v>731</c:v>
                </c:pt>
                <c:pt idx="123">
                  <c:v>737</c:v>
                </c:pt>
                <c:pt idx="124">
                  <c:v>744</c:v>
                </c:pt>
                <c:pt idx="125">
                  <c:v>750</c:v>
                </c:pt>
                <c:pt idx="126">
                  <c:v>757</c:v>
                </c:pt>
                <c:pt idx="127">
                  <c:v>763</c:v>
                </c:pt>
                <c:pt idx="128">
                  <c:v>770</c:v>
                </c:pt>
                <c:pt idx="129">
                  <c:v>776</c:v>
                </c:pt>
                <c:pt idx="130">
                  <c:v>783</c:v>
                </c:pt>
                <c:pt idx="131">
                  <c:v>790</c:v>
                </c:pt>
                <c:pt idx="132">
                  <c:v>796</c:v>
                </c:pt>
                <c:pt idx="133">
                  <c:v>803</c:v>
                </c:pt>
                <c:pt idx="134">
                  <c:v>810</c:v>
                </c:pt>
                <c:pt idx="135">
                  <c:v>817</c:v>
                </c:pt>
                <c:pt idx="136">
                  <c:v>823</c:v>
                </c:pt>
                <c:pt idx="137">
                  <c:v>830</c:v>
                </c:pt>
                <c:pt idx="138">
                  <c:v>837</c:v>
                </c:pt>
                <c:pt idx="139">
                  <c:v>844</c:v>
                </c:pt>
                <c:pt idx="140">
                  <c:v>851</c:v>
                </c:pt>
                <c:pt idx="141">
                  <c:v>857</c:v>
                </c:pt>
                <c:pt idx="142">
                  <c:v>864</c:v>
                </c:pt>
                <c:pt idx="143">
                  <c:v>871</c:v>
                </c:pt>
                <c:pt idx="144">
                  <c:v>878</c:v>
                </c:pt>
                <c:pt idx="145">
                  <c:v>885</c:v>
                </c:pt>
                <c:pt idx="146">
                  <c:v>892</c:v>
                </c:pt>
                <c:pt idx="147">
                  <c:v>899</c:v>
                </c:pt>
                <c:pt idx="148">
                  <c:v>906</c:v>
                </c:pt>
                <c:pt idx="149">
                  <c:v>913</c:v>
                </c:pt>
                <c:pt idx="150">
                  <c:v>920</c:v>
                </c:pt>
                <c:pt idx="151">
                  <c:v>927</c:v>
                </c:pt>
                <c:pt idx="152">
                  <c:v>935</c:v>
                </c:pt>
                <c:pt idx="153">
                  <c:v>942</c:v>
                </c:pt>
                <c:pt idx="154">
                  <c:v>949</c:v>
                </c:pt>
                <c:pt idx="155">
                  <c:v>956</c:v>
                </c:pt>
                <c:pt idx="156">
                  <c:v>963</c:v>
                </c:pt>
                <c:pt idx="157">
                  <c:v>971</c:v>
                </c:pt>
                <c:pt idx="158">
                  <c:v>978</c:v>
                </c:pt>
                <c:pt idx="159">
                  <c:v>985</c:v>
                </c:pt>
                <c:pt idx="160">
                  <c:v>992</c:v>
                </c:pt>
                <c:pt idx="161">
                  <c:v>1000</c:v>
                </c:pt>
                <c:pt idx="162">
                  <c:v>1007</c:v>
                </c:pt>
                <c:pt idx="163">
                  <c:v>1014</c:v>
                </c:pt>
                <c:pt idx="164">
                  <c:v>1022</c:v>
                </c:pt>
                <c:pt idx="165">
                  <c:v>1029</c:v>
                </c:pt>
                <c:pt idx="166">
                  <c:v>1037</c:v>
                </c:pt>
                <c:pt idx="167">
                  <c:v>1044</c:v>
                </c:pt>
                <c:pt idx="168">
                  <c:v>1051</c:v>
                </c:pt>
                <c:pt idx="169">
                  <c:v>1059</c:v>
                </c:pt>
                <c:pt idx="170">
                  <c:v>1067</c:v>
                </c:pt>
                <c:pt idx="171">
                  <c:v>1074</c:v>
                </c:pt>
                <c:pt idx="172">
                  <c:v>1081</c:v>
                </c:pt>
                <c:pt idx="173">
                  <c:v>1089</c:v>
                </c:pt>
                <c:pt idx="174">
                  <c:v>1097</c:v>
                </c:pt>
                <c:pt idx="175">
                  <c:v>1104</c:v>
                </c:pt>
                <c:pt idx="176">
                  <c:v>1112</c:v>
                </c:pt>
                <c:pt idx="177">
                  <c:v>1119</c:v>
                </c:pt>
                <c:pt idx="178">
                  <c:v>1127</c:v>
                </c:pt>
                <c:pt idx="179">
                  <c:v>1135</c:v>
                </c:pt>
                <c:pt idx="180">
                  <c:v>1143</c:v>
                </c:pt>
                <c:pt idx="181">
                  <c:v>1150</c:v>
                </c:pt>
                <c:pt idx="182">
                  <c:v>1158</c:v>
                </c:pt>
                <c:pt idx="183">
                  <c:v>1166</c:v>
                </c:pt>
                <c:pt idx="184">
                  <c:v>1174</c:v>
                </c:pt>
                <c:pt idx="185">
                  <c:v>1181</c:v>
                </c:pt>
                <c:pt idx="186">
                  <c:v>1189</c:v>
                </c:pt>
                <c:pt idx="187">
                  <c:v>1197</c:v>
                </c:pt>
                <c:pt idx="188">
                  <c:v>1205</c:v>
                </c:pt>
                <c:pt idx="189">
                  <c:v>1213</c:v>
                </c:pt>
                <c:pt idx="190">
                  <c:v>1221</c:v>
                </c:pt>
                <c:pt idx="191">
                  <c:v>1229</c:v>
                </c:pt>
                <c:pt idx="192">
                  <c:v>1236</c:v>
                </c:pt>
                <c:pt idx="193">
                  <c:v>1244</c:v>
                </c:pt>
                <c:pt idx="194">
                  <c:v>1253</c:v>
                </c:pt>
                <c:pt idx="195">
                  <c:v>1261</c:v>
                </c:pt>
                <c:pt idx="196">
                  <c:v>1269</c:v>
                </c:pt>
                <c:pt idx="197">
                  <c:v>1277</c:v>
                </c:pt>
                <c:pt idx="198">
                  <c:v>1285</c:v>
                </c:pt>
                <c:pt idx="199">
                  <c:v>1293</c:v>
                </c:pt>
                <c:pt idx="200">
                  <c:v>1301</c:v>
                </c:pt>
                <c:pt idx="201">
                  <c:v>1309</c:v>
                </c:pt>
                <c:pt idx="202">
                  <c:v>1317</c:v>
                </c:pt>
                <c:pt idx="203">
                  <c:v>1325</c:v>
                </c:pt>
                <c:pt idx="204">
                  <c:v>1333</c:v>
                </c:pt>
                <c:pt idx="205">
                  <c:v>1342</c:v>
                </c:pt>
                <c:pt idx="206">
                  <c:v>1350</c:v>
                </c:pt>
                <c:pt idx="207">
                  <c:v>1358</c:v>
                </c:pt>
                <c:pt idx="208">
                  <c:v>1366</c:v>
                </c:pt>
                <c:pt idx="209">
                  <c:v>1375</c:v>
                </c:pt>
                <c:pt idx="210">
                  <c:v>1383</c:v>
                </c:pt>
                <c:pt idx="211">
                  <c:v>1391</c:v>
                </c:pt>
                <c:pt idx="212">
                  <c:v>1399</c:v>
                </c:pt>
                <c:pt idx="213">
                  <c:v>1408</c:v>
                </c:pt>
                <c:pt idx="214">
                  <c:v>1416</c:v>
                </c:pt>
                <c:pt idx="215">
                  <c:v>1424</c:v>
                </c:pt>
                <c:pt idx="216">
                  <c:v>1433</c:v>
                </c:pt>
                <c:pt idx="217">
                  <c:v>1441</c:v>
                </c:pt>
                <c:pt idx="218">
                  <c:v>1450</c:v>
                </c:pt>
                <c:pt idx="219">
                  <c:v>1458</c:v>
                </c:pt>
                <c:pt idx="220">
                  <c:v>1467</c:v>
                </c:pt>
                <c:pt idx="221">
                  <c:v>1475</c:v>
                </c:pt>
                <c:pt idx="222">
                  <c:v>1484</c:v>
                </c:pt>
                <c:pt idx="223">
                  <c:v>1492</c:v>
                </c:pt>
                <c:pt idx="224">
                  <c:v>1501</c:v>
                </c:pt>
                <c:pt idx="225">
                  <c:v>1509</c:v>
                </c:pt>
                <c:pt idx="226">
                  <c:v>1518</c:v>
                </c:pt>
                <c:pt idx="227">
                  <c:v>1526</c:v>
                </c:pt>
                <c:pt idx="228">
                  <c:v>1535</c:v>
                </c:pt>
                <c:pt idx="229">
                  <c:v>1543</c:v>
                </c:pt>
                <c:pt idx="230">
                  <c:v>1552</c:v>
                </c:pt>
                <c:pt idx="231">
                  <c:v>1561</c:v>
                </c:pt>
                <c:pt idx="232">
                  <c:v>1570</c:v>
                </c:pt>
                <c:pt idx="233">
                  <c:v>1578</c:v>
                </c:pt>
                <c:pt idx="234">
                  <c:v>1587</c:v>
                </c:pt>
                <c:pt idx="235">
                  <c:v>1596</c:v>
                </c:pt>
                <c:pt idx="236">
                  <c:v>1604</c:v>
                </c:pt>
                <c:pt idx="237">
                  <c:v>1613</c:v>
                </c:pt>
                <c:pt idx="238">
                  <c:v>1622</c:v>
                </c:pt>
                <c:pt idx="239">
                  <c:v>1630</c:v>
                </c:pt>
                <c:pt idx="240">
                  <c:v>1639</c:v>
                </c:pt>
                <c:pt idx="241">
                  <c:v>1648</c:v>
                </c:pt>
                <c:pt idx="242">
                  <c:v>1657</c:v>
                </c:pt>
                <c:pt idx="243">
                  <c:v>1666</c:v>
                </c:pt>
                <c:pt idx="244">
                  <c:v>1675</c:v>
                </c:pt>
                <c:pt idx="245">
                  <c:v>1684</c:v>
                </c:pt>
                <c:pt idx="246">
                  <c:v>1692</c:v>
                </c:pt>
                <c:pt idx="247">
                  <c:v>1701</c:v>
                </c:pt>
                <c:pt idx="248">
                  <c:v>1710</c:v>
                </c:pt>
                <c:pt idx="249">
                  <c:v>1719</c:v>
                </c:pt>
                <c:pt idx="250">
                  <c:v>1728</c:v>
                </c:pt>
                <c:pt idx="251">
                  <c:v>1737</c:v>
                </c:pt>
                <c:pt idx="252">
                  <c:v>1746</c:v>
                </c:pt>
                <c:pt idx="253">
                  <c:v>1755</c:v>
                </c:pt>
                <c:pt idx="254">
                  <c:v>1764</c:v>
                </c:pt>
                <c:pt idx="255">
                  <c:v>1773</c:v>
                </c:pt>
                <c:pt idx="256">
                  <c:v>1782</c:v>
                </c:pt>
                <c:pt idx="257">
                  <c:v>1791</c:v>
                </c:pt>
                <c:pt idx="258">
                  <c:v>1800</c:v>
                </c:pt>
                <c:pt idx="259">
                  <c:v>1809</c:v>
                </c:pt>
                <c:pt idx="260">
                  <c:v>1819</c:v>
                </c:pt>
                <c:pt idx="261">
                  <c:v>1828</c:v>
                </c:pt>
                <c:pt idx="262">
                  <c:v>1837</c:v>
                </c:pt>
                <c:pt idx="263">
                  <c:v>1846</c:v>
                </c:pt>
                <c:pt idx="264">
                  <c:v>1855</c:v>
                </c:pt>
                <c:pt idx="265">
                  <c:v>1864</c:v>
                </c:pt>
                <c:pt idx="266">
                  <c:v>1874</c:v>
                </c:pt>
                <c:pt idx="267">
                  <c:v>1883</c:v>
                </c:pt>
                <c:pt idx="268">
                  <c:v>1892</c:v>
                </c:pt>
                <c:pt idx="269">
                  <c:v>1901</c:v>
                </c:pt>
                <c:pt idx="270">
                  <c:v>1910</c:v>
                </c:pt>
                <c:pt idx="271">
                  <c:v>1920</c:v>
                </c:pt>
                <c:pt idx="272">
                  <c:v>1929</c:v>
                </c:pt>
                <c:pt idx="273">
                  <c:v>1938</c:v>
                </c:pt>
                <c:pt idx="274">
                  <c:v>1947</c:v>
                </c:pt>
                <c:pt idx="275">
                  <c:v>1957</c:v>
                </c:pt>
                <c:pt idx="276">
                  <c:v>1966</c:v>
                </c:pt>
                <c:pt idx="277">
                  <c:v>1976</c:v>
                </c:pt>
                <c:pt idx="278">
                  <c:v>1985</c:v>
                </c:pt>
                <c:pt idx="279">
                  <c:v>1994</c:v>
                </c:pt>
                <c:pt idx="280">
                  <c:v>2004</c:v>
                </c:pt>
                <c:pt idx="281">
                  <c:v>2013</c:v>
                </c:pt>
                <c:pt idx="282">
                  <c:v>2022</c:v>
                </c:pt>
                <c:pt idx="283">
                  <c:v>2032</c:v>
                </c:pt>
                <c:pt idx="284">
                  <c:v>2041</c:v>
                </c:pt>
                <c:pt idx="285">
                  <c:v>2051</c:v>
                </c:pt>
                <c:pt idx="286">
                  <c:v>2060</c:v>
                </c:pt>
                <c:pt idx="287">
                  <c:v>2070</c:v>
                </c:pt>
                <c:pt idx="288">
                  <c:v>2079</c:v>
                </c:pt>
                <c:pt idx="289">
                  <c:v>2089</c:v>
                </c:pt>
                <c:pt idx="290">
                  <c:v>2098</c:v>
                </c:pt>
                <c:pt idx="291">
                  <c:v>2107</c:v>
                </c:pt>
                <c:pt idx="292">
                  <c:v>2117</c:v>
                </c:pt>
                <c:pt idx="293">
                  <c:v>2126</c:v>
                </c:pt>
                <c:pt idx="294">
                  <c:v>2136</c:v>
                </c:pt>
                <c:pt idx="295">
                  <c:v>2146</c:v>
                </c:pt>
                <c:pt idx="296">
                  <c:v>2155</c:v>
                </c:pt>
                <c:pt idx="297">
                  <c:v>2165</c:v>
                </c:pt>
                <c:pt idx="298">
                  <c:v>2174</c:v>
                </c:pt>
                <c:pt idx="299">
                  <c:v>2184</c:v>
                </c:pt>
                <c:pt idx="300">
                  <c:v>2194</c:v>
                </c:pt>
                <c:pt idx="301">
                  <c:v>2203</c:v>
                </c:pt>
                <c:pt idx="302">
                  <c:v>2213</c:v>
                </c:pt>
                <c:pt idx="303">
                  <c:v>2222</c:v>
                </c:pt>
                <c:pt idx="304">
                  <c:v>2232</c:v>
                </c:pt>
                <c:pt idx="305">
                  <c:v>2242</c:v>
                </c:pt>
                <c:pt idx="306">
                  <c:v>2251</c:v>
                </c:pt>
                <c:pt idx="307">
                  <c:v>2261</c:v>
                </c:pt>
                <c:pt idx="308">
                  <c:v>2271</c:v>
                </c:pt>
                <c:pt idx="309">
                  <c:v>2281</c:v>
                </c:pt>
                <c:pt idx="310">
                  <c:v>2290</c:v>
                </c:pt>
                <c:pt idx="311">
                  <c:v>2300</c:v>
                </c:pt>
                <c:pt idx="312">
                  <c:v>2309</c:v>
                </c:pt>
                <c:pt idx="313">
                  <c:v>2319</c:v>
                </c:pt>
                <c:pt idx="314">
                  <c:v>2329</c:v>
                </c:pt>
                <c:pt idx="315">
                  <c:v>2338</c:v>
                </c:pt>
                <c:pt idx="316">
                  <c:v>2348</c:v>
                </c:pt>
                <c:pt idx="317">
                  <c:v>2358</c:v>
                </c:pt>
                <c:pt idx="318">
                  <c:v>2368</c:v>
                </c:pt>
                <c:pt idx="319">
                  <c:v>2378</c:v>
                </c:pt>
                <c:pt idx="320">
                  <c:v>2388</c:v>
                </c:pt>
                <c:pt idx="321">
                  <c:v>2397</c:v>
                </c:pt>
                <c:pt idx="322">
                  <c:v>2407</c:v>
                </c:pt>
                <c:pt idx="323">
                  <c:v>2417</c:v>
                </c:pt>
                <c:pt idx="324">
                  <c:v>2427</c:v>
                </c:pt>
                <c:pt idx="325">
                  <c:v>2436</c:v>
                </c:pt>
                <c:pt idx="326">
                  <c:v>2446</c:v>
                </c:pt>
                <c:pt idx="327">
                  <c:v>2456</c:v>
                </c:pt>
                <c:pt idx="328">
                  <c:v>2466</c:v>
                </c:pt>
                <c:pt idx="329">
                  <c:v>2476</c:v>
                </c:pt>
                <c:pt idx="330">
                  <c:v>2486</c:v>
                </c:pt>
                <c:pt idx="331">
                  <c:v>2495</c:v>
                </c:pt>
                <c:pt idx="332">
                  <c:v>2505</c:v>
                </c:pt>
                <c:pt idx="333">
                  <c:v>2515</c:v>
                </c:pt>
                <c:pt idx="334">
                  <c:v>2525</c:v>
                </c:pt>
                <c:pt idx="335">
                  <c:v>2535</c:v>
                </c:pt>
                <c:pt idx="336">
                  <c:v>2545</c:v>
                </c:pt>
                <c:pt idx="337">
                  <c:v>2555</c:v>
                </c:pt>
                <c:pt idx="338">
                  <c:v>2564</c:v>
                </c:pt>
                <c:pt idx="339">
                  <c:v>2574</c:v>
                </c:pt>
                <c:pt idx="340">
                  <c:v>2584</c:v>
                </c:pt>
                <c:pt idx="341">
                  <c:v>2594</c:v>
                </c:pt>
                <c:pt idx="342">
                  <c:v>2604</c:v>
                </c:pt>
                <c:pt idx="343">
                  <c:v>2614</c:v>
                </c:pt>
                <c:pt idx="344">
                  <c:v>2624</c:v>
                </c:pt>
                <c:pt idx="345">
                  <c:v>2634</c:v>
                </c:pt>
                <c:pt idx="346">
                  <c:v>2644</c:v>
                </c:pt>
                <c:pt idx="347">
                  <c:v>2654</c:v>
                </c:pt>
                <c:pt idx="348">
                  <c:v>2664</c:v>
                </c:pt>
                <c:pt idx="349">
                  <c:v>2673</c:v>
                </c:pt>
                <c:pt idx="350">
                  <c:v>2683</c:v>
                </c:pt>
                <c:pt idx="351">
                  <c:v>2693</c:v>
                </c:pt>
                <c:pt idx="352">
                  <c:v>2703</c:v>
                </c:pt>
                <c:pt idx="353">
                  <c:v>2713</c:v>
                </c:pt>
                <c:pt idx="354">
                  <c:v>2723</c:v>
                </c:pt>
                <c:pt idx="355">
                  <c:v>2733</c:v>
                </c:pt>
                <c:pt idx="356">
                  <c:v>2743</c:v>
                </c:pt>
                <c:pt idx="357">
                  <c:v>2753</c:v>
                </c:pt>
                <c:pt idx="358">
                  <c:v>2763</c:v>
                </c:pt>
                <c:pt idx="359">
                  <c:v>2773</c:v>
                </c:pt>
                <c:pt idx="360">
                  <c:v>2783</c:v>
                </c:pt>
                <c:pt idx="361">
                  <c:v>2792</c:v>
                </c:pt>
                <c:pt idx="362">
                  <c:v>2802</c:v>
                </c:pt>
                <c:pt idx="363">
                  <c:v>2812</c:v>
                </c:pt>
                <c:pt idx="364">
                  <c:v>2822</c:v>
                </c:pt>
                <c:pt idx="365">
                  <c:v>2832</c:v>
                </c:pt>
                <c:pt idx="366">
                  <c:v>2842</c:v>
                </c:pt>
                <c:pt idx="367">
                  <c:v>2852</c:v>
                </c:pt>
                <c:pt idx="368">
                  <c:v>2862</c:v>
                </c:pt>
                <c:pt idx="369">
                  <c:v>2872</c:v>
                </c:pt>
                <c:pt idx="370">
                  <c:v>2882</c:v>
                </c:pt>
                <c:pt idx="371">
                  <c:v>2892</c:v>
                </c:pt>
                <c:pt idx="372">
                  <c:v>2897</c:v>
                </c:pt>
                <c:pt idx="373">
                  <c:v>2903</c:v>
                </c:pt>
                <c:pt idx="374">
                  <c:v>2908</c:v>
                </c:pt>
                <c:pt idx="375">
                  <c:v>2914</c:v>
                </c:pt>
                <c:pt idx="376">
                  <c:v>2919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Sheet2!$AF$1</c:f>
              <c:strCache>
                <c:ptCount val="1"/>
                <c:pt idx="0">
                  <c:v>fo2_12p5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Sheet2!$AF$232:$AF$608</c:f>
              <c:numCache>
                <c:formatCode>General</c:formatCode>
                <c:ptCount val="377"/>
                <c:pt idx="0">
                  <c:v>12.0847858864161</c:v>
                </c:pt>
                <c:pt idx="1">
                  <c:v>12.0186181381871</c:v>
                </c:pt>
                <c:pt idx="2">
                  <c:v>11.9522575513492</c:v>
                </c:pt>
                <c:pt idx="3">
                  <c:v>11.8855017640251</c:v>
                </c:pt>
                <c:pt idx="4">
                  <c:v>11.818715492</c:v>
                </c:pt>
                <c:pt idx="5">
                  <c:v>11.7518987291047</c:v>
                </c:pt>
                <c:pt idx="6">
                  <c:v>11.6850514697482</c:v>
                </c:pt>
                <c:pt idx="7">
                  <c:v>11.618173708908</c:v>
                </c:pt>
                <c:pt idx="8">
                  <c:v>11.5512654421217</c:v>
                </c:pt>
                <c:pt idx="9">
                  <c:v>11.4843266654781</c:v>
                </c:pt>
                <c:pt idx="10">
                  <c:v>11.4173573756081</c:v>
                </c:pt>
                <c:pt idx="11">
                  <c:v>11.3503575696764</c:v>
                </c:pt>
                <c:pt idx="12">
                  <c:v>11.2833272453729</c:v>
                </c:pt>
                <c:pt idx="13">
                  <c:v>11.2159660419666</c:v>
                </c:pt>
                <c:pt idx="14">
                  <c:v>11.1485525222176</c:v>
                </c:pt>
                <c:pt idx="15">
                  <c:v>11.0811084802363</c:v>
                </c:pt>
                <c:pt idx="16">
                  <c:v>11.013633915732</c:v>
                </c:pt>
                <c:pt idx="17">
                  <c:v>10.9461288288992</c:v>
                </c:pt>
                <c:pt idx="18">
                  <c:v>10.8785932204096</c:v>
                </c:pt>
                <c:pt idx="19">
                  <c:v>10.8110270914046</c:v>
                </c:pt>
                <c:pt idx="20">
                  <c:v>10.7434304434879</c:v>
                </c:pt>
                <c:pt idx="21">
                  <c:v>10.6758032787184</c:v>
                </c:pt>
                <c:pt idx="22">
                  <c:v>10.6080566824122</c:v>
                </c:pt>
                <c:pt idx="23">
                  <c:v>10.5401879022598</c:v>
                </c:pt>
                <c:pt idx="24">
                  <c:v>10.4722886140887</c:v>
                </c:pt>
                <c:pt idx="25">
                  <c:v>10.4043588217064</c:v>
                </c:pt>
                <c:pt idx="26">
                  <c:v>10.3363985293401</c:v>
                </c:pt>
                <c:pt idx="27">
                  <c:v>10.2684077416304</c:v>
                </c:pt>
                <c:pt idx="28">
                  <c:v>10.2003864636246</c:v>
                </c:pt>
                <c:pt idx="29">
                  <c:v>10.13233470077</c:v>
                </c:pt>
                <c:pt idx="30">
                  <c:v>10.0642524589078</c:v>
                </c:pt>
                <c:pt idx="31">
                  <c:v>9.99607071724928</c:v>
                </c:pt>
                <c:pt idx="32">
                  <c:v>9.92783699396741</c:v>
                </c:pt>
                <c:pt idx="33">
                  <c:v>9.85957281150156</c:v>
                </c:pt>
                <c:pt idx="34">
                  <c:v>9.79127817720602</c:v>
                </c:pt>
                <c:pt idx="35">
                  <c:v>9.7229530987983</c:v>
                </c:pt>
                <c:pt idx="36">
                  <c:v>9.6545975843534</c:v>
                </c:pt>
                <c:pt idx="37">
                  <c:v>9.58621164229793</c:v>
                </c:pt>
                <c:pt idx="38">
                  <c:v>9.51779528140458</c:v>
                </c:pt>
                <c:pt idx="39">
                  <c:v>9.44934549458307</c:v>
                </c:pt>
                <c:pt idx="40">
                  <c:v>9.38086327851434</c:v>
                </c:pt>
                <c:pt idx="41">
                  <c:v>9.31235067194667</c:v>
                </c:pt>
                <c:pt idx="42">
                  <c:v>9.24380768498198</c:v>
                </c:pt>
                <c:pt idx="43">
                  <c:v>9.17523432804121</c:v>
                </c:pt>
                <c:pt idx="44">
                  <c:v>9.10663061185914</c:v>
                </c:pt>
                <c:pt idx="45">
                  <c:v>9.03799654747927</c:v>
                </c:pt>
                <c:pt idx="46">
                  <c:v>8.9693321462489</c:v>
                </c:pt>
                <c:pt idx="47">
                  <c:v>8.90064611283216</c:v>
                </c:pt>
                <c:pt idx="48">
                  <c:v>8.83193078995728</c:v>
                </c:pt>
                <c:pt idx="49">
                  <c:v>8.76318516604711</c:v>
                </c:pt>
                <c:pt idx="50">
                  <c:v>8.69440925361521</c:v>
                </c:pt>
                <c:pt idx="51">
                  <c:v>8.62560306545495</c:v>
                </c:pt>
                <c:pt idx="52">
                  <c:v>8.55676661463486</c:v>
                </c:pt>
                <c:pt idx="53">
                  <c:v>8.4878999144942</c:v>
                </c:pt>
                <c:pt idx="54">
                  <c:v>8.41905704839546</c:v>
                </c:pt>
                <c:pt idx="55">
                  <c:v>8.35022216580393</c:v>
                </c:pt>
                <c:pt idx="56">
                  <c:v>8.28135707548943</c:v>
                </c:pt>
                <c:pt idx="57">
                  <c:v>8.21246179183011</c:v>
                </c:pt>
                <c:pt idx="58">
                  <c:v>8.14353632945319</c:v>
                </c:pt>
                <c:pt idx="59">
                  <c:v>8.07458070323086</c:v>
                </c:pt>
                <c:pt idx="60">
                  <c:v>8.00559492827622</c:v>
                </c:pt>
                <c:pt idx="61">
                  <c:v>7.93664061453831</c:v>
                </c:pt>
                <c:pt idx="62">
                  <c:v>7.86769575410411</c:v>
                </c:pt>
                <c:pt idx="63">
                  <c:v>7.79872079168244</c:v>
                </c:pt>
                <c:pt idx="64">
                  <c:v>7.72971574331047</c:v>
                </c:pt>
                <c:pt idx="65">
                  <c:v>7.66068062524682</c:v>
                </c:pt>
                <c:pt idx="66">
                  <c:v>7.59161545396779</c:v>
                </c:pt>
                <c:pt idx="67">
                  <c:v>7.52252024616374</c:v>
                </c:pt>
                <c:pt idx="68">
                  <c:v>7.45353688298342</c:v>
                </c:pt>
                <c:pt idx="69">
                  <c:v>7.38453521063184</c:v>
                </c:pt>
                <c:pt idx="70">
                  <c:v>7.31550355307465</c:v>
                </c:pt>
                <c:pt idx="71">
                  <c:v>7.24644192782275</c:v>
                </c:pt>
                <c:pt idx="72">
                  <c:v>7.17735035258349</c:v>
                </c:pt>
                <c:pt idx="73">
                  <c:v>7.10822884525737</c:v>
                </c:pt>
                <c:pt idx="74">
                  <c:v>7.03916240183902</c:v>
                </c:pt>
                <c:pt idx="75">
                  <c:v>6.97015358765779</c:v>
                </c:pt>
                <c:pt idx="76">
                  <c:v>6.90111489621702</c:v>
                </c:pt>
                <c:pt idx="77">
                  <c:v>6.832046346157</c:v>
                </c:pt>
                <c:pt idx="78">
                  <c:v>6.76294795629513</c:v>
                </c:pt>
                <c:pt idx="79">
                  <c:v>6.69381974562274</c:v>
                </c:pt>
                <c:pt idx="80">
                  <c:v>6.62469092686723</c:v>
                </c:pt>
                <c:pt idx="81">
                  <c:v>6.5556045985868</c:v>
                </c:pt>
                <c:pt idx="82">
                  <c:v>6.48648850748341</c:v>
                </c:pt>
                <c:pt idx="83">
                  <c:v>6.41734267321434</c:v>
                </c:pt>
                <c:pt idx="84">
                  <c:v>6.34816711559601</c:v>
                </c:pt>
                <c:pt idx="85">
                  <c:v>6.27896185460131</c:v>
                </c:pt>
                <c:pt idx="86">
                  <c:v>6.2098039284588</c:v>
                </c:pt>
                <c:pt idx="87">
                  <c:v>6.14079837973067</c:v>
                </c:pt>
                <c:pt idx="88">
                  <c:v>6.07176318845546</c:v>
                </c:pt>
                <c:pt idx="89">
                  <c:v>6.0026983752042</c:v>
                </c:pt>
                <c:pt idx="90">
                  <c:v>5.93360396069076</c:v>
                </c:pt>
                <c:pt idx="91">
                  <c:v>5.86447996576935</c:v>
                </c:pt>
                <c:pt idx="92">
                  <c:v>5.79543352124787</c:v>
                </c:pt>
                <c:pt idx="93">
                  <c:v>5.72647183458588</c:v>
                </c:pt>
                <c:pt idx="94">
                  <c:v>5.65748063089489</c:v>
                </c:pt>
                <c:pt idx="95">
                  <c:v>5.58845993156511</c:v>
                </c:pt>
                <c:pt idx="96">
                  <c:v>5.51940975811466</c:v>
                </c:pt>
                <c:pt idx="97">
                  <c:v>5.45033013218716</c:v>
                </c:pt>
                <c:pt idx="98">
                  <c:v>5.38131979242106</c:v>
                </c:pt>
                <c:pt idx="99">
                  <c:v>5.31229923242984</c:v>
                </c:pt>
                <c:pt idx="100">
                  <c:v>5.2432492856224</c:v>
                </c:pt>
                <c:pt idx="101">
                  <c:v>5.17416997412138</c:v>
                </c:pt>
                <c:pt idx="102">
                  <c:v>5.1050613201636</c:v>
                </c:pt>
                <c:pt idx="103">
                  <c:v>5.03601952092452</c:v>
                </c:pt>
                <c:pt idx="104">
                  <c:v>4.96712209325203</c:v>
                </c:pt>
                <c:pt idx="105">
                  <c:v>4.89819539049652</c:v>
                </c:pt>
                <c:pt idx="106">
                  <c:v>4.82923943532992</c:v>
                </c:pt>
                <c:pt idx="107">
                  <c:v>4.76025425052778</c:v>
                </c:pt>
                <c:pt idx="108">
                  <c:v>4.69124310245922</c:v>
                </c:pt>
                <c:pt idx="109">
                  <c:v>4.62245298028864</c:v>
                </c:pt>
                <c:pt idx="110">
                  <c:v>4.55363369741035</c:v>
                </c:pt>
                <c:pt idx="111">
                  <c:v>4.48478527699415</c:v>
                </c:pt>
                <c:pt idx="112">
                  <c:v>4.41590774230355</c:v>
                </c:pt>
                <c:pt idx="113">
                  <c:v>4.34700111669389</c:v>
                </c:pt>
                <c:pt idx="114">
                  <c:v>4.27826095084061</c:v>
                </c:pt>
                <c:pt idx="115">
                  <c:v>4.20954103419946</c:v>
                </c:pt>
                <c:pt idx="116">
                  <c:v>4.14079209723773</c:v>
                </c:pt>
                <c:pt idx="117">
                  <c:v>4.0720141636597</c:v>
                </c:pt>
                <c:pt idx="118">
                  <c:v>4.00320725725241</c:v>
                </c:pt>
                <c:pt idx="119">
                  <c:v>3.9345436246468</c:v>
                </c:pt>
                <c:pt idx="120">
                  <c:v>3.86592268227355</c:v>
                </c:pt>
                <c:pt idx="121">
                  <c:v>3.79727283891166</c:v>
                </c:pt>
                <c:pt idx="122">
                  <c:v>3.72859411866218</c:v>
                </c:pt>
                <c:pt idx="123">
                  <c:v>3.65988654570054</c:v>
                </c:pt>
                <c:pt idx="124">
                  <c:v>3.59133246387776</c:v>
                </c:pt>
                <c:pt idx="125">
                  <c:v>3.52281765868863</c:v>
                </c:pt>
                <c:pt idx="126">
                  <c:v>3.45427407374363</c:v>
                </c:pt>
                <c:pt idx="127">
                  <c:v>3.38570173349964</c:v>
                </c:pt>
                <c:pt idx="128">
                  <c:v>3.31710066248004</c:v>
                </c:pt>
                <c:pt idx="129">
                  <c:v>3.24869734384128</c:v>
                </c:pt>
                <c:pt idx="130">
                  <c:v>3.18030327474618</c:v>
                </c:pt>
                <c:pt idx="131">
                  <c:v>3.11188054882968</c:v>
                </c:pt>
                <c:pt idx="132">
                  <c:v>3.04342919086634</c:v>
                </c:pt>
                <c:pt idx="133">
                  <c:v>2.97497323568533</c:v>
                </c:pt>
                <c:pt idx="134">
                  <c:v>2.90675035019052</c:v>
                </c:pt>
                <c:pt idx="135">
                  <c:v>2.83849890732203</c:v>
                </c:pt>
                <c:pt idx="136">
                  <c:v>2.77021893208286</c:v>
                </c:pt>
                <c:pt idx="137">
                  <c:v>2.70191044952964</c:v>
                </c:pt>
                <c:pt idx="138">
                  <c:v>2.63370009927201</c:v>
                </c:pt>
                <c:pt idx="139">
                  <c:v>2.56564871199508</c:v>
                </c:pt>
                <c:pt idx="140">
                  <c:v>2.49756889288316</c:v>
                </c:pt>
                <c:pt idx="141">
                  <c:v>2.42946066719466</c:v>
                </c:pt>
                <c:pt idx="142">
                  <c:v>2.36132406023524</c:v>
                </c:pt>
                <c:pt idx="143">
                  <c:v>2.29338029765927</c:v>
                </c:pt>
                <c:pt idx="144">
                  <c:v>2.2254612792666</c:v>
                </c:pt>
                <c:pt idx="145">
                  <c:v>2.15751395579134</c:v>
                </c:pt>
                <c:pt idx="146">
                  <c:v>2.08953835271604</c:v>
                </c:pt>
                <c:pt idx="147">
                  <c:v>2.0215600597643</c:v>
                </c:pt>
                <c:pt idx="148">
                  <c:v>1.95361523642837</c:v>
                </c:pt>
                <c:pt idx="149">
                  <c:v>1.88564221018308</c:v>
                </c:pt>
                <c:pt idx="150">
                  <c:v>1.8176410066692</c:v>
                </c:pt>
                <c:pt idx="151">
                  <c:v>1.74961165156427</c:v>
                </c:pt>
                <c:pt idx="152">
                  <c:v>1.68187029246904</c:v>
                </c:pt>
                <c:pt idx="153">
                  <c:v>1.61414641863247</c:v>
                </c:pt>
                <c:pt idx="154">
                  <c:v>1.54639447044732</c:v>
                </c:pt>
                <c:pt idx="155">
                  <c:v>1.47861447372749</c:v>
                </c:pt>
                <c:pt idx="156">
                  <c:v>1.41102248099468</c:v>
                </c:pt>
                <c:pt idx="157">
                  <c:v>1.34359996881367</c:v>
                </c:pt>
                <c:pt idx="158">
                  <c:v>1.27614948572458</c:v>
                </c:pt>
                <c:pt idx="159">
                  <c:v>1.20867105766124</c:v>
                </c:pt>
                <c:pt idx="160">
                  <c:v>1.14120710598503</c:v>
                </c:pt>
                <c:pt idx="161">
                  <c:v>1.07385645321631</c:v>
                </c:pt>
                <c:pt idx="162">
                  <c:v>1.00647793343621</c:v>
                </c:pt>
                <c:pt idx="163">
                  <c:v>0.939071572682959</c:v>
                </c:pt>
                <c:pt idx="164">
                  <c:v>0.871639955682807</c:v>
                </c:pt>
                <c:pt idx="165">
                  <c:v>0.804350866304611</c:v>
                </c:pt>
                <c:pt idx="166">
                  <c:v>0.737034014207155</c:v>
                </c:pt>
                <c:pt idx="167">
                  <c:v>0.669689425518466</c:v>
                </c:pt>
                <c:pt idx="168">
                  <c:v>0.602317126386805</c:v>
                </c:pt>
                <c:pt idx="169">
                  <c:v>0.535367936671472</c:v>
                </c:pt>
                <c:pt idx="170">
                  <c:v>0.468457593360015</c:v>
                </c:pt>
                <c:pt idx="171">
                  <c:v>0.401519618163426</c:v>
                </c:pt>
                <c:pt idx="172">
                  <c:v>0.33455403730258</c:v>
                </c:pt>
                <c:pt idx="173">
                  <c:v>0.267633794166527</c:v>
                </c:pt>
                <c:pt idx="174">
                  <c:v>0.200707595434374</c:v>
                </c:pt>
                <c:pt idx="175">
                  <c:v>0.133753869793984</c:v>
                </c:pt>
                <c:pt idx="176">
                  <c:v>0.0667726435258902</c:v>
                </c:pt>
                <c:pt idx="177">
                  <c:v>-1.19004117582477E-005</c:v>
                </c:pt>
                <c:pt idx="178">
                  <c:v>-0.0667470314366407</c:v>
                </c:pt>
                <c:pt idx="179">
                  <c:v>-0.133509584172608</c:v>
                </c:pt>
                <c:pt idx="180">
                  <c:v>-0.200299532291573</c:v>
                </c:pt>
                <c:pt idx="181">
                  <c:v>-0.266719800889199</c:v>
                </c:pt>
                <c:pt idx="182">
                  <c:v>-0.333050630721898</c:v>
                </c:pt>
                <c:pt idx="183">
                  <c:v>-0.399408776895867</c:v>
                </c:pt>
                <c:pt idx="184">
                  <c:v>-0.465794213047031</c:v>
                </c:pt>
                <c:pt idx="185">
                  <c:v>-0.532296657727764</c:v>
                </c:pt>
                <c:pt idx="186">
                  <c:v>-0.598843693951064</c:v>
                </c:pt>
                <c:pt idx="187">
                  <c:v>-0.66541794101822</c:v>
                </c:pt>
                <c:pt idx="188">
                  <c:v>-0.732019372539986</c:v>
                </c:pt>
                <c:pt idx="189">
                  <c:v>-0.79792323564842</c:v>
                </c:pt>
                <c:pt idx="190">
                  <c:v>-0.863841806032831</c:v>
                </c:pt>
                <c:pt idx="191">
                  <c:v>-0.92978748167856</c:v>
                </c:pt>
                <c:pt idx="192">
                  <c:v>-0.995789194763984</c:v>
                </c:pt>
                <c:pt idx="193">
                  <c:v>-1.06198754053182</c:v>
                </c:pt>
                <c:pt idx="194">
                  <c:v>-1.12821291234238</c:v>
                </c:pt>
                <c:pt idx="195">
                  <c:v>-1.19446528378669</c:v>
                </c:pt>
                <c:pt idx="196">
                  <c:v>-1.26046101824646</c:v>
                </c:pt>
                <c:pt idx="197">
                  <c:v>-1.32604050532478</c:v>
                </c:pt>
                <c:pt idx="198">
                  <c:v>-1.39164691280944</c:v>
                </c:pt>
                <c:pt idx="199">
                  <c:v>-1.45728021429305</c:v>
                </c:pt>
                <c:pt idx="200">
                  <c:v>-1.52301705529485</c:v>
                </c:pt>
                <c:pt idx="201">
                  <c:v>-1.5888220301928</c:v>
                </c:pt>
                <c:pt idx="202">
                  <c:v>-1.65465381988047</c:v>
                </c:pt>
                <c:pt idx="203">
                  <c:v>-1.72051239796084</c:v>
                </c:pt>
                <c:pt idx="204">
                  <c:v>-1.78570718561277</c:v>
                </c:pt>
                <c:pt idx="205">
                  <c:v>-1.85091564506696</c:v>
                </c:pt>
                <c:pt idx="206">
                  <c:v>-1.91615081374819</c:v>
                </c:pt>
                <c:pt idx="207">
                  <c:v>-1.98146717775063</c:v>
                </c:pt>
                <c:pt idx="208">
                  <c:v>-2.04692223226863</c:v>
                </c:pt>
                <c:pt idx="209">
                  <c:v>-2.11240391689651</c:v>
                </c:pt>
                <c:pt idx="210">
                  <c:v>-2.17791220527491</c:v>
                </c:pt>
                <c:pt idx="211">
                  <c:v>-2.24283304633344</c:v>
                </c:pt>
                <c:pt idx="212">
                  <c:v>-2.30756951706956</c:v>
                </c:pt>
                <c:pt idx="213">
                  <c:v>-2.3723325125237</c:v>
                </c:pt>
                <c:pt idx="214">
                  <c:v>-2.43718079966519</c:v>
                </c:pt>
                <c:pt idx="215">
                  <c:v>-2.50235219543523</c:v>
                </c:pt>
                <c:pt idx="216">
                  <c:v>-2.56755003696852</c:v>
                </c:pt>
                <c:pt idx="217">
                  <c:v>-2.63277429796611</c:v>
                </c:pt>
                <c:pt idx="218">
                  <c:v>-2.69745259915674</c:v>
                </c:pt>
                <c:pt idx="219">
                  <c:v>-2.7618707503618</c:v>
                </c:pt>
                <c:pt idx="220">
                  <c:v>-2.82631524219807</c:v>
                </c:pt>
                <c:pt idx="221">
                  <c:v>-2.8908201368926</c:v>
                </c:pt>
                <c:pt idx="222">
                  <c:v>-2.95552087797228</c:v>
                </c:pt>
                <c:pt idx="223">
                  <c:v>-3.02024788095415</c:v>
                </c:pt>
                <c:pt idx="224">
                  <c:v>-3.08500111962019</c:v>
                </c:pt>
                <c:pt idx="225">
                  <c:v>-3.149351741439</c:v>
                </c:pt>
                <c:pt idx="226">
                  <c:v>-3.2135740821446</c:v>
                </c:pt>
                <c:pt idx="227">
                  <c:v>-3.27782257996034</c:v>
                </c:pt>
                <c:pt idx="228">
                  <c:v>-3.34202019171412</c:v>
                </c:pt>
                <c:pt idx="229">
                  <c:v>-3.40607920680336</c:v>
                </c:pt>
                <c:pt idx="230">
                  <c:v>-3.47016430055651</c:v>
                </c:pt>
                <c:pt idx="231">
                  <c:v>-3.53427544685488</c:v>
                </c:pt>
                <c:pt idx="232">
                  <c:v>-3.59833850969934</c:v>
                </c:pt>
                <c:pt idx="233">
                  <c:v>-3.66242268588698</c:v>
                </c:pt>
                <c:pt idx="234">
                  <c:v>-3.72653283635856</c:v>
                </c:pt>
                <c:pt idx="235">
                  <c:v>-3.7901908687658</c:v>
                </c:pt>
                <c:pt idx="236">
                  <c:v>-3.85355945332162</c:v>
                </c:pt>
                <c:pt idx="237">
                  <c:v>-3.91695393404916</c:v>
                </c:pt>
                <c:pt idx="238">
                  <c:v>-3.98049647435038</c:v>
                </c:pt>
                <c:pt idx="239">
                  <c:v>-4.04440045165044</c:v>
                </c:pt>
                <c:pt idx="240">
                  <c:v>-4.10833024716754</c:v>
                </c:pt>
                <c:pt idx="241">
                  <c:v>-4.17228125694025</c:v>
                </c:pt>
                <c:pt idx="242">
                  <c:v>-4.23556251652469</c:v>
                </c:pt>
                <c:pt idx="243">
                  <c:v>-4.29886951653705</c:v>
                </c:pt>
                <c:pt idx="244">
                  <c:v>-4.36220223108574</c:v>
                </c:pt>
                <c:pt idx="245">
                  <c:v>-4.42528911791115</c:v>
                </c:pt>
                <c:pt idx="246">
                  <c:v>-4.48831135931431</c:v>
                </c:pt>
                <c:pt idx="247">
                  <c:v>-4.55135923769735</c:v>
                </c:pt>
                <c:pt idx="248">
                  <c:v>-4.6145218799618</c:v>
                </c:pt>
                <c:pt idx="249">
                  <c:v>-4.67779305849225</c:v>
                </c:pt>
                <c:pt idx="250">
                  <c:v>-4.74108979662905</c:v>
                </c:pt>
                <c:pt idx="251">
                  <c:v>-4.80416156776805</c:v>
                </c:pt>
                <c:pt idx="252">
                  <c:v>-4.86677241339635</c:v>
                </c:pt>
                <c:pt idx="253">
                  <c:v>-4.92940874144725</c:v>
                </c:pt>
                <c:pt idx="254">
                  <c:v>-4.99206119215108</c:v>
                </c:pt>
                <c:pt idx="255">
                  <c:v>-5.05469072894663</c:v>
                </c:pt>
                <c:pt idx="256">
                  <c:v>-5.11734567117736</c:v>
                </c:pt>
                <c:pt idx="257">
                  <c:v>-5.18002457811831</c:v>
                </c:pt>
                <c:pt idx="258">
                  <c:v>-5.24266801357762</c:v>
                </c:pt>
                <c:pt idx="259">
                  <c:v>-5.30533677768727</c:v>
                </c:pt>
                <c:pt idx="260">
                  <c:v>-5.3680308448984</c:v>
                </c:pt>
                <c:pt idx="261">
                  <c:v>-5.43010058756361</c:v>
                </c:pt>
                <c:pt idx="262">
                  <c:v>-5.49214005946924</c:v>
                </c:pt>
                <c:pt idx="263">
                  <c:v>-5.55420475797072</c:v>
                </c:pt>
                <c:pt idx="264">
                  <c:v>-5.61631999128836</c:v>
                </c:pt>
                <c:pt idx="265">
                  <c:v>-5.678465969647</c:v>
                </c:pt>
                <c:pt idx="266">
                  <c:v>-5.74063709831183</c:v>
                </c:pt>
                <c:pt idx="267">
                  <c:v>-5.80276861389614</c:v>
                </c:pt>
                <c:pt idx="268">
                  <c:v>-5.86490475664582</c:v>
                </c:pt>
                <c:pt idx="269">
                  <c:v>-5.92706597363319</c:v>
                </c:pt>
                <c:pt idx="270">
                  <c:v>-5.98875673747543</c:v>
                </c:pt>
                <c:pt idx="271">
                  <c:v>-6.05029248606227</c:v>
                </c:pt>
                <c:pt idx="272">
                  <c:v>-6.11185323304447</c:v>
                </c:pt>
                <c:pt idx="273">
                  <c:v>-6.17335869504598</c:v>
                </c:pt>
                <c:pt idx="274">
                  <c:v>-6.23485588167935</c:v>
                </c:pt>
                <c:pt idx="275">
                  <c:v>-6.2963779910967</c:v>
                </c:pt>
                <c:pt idx="276">
                  <c:v>-6.358011324113</c:v>
                </c:pt>
                <c:pt idx="277">
                  <c:v>-6.4197044645931</c:v>
                </c:pt>
                <c:pt idx="278">
                  <c:v>-6.48142245248121</c:v>
                </c:pt>
                <c:pt idx="279">
                  <c:v>-6.54267316558956</c:v>
                </c:pt>
                <c:pt idx="280">
                  <c:v>-6.60379285512238</c:v>
                </c:pt>
                <c:pt idx="281">
                  <c:v>-6.66493731692689</c:v>
                </c:pt>
                <c:pt idx="282">
                  <c:v>-6.72569884749767</c:v>
                </c:pt>
                <c:pt idx="283">
                  <c:v>-6.78638766861206</c:v>
                </c:pt>
                <c:pt idx="284">
                  <c:v>-6.84710118710553</c:v>
                </c:pt>
                <c:pt idx="285">
                  <c:v>-6.90833246401134</c:v>
                </c:pt>
                <c:pt idx="286">
                  <c:v>-6.9696673316631</c:v>
                </c:pt>
                <c:pt idx="287">
                  <c:v>-7.03102682204884</c:v>
                </c:pt>
                <c:pt idx="288">
                  <c:v>-7.09180001454762</c:v>
                </c:pt>
                <c:pt idx="289">
                  <c:v>-7.15258665208382</c:v>
                </c:pt>
                <c:pt idx="290">
                  <c:v>-7.2133353326954</c:v>
                </c:pt>
                <c:pt idx="291">
                  <c:v>-7.27355959592909</c:v>
                </c:pt>
                <c:pt idx="292">
                  <c:v>-7.333808358048</c:v>
                </c:pt>
                <c:pt idx="293">
                  <c:v>-7.39411968001765</c:v>
                </c:pt>
                <c:pt idx="294">
                  <c:v>-7.45458866000523</c:v>
                </c:pt>
                <c:pt idx="295">
                  <c:v>-7.51508206491002</c:v>
                </c:pt>
                <c:pt idx="296">
                  <c:v>-7.57558685897427</c:v>
                </c:pt>
                <c:pt idx="297">
                  <c:v>-7.63609515584591</c:v>
                </c:pt>
                <c:pt idx="298">
                  <c:v>-7.69662780392654</c:v>
                </c:pt>
                <c:pt idx="299">
                  <c:v>-7.75684674344008</c:v>
                </c:pt>
                <c:pt idx="300">
                  <c:v>-7.81684043794339</c:v>
                </c:pt>
                <c:pt idx="301">
                  <c:v>-7.8768584102101</c:v>
                </c:pt>
                <c:pt idx="302">
                  <c:v>-7.93645779388563</c:v>
                </c:pt>
                <c:pt idx="303">
                  <c:v>-7.99594658334231</c:v>
                </c:pt>
                <c:pt idx="304">
                  <c:v>-8.05545957738217</c:v>
                </c:pt>
                <c:pt idx="305">
                  <c:v>-8.11554225117851</c:v>
                </c:pt>
                <c:pt idx="306">
                  <c:v>-8.17567304687682</c:v>
                </c:pt>
                <c:pt idx="307">
                  <c:v>-8.23575161878316</c:v>
                </c:pt>
                <c:pt idx="308">
                  <c:v>-8.29556511887908</c:v>
                </c:pt>
                <c:pt idx="309">
                  <c:v>-8.35540270218779</c:v>
                </c:pt>
                <c:pt idx="310">
                  <c:v>-8.4150031889628</c:v>
                </c:pt>
                <c:pt idx="311">
                  <c:v>-8.47433332435725</c:v>
                </c:pt>
                <c:pt idx="312">
                  <c:v>-8.53368747050394</c:v>
                </c:pt>
                <c:pt idx="313">
                  <c:v>-8.59266616246181</c:v>
                </c:pt>
                <c:pt idx="314">
                  <c:v>-8.65152204850109</c:v>
                </c:pt>
                <c:pt idx="315">
                  <c:v>-8.71040187310618</c:v>
                </c:pt>
                <c:pt idx="316">
                  <c:v>-8.76996040677924</c:v>
                </c:pt>
                <c:pt idx="317">
                  <c:v>-8.82954777856986</c:v>
                </c:pt>
                <c:pt idx="318">
                  <c:v>-8.88903532830826</c:v>
                </c:pt>
                <c:pt idx="319">
                  <c:v>-8.94827798578041</c:v>
                </c:pt>
                <c:pt idx="320">
                  <c:v>-9.00754446212161</c:v>
                </c:pt>
                <c:pt idx="321">
                  <c:v>-9.06649572682808</c:v>
                </c:pt>
                <c:pt idx="322">
                  <c:v>-9.12528419287158</c:v>
                </c:pt>
                <c:pt idx="323">
                  <c:v>-9.18409640633769</c:v>
                </c:pt>
                <c:pt idx="324">
                  <c:v>-9.24242857855319</c:v>
                </c:pt>
                <c:pt idx="325">
                  <c:v>-9.30077145181229</c:v>
                </c:pt>
                <c:pt idx="326">
                  <c:v>-9.35926513014797</c:v>
                </c:pt>
                <c:pt idx="327">
                  <c:v>-9.41807259613439</c:v>
                </c:pt>
                <c:pt idx="328">
                  <c:v>-9.47690369109009</c:v>
                </c:pt>
                <c:pt idx="329">
                  <c:v>-9.53569778075116</c:v>
                </c:pt>
                <c:pt idx="330">
                  <c:v>-9.59448709654411</c:v>
                </c:pt>
                <c:pt idx="331">
                  <c:v>-9.65326093741517</c:v>
                </c:pt>
                <c:pt idx="332">
                  <c:v>-9.71159994194379</c:v>
                </c:pt>
                <c:pt idx="333">
                  <c:v>-9.76996245777473</c:v>
                </c:pt>
                <c:pt idx="334">
                  <c:v>-9.82811583227268</c:v>
                </c:pt>
                <c:pt idx="335">
                  <c:v>-9.88603624579553</c:v>
                </c:pt>
                <c:pt idx="336">
                  <c:v>-9.94398010040023</c:v>
                </c:pt>
                <c:pt idx="337">
                  <c:v>-10.0017943099959</c:v>
                </c:pt>
                <c:pt idx="338">
                  <c:v>-10.0596096207644</c:v>
                </c:pt>
                <c:pt idx="339">
                  <c:v>-10.1176089065275</c:v>
                </c:pt>
                <c:pt idx="340">
                  <c:v>-10.176033793805</c:v>
                </c:pt>
                <c:pt idx="341">
                  <c:v>-10.2344820057672</c:v>
                </c:pt>
                <c:pt idx="342">
                  <c:v>-10.2926010593801</c:v>
                </c:pt>
                <c:pt idx="343">
                  <c:v>-10.3506250725749</c:v>
                </c:pt>
                <c:pt idx="344">
                  <c:v>-10.4085742128824</c:v>
                </c:pt>
                <c:pt idx="345">
                  <c:v>-10.4661818711046</c:v>
                </c:pt>
                <c:pt idx="346">
                  <c:v>-10.5238127384139</c:v>
                </c:pt>
                <c:pt idx="347">
                  <c:v>-10.5811595013094</c:v>
                </c:pt>
                <c:pt idx="348">
                  <c:v>-10.6383817082936</c:v>
                </c:pt>
                <c:pt idx="349">
                  <c:v>-10.6956548520873</c:v>
                </c:pt>
                <c:pt idx="350">
                  <c:v>-10.7531237434638</c:v>
                </c:pt>
                <c:pt idx="351">
                  <c:v>-10.8106157291333</c:v>
                </c:pt>
                <c:pt idx="352">
                  <c:v>-10.8682920966343</c:v>
                </c:pt>
                <c:pt idx="353">
                  <c:v>-10.9260847896534</c:v>
                </c:pt>
                <c:pt idx="354">
                  <c:v>-10.9838296168113</c:v>
                </c:pt>
                <c:pt idx="355">
                  <c:v>-11.0412304223955</c:v>
                </c:pt>
                <c:pt idx="356">
                  <c:v>-11.0986542082849</c:v>
                </c:pt>
                <c:pt idx="357">
                  <c:v>-11.1558038791528</c:v>
                </c:pt>
                <c:pt idx="358">
                  <c:v>-11.2128431129259</c:v>
                </c:pt>
                <c:pt idx="359">
                  <c:v>-11.2698128521056</c:v>
                </c:pt>
                <c:pt idx="360">
                  <c:v>-11.3264748214782</c:v>
                </c:pt>
                <c:pt idx="361">
                  <c:v>-11.3831596579773</c:v>
                </c:pt>
                <c:pt idx="362">
                  <c:v>-11.4399950774069</c:v>
                </c:pt>
                <c:pt idx="363">
                  <c:v>-11.4968966532383</c:v>
                </c:pt>
                <c:pt idx="364">
                  <c:v>-11.5539270220792</c:v>
                </c:pt>
                <c:pt idx="365">
                  <c:v>-11.6112239498827</c:v>
                </c:pt>
                <c:pt idx="366">
                  <c:v>-11.6685436324444</c:v>
                </c:pt>
                <c:pt idx="367">
                  <c:v>-11.7255218162431</c:v>
                </c:pt>
                <c:pt idx="368">
                  <c:v>-11.7824799992658</c:v>
                </c:pt>
                <c:pt idx="369">
                  <c:v>-11.8392661060392</c:v>
                </c:pt>
                <c:pt idx="370">
                  <c:v>-11.8958697621803</c:v>
                </c:pt>
                <c:pt idx="371">
                  <c:v>-11.9524649956714</c:v>
                </c:pt>
                <c:pt idx="372">
                  <c:v>-12.0087210131754</c:v>
                </c:pt>
                <c:pt idx="373">
                  <c:v>-12.064999629486</c:v>
                </c:pt>
                <c:pt idx="374">
                  <c:v>-12.1211040104888</c:v>
                </c:pt>
                <c:pt idx="375">
                  <c:v>-12.1771344811247</c:v>
                </c:pt>
                <c:pt idx="376">
                  <c:v>-12.2334226068528</c:v>
                </c:pt>
              </c:numCache>
            </c:numRef>
          </c:xVal>
          <c:yVal>
            <c:numRef>
              <c:f>Sheet2!$K$232:$K$608</c:f>
              <c:numCache>
                <c:formatCode>General</c:formatCode>
                <c:ptCount val="377"/>
                <c:pt idx="0">
                  <c:v>43</c:v>
                </c:pt>
                <c:pt idx="1">
                  <c:v>46</c:v>
                </c:pt>
                <c:pt idx="2">
                  <c:v>50</c:v>
                </c:pt>
                <c:pt idx="3">
                  <c:v>54</c:v>
                </c:pt>
                <c:pt idx="4">
                  <c:v>58</c:v>
                </c:pt>
                <c:pt idx="5">
                  <c:v>62</c:v>
                </c:pt>
                <c:pt idx="6">
                  <c:v>66</c:v>
                </c:pt>
                <c:pt idx="7">
                  <c:v>70</c:v>
                </c:pt>
                <c:pt idx="8">
                  <c:v>75</c:v>
                </c:pt>
                <c:pt idx="9">
                  <c:v>79</c:v>
                </c:pt>
                <c:pt idx="10">
                  <c:v>83</c:v>
                </c:pt>
                <c:pt idx="11">
                  <c:v>87</c:v>
                </c:pt>
                <c:pt idx="12">
                  <c:v>91</c:v>
                </c:pt>
                <c:pt idx="13">
                  <c:v>95</c:v>
                </c:pt>
                <c:pt idx="14">
                  <c:v>100</c:v>
                </c:pt>
                <c:pt idx="15">
                  <c:v>105</c:v>
                </c:pt>
                <c:pt idx="16">
                  <c:v>109</c:v>
                </c:pt>
                <c:pt idx="17">
                  <c:v>114</c:v>
                </c:pt>
                <c:pt idx="18">
                  <c:v>118</c:v>
                </c:pt>
                <c:pt idx="19">
                  <c:v>123</c:v>
                </c:pt>
                <c:pt idx="20">
                  <c:v>127</c:v>
                </c:pt>
                <c:pt idx="21">
                  <c:v>132</c:v>
                </c:pt>
                <c:pt idx="22">
                  <c:v>136</c:v>
                </c:pt>
                <c:pt idx="23">
                  <c:v>141</c:v>
                </c:pt>
                <c:pt idx="24">
                  <c:v>146</c:v>
                </c:pt>
                <c:pt idx="25">
                  <c:v>151</c:v>
                </c:pt>
                <c:pt idx="26">
                  <c:v>156</c:v>
                </c:pt>
                <c:pt idx="27">
                  <c:v>161</c:v>
                </c:pt>
                <c:pt idx="28">
                  <c:v>165</c:v>
                </c:pt>
                <c:pt idx="29">
                  <c:v>170</c:v>
                </c:pt>
                <c:pt idx="30">
                  <c:v>175</c:v>
                </c:pt>
                <c:pt idx="31">
                  <c:v>180</c:v>
                </c:pt>
                <c:pt idx="32">
                  <c:v>186</c:v>
                </c:pt>
                <c:pt idx="33">
                  <c:v>191</c:v>
                </c:pt>
                <c:pt idx="34">
                  <c:v>196</c:v>
                </c:pt>
                <c:pt idx="35">
                  <c:v>201</c:v>
                </c:pt>
                <c:pt idx="36">
                  <c:v>206</c:v>
                </c:pt>
                <c:pt idx="37">
                  <c:v>212</c:v>
                </c:pt>
                <c:pt idx="38">
                  <c:v>217</c:v>
                </c:pt>
                <c:pt idx="39">
                  <c:v>222</c:v>
                </c:pt>
                <c:pt idx="40">
                  <c:v>227</c:v>
                </c:pt>
                <c:pt idx="41">
                  <c:v>233</c:v>
                </c:pt>
                <c:pt idx="42">
                  <c:v>238</c:v>
                </c:pt>
                <c:pt idx="43">
                  <c:v>243</c:v>
                </c:pt>
                <c:pt idx="44">
                  <c:v>249</c:v>
                </c:pt>
                <c:pt idx="45">
                  <c:v>254</c:v>
                </c:pt>
                <c:pt idx="46">
                  <c:v>259</c:v>
                </c:pt>
                <c:pt idx="47">
                  <c:v>265</c:v>
                </c:pt>
                <c:pt idx="48">
                  <c:v>271</c:v>
                </c:pt>
                <c:pt idx="49">
                  <c:v>276</c:v>
                </c:pt>
                <c:pt idx="50">
                  <c:v>282</c:v>
                </c:pt>
                <c:pt idx="51">
                  <c:v>288</c:v>
                </c:pt>
                <c:pt idx="52">
                  <c:v>293</c:v>
                </c:pt>
                <c:pt idx="53">
                  <c:v>299</c:v>
                </c:pt>
                <c:pt idx="54">
                  <c:v>305</c:v>
                </c:pt>
                <c:pt idx="55">
                  <c:v>311</c:v>
                </c:pt>
                <c:pt idx="56">
                  <c:v>316</c:v>
                </c:pt>
                <c:pt idx="57">
                  <c:v>322</c:v>
                </c:pt>
                <c:pt idx="58">
                  <c:v>328</c:v>
                </c:pt>
                <c:pt idx="59">
                  <c:v>334</c:v>
                </c:pt>
                <c:pt idx="60">
                  <c:v>340</c:v>
                </c:pt>
                <c:pt idx="61">
                  <c:v>345</c:v>
                </c:pt>
                <c:pt idx="62">
                  <c:v>352</c:v>
                </c:pt>
                <c:pt idx="63">
                  <c:v>358</c:v>
                </c:pt>
                <c:pt idx="64">
                  <c:v>364</c:v>
                </c:pt>
                <c:pt idx="65">
                  <c:v>370</c:v>
                </c:pt>
                <c:pt idx="66">
                  <c:v>376</c:v>
                </c:pt>
                <c:pt idx="67">
                  <c:v>382</c:v>
                </c:pt>
                <c:pt idx="68">
                  <c:v>388</c:v>
                </c:pt>
                <c:pt idx="69">
                  <c:v>394</c:v>
                </c:pt>
                <c:pt idx="70">
                  <c:v>401</c:v>
                </c:pt>
                <c:pt idx="71">
                  <c:v>406</c:v>
                </c:pt>
                <c:pt idx="72">
                  <c:v>412</c:v>
                </c:pt>
                <c:pt idx="73">
                  <c:v>418</c:v>
                </c:pt>
                <c:pt idx="74">
                  <c:v>424</c:v>
                </c:pt>
                <c:pt idx="75">
                  <c:v>430</c:v>
                </c:pt>
                <c:pt idx="76">
                  <c:v>436</c:v>
                </c:pt>
                <c:pt idx="77">
                  <c:v>442</c:v>
                </c:pt>
                <c:pt idx="78">
                  <c:v>448</c:v>
                </c:pt>
                <c:pt idx="79">
                  <c:v>454</c:v>
                </c:pt>
                <c:pt idx="80">
                  <c:v>460</c:v>
                </c:pt>
                <c:pt idx="81">
                  <c:v>466</c:v>
                </c:pt>
                <c:pt idx="82">
                  <c:v>473</c:v>
                </c:pt>
                <c:pt idx="83">
                  <c:v>479</c:v>
                </c:pt>
                <c:pt idx="84">
                  <c:v>485</c:v>
                </c:pt>
                <c:pt idx="85">
                  <c:v>491</c:v>
                </c:pt>
                <c:pt idx="86">
                  <c:v>498</c:v>
                </c:pt>
                <c:pt idx="87">
                  <c:v>504</c:v>
                </c:pt>
                <c:pt idx="88">
                  <c:v>510</c:v>
                </c:pt>
                <c:pt idx="89">
                  <c:v>516</c:v>
                </c:pt>
                <c:pt idx="90">
                  <c:v>523</c:v>
                </c:pt>
                <c:pt idx="91">
                  <c:v>529</c:v>
                </c:pt>
                <c:pt idx="92">
                  <c:v>535</c:v>
                </c:pt>
                <c:pt idx="93">
                  <c:v>542</c:v>
                </c:pt>
                <c:pt idx="94">
                  <c:v>548</c:v>
                </c:pt>
                <c:pt idx="95">
                  <c:v>554</c:v>
                </c:pt>
                <c:pt idx="96">
                  <c:v>561</c:v>
                </c:pt>
                <c:pt idx="97">
                  <c:v>567</c:v>
                </c:pt>
                <c:pt idx="98">
                  <c:v>574</c:v>
                </c:pt>
                <c:pt idx="99">
                  <c:v>580</c:v>
                </c:pt>
                <c:pt idx="100">
                  <c:v>587</c:v>
                </c:pt>
                <c:pt idx="101">
                  <c:v>594</c:v>
                </c:pt>
                <c:pt idx="102">
                  <c:v>600</c:v>
                </c:pt>
                <c:pt idx="103">
                  <c:v>607</c:v>
                </c:pt>
                <c:pt idx="104">
                  <c:v>613</c:v>
                </c:pt>
                <c:pt idx="105">
                  <c:v>620</c:v>
                </c:pt>
                <c:pt idx="106">
                  <c:v>627</c:v>
                </c:pt>
                <c:pt idx="107">
                  <c:v>633</c:v>
                </c:pt>
                <c:pt idx="108">
                  <c:v>640</c:v>
                </c:pt>
                <c:pt idx="109">
                  <c:v>647</c:v>
                </c:pt>
                <c:pt idx="110">
                  <c:v>654</c:v>
                </c:pt>
                <c:pt idx="111">
                  <c:v>660</c:v>
                </c:pt>
                <c:pt idx="112">
                  <c:v>667</c:v>
                </c:pt>
                <c:pt idx="113">
                  <c:v>673</c:v>
                </c:pt>
                <c:pt idx="114">
                  <c:v>680</c:v>
                </c:pt>
                <c:pt idx="115">
                  <c:v>686</c:v>
                </c:pt>
                <c:pt idx="116">
                  <c:v>692</c:v>
                </c:pt>
                <c:pt idx="117">
                  <c:v>699</c:v>
                </c:pt>
                <c:pt idx="118">
                  <c:v>705</c:v>
                </c:pt>
                <c:pt idx="119">
                  <c:v>711</c:v>
                </c:pt>
                <c:pt idx="120">
                  <c:v>718</c:v>
                </c:pt>
                <c:pt idx="121">
                  <c:v>724</c:v>
                </c:pt>
                <c:pt idx="122">
                  <c:v>731</c:v>
                </c:pt>
                <c:pt idx="123">
                  <c:v>737</c:v>
                </c:pt>
                <c:pt idx="124">
                  <c:v>744</c:v>
                </c:pt>
                <c:pt idx="125">
                  <c:v>750</c:v>
                </c:pt>
                <c:pt idx="126">
                  <c:v>757</c:v>
                </c:pt>
                <c:pt idx="127">
                  <c:v>763</c:v>
                </c:pt>
                <c:pt idx="128">
                  <c:v>770</c:v>
                </c:pt>
                <c:pt idx="129">
                  <c:v>776</c:v>
                </c:pt>
                <c:pt idx="130">
                  <c:v>783</c:v>
                </c:pt>
                <c:pt idx="131">
                  <c:v>790</c:v>
                </c:pt>
                <c:pt idx="132">
                  <c:v>796</c:v>
                </c:pt>
                <c:pt idx="133">
                  <c:v>803</c:v>
                </c:pt>
                <c:pt idx="134">
                  <c:v>810</c:v>
                </c:pt>
                <c:pt idx="135">
                  <c:v>817</c:v>
                </c:pt>
                <c:pt idx="136">
                  <c:v>823</c:v>
                </c:pt>
                <c:pt idx="137">
                  <c:v>830</c:v>
                </c:pt>
                <c:pt idx="138">
                  <c:v>837</c:v>
                </c:pt>
                <c:pt idx="139">
                  <c:v>844</c:v>
                </c:pt>
                <c:pt idx="140">
                  <c:v>851</c:v>
                </c:pt>
                <c:pt idx="141">
                  <c:v>857</c:v>
                </c:pt>
                <c:pt idx="142">
                  <c:v>864</c:v>
                </c:pt>
                <c:pt idx="143">
                  <c:v>871</c:v>
                </c:pt>
                <c:pt idx="144">
                  <c:v>878</c:v>
                </c:pt>
                <c:pt idx="145">
                  <c:v>885</c:v>
                </c:pt>
                <c:pt idx="146">
                  <c:v>892</c:v>
                </c:pt>
                <c:pt idx="147">
                  <c:v>899</c:v>
                </c:pt>
                <c:pt idx="148">
                  <c:v>906</c:v>
                </c:pt>
                <c:pt idx="149">
                  <c:v>913</c:v>
                </c:pt>
                <c:pt idx="150">
                  <c:v>920</c:v>
                </c:pt>
                <c:pt idx="151">
                  <c:v>927</c:v>
                </c:pt>
                <c:pt idx="152">
                  <c:v>935</c:v>
                </c:pt>
                <c:pt idx="153">
                  <c:v>942</c:v>
                </c:pt>
                <c:pt idx="154">
                  <c:v>949</c:v>
                </c:pt>
                <c:pt idx="155">
                  <c:v>956</c:v>
                </c:pt>
                <c:pt idx="156">
                  <c:v>963</c:v>
                </c:pt>
                <c:pt idx="157">
                  <c:v>971</c:v>
                </c:pt>
                <c:pt idx="158">
                  <c:v>978</c:v>
                </c:pt>
                <c:pt idx="159">
                  <c:v>985</c:v>
                </c:pt>
                <c:pt idx="160">
                  <c:v>992</c:v>
                </c:pt>
                <c:pt idx="161">
                  <c:v>1000</c:v>
                </c:pt>
                <c:pt idx="162">
                  <c:v>1007</c:v>
                </c:pt>
                <c:pt idx="163">
                  <c:v>1014</c:v>
                </c:pt>
                <c:pt idx="164">
                  <c:v>1022</c:v>
                </c:pt>
                <c:pt idx="165">
                  <c:v>1029</c:v>
                </c:pt>
                <c:pt idx="166">
                  <c:v>1037</c:v>
                </c:pt>
                <c:pt idx="167">
                  <c:v>1044</c:v>
                </c:pt>
                <c:pt idx="168">
                  <c:v>1051</c:v>
                </c:pt>
                <c:pt idx="169">
                  <c:v>1059</c:v>
                </c:pt>
                <c:pt idx="170">
                  <c:v>1067</c:v>
                </c:pt>
                <c:pt idx="171">
                  <c:v>1074</c:v>
                </c:pt>
                <c:pt idx="172">
                  <c:v>1081</c:v>
                </c:pt>
                <c:pt idx="173">
                  <c:v>1089</c:v>
                </c:pt>
                <c:pt idx="174">
                  <c:v>1097</c:v>
                </c:pt>
                <c:pt idx="175">
                  <c:v>1104</c:v>
                </c:pt>
                <c:pt idx="176">
                  <c:v>1112</c:v>
                </c:pt>
                <c:pt idx="177">
                  <c:v>1119</c:v>
                </c:pt>
                <c:pt idx="178">
                  <c:v>1127</c:v>
                </c:pt>
                <c:pt idx="179">
                  <c:v>1135</c:v>
                </c:pt>
                <c:pt idx="180">
                  <c:v>1143</c:v>
                </c:pt>
                <c:pt idx="181">
                  <c:v>1150</c:v>
                </c:pt>
                <c:pt idx="182">
                  <c:v>1158</c:v>
                </c:pt>
                <c:pt idx="183">
                  <c:v>1166</c:v>
                </c:pt>
                <c:pt idx="184">
                  <c:v>1174</c:v>
                </c:pt>
                <c:pt idx="185">
                  <c:v>1181</c:v>
                </c:pt>
                <c:pt idx="186">
                  <c:v>1189</c:v>
                </c:pt>
                <c:pt idx="187">
                  <c:v>1197</c:v>
                </c:pt>
                <c:pt idx="188">
                  <c:v>1205</c:v>
                </c:pt>
                <c:pt idx="189">
                  <c:v>1213</c:v>
                </c:pt>
                <c:pt idx="190">
                  <c:v>1221</c:v>
                </c:pt>
                <c:pt idx="191">
                  <c:v>1229</c:v>
                </c:pt>
                <c:pt idx="192">
                  <c:v>1236</c:v>
                </c:pt>
                <c:pt idx="193">
                  <c:v>1244</c:v>
                </c:pt>
                <c:pt idx="194">
                  <c:v>1253</c:v>
                </c:pt>
                <c:pt idx="195">
                  <c:v>1261</c:v>
                </c:pt>
                <c:pt idx="196">
                  <c:v>1269</c:v>
                </c:pt>
                <c:pt idx="197">
                  <c:v>1277</c:v>
                </c:pt>
                <c:pt idx="198">
                  <c:v>1285</c:v>
                </c:pt>
                <c:pt idx="199">
                  <c:v>1293</c:v>
                </c:pt>
                <c:pt idx="200">
                  <c:v>1301</c:v>
                </c:pt>
                <c:pt idx="201">
                  <c:v>1309</c:v>
                </c:pt>
                <c:pt idx="202">
                  <c:v>1317</c:v>
                </c:pt>
                <c:pt idx="203">
                  <c:v>1325</c:v>
                </c:pt>
                <c:pt idx="204">
                  <c:v>1333</c:v>
                </c:pt>
                <c:pt idx="205">
                  <c:v>1342</c:v>
                </c:pt>
                <c:pt idx="206">
                  <c:v>1350</c:v>
                </c:pt>
                <c:pt idx="207">
                  <c:v>1358</c:v>
                </c:pt>
                <c:pt idx="208">
                  <c:v>1366</c:v>
                </c:pt>
                <c:pt idx="209">
                  <c:v>1375</c:v>
                </c:pt>
                <c:pt idx="210">
                  <c:v>1383</c:v>
                </c:pt>
                <c:pt idx="211">
                  <c:v>1391</c:v>
                </c:pt>
                <c:pt idx="212">
                  <c:v>1399</c:v>
                </c:pt>
                <c:pt idx="213">
                  <c:v>1408</c:v>
                </c:pt>
                <c:pt idx="214">
                  <c:v>1416</c:v>
                </c:pt>
                <c:pt idx="215">
                  <c:v>1424</c:v>
                </c:pt>
                <c:pt idx="216">
                  <c:v>1433</c:v>
                </c:pt>
                <c:pt idx="217">
                  <c:v>1441</c:v>
                </c:pt>
                <c:pt idx="218">
                  <c:v>1450</c:v>
                </c:pt>
                <c:pt idx="219">
                  <c:v>1458</c:v>
                </c:pt>
                <c:pt idx="220">
                  <c:v>1467</c:v>
                </c:pt>
                <c:pt idx="221">
                  <c:v>1475</c:v>
                </c:pt>
                <c:pt idx="222">
                  <c:v>1484</c:v>
                </c:pt>
                <c:pt idx="223">
                  <c:v>1492</c:v>
                </c:pt>
                <c:pt idx="224">
                  <c:v>1501</c:v>
                </c:pt>
                <c:pt idx="225">
                  <c:v>1509</c:v>
                </c:pt>
                <c:pt idx="226">
                  <c:v>1518</c:v>
                </c:pt>
                <c:pt idx="227">
                  <c:v>1526</c:v>
                </c:pt>
                <c:pt idx="228">
                  <c:v>1535</c:v>
                </c:pt>
                <c:pt idx="229">
                  <c:v>1543</c:v>
                </c:pt>
                <c:pt idx="230">
                  <c:v>1552</c:v>
                </c:pt>
                <c:pt idx="231">
                  <c:v>1561</c:v>
                </c:pt>
                <c:pt idx="232">
                  <c:v>1570</c:v>
                </c:pt>
                <c:pt idx="233">
                  <c:v>1578</c:v>
                </c:pt>
                <c:pt idx="234">
                  <c:v>1587</c:v>
                </c:pt>
                <c:pt idx="235">
                  <c:v>1596</c:v>
                </c:pt>
                <c:pt idx="236">
                  <c:v>1604</c:v>
                </c:pt>
                <c:pt idx="237">
                  <c:v>1613</c:v>
                </c:pt>
                <c:pt idx="238">
                  <c:v>1622</c:v>
                </c:pt>
                <c:pt idx="239">
                  <c:v>1630</c:v>
                </c:pt>
                <c:pt idx="240">
                  <c:v>1639</c:v>
                </c:pt>
                <c:pt idx="241">
                  <c:v>1648</c:v>
                </c:pt>
                <c:pt idx="242">
                  <c:v>1657</c:v>
                </c:pt>
                <c:pt idx="243">
                  <c:v>1666</c:v>
                </c:pt>
                <c:pt idx="244">
                  <c:v>1675</c:v>
                </c:pt>
                <c:pt idx="245">
                  <c:v>1684</c:v>
                </c:pt>
                <c:pt idx="246">
                  <c:v>1692</c:v>
                </c:pt>
                <c:pt idx="247">
                  <c:v>1701</c:v>
                </c:pt>
                <c:pt idx="248">
                  <c:v>1710</c:v>
                </c:pt>
                <c:pt idx="249">
                  <c:v>1719</c:v>
                </c:pt>
                <c:pt idx="250">
                  <c:v>1728</c:v>
                </c:pt>
                <c:pt idx="251">
                  <c:v>1737</c:v>
                </c:pt>
                <c:pt idx="252">
                  <c:v>1746</c:v>
                </c:pt>
                <c:pt idx="253">
                  <c:v>1755</c:v>
                </c:pt>
                <c:pt idx="254">
                  <c:v>1764</c:v>
                </c:pt>
                <c:pt idx="255">
                  <c:v>1773</c:v>
                </c:pt>
                <c:pt idx="256">
                  <c:v>1782</c:v>
                </c:pt>
                <c:pt idx="257">
                  <c:v>1791</c:v>
                </c:pt>
                <c:pt idx="258">
                  <c:v>1800</c:v>
                </c:pt>
                <c:pt idx="259">
                  <c:v>1809</c:v>
                </c:pt>
                <c:pt idx="260">
                  <c:v>1819</c:v>
                </c:pt>
                <c:pt idx="261">
                  <c:v>1828</c:v>
                </c:pt>
                <c:pt idx="262">
                  <c:v>1837</c:v>
                </c:pt>
                <c:pt idx="263">
                  <c:v>1846</c:v>
                </c:pt>
                <c:pt idx="264">
                  <c:v>1855</c:v>
                </c:pt>
                <c:pt idx="265">
                  <c:v>1864</c:v>
                </c:pt>
                <c:pt idx="266">
                  <c:v>1874</c:v>
                </c:pt>
                <c:pt idx="267">
                  <c:v>1883</c:v>
                </c:pt>
                <c:pt idx="268">
                  <c:v>1892</c:v>
                </c:pt>
                <c:pt idx="269">
                  <c:v>1901</c:v>
                </c:pt>
                <c:pt idx="270">
                  <c:v>1910</c:v>
                </c:pt>
                <c:pt idx="271">
                  <c:v>1920</c:v>
                </c:pt>
                <c:pt idx="272">
                  <c:v>1929</c:v>
                </c:pt>
                <c:pt idx="273">
                  <c:v>1938</c:v>
                </c:pt>
                <c:pt idx="274">
                  <c:v>1947</c:v>
                </c:pt>
                <c:pt idx="275">
                  <c:v>1957</c:v>
                </c:pt>
                <c:pt idx="276">
                  <c:v>1966</c:v>
                </c:pt>
                <c:pt idx="277">
                  <c:v>1976</c:v>
                </c:pt>
                <c:pt idx="278">
                  <c:v>1985</c:v>
                </c:pt>
                <c:pt idx="279">
                  <c:v>1994</c:v>
                </c:pt>
                <c:pt idx="280">
                  <c:v>2004</c:v>
                </c:pt>
                <c:pt idx="281">
                  <c:v>2013</c:v>
                </c:pt>
                <c:pt idx="282">
                  <c:v>2022</c:v>
                </c:pt>
                <c:pt idx="283">
                  <c:v>2032</c:v>
                </c:pt>
                <c:pt idx="284">
                  <c:v>2041</c:v>
                </c:pt>
                <c:pt idx="285">
                  <c:v>2051</c:v>
                </c:pt>
                <c:pt idx="286">
                  <c:v>2060</c:v>
                </c:pt>
                <c:pt idx="287">
                  <c:v>2070</c:v>
                </c:pt>
                <c:pt idx="288">
                  <c:v>2079</c:v>
                </c:pt>
                <c:pt idx="289">
                  <c:v>2089</c:v>
                </c:pt>
                <c:pt idx="290">
                  <c:v>2098</c:v>
                </c:pt>
                <c:pt idx="291">
                  <c:v>2107</c:v>
                </c:pt>
                <c:pt idx="292">
                  <c:v>2117</c:v>
                </c:pt>
                <c:pt idx="293">
                  <c:v>2126</c:v>
                </c:pt>
                <c:pt idx="294">
                  <c:v>2136</c:v>
                </c:pt>
                <c:pt idx="295">
                  <c:v>2146</c:v>
                </c:pt>
                <c:pt idx="296">
                  <c:v>2155</c:v>
                </c:pt>
                <c:pt idx="297">
                  <c:v>2165</c:v>
                </c:pt>
                <c:pt idx="298">
                  <c:v>2174</c:v>
                </c:pt>
                <c:pt idx="299">
                  <c:v>2184</c:v>
                </c:pt>
                <c:pt idx="300">
                  <c:v>2194</c:v>
                </c:pt>
                <c:pt idx="301">
                  <c:v>2203</c:v>
                </c:pt>
                <c:pt idx="302">
                  <c:v>2213</c:v>
                </c:pt>
                <c:pt idx="303">
                  <c:v>2222</c:v>
                </c:pt>
                <c:pt idx="304">
                  <c:v>2232</c:v>
                </c:pt>
                <c:pt idx="305">
                  <c:v>2242</c:v>
                </c:pt>
                <c:pt idx="306">
                  <c:v>2251</c:v>
                </c:pt>
                <c:pt idx="307">
                  <c:v>2261</c:v>
                </c:pt>
                <c:pt idx="308">
                  <c:v>2271</c:v>
                </c:pt>
                <c:pt idx="309">
                  <c:v>2281</c:v>
                </c:pt>
                <c:pt idx="310">
                  <c:v>2290</c:v>
                </c:pt>
                <c:pt idx="311">
                  <c:v>2300</c:v>
                </c:pt>
                <c:pt idx="312">
                  <c:v>2309</c:v>
                </c:pt>
                <c:pt idx="313">
                  <c:v>2319</c:v>
                </c:pt>
                <c:pt idx="314">
                  <c:v>2329</c:v>
                </c:pt>
                <c:pt idx="315">
                  <c:v>2338</c:v>
                </c:pt>
                <c:pt idx="316">
                  <c:v>2348</c:v>
                </c:pt>
                <c:pt idx="317">
                  <c:v>2358</c:v>
                </c:pt>
                <c:pt idx="318">
                  <c:v>2368</c:v>
                </c:pt>
                <c:pt idx="319">
                  <c:v>2378</c:v>
                </c:pt>
                <c:pt idx="320">
                  <c:v>2388</c:v>
                </c:pt>
                <c:pt idx="321">
                  <c:v>2397</c:v>
                </c:pt>
                <c:pt idx="322">
                  <c:v>2407</c:v>
                </c:pt>
                <c:pt idx="323">
                  <c:v>2417</c:v>
                </c:pt>
                <c:pt idx="324">
                  <c:v>2427</c:v>
                </c:pt>
                <c:pt idx="325">
                  <c:v>2436</c:v>
                </c:pt>
                <c:pt idx="326">
                  <c:v>2446</c:v>
                </c:pt>
                <c:pt idx="327">
                  <c:v>2456</c:v>
                </c:pt>
                <c:pt idx="328">
                  <c:v>2466</c:v>
                </c:pt>
                <c:pt idx="329">
                  <c:v>2476</c:v>
                </c:pt>
                <c:pt idx="330">
                  <c:v>2486</c:v>
                </c:pt>
                <c:pt idx="331">
                  <c:v>2495</c:v>
                </c:pt>
                <c:pt idx="332">
                  <c:v>2505</c:v>
                </c:pt>
                <c:pt idx="333">
                  <c:v>2515</c:v>
                </c:pt>
                <c:pt idx="334">
                  <c:v>2525</c:v>
                </c:pt>
                <c:pt idx="335">
                  <c:v>2535</c:v>
                </c:pt>
                <c:pt idx="336">
                  <c:v>2545</c:v>
                </c:pt>
                <c:pt idx="337">
                  <c:v>2555</c:v>
                </c:pt>
                <c:pt idx="338">
                  <c:v>2564</c:v>
                </c:pt>
                <c:pt idx="339">
                  <c:v>2574</c:v>
                </c:pt>
                <c:pt idx="340">
                  <c:v>2584</c:v>
                </c:pt>
                <c:pt idx="341">
                  <c:v>2594</c:v>
                </c:pt>
                <c:pt idx="342">
                  <c:v>2604</c:v>
                </c:pt>
                <c:pt idx="343">
                  <c:v>2614</c:v>
                </c:pt>
                <c:pt idx="344">
                  <c:v>2624</c:v>
                </c:pt>
                <c:pt idx="345">
                  <c:v>2634</c:v>
                </c:pt>
                <c:pt idx="346">
                  <c:v>2644</c:v>
                </c:pt>
                <c:pt idx="347">
                  <c:v>2654</c:v>
                </c:pt>
                <c:pt idx="348">
                  <c:v>2664</c:v>
                </c:pt>
                <c:pt idx="349">
                  <c:v>2673</c:v>
                </c:pt>
                <c:pt idx="350">
                  <c:v>2683</c:v>
                </c:pt>
                <c:pt idx="351">
                  <c:v>2693</c:v>
                </c:pt>
                <c:pt idx="352">
                  <c:v>2703</c:v>
                </c:pt>
                <c:pt idx="353">
                  <c:v>2713</c:v>
                </c:pt>
                <c:pt idx="354">
                  <c:v>2723</c:v>
                </c:pt>
                <c:pt idx="355">
                  <c:v>2733</c:v>
                </c:pt>
                <c:pt idx="356">
                  <c:v>2743</c:v>
                </c:pt>
                <c:pt idx="357">
                  <c:v>2753</c:v>
                </c:pt>
                <c:pt idx="358">
                  <c:v>2763</c:v>
                </c:pt>
                <c:pt idx="359">
                  <c:v>2773</c:v>
                </c:pt>
                <c:pt idx="360">
                  <c:v>2783</c:v>
                </c:pt>
                <c:pt idx="361">
                  <c:v>2792</c:v>
                </c:pt>
                <c:pt idx="362">
                  <c:v>2802</c:v>
                </c:pt>
                <c:pt idx="363">
                  <c:v>2812</c:v>
                </c:pt>
                <c:pt idx="364">
                  <c:v>2822</c:v>
                </c:pt>
                <c:pt idx="365">
                  <c:v>2832</c:v>
                </c:pt>
                <c:pt idx="366">
                  <c:v>2842</c:v>
                </c:pt>
                <c:pt idx="367">
                  <c:v>2852</c:v>
                </c:pt>
                <c:pt idx="368">
                  <c:v>2862</c:v>
                </c:pt>
                <c:pt idx="369">
                  <c:v>2872</c:v>
                </c:pt>
                <c:pt idx="370">
                  <c:v>2882</c:v>
                </c:pt>
                <c:pt idx="371">
                  <c:v>2892</c:v>
                </c:pt>
                <c:pt idx="372">
                  <c:v>2897</c:v>
                </c:pt>
                <c:pt idx="373">
                  <c:v>2903</c:v>
                </c:pt>
                <c:pt idx="374">
                  <c:v>2908</c:v>
                </c:pt>
                <c:pt idx="375">
                  <c:v>2914</c:v>
                </c:pt>
                <c:pt idx="376">
                  <c:v>2919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Sheet2!$AG$1</c:f>
              <c:strCache>
                <c:ptCount val="1"/>
                <c:pt idx="0">
                  <c:v>fo2_12p5_reverse</c:v>
                </c:pt>
              </c:strCache>
            </c:strRef>
          </c:tx>
          <c:spPr>
            <a:solidFill>
              <a:srgbClr val="a5a5a5"/>
            </a:solidFill>
            <a:ln cap="rnd" w="19080">
              <a:solidFill>
                <a:srgbClr val="a5a5a5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Sheet2!$AG$232:$AG$608</c:f>
              <c:numCache>
                <c:formatCode>General</c:formatCode>
                <c:ptCount val="377"/>
                <c:pt idx="0">
                  <c:v>17.8483476069218</c:v>
                </c:pt>
                <c:pt idx="1">
                  <c:v>17.7175316107336</c:v>
                </c:pt>
                <c:pt idx="2">
                  <c:v>17.5868206420491</c:v>
                </c:pt>
                <c:pt idx="3">
                  <c:v>17.4560112648762</c:v>
                </c:pt>
                <c:pt idx="4">
                  <c:v>17.3254671276194</c:v>
                </c:pt>
                <c:pt idx="5">
                  <c:v>17.1951871634032</c:v>
                </c:pt>
                <c:pt idx="6">
                  <c:v>17.0651703125473</c:v>
                </c:pt>
                <c:pt idx="7">
                  <c:v>16.9354155224994</c:v>
                </c:pt>
                <c:pt idx="8">
                  <c:v>16.8059217477696</c:v>
                </c:pt>
                <c:pt idx="9">
                  <c:v>16.6766879498652</c:v>
                </c:pt>
                <c:pt idx="10">
                  <c:v>16.5477130972267</c:v>
                </c:pt>
                <c:pt idx="11">
                  <c:v>16.4189961651639</c:v>
                </c:pt>
                <c:pt idx="12">
                  <c:v>16.2905361357931</c:v>
                </c:pt>
                <c:pt idx="13">
                  <c:v>16.162031639037</c:v>
                </c:pt>
                <c:pt idx="14">
                  <c:v>16.0337602344843</c:v>
                </c:pt>
                <c:pt idx="15">
                  <c:v>15.9057427191952</c:v>
                </c:pt>
                <c:pt idx="16">
                  <c:v>15.7779781018985</c:v>
                </c:pt>
                <c:pt idx="17">
                  <c:v>15.6504653978264</c:v>
                </c:pt>
                <c:pt idx="18">
                  <c:v>15.5232036286555</c:v>
                </c:pt>
                <c:pt idx="19">
                  <c:v>15.3961918224491</c:v>
                </c:pt>
                <c:pt idx="20">
                  <c:v>15.2694290135997</c:v>
                </c:pt>
                <c:pt idx="21">
                  <c:v>15.1429142427725</c:v>
                </c:pt>
                <c:pt idx="22">
                  <c:v>15.0165576396592</c:v>
                </c:pt>
                <c:pt idx="23">
                  <c:v>14.890355502046</c:v>
                </c:pt>
                <c:pt idx="24">
                  <c:v>14.7643985615294</c:v>
                </c:pt>
                <c:pt idx="25">
                  <c:v>14.6386858833116</c:v>
                </c:pt>
                <c:pt idx="26">
                  <c:v>14.5132165385931</c:v>
                </c:pt>
                <c:pt idx="27">
                  <c:v>14.387989604521</c:v>
                </c:pt>
                <c:pt idx="28">
                  <c:v>14.2630041641353</c:v>
                </c:pt>
                <c:pt idx="29">
                  <c:v>14.1382593063183</c:v>
                </c:pt>
                <c:pt idx="30">
                  <c:v>14.0137541257427</c:v>
                </c:pt>
                <c:pt idx="31">
                  <c:v>13.889418695804</c:v>
                </c:pt>
                <c:pt idx="32">
                  <c:v>13.7652996341679</c:v>
                </c:pt>
                <c:pt idx="33">
                  <c:v>13.6414175680318</c:v>
                </c:pt>
                <c:pt idx="34">
                  <c:v>13.5177716147305</c:v>
                </c:pt>
                <c:pt idx="35">
                  <c:v>13.3943608971415</c:v>
                </c:pt>
                <c:pt idx="36">
                  <c:v>13.2711845436378</c:v>
                </c:pt>
                <c:pt idx="37">
                  <c:v>13.1482416880399</c:v>
                </c:pt>
                <c:pt idx="38">
                  <c:v>13.0255314695695</c:v>
                </c:pt>
                <c:pt idx="39">
                  <c:v>12.9030500165992</c:v>
                </c:pt>
                <c:pt idx="40">
                  <c:v>12.7807974662466</c:v>
                </c:pt>
                <c:pt idx="41">
                  <c:v>12.6587750026308</c:v>
                </c:pt>
                <c:pt idx="42">
                  <c:v>12.5369817861184</c:v>
                </c:pt>
                <c:pt idx="43">
                  <c:v>12.4154169822502</c:v>
                </c:pt>
                <c:pt idx="44">
                  <c:v>12.2940797616976</c:v>
                </c:pt>
                <c:pt idx="45">
                  <c:v>12.1729693002185</c:v>
                </c:pt>
                <c:pt idx="46">
                  <c:v>12.0520847786146</c:v>
                </c:pt>
                <c:pt idx="47">
                  <c:v>11.9314340757074</c:v>
                </c:pt>
                <c:pt idx="48">
                  <c:v>11.8110087130474</c:v>
                </c:pt>
                <c:pt idx="49">
                  <c:v>11.6908068625086</c:v>
                </c:pt>
                <c:pt idx="50">
                  <c:v>11.5708277246476</c:v>
                </c:pt>
                <c:pt idx="51">
                  <c:v>11.4510705048571</c:v>
                </c:pt>
                <c:pt idx="52">
                  <c:v>11.331534413325</c:v>
                </c:pt>
                <c:pt idx="53">
                  <c:v>11.2122186649949</c:v>
                </c:pt>
                <c:pt idx="54">
                  <c:v>11.0931765492838</c:v>
                </c:pt>
                <c:pt idx="55">
                  <c:v>10.9743914261267</c:v>
                </c:pt>
                <c:pt idx="56">
                  <c:v>10.8558243191439</c:v>
                </c:pt>
                <c:pt idx="57">
                  <c:v>10.7374744619113</c:v>
                </c:pt>
                <c:pt idx="58">
                  <c:v>10.6193410925671</c:v>
                </c:pt>
                <c:pt idx="59">
                  <c:v>10.5014234537745</c:v>
                </c:pt>
                <c:pt idx="60">
                  <c:v>10.3837207926847</c:v>
                </c:pt>
                <c:pt idx="61">
                  <c:v>10.2662939554994</c:v>
                </c:pt>
                <c:pt idx="62">
                  <c:v>10.1491201747401</c:v>
                </c:pt>
                <c:pt idx="63">
                  <c:v>10.0321591397004</c:v>
                </c:pt>
                <c:pt idx="64">
                  <c:v>9.9154101151205</c:v>
                </c:pt>
                <c:pt idx="65">
                  <c:v>9.79887237004904</c:v>
                </c:pt>
                <c:pt idx="66">
                  <c:v>9.68254517780823</c:v>
                </c:pt>
                <c:pt idx="67">
                  <c:v>9.5664278159594</c:v>
                </c:pt>
                <c:pt idx="68">
                  <c:v>9.45066143051688</c:v>
                </c:pt>
                <c:pt idx="69">
                  <c:v>9.33511513651565</c:v>
                </c:pt>
                <c:pt idx="70">
                  <c:v>9.2197765306858</c:v>
                </c:pt>
                <c:pt idx="71">
                  <c:v>9.10464490720757</c:v>
                </c:pt>
                <c:pt idx="72">
                  <c:v>8.98971956433314</c:v>
                </c:pt>
                <c:pt idx="73">
                  <c:v>8.87499980435435</c:v>
                </c:pt>
                <c:pt idx="74">
                  <c:v>8.76056991147489</c:v>
                </c:pt>
                <c:pt idx="75">
                  <c:v>8.64643174302233</c:v>
                </c:pt>
                <c:pt idx="76">
                  <c:v>8.53249708825923</c:v>
                </c:pt>
                <c:pt idx="77">
                  <c:v>8.41876526531815</c:v>
                </c:pt>
                <c:pt idx="78">
                  <c:v>8.30523559621401</c:v>
                </c:pt>
                <c:pt idx="79">
                  <c:v>8.19190740681358</c:v>
                </c:pt>
                <c:pt idx="80">
                  <c:v>8.07880922037042</c:v>
                </c:pt>
                <c:pt idx="81">
                  <c:v>7.96598344959267</c:v>
                </c:pt>
                <c:pt idx="82">
                  <c:v>7.85335715892935</c:v>
                </c:pt>
                <c:pt idx="83">
                  <c:v>7.74092968935551</c:v>
                </c:pt>
                <c:pt idx="84">
                  <c:v>7.62870038554992</c:v>
                </c:pt>
                <c:pt idx="85">
                  <c:v>7.51666859586638</c:v>
                </c:pt>
                <c:pt idx="86">
                  <c:v>7.40491069040735</c:v>
                </c:pt>
                <c:pt idx="87">
                  <c:v>7.29353104707641</c:v>
                </c:pt>
                <c:pt idx="88">
                  <c:v>7.18234698469577</c:v>
                </c:pt>
                <c:pt idx="89">
                  <c:v>7.07135786603745</c:v>
                </c:pt>
                <c:pt idx="90">
                  <c:v>6.96056305740893</c:v>
                </c:pt>
                <c:pt idx="91">
                  <c:v>6.84996192862605</c:v>
                </c:pt>
                <c:pt idx="92">
                  <c:v>6.73966096280218</c:v>
                </c:pt>
                <c:pt idx="93">
                  <c:v>6.62966672302202</c:v>
                </c:pt>
                <c:pt idx="94">
                  <c:v>6.51986429331815</c:v>
                </c:pt>
                <c:pt idx="95">
                  <c:v>6.41025305727407</c:v>
                </c:pt>
                <c:pt idx="96">
                  <c:v>6.30083240185008</c:v>
                </c:pt>
                <c:pt idx="97">
                  <c:v>6.19160171735763</c:v>
                </c:pt>
                <c:pt idx="98">
                  <c:v>6.08265911430566</c:v>
                </c:pt>
                <c:pt idx="99">
                  <c:v>5.97392446135809</c:v>
                </c:pt>
                <c:pt idx="100">
                  <c:v>5.86537797013156</c:v>
                </c:pt>
                <c:pt idx="101">
                  <c:v>5.75701904409147</c:v>
                </c:pt>
                <c:pt idx="102">
                  <c:v>5.6488470899302</c:v>
                </c:pt>
                <c:pt idx="103">
                  <c:v>5.54095769236965</c:v>
                </c:pt>
                <c:pt idx="104">
                  <c:v>5.43342775887324</c:v>
                </c:pt>
                <c:pt idx="105">
                  <c:v>5.32608303645443</c:v>
                </c:pt>
                <c:pt idx="106">
                  <c:v>5.21892294447441</c:v>
                </c:pt>
                <c:pt idx="107">
                  <c:v>5.11194690540294</c:v>
                </c:pt>
                <c:pt idx="108">
                  <c:v>5.00515758828736</c:v>
                </c:pt>
                <c:pt idx="109">
                  <c:v>4.89880138793351</c:v>
                </c:pt>
                <c:pt idx="110">
                  <c:v>4.79262752631968</c:v>
                </c:pt>
                <c:pt idx="111">
                  <c:v>4.68663543812178</c:v>
                </c:pt>
                <c:pt idx="112">
                  <c:v>4.58082456101135</c:v>
                </c:pt>
                <c:pt idx="113">
                  <c:v>4.47519433563353</c:v>
                </c:pt>
                <c:pt idx="114">
                  <c:v>4.36993973281548</c:v>
                </c:pt>
                <c:pt idx="115">
                  <c:v>4.2649139650069</c:v>
                </c:pt>
                <c:pt idx="116">
                  <c:v>4.16006718849162</c:v>
                </c:pt>
                <c:pt idx="117">
                  <c:v>4.05539885559373</c:v>
                </c:pt>
                <c:pt idx="118">
                  <c:v>3.95090842150416</c:v>
                </c:pt>
                <c:pt idx="119">
                  <c:v>3.84676756702274</c:v>
                </c:pt>
                <c:pt idx="120">
                  <c:v>3.74287514549521</c:v>
                </c:pt>
                <c:pt idx="121">
                  <c:v>3.63915900534303</c:v>
                </c:pt>
                <c:pt idx="122">
                  <c:v>3.53561861301866</c:v>
                </c:pt>
                <c:pt idx="123">
                  <c:v>3.43225343773938</c:v>
                </c:pt>
                <c:pt idx="124">
                  <c:v>3.32924527107041</c:v>
                </c:pt>
                <c:pt idx="125">
                  <c:v>3.22647934887492</c:v>
                </c:pt>
                <c:pt idx="126">
                  <c:v>3.12388706776808</c:v>
                </c:pt>
                <c:pt idx="127">
                  <c:v>3.02146790783005</c:v>
                </c:pt>
                <c:pt idx="128">
                  <c:v>2.91922135180841</c:v>
                </c:pt>
                <c:pt idx="129">
                  <c:v>2.8173733436673</c:v>
                </c:pt>
                <c:pt idx="130">
                  <c:v>2.71573484394343</c:v>
                </c:pt>
                <c:pt idx="131">
                  <c:v>2.61426741219469</c:v>
                </c:pt>
                <c:pt idx="132">
                  <c:v>2.51297054165062</c:v>
                </c:pt>
                <c:pt idx="133">
                  <c:v>2.41186773811053</c:v>
                </c:pt>
                <c:pt idx="134">
                  <c:v>2.31119614194686</c:v>
                </c:pt>
                <c:pt idx="135">
                  <c:v>2.21069360205023</c:v>
                </c:pt>
                <c:pt idx="136">
                  <c:v>2.11035962183952</c:v>
                </c:pt>
                <c:pt idx="137">
                  <c:v>2.01019370723643</c:v>
                </c:pt>
                <c:pt idx="138">
                  <c:v>1.91032198114861</c:v>
                </c:pt>
                <c:pt idx="139">
                  <c:v>1.81080475997617</c:v>
                </c:pt>
                <c:pt idx="140">
                  <c:v>1.71145413701946</c:v>
                </c:pt>
                <c:pt idx="141">
                  <c:v>1.61226962803828</c:v>
                </c:pt>
                <c:pt idx="142">
                  <c:v>1.51325075120934</c:v>
                </c:pt>
                <c:pt idx="143">
                  <c:v>1.41461822741228</c:v>
                </c:pt>
                <c:pt idx="144">
                  <c:v>1.31620345401104</c:v>
                </c:pt>
                <c:pt idx="145">
                  <c:v>1.21795288162745</c:v>
                </c:pt>
                <c:pt idx="146">
                  <c:v>1.11986603794025</c:v>
                </c:pt>
                <c:pt idx="147">
                  <c:v>1.02196801716276</c:v>
                </c:pt>
                <c:pt idx="148">
                  <c:v>0.924294485555591</c:v>
                </c:pt>
                <c:pt idx="149">
                  <c:v>0.826783279625877</c:v>
                </c:pt>
                <c:pt idx="150">
                  <c:v>0.729433936295993</c:v>
                </c:pt>
                <c:pt idx="151">
                  <c:v>0.63224599475991</c:v>
                </c:pt>
                <c:pt idx="152">
                  <c:v>0.535535118355242</c:v>
                </c:pt>
                <c:pt idx="153">
                  <c:v>0.439030314274006</c:v>
                </c:pt>
                <c:pt idx="154">
                  <c:v>0.342685543044096</c:v>
                </c:pt>
                <c:pt idx="155">
                  <c:v>0.246500352792536</c:v>
                </c:pt>
                <c:pt idx="156">
                  <c:v>0.150690320518332</c:v>
                </c:pt>
                <c:pt idx="157">
                  <c:v>0.0552364494138664</c:v>
                </c:pt>
                <c:pt idx="158">
                  <c:v>-0.0400591832164843</c:v>
                </c:pt>
                <c:pt idx="159">
                  <c:v>-0.135197020551535</c:v>
                </c:pt>
                <c:pt idx="160">
                  <c:v>-0.230135108232933</c:v>
                </c:pt>
                <c:pt idx="161">
                  <c:v>-0.324775088647063</c:v>
                </c:pt>
                <c:pt idx="162">
                  <c:v>-0.41925859053652</c:v>
                </c:pt>
                <c:pt idx="163">
                  <c:v>-0.513586048616877</c:v>
                </c:pt>
                <c:pt idx="164">
                  <c:v>-0.607755336858849</c:v>
                </c:pt>
                <c:pt idx="165">
                  <c:v>-0.70159912804657</c:v>
                </c:pt>
                <c:pt idx="166">
                  <c:v>-0.795288167143133</c:v>
                </c:pt>
                <c:pt idx="167">
                  <c:v>-0.888822880623977</c:v>
                </c:pt>
                <c:pt idx="168">
                  <c:v>-0.982203692938514</c:v>
                </c:pt>
                <c:pt idx="169">
                  <c:v>-1.07498023283183</c:v>
                </c:pt>
                <c:pt idx="170">
                  <c:v>-1.16753720993991</c:v>
                </c:pt>
                <c:pt idx="171">
                  <c:v>-1.25994154720674</c:v>
                </c:pt>
                <c:pt idx="172">
                  <c:v>-1.35219366111008</c:v>
                </c:pt>
                <c:pt idx="173">
                  <c:v>-1.44422104901531</c:v>
                </c:pt>
                <c:pt idx="174">
                  <c:v>-1.53607544306557</c:v>
                </c:pt>
                <c:pt idx="175">
                  <c:v>-1.62777885147499</c:v>
                </c:pt>
                <c:pt idx="176">
                  <c:v>-1.71933168295659</c:v>
                </c:pt>
                <c:pt idx="177">
                  <c:v>-1.81051018764909</c:v>
                </c:pt>
                <c:pt idx="178">
                  <c:v>-1.90146206618203</c:v>
                </c:pt>
                <c:pt idx="179">
                  <c:v>-1.99226458251762</c:v>
                </c:pt>
                <c:pt idx="180">
                  <c:v>-2.08291813780414</c:v>
                </c:pt>
                <c:pt idx="181">
                  <c:v>-2.17302608276297</c:v>
                </c:pt>
                <c:pt idx="182">
                  <c:v>-2.26286908193691</c:v>
                </c:pt>
                <c:pt idx="183">
                  <c:v>-2.35256431239039</c:v>
                </c:pt>
                <c:pt idx="184">
                  <c:v>-2.44211216790055</c:v>
                </c:pt>
                <c:pt idx="185">
                  <c:v>-2.53160278535496</c:v>
                </c:pt>
                <c:pt idx="186">
                  <c:v>-2.62096416430674</c:v>
                </c:pt>
                <c:pt idx="187">
                  <c:v>-2.71017933881312</c:v>
                </c:pt>
                <c:pt idx="188">
                  <c:v>-2.79924869546733</c:v>
                </c:pt>
                <c:pt idx="189">
                  <c:v>-2.88744789262116</c:v>
                </c:pt>
                <c:pt idx="190">
                  <c:v>-2.97548961543151</c:v>
                </c:pt>
                <c:pt idx="191">
                  <c:v>-3.06338666960968</c:v>
                </c:pt>
                <c:pt idx="192">
                  <c:v>-3.15116839332884</c:v>
                </c:pt>
                <c:pt idx="193">
                  <c:v>-3.23897578610568</c:v>
                </c:pt>
                <c:pt idx="194">
                  <c:v>-3.32663964386395</c:v>
                </c:pt>
                <c:pt idx="195">
                  <c:v>-3.41416034105779</c:v>
                </c:pt>
                <c:pt idx="196">
                  <c:v>-3.50125464024183</c:v>
                </c:pt>
                <c:pt idx="197">
                  <c:v>-3.58776332851192</c:v>
                </c:pt>
                <c:pt idx="198">
                  <c:v>-3.67412996947842</c:v>
                </c:pt>
                <c:pt idx="199">
                  <c:v>-3.76035493089626</c:v>
                </c:pt>
                <c:pt idx="200">
                  <c:v>-3.84651525079651</c:v>
                </c:pt>
                <c:pt idx="201">
                  <c:v>-3.93257591442827</c:v>
                </c:pt>
                <c:pt idx="202">
                  <c:v>-4.0184959919252</c:v>
                </c:pt>
                <c:pt idx="203">
                  <c:v>-4.10427584450893</c:v>
                </c:pt>
                <c:pt idx="204">
                  <c:v>-4.18922527936508</c:v>
                </c:pt>
                <c:pt idx="205">
                  <c:v>-4.27402214312865</c:v>
                </c:pt>
                <c:pt idx="206">
                  <c:v>-4.35867985603564</c:v>
                </c:pt>
                <c:pt idx="207">
                  <c:v>-4.4432532854077</c:v>
                </c:pt>
                <c:pt idx="208">
                  <c:v>-4.52780030609215</c:v>
                </c:pt>
                <c:pt idx="209">
                  <c:v>-4.61220923577097</c:v>
                </c:pt>
                <c:pt idx="210">
                  <c:v>-4.6964804246162</c:v>
                </c:pt>
                <c:pt idx="211">
                  <c:v>-4.78000019654172</c:v>
                </c:pt>
                <c:pt idx="212">
                  <c:v>-4.86317200199099</c:v>
                </c:pt>
                <c:pt idx="213">
                  <c:v>-4.94620710792119</c:v>
                </c:pt>
                <c:pt idx="214">
                  <c:v>-5.0291646516979</c:v>
                </c:pt>
                <c:pt idx="215">
                  <c:v>-5.11228281914688</c:v>
                </c:pt>
                <c:pt idx="216">
                  <c:v>-5.19526531478445</c:v>
                </c:pt>
                <c:pt idx="217">
                  <c:v>-5.27811247819891</c:v>
                </c:pt>
                <c:pt idx="218">
                  <c:v>-5.3602522945205</c:v>
                </c:pt>
                <c:pt idx="219">
                  <c:v>-5.44197093649487</c:v>
                </c:pt>
                <c:pt idx="220">
                  <c:v>-5.5235552561943</c:v>
                </c:pt>
                <c:pt idx="221">
                  <c:v>-5.60503967584095</c:v>
                </c:pt>
                <c:pt idx="222">
                  <c:v>-5.68655999750473</c:v>
                </c:pt>
                <c:pt idx="223">
                  <c:v>-5.76794699380198</c:v>
                </c:pt>
                <c:pt idx="224">
                  <c:v>-5.84920099417834</c:v>
                </c:pt>
                <c:pt idx="225">
                  <c:v>-5.9298935003387</c:v>
                </c:pt>
                <c:pt idx="226">
                  <c:v>-6.01029920083403</c:v>
                </c:pt>
                <c:pt idx="227">
                  <c:v>-6.09057288529329</c:v>
                </c:pt>
                <c:pt idx="228">
                  <c:v>-6.17063786054674</c:v>
                </c:pt>
                <c:pt idx="229">
                  <c:v>-6.2504067645987</c:v>
                </c:pt>
                <c:pt idx="230">
                  <c:v>-6.33004461999699</c:v>
                </c:pt>
                <c:pt idx="231">
                  <c:v>-6.40955174646255</c:v>
                </c:pt>
                <c:pt idx="232">
                  <c:v>-6.48885435246388</c:v>
                </c:pt>
                <c:pt idx="233">
                  <c:v>-6.5680219779014</c:v>
                </c:pt>
                <c:pt idx="234">
                  <c:v>-6.64705982546252</c:v>
                </c:pt>
                <c:pt idx="235">
                  <c:v>-6.72549014319651</c:v>
                </c:pt>
                <c:pt idx="236">
                  <c:v>-6.80347594037232</c:v>
                </c:pt>
                <c:pt idx="237">
                  <c:v>-6.88133289873497</c:v>
                </c:pt>
                <c:pt idx="238">
                  <c:v>-6.95918351808168</c:v>
                </c:pt>
                <c:pt idx="239">
                  <c:v>-7.03724151091354</c:v>
                </c:pt>
                <c:pt idx="240">
                  <c:v>-7.11517159221266</c:v>
                </c:pt>
                <c:pt idx="241">
                  <c:v>-7.19296949047687</c:v>
                </c:pt>
                <c:pt idx="242">
                  <c:v>-7.26994457242394</c:v>
                </c:pt>
                <c:pt idx="243">
                  <c:v>-7.34679265854139</c:v>
                </c:pt>
                <c:pt idx="244">
                  <c:v>-7.42351405152574</c:v>
                </c:pt>
                <c:pt idx="245">
                  <c:v>-7.49983753642923</c:v>
                </c:pt>
                <c:pt idx="246">
                  <c:v>-7.5759446215956</c:v>
                </c:pt>
                <c:pt idx="247">
                  <c:v>-7.65192591420745</c:v>
                </c:pt>
                <c:pt idx="248">
                  <c:v>-7.72787086469148</c:v>
                </c:pt>
                <c:pt idx="249">
                  <c:v>-7.80377356770897</c:v>
                </c:pt>
                <c:pt idx="250">
                  <c:v>-7.87955136763531</c:v>
                </c:pt>
                <c:pt idx="251">
                  <c:v>-7.95495405766657</c:v>
                </c:pt>
                <c:pt idx="252">
                  <c:v>-8.02974599786185</c:v>
                </c:pt>
                <c:pt idx="253">
                  <c:v>-8.104413913505</c:v>
                </c:pt>
                <c:pt idx="254">
                  <c:v>-8.17894876096205</c:v>
                </c:pt>
                <c:pt idx="255">
                  <c:v>-8.25331181859916</c:v>
                </c:pt>
                <c:pt idx="256">
                  <c:v>-8.32755171948546</c:v>
                </c:pt>
                <c:pt idx="257">
                  <c:v>-8.40166733542639</c:v>
                </c:pt>
                <c:pt idx="258">
                  <c:v>-8.47559954157166</c:v>
                </c:pt>
                <c:pt idx="259">
                  <c:v>-8.54940944821241</c:v>
                </c:pt>
                <c:pt idx="260">
                  <c:v>-8.62309733878288</c:v>
                </c:pt>
                <c:pt idx="261">
                  <c:v>-8.696013893449</c:v>
                </c:pt>
                <c:pt idx="262">
                  <c:v>-8.76875347264699</c:v>
                </c:pt>
                <c:pt idx="263">
                  <c:v>-8.84137187922485</c:v>
                </c:pt>
                <c:pt idx="264">
                  <c:v>-8.91389472574442</c:v>
                </c:pt>
                <c:pt idx="265">
                  <c:v>-8.9863025256271</c:v>
                </c:pt>
                <c:pt idx="266">
                  <c:v>-9.05858998619581</c:v>
                </c:pt>
                <c:pt idx="267">
                  <c:v>-9.13069264498877</c:v>
                </c:pt>
                <c:pt idx="268">
                  <c:v>-9.20265504205003</c:v>
                </c:pt>
                <c:pt idx="269">
                  <c:v>-9.27449792312928</c:v>
                </c:pt>
                <c:pt idx="270">
                  <c:v>-9.34572605840616</c:v>
                </c:pt>
                <c:pt idx="271">
                  <c:v>-9.41665518222392</c:v>
                </c:pt>
                <c:pt idx="272">
                  <c:v>-9.48746560358371</c:v>
                </c:pt>
                <c:pt idx="273">
                  <c:v>-9.55807733336251</c:v>
                </c:pt>
                <c:pt idx="274">
                  <c:v>-9.62853767433442</c:v>
                </c:pt>
                <c:pt idx="275">
                  <c:v>-9.69888011672726</c:v>
                </c:pt>
                <c:pt idx="276">
                  <c:v>-9.7691912523516</c:v>
                </c:pt>
                <c:pt idx="277">
                  <c:v>-9.83941995499344</c:v>
                </c:pt>
                <c:pt idx="278">
                  <c:v>-9.90953155344929</c:v>
                </c:pt>
                <c:pt idx="279">
                  <c:v>-9.97903421332044</c:v>
                </c:pt>
                <c:pt idx="280">
                  <c:v>-10.0482644725425</c:v>
                </c:pt>
                <c:pt idx="281">
                  <c:v>-10.1173784126417</c:v>
                </c:pt>
                <c:pt idx="282">
                  <c:v>-10.1859686147452</c:v>
                </c:pt>
                <c:pt idx="283">
                  <c:v>-10.2543455842213</c:v>
                </c:pt>
                <c:pt idx="284">
                  <c:v>-10.3226070104607</c:v>
                </c:pt>
                <c:pt idx="285">
                  <c:v>-10.3912462360214</c:v>
                </c:pt>
                <c:pt idx="286">
                  <c:v>-10.4598493737363</c:v>
                </c:pt>
                <c:pt idx="287">
                  <c:v>-10.5283377350731</c:v>
                </c:pt>
                <c:pt idx="288">
                  <c:v>-10.5961006778756</c:v>
                </c:pt>
                <c:pt idx="289">
                  <c:v>-10.6637382225235</c:v>
                </c:pt>
                <c:pt idx="290">
                  <c:v>-10.7311992435061</c:v>
                </c:pt>
                <c:pt idx="291">
                  <c:v>-10.7979975558219</c:v>
                </c:pt>
                <c:pt idx="292">
                  <c:v>-10.8646823501922</c:v>
                </c:pt>
                <c:pt idx="293">
                  <c:v>-10.9312919610516</c:v>
                </c:pt>
                <c:pt idx="294">
                  <c:v>-10.9979217590524</c:v>
                </c:pt>
                <c:pt idx="295">
                  <c:v>-11.0644387826004</c:v>
                </c:pt>
                <c:pt idx="296">
                  <c:v>-11.1308302664703</c:v>
                </c:pt>
                <c:pt idx="297">
                  <c:v>-11.1970885938738</c:v>
                </c:pt>
                <c:pt idx="298">
                  <c:v>-11.2632348818121</c:v>
                </c:pt>
                <c:pt idx="299">
                  <c:v>-11.3289313381495</c:v>
                </c:pt>
                <c:pt idx="300">
                  <c:v>-11.3942666931294</c:v>
                </c:pt>
                <c:pt idx="301">
                  <c:v>-11.4594907352623</c:v>
                </c:pt>
                <c:pt idx="302">
                  <c:v>-11.5241608629857</c:v>
                </c:pt>
                <c:pt idx="303">
                  <c:v>-11.5885853345245</c:v>
                </c:pt>
                <c:pt idx="304">
                  <c:v>-11.6528992115979</c:v>
                </c:pt>
                <c:pt idx="305">
                  <c:v>-11.7176482313661</c:v>
                </c:pt>
                <c:pt idx="306">
                  <c:v>-11.7823110970357</c:v>
                </c:pt>
                <c:pt idx="307">
                  <c:v>-11.8467877230526</c:v>
                </c:pt>
                <c:pt idx="308">
                  <c:v>-11.9108655206219</c:v>
                </c:pt>
                <c:pt idx="309">
                  <c:v>-11.9748339030782</c:v>
                </c:pt>
                <c:pt idx="310">
                  <c:v>-12.0384319480792</c:v>
                </c:pt>
                <c:pt idx="311">
                  <c:v>-12.1016266572794</c:v>
                </c:pt>
                <c:pt idx="312">
                  <c:v>-12.1647126484144</c:v>
                </c:pt>
                <c:pt idx="313">
                  <c:v>-12.2272907112522</c:v>
                </c:pt>
                <c:pt idx="314">
                  <c:v>-12.2896137478826</c:v>
                </c:pt>
                <c:pt idx="315">
                  <c:v>-12.3518287557244</c:v>
                </c:pt>
                <c:pt idx="316">
                  <c:v>-12.4145907573336</c:v>
                </c:pt>
                <c:pt idx="317">
                  <c:v>-12.4772501329372</c:v>
                </c:pt>
                <c:pt idx="318">
                  <c:v>-12.539678472671</c:v>
                </c:pt>
                <c:pt idx="319">
                  <c:v>-12.6017309557588</c:v>
                </c:pt>
                <c:pt idx="320">
                  <c:v>-12.66367654191</c:v>
                </c:pt>
                <c:pt idx="321">
                  <c:v>-12.7251764483361</c:v>
                </c:pt>
                <c:pt idx="322">
                  <c:v>-12.7863833348691</c:v>
                </c:pt>
                <c:pt idx="323">
                  <c:v>-12.8474839936037</c:v>
                </c:pt>
                <c:pt idx="324">
                  <c:v>-12.9079748810297</c:v>
                </c:pt>
                <c:pt idx="325">
                  <c:v>-12.9683469837613</c:v>
                </c:pt>
                <c:pt idx="326">
                  <c:v>-13.0287406493135</c:v>
                </c:pt>
                <c:pt idx="327">
                  <c:v>-13.089319102908</c:v>
                </c:pt>
                <c:pt idx="328">
                  <c:v>-13.1497924276806</c:v>
                </c:pt>
                <c:pt idx="329">
                  <c:v>-13.2101002303585</c:v>
                </c:pt>
                <c:pt idx="330">
                  <c:v>-13.2702749825372</c:v>
                </c:pt>
                <c:pt idx="331">
                  <c:v>-13.3303062225137</c:v>
                </c:pt>
                <c:pt idx="332">
                  <c:v>-13.3897748274037</c:v>
                </c:pt>
                <c:pt idx="333">
                  <c:v>-13.4491393825783</c:v>
                </c:pt>
                <c:pt idx="334">
                  <c:v>-13.5081674723218</c:v>
                </c:pt>
                <c:pt idx="335">
                  <c:v>-13.5668355131093</c:v>
                </c:pt>
                <c:pt idx="336">
                  <c:v>-13.6254001423163</c:v>
                </c:pt>
                <c:pt idx="337">
                  <c:v>-13.6837085083757</c:v>
                </c:pt>
                <c:pt idx="338">
                  <c:v>-13.741891591202</c:v>
                </c:pt>
                <c:pt idx="339">
                  <c:v>-13.8001324975623</c:v>
                </c:pt>
                <c:pt idx="340">
                  <c:v>-13.8586730861386</c:v>
                </c:pt>
                <c:pt idx="341">
                  <c:v>-13.9171113114833</c:v>
                </c:pt>
                <c:pt idx="342">
                  <c:v>-13.975094921169</c:v>
                </c:pt>
                <c:pt idx="343">
                  <c:v>-14.0328582629607</c:v>
                </c:pt>
                <c:pt idx="344">
                  <c:v>-14.0904217334546</c:v>
                </c:pt>
                <c:pt idx="345">
                  <c:v>-14.1475189517531</c:v>
                </c:pt>
                <c:pt idx="346">
                  <c:v>-14.2045148365679</c:v>
                </c:pt>
                <c:pt idx="347">
                  <c:v>-14.2611023011792</c:v>
                </c:pt>
                <c:pt idx="348">
                  <c:v>-14.3174411201168</c:v>
                </c:pt>
                <c:pt idx="349">
                  <c:v>-14.3737070113781</c:v>
                </c:pt>
                <c:pt idx="350">
                  <c:v>-14.4300450102661</c:v>
                </c:pt>
                <c:pt idx="351">
                  <c:v>-14.486282687277</c:v>
                </c:pt>
                <c:pt idx="352">
                  <c:v>-14.5425815529954</c:v>
                </c:pt>
                <c:pt idx="353">
                  <c:v>-14.5988737734174</c:v>
                </c:pt>
                <c:pt idx="354">
                  <c:v>-14.6549953787403</c:v>
                </c:pt>
                <c:pt idx="355">
                  <c:v>-14.7106504340981</c:v>
                </c:pt>
                <c:pt idx="356">
                  <c:v>-14.7662061614905</c:v>
                </c:pt>
                <c:pt idx="357">
                  <c:v>-14.8213656849886</c:v>
                </c:pt>
                <c:pt idx="358">
                  <c:v>-14.8762929011972</c:v>
                </c:pt>
                <c:pt idx="359">
                  <c:v>-14.9310289705801</c:v>
                </c:pt>
                <c:pt idx="360">
                  <c:v>-14.9853358351729</c:v>
                </c:pt>
                <c:pt idx="361">
                  <c:v>-15.0395443484492</c:v>
                </c:pt>
                <c:pt idx="362">
                  <c:v>-15.0937824420467</c:v>
                </c:pt>
                <c:pt idx="363">
                  <c:v>-15.1479659045678</c:v>
                </c:pt>
                <c:pt idx="364">
                  <c:v>-15.2021575870515</c:v>
                </c:pt>
                <c:pt idx="365">
                  <c:v>-15.2564954691858</c:v>
                </c:pt>
                <c:pt idx="366">
                  <c:v>-15.3107359598079</c:v>
                </c:pt>
                <c:pt idx="367">
                  <c:v>-15.3645150177485</c:v>
                </c:pt>
                <c:pt idx="368">
                  <c:v>-15.4181543526594</c:v>
                </c:pt>
                <c:pt idx="369">
                  <c:v>-15.4715021000489</c:v>
                </c:pt>
                <c:pt idx="370">
                  <c:v>-15.5245480958345</c:v>
                </c:pt>
                <c:pt idx="371">
                  <c:v>-15.5774665776222</c:v>
                </c:pt>
                <c:pt idx="372">
                  <c:v>-15.6299269610241</c:v>
                </c:pt>
                <c:pt idx="373">
                  <c:v>-15.6822912691116</c:v>
                </c:pt>
                <c:pt idx="374">
                  <c:v>-15.7343628753804</c:v>
                </c:pt>
                <c:pt idx="375">
                  <c:v>-15.7862423117163</c:v>
                </c:pt>
                <c:pt idx="376">
                  <c:v>-15.838261349861</c:v>
                </c:pt>
              </c:numCache>
            </c:numRef>
          </c:xVal>
          <c:yVal>
            <c:numRef>
              <c:f>Sheet2!$K$232:$K$608</c:f>
              <c:numCache>
                <c:formatCode>General</c:formatCode>
                <c:ptCount val="377"/>
                <c:pt idx="0">
                  <c:v>43</c:v>
                </c:pt>
                <c:pt idx="1">
                  <c:v>46</c:v>
                </c:pt>
                <c:pt idx="2">
                  <c:v>50</c:v>
                </c:pt>
                <c:pt idx="3">
                  <c:v>54</c:v>
                </c:pt>
                <c:pt idx="4">
                  <c:v>58</c:v>
                </c:pt>
                <c:pt idx="5">
                  <c:v>62</c:v>
                </c:pt>
                <c:pt idx="6">
                  <c:v>66</c:v>
                </c:pt>
                <c:pt idx="7">
                  <c:v>70</c:v>
                </c:pt>
                <c:pt idx="8">
                  <c:v>75</c:v>
                </c:pt>
                <c:pt idx="9">
                  <c:v>79</c:v>
                </c:pt>
                <c:pt idx="10">
                  <c:v>83</c:v>
                </c:pt>
                <c:pt idx="11">
                  <c:v>87</c:v>
                </c:pt>
                <c:pt idx="12">
                  <c:v>91</c:v>
                </c:pt>
                <c:pt idx="13">
                  <c:v>95</c:v>
                </c:pt>
                <c:pt idx="14">
                  <c:v>100</c:v>
                </c:pt>
                <c:pt idx="15">
                  <c:v>105</c:v>
                </c:pt>
                <c:pt idx="16">
                  <c:v>109</c:v>
                </c:pt>
                <c:pt idx="17">
                  <c:v>114</c:v>
                </c:pt>
                <c:pt idx="18">
                  <c:v>118</c:v>
                </c:pt>
                <c:pt idx="19">
                  <c:v>123</c:v>
                </c:pt>
                <c:pt idx="20">
                  <c:v>127</c:v>
                </c:pt>
                <c:pt idx="21">
                  <c:v>132</c:v>
                </c:pt>
                <c:pt idx="22">
                  <c:v>136</c:v>
                </c:pt>
                <c:pt idx="23">
                  <c:v>141</c:v>
                </c:pt>
                <c:pt idx="24">
                  <c:v>146</c:v>
                </c:pt>
                <c:pt idx="25">
                  <c:v>151</c:v>
                </c:pt>
                <c:pt idx="26">
                  <c:v>156</c:v>
                </c:pt>
                <c:pt idx="27">
                  <c:v>161</c:v>
                </c:pt>
                <c:pt idx="28">
                  <c:v>165</c:v>
                </c:pt>
                <c:pt idx="29">
                  <c:v>170</c:v>
                </c:pt>
                <c:pt idx="30">
                  <c:v>175</c:v>
                </c:pt>
                <c:pt idx="31">
                  <c:v>180</c:v>
                </c:pt>
                <c:pt idx="32">
                  <c:v>186</c:v>
                </c:pt>
                <c:pt idx="33">
                  <c:v>191</c:v>
                </c:pt>
                <c:pt idx="34">
                  <c:v>196</c:v>
                </c:pt>
                <c:pt idx="35">
                  <c:v>201</c:v>
                </c:pt>
                <c:pt idx="36">
                  <c:v>206</c:v>
                </c:pt>
                <c:pt idx="37">
                  <c:v>212</c:v>
                </c:pt>
                <c:pt idx="38">
                  <c:v>217</c:v>
                </c:pt>
                <c:pt idx="39">
                  <c:v>222</c:v>
                </c:pt>
                <c:pt idx="40">
                  <c:v>227</c:v>
                </c:pt>
                <c:pt idx="41">
                  <c:v>233</c:v>
                </c:pt>
                <c:pt idx="42">
                  <c:v>238</c:v>
                </c:pt>
                <c:pt idx="43">
                  <c:v>243</c:v>
                </c:pt>
                <c:pt idx="44">
                  <c:v>249</c:v>
                </c:pt>
                <c:pt idx="45">
                  <c:v>254</c:v>
                </c:pt>
                <c:pt idx="46">
                  <c:v>259</c:v>
                </c:pt>
                <c:pt idx="47">
                  <c:v>265</c:v>
                </c:pt>
                <c:pt idx="48">
                  <c:v>271</c:v>
                </c:pt>
                <c:pt idx="49">
                  <c:v>276</c:v>
                </c:pt>
                <c:pt idx="50">
                  <c:v>282</c:v>
                </c:pt>
                <c:pt idx="51">
                  <c:v>288</c:v>
                </c:pt>
                <c:pt idx="52">
                  <c:v>293</c:v>
                </c:pt>
                <c:pt idx="53">
                  <c:v>299</c:v>
                </c:pt>
                <c:pt idx="54">
                  <c:v>305</c:v>
                </c:pt>
                <c:pt idx="55">
                  <c:v>311</c:v>
                </c:pt>
                <c:pt idx="56">
                  <c:v>316</c:v>
                </c:pt>
                <c:pt idx="57">
                  <c:v>322</c:v>
                </c:pt>
                <c:pt idx="58">
                  <c:v>328</c:v>
                </c:pt>
                <c:pt idx="59">
                  <c:v>334</c:v>
                </c:pt>
                <c:pt idx="60">
                  <c:v>340</c:v>
                </c:pt>
                <c:pt idx="61">
                  <c:v>345</c:v>
                </c:pt>
                <c:pt idx="62">
                  <c:v>352</c:v>
                </c:pt>
                <c:pt idx="63">
                  <c:v>358</c:v>
                </c:pt>
                <c:pt idx="64">
                  <c:v>364</c:v>
                </c:pt>
                <c:pt idx="65">
                  <c:v>370</c:v>
                </c:pt>
                <c:pt idx="66">
                  <c:v>376</c:v>
                </c:pt>
                <c:pt idx="67">
                  <c:v>382</c:v>
                </c:pt>
                <c:pt idx="68">
                  <c:v>388</c:v>
                </c:pt>
                <c:pt idx="69">
                  <c:v>394</c:v>
                </c:pt>
                <c:pt idx="70">
                  <c:v>401</c:v>
                </c:pt>
                <c:pt idx="71">
                  <c:v>406</c:v>
                </c:pt>
                <c:pt idx="72">
                  <c:v>412</c:v>
                </c:pt>
                <c:pt idx="73">
                  <c:v>418</c:v>
                </c:pt>
                <c:pt idx="74">
                  <c:v>424</c:v>
                </c:pt>
                <c:pt idx="75">
                  <c:v>430</c:v>
                </c:pt>
                <c:pt idx="76">
                  <c:v>436</c:v>
                </c:pt>
                <c:pt idx="77">
                  <c:v>442</c:v>
                </c:pt>
                <c:pt idx="78">
                  <c:v>448</c:v>
                </c:pt>
                <c:pt idx="79">
                  <c:v>454</c:v>
                </c:pt>
                <c:pt idx="80">
                  <c:v>460</c:v>
                </c:pt>
                <c:pt idx="81">
                  <c:v>466</c:v>
                </c:pt>
                <c:pt idx="82">
                  <c:v>473</c:v>
                </c:pt>
                <c:pt idx="83">
                  <c:v>479</c:v>
                </c:pt>
                <c:pt idx="84">
                  <c:v>485</c:v>
                </c:pt>
                <c:pt idx="85">
                  <c:v>491</c:v>
                </c:pt>
                <c:pt idx="86">
                  <c:v>498</c:v>
                </c:pt>
                <c:pt idx="87">
                  <c:v>504</c:v>
                </c:pt>
                <c:pt idx="88">
                  <c:v>510</c:v>
                </c:pt>
                <c:pt idx="89">
                  <c:v>516</c:v>
                </c:pt>
                <c:pt idx="90">
                  <c:v>523</c:v>
                </c:pt>
                <c:pt idx="91">
                  <c:v>529</c:v>
                </c:pt>
                <c:pt idx="92">
                  <c:v>535</c:v>
                </c:pt>
                <c:pt idx="93">
                  <c:v>542</c:v>
                </c:pt>
                <c:pt idx="94">
                  <c:v>548</c:v>
                </c:pt>
                <c:pt idx="95">
                  <c:v>554</c:v>
                </c:pt>
                <c:pt idx="96">
                  <c:v>561</c:v>
                </c:pt>
                <c:pt idx="97">
                  <c:v>567</c:v>
                </c:pt>
                <c:pt idx="98">
                  <c:v>574</c:v>
                </c:pt>
                <c:pt idx="99">
                  <c:v>580</c:v>
                </c:pt>
                <c:pt idx="100">
                  <c:v>587</c:v>
                </c:pt>
                <c:pt idx="101">
                  <c:v>594</c:v>
                </c:pt>
                <c:pt idx="102">
                  <c:v>600</c:v>
                </c:pt>
                <c:pt idx="103">
                  <c:v>607</c:v>
                </c:pt>
                <c:pt idx="104">
                  <c:v>613</c:v>
                </c:pt>
                <c:pt idx="105">
                  <c:v>620</c:v>
                </c:pt>
                <c:pt idx="106">
                  <c:v>627</c:v>
                </c:pt>
                <c:pt idx="107">
                  <c:v>633</c:v>
                </c:pt>
                <c:pt idx="108">
                  <c:v>640</c:v>
                </c:pt>
                <c:pt idx="109">
                  <c:v>647</c:v>
                </c:pt>
                <c:pt idx="110">
                  <c:v>654</c:v>
                </c:pt>
                <c:pt idx="111">
                  <c:v>660</c:v>
                </c:pt>
                <c:pt idx="112">
                  <c:v>667</c:v>
                </c:pt>
                <c:pt idx="113">
                  <c:v>673</c:v>
                </c:pt>
                <c:pt idx="114">
                  <c:v>680</c:v>
                </c:pt>
                <c:pt idx="115">
                  <c:v>686</c:v>
                </c:pt>
                <c:pt idx="116">
                  <c:v>692</c:v>
                </c:pt>
                <c:pt idx="117">
                  <c:v>699</c:v>
                </c:pt>
                <c:pt idx="118">
                  <c:v>705</c:v>
                </c:pt>
                <c:pt idx="119">
                  <c:v>711</c:v>
                </c:pt>
                <c:pt idx="120">
                  <c:v>718</c:v>
                </c:pt>
                <c:pt idx="121">
                  <c:v>724</c:v>
                </c:pt>
                <c:pt idx="122">
                  <c:v>731</c:v>
                </c:pt>
                <c:pt idx="123">
                  <c:v>737</c:v>
                </c:pt>
                <c:pt idx="124">
                  <c:v>744</c:v>
                </c:pt>
                <c:pt idx="125">
                  <c:v>750</c:v>
                </c:pt>
                <c:pt idx="126">
                  <c:v>757</c:v>
                </c:pt>
                <c:pt idx="127">
                  <c:v>763</c:v>
                </c:pt>
                <c:pt idx="128">
                  <c:v>770</c:v>
                </c:pt>
                <c:pt idx="129">
                  <c:v>776</c:v>
                </c:pt>
                <c:pt idx="130">
                  <c:v>783</c:v>
                </c:pt>
                <c:pt idx="131">
                  <c:v>790</c:v>
                </c:pt>
                <c:pt idx="132">
                  <c:v>796</c:v>
                </c:pt>
                <c:pt idx="133">
                  <c:v>803</c:v>
                </c:pt>
                <c:pt idx="134">
                  <c:v>810</c:v>
                </c:pt>
                <c:pt idx="135">
                  <c:v>817</c:v>
                </c:pt>
                <c:pt idx="136">
                  <c:v>823</c:v>
                </c:pt>
                <c:pt idx="137">
                  <c:v>830</c:v>
                </c:pt>
                <c:pt idx="138">
                  <c:v>837</c:v>
                </c:pt>
                <c:pt idx="139">
                  <c:v>844</c:v>
                </c:pt>
                <c:pt idx="140">
                  <c:v>851</c:v>
                </c:pt>
                <c:pt idx="141">
                  <c:v>857</c:v>
                </c:pt>
                <c:pt idx="142">
                  <c:v>864</c:v>
                </c:pt>
                <c:pt idx="143">
                  <c:v>871</c:v>
                </c:pt>
                <c:pt idx="144">
                  <c:v>878</c:v>
                </c:pt>
                <c:pt idx="145">
                  <c:v>885</c:v>
                </c:pt>
                <c:pt idx="146">
                  <c:v>892</c:v>
                </c:pt>
                <c:pt idx="147">
                  <c:v>899</c:v>
                </c:pt>
                <c:pt idx="148">
                  <c:v>906</c:v>
                </c:pt>
                <c:pt idx="149">
                  <c:v>913</c:v>
                </c:pt>
                <c:pt idx="150">
                  <c:v>920</c:v>
                </c:pt>
                <c:pt idx="151">
                  <c:v>927</c:v>
                </c:pt>
                <c:pt idx="152">
                  <c:v>935</c:v>
                </c:pt>
                <c:pt idx="153">
                  <c:v>942</c:v>
                </c:pt>
                <c:pt idx="154">
                  <c:v>949</c:v>
                </c:pt>
                <c:pt idx="155">
                  <c:v>956</c:v>
                </c:pt>
                <c:pt idx="156">
                  <c:v>963</c:v>
                </c:pt>
                <c:pt idx="157">
                  <c:v>971</c:v>
                </c:pt>
                <c:pt idx="158">
                  <c:v>978</c:v>
                </c:pt>
                <c:pt idx="159">
                  <c:v>985</c:v>
                </c:pt>
                <c:pt idx="160">
                  <c:v>992</c:v>
                </c:pt>
                <c:pt idx="161">
                  <c:v>1000</c:v>
                </c:pt>
                <c:pt idx="162">
                  <c:v>1007</c:v>
                </c:pt>
                <c:pt idx="163">
                  <c:v>1014</c:v>
                </c:pt>
                <c:pt idx="164">
                  <c:v>1022</c:v>
                </c:pt>
                <c:pt idx="165">
                  <c:v>1029</c:v>
                </c:pt>
                <c:pt idx="166">
                  <c:v>1037</c:v>
                </c:pt>
                <c:pt idx="167">
                  <c:v>1044</c:v>
                </c:pt>
                <c:pt idx="168">
                  <c:v>1051</c:v>
                </c:pt>
                <c:pt idx="169">
                  <c:v>1059</c:v>
                </c:pt>
                <c:pt idx="170">
                  <c:v>1067</c:v>
                </c:pt>
                <c:pt idx="171">
                  <c:v>1074</c:v>
                </c:pt>
                <c:pt idx="172">
                  <c:v>1081</c:v>
                </c:pt>
                <c:pt idx="173">
                  <c:v>1089</c:v>
                </c:pt>
                <c:pt idx="174">
                  <c:v>1097</c:v>
                </c:pt>
                <c:pt idx="175">
                  <c:v>1104</c:v>
                </c:pt>
                <c:pt idx="176">
                  <c:v>1112</c:v>
                </c:pt>
                <c:pt idx="177">
                  <c:v>1119</c:v>
                </c:pt>
                <c:pt idx="178">
                  <c:v>1127</c:v>
                </c:pt>
                <c:pt idx="179">
                  <c:v>1135</c:v>
                </c:pt>
                <c:pt idx="180">
                  <c:v>1143</c:v>
                </c:pt>
                <c:pt idx="181">
                  <c:v>1150</c:v>
                </c:pt>
                <c:pt idx="182">
                  <c:v>1158</c:v>
                </c:pt>
                <c:pt idx="183">
                  <c:v>1166</c:v>
                </c:pt>
                <c:pt idx="184">
                  <c:v>1174</c:v>
                </c:pt>
                <c:pt idx="185">
                  <c:v>1181</c:v>
                </c:pt>
                <c:pt idx="186">
                  <c:v>1189</c:v>
                </c:pt>
                <c:pt idx="187">
                  <c:v>1197</c:v>
                </c:pt>
                <c:pt idx="188">
                  <c:v>1205</c:v>
                </c:pt>
                <c:pt idx="189">
                  <c:v>1213</c:v>
                </c:pt>
                <c:pt idx="190">
                  <c:v>1221</c:v>
                </c:pt>
                <c:pt idx="191">
                  <c:v>1229</c:v>
                </c:pt>
                <c:pt idx="192">
                  <c:v>1236</c:v>
                </c:pt>
                <c:pt idx="193">
                  <c:v>1244</c:v>
                </c:pt>
                <c:pt idx="194">
                  <c:v>1253</c:v>
                </c:pt>
                <c:pt idx="195">
                  <c:v>1261</c:v>
                </c:pt>
                <c:pt idx="196">
                  <c:v>1269</c:v>
                </c:pt>
                <c:pt idx="197">
                  <c:v>1277</c:v>
                </c:pt>
                <c:pt idx="198">
                  <c:v>1285</c:v>
                </c:pt>
                <c:pt idx="199">
                  <c:v>1293</c:v>
                </c:pt>
                <c:pt idx="200">
                  <c:v>1301</c:v>
                </c:pt>
                <c:pt idx="201">
                  <c:v>1309</c:v>
                </c:pt>
                <c:pt idx="202">
                  <c:v>1317</c:v>
                </c:pt>
                <c:pt idx="203">
                  <c:v>1325</c:v>
                </c:pt>
                <c:pt idx="204">
                  <c:v>1333</c:v>
                </c:pt>
                <c:pt idx="205">
                  <c:v>1342</c:v>
                </c:pt>
                <c:pt idx="206">
                  <c:v>1350</c:v>
                </c:pt>
                <c:pt idx="207">
                  <c:v>1358</c:v>
                </c:pt>
                <c:pt idx="208">
                  <c:v>1366</c:v>
                </c:pt>
                <c:pt idx="209">
                  <c:v>1375</c:v>
                </c:pt>
                <c:pt idx="210">
                  <c:v>1383</c:v>
                </c:pt>
                <c:pt idx="211">
                  <c:v>1391</c:v>
                </c:pt>
                <c:pt idx="212">
                  <c:v>1399</c:v>
                </c:pt>
                <c:pt idx="213">
                  <c:v>1408</c:v>
                </c:pt>
                <c:pt idx="214">
                  <c:v>1416</c:v>
                </c:pt>
                <c:pt idx="215">
                  <c:v>1424</c:v>
                </c:pt>
                <c:pt idx="216">
                  <c:v>1433</c:v>
                </c:pt>
                <c:pt idx="217">
                  <c:v>1441</c:v>
                </c:pt>
                <c:pt idx="218">
                  <c:v>1450</c:v>
                </c:pt>
                <c:pt idx="219">
                  <c:v>1458</c:v>
                </c:pt>
                <c:pt idx="220">
                  <c:v>1467</c:v>
                </c:pt>
                <c:pt idx="221">
                  <c:v>1475</c:v>
                </c:pt>
                <c:pt idx="222">
                  <c:v>1484</c:v>
                </c:pt>
                <c:pt idx="223">
                  <c:v>1492</c:v>
                </c:pt>
                <c:pt idx="224">
                  <c:v>1501</c:v>
                </c:pt>
                <c:pt idx="225">
                  <c:v>1509</c:v>
                </c:pt>
                <c:pt idx="226">
                  <c:v>1518</c:v>
                </c:pt>
                <c:pt idx="227">
                  <c:v>1526</c:v>
                </c:pt>
                <c:pt idx="228">
                  <c:v>1535</c:v>
                </c:pt>
                <c:pt idx="229">
                  <c:v>1543</c:v>
                </c:pt>
                <c:pt idx="230">
                  <c:v>1552</c:v>
                </c:pt>
                <c:pt idx="231">
                  <c:v>1561</c:v>
                </c:pt>
                <c:pt idx="232">
                  <c:v>1570</c:v>
                </c:pt>
                <c:pt idx="233">
                  <c:v>1578</c:v>
                </c:pt>
                <c:pt idx="234">
                  <c:v>1587</c:v>
                </c:pt>
                <c:pt idx="235">
                  <c:v>1596</c:v>
                </c:pt>
                <c:pt idx="236">
                  <c:v>1604</c:v>
                </c:pt>
                <c:pt idx="237">
                  <c:v>1613</c:v>
                </c:pt>
                <c:pt idx="238">
                  <c:v>1622</c:v>
                </c:pt>
                <c:pt idx="239">
                  <c:v>1630</c:v>
                </c:pt>
                <c:pt idx="240">
                  <c:v>1639</c:v>
                </c:pt>
                <c:pt idx="241">
                  <c:v>1648</c:v>
                </c:pt>
                <c:pt idx="242">
                  <c:v>1657</c:v>
                </c:pt>
                <c:pt idx="243">
                  <c:v>1666</c:v>
                </c:pt>
                <c:pt idx="244">
                  <c:v>1675</c:v>
                </c:pt>
                <c:pt idx="245">
                  <c:v>1684</c:v>
                </c:pt>
                <c:pt idx="246">
                  <c:v>1692</c:v>
                </c:pt>
                <c:pt idx="247">
                  <c:v>1701</c:v>
                </c:pt>
                <c:pt idx="248">
                  <c:v>1710</c:v>
                </c:pt>
                <c:pt idx="249">
                  <c:v>1719</c:v>
                </c:pt>
                <c:pt idx="250">
                  <c:v>1728</c:v>
                </c:pt>
                <c:pt idx="251">
                  <c:v>1737</c:v>
                </c:pt>
                <c:pt idx="252">
                  <c:v>1746</c:v>
                </c:pt>
                <c:pt idx="253">
                  <c:v>1755</c:v>
                </c:pt>
                <c:pt idx="254">
                  <c:v>1764</c:v>
                </c:pt>
                <c:pt idx="255">
                  <c:v>1773</c:v>
                </c:pt>
                <c:pt idx="256">
                  <c:v>1782</c:v>
                </c:pt>
                <c:pt idx="257">
                  <c:v>1791</c:v>
                </c:pt>
                <c:pt idx="258">
                  <c:v>1800</c:v>
                </c:pt>
                <c:pt idx="259">
                  <c:v>1809</c:v>
                </c:pt>
                <c:pt idx="260">
                  <c:v>1819</c:v>
                </c:pt>
                <c:pt idx="261">
                  <c:v>1828</c:v>
                </c:pt>
                <c:pt idx="262">
                  <c:v>1837</c:v>
                </c:pt>
                <c:pt idx="263">
                  <c:v>1846</c:v>
                </c:pt>
                <c:pt idx="264">
                  <c:v>1855</c:v>
                </c:pt>
                <c:pt idx="265">
                  <c:v>1864</c:v>
                </c:pt>
                <c:pt idx="266">
                  <c:v>1874</c:v>
                </c:pt>
                <c:pt idx="267">
                  <c:v>1883</c:v>
                </c:pt>
                <c:pt idx="268">
                  <c:v>1892</c:v>
                </c:pt>
                <c:pt idx="269">
                  <c:v>1901</c:v>
                </c:pt>
                <c:pt idx="270">
                  <c:v>1910</c:v>
                </c:pt>
                <c:pt idx="271">
                  <c:v>1920</c:v>
                </c:pt>
                <c:pt idx="272">
                  <c:v>1929</c:v>
                </c:pt>
                <c:pt idx="273">
                  <c:v>1938</c:v>
                </c:pt>
                <c:pt idx="274">
                  <c:v>1947</c:v>
                </c:pt>
                <c:pt idx="275">
                  <c:v>1957</c:v>
                </c:pt>
                <c:pt idx="276">
                  <c:v>1966</c:v>
                </c:pt>
                <c:pt idx="277">
                  <c:v>1976</c:v>
                </c:pt>
                <c:pt idx="278">
                  <c:v>1985</c:v>
                </c:pt>
                <c:pt idx="279">
                  <c:v>1994</c:v>
                </c:pt>
                <c:pt idx="280">
                  <c:v>2004</c:v>
                </c:pt>
                <c:pt idx="281">
                  <c:v>2013</c:v>
                </c:pt>
                <c:pt idx="282">
                  <c:v>2022</c:v>
                </c:pt>
                <c:pt idx="283">
                  <c:v>2032</c:v>
                </c:pt>
                <c:pt idx="284">
                  <c:v>2041</c:v>
                </c:pt>
                <c:pt idx="285">
                  <c:v>2051</c:v>
                </c:pt>
                <c:pt idx="286">
                  <c:v>2060</c:v>
                </c:pt>
                <c:pt idx="287">
                  <c:v>2070</c:v>
                </c:pt>
                <c:pt idx="288">
                  <c:v>2079</c:v>
                </c:pt>
                <c:pt idx="289">
                  <c:v>2089</c:v>
                </c:pt>
                <c:pt idx="290">
                  <c:v>2098</c:v>
                </c:pt>
                <c:pt idx="291">
                  <c:v>2107</c:v>
                </c:pt>
                <c:pt idx="292">
                  <c:v>2117</c:v>
                </c:pt>
                <c:pt idx="293">
                  <c:v>2126</c:v>
                </c:pt>
                <c:pt idx="294">
                  <c:v>2136</c:v>
                </c:pt>
                <c:pt idx="295">
                  <c:v>2146</c:v>
                </c:pt>
                <c:pt idx="296">
                  <c:v>2155</c:v>
                </c:pt>
                <c:pt idx="297">
                  <c:v>2165</c:v>
                </c:pt>
                <c:pt idx="298">
                  <c:v>2174</c:v>
                </c:pt>
                <c:pt idx="299">
                  <c:v>2184</c:v>
                </c:pt>
                <c:pt idx="300">
                  <c:v>2194</c:v>
                </c:pt>
                <c:pt idx="301">
                  <c:v>2203</c:v>
                </c:pt>
                <c:pt idx="302">
                  <c:v>2213</c:v>
                </c:pt>
                <c:pt idx="303">
                  <c:v>2222</c:v>
                </c:pt>
                <c:pt idx="304">
                  <c:v>2232</c:v>
                </c:pt>
                <c:pt idx="305">
                  <c:v>2242</c:v>
                </c:pt>
                <c:pt idx="306">
                  <c:v>2251</c:v>
                </c:pt>
                <c:pt idx="307">
                  <c:v>2261</c:v>
                </c:pt>
                <c:pt idx="308">
                  <c:v>2271</c:v>
                </c:pt>
                <c:pt idx="309">
                  <c:v>2281</c:v>
                </c:pt>
                <c:pt idx="310">
                  <c:v>2290</c:v>
                </c:pt>
                <c:pt idx="311">
                  <c:v>2300</c:v>
                </c:pt>
                <c:pt idx="312">
                  <c:v>2309</c:v>
                </c:pt>
                <c:pt idx="313">
                  <c:v>2319</c:v>
                </c:pt>
                <c:pt idx="314">
                  <c:v>2329</c:v>
                </c:pt>
                <c:pt idx="315">
                  <c:v>2338</c:v>
                </c:pt>
                <c:pt idx="316">
                  <c:v>2348</c:v>
                </c:pt>
                <c:pt idx="317">
                  <c:v>2358</c:v>
                </c:pt>
                <c:pt idx="318">
                  <c:v>2368</c:v>
                </c:pt>
                <c:pt idx="319">
                  <c:v>2378</c:v>
                </c:pt>
                <c:pt idx="320">
                  <c:v>2388</c:v>
                </c:pt>
                <c:pt idx="321">
                  <c:v>2397</c:v>
                </c:pt>
                <c:pt idx="322">
                  <c:v>2407</c:v>
                </c:pt>
                <c:pt idx="323">
                  <c:v>2417</c:v>
                </c:pt>
                <c:pt idx="324">
                  <c:v>2427</c:v>
                </c:pt>
                <c:pt idx="325">
                  <c:v>2436</c:v>
                </c:pt>
                <c:pt idx="326">
                  <c:v>2446</c:v>
                </c:pt>
                <c:pt idx="327">
                  <c:v>2456</c:v>
                </c:pt>
                <c:pt idx="328">
                  <c:v>2466</c:v>
                </c:pt>
                <c:pt idx="329">
                  <c:v>2476</c:v>
                </c:pt>
                <c:pt idx="330">
                  <c:v>2486</c:v>
                </c:pt>
                <c:pt idx="331">
                  <c:v>2495</c:v>
                </c:pt>
                <c:pt idx="332">
                  <c:v>2505</c:v>
                </c:pt>
                <c:pt idx="333">
                  <c:v>2515</c:v>
                </c:pt>
                <c:pt idx="334">
                  <c:v>2525</c:v>
                </c:pt>
                <c:pt idx="335">
                  <c:v>2535</c:v>
                </c:pt>
                <c:pt idx="336">
                  <c:v>2545</c:v>
                </c:pt>
                <c:pt idx="337">
                  <c:v>2555</c:v>
                </c:pt>
                <c:pt idx="338">
                  <c:v>2564</c:v>
                </c:pt>
                <c:pt idx="339">
                  <c:v>2574</c:v>
                </c:pt>
                <c:pt idx="340">
                  <c:v>2584</c:v>
                </c:pt>
                <c:pt idx="341">
                  <c:v>2594</c:v>
                </c:pt>
                <c:pt idx="342">
                  <c:v>2604</c:v>
                </c:pt>
                <c:pt idx="343">
                  <c:v>2614</c:v>
                </c:pt>
                <c:pt idx="344">
                  <c:v>2624</c:v>
                </c:pt>
                <c:pt idx="345">
                  <c:v>2634</c:v>
                </c:pt>
                <c:pt idx="346">
                  <c:v>2644</c:v>
                </c:pt>
                <c:pt idx="347">
                  <c:v>2654</c:v>
                </c:pt>
                <c:pt idx="348">
                  <c:v>2664</c:v>
                </c:pt>
                <c:pt idx="349">
                  <c:v>2673</c:v>
                </c:pt>
                <c:pt idx="350">
                  <c:v>2683</c:v>
                </c:pt>
                <c:pt idx="351">
                  <c:v>2693</c:v>
                </c:pt>
                <c:pt idx="352">
                  <c:v>2703</c:v>
                </c:pt>
                <c:pt idx="353">
                  <c:v>2713</c:v>
                </c:pt>
                <c:pt idx="354">
                  <c:v>2723</c:v>
                </c:pt>
                <c:pt idx="355">
                  <c:v>2733</c:v>
                </c:pt>
                <c:pt idx="356">
                  <c:v>2743</c:v>
                </c:pt>
                <c:pt idx="357">
                  <c:v>2753</c:v>
                </c:pt>
                <c:pt idx="358">
                  <c:v>2763</c:v>
                </c:pt>
                <c:pt idx="359">
                  <c:v>2773</c:v>
                </c:pt>
                <c:pt idx="360">
                  <c:v>2783</c:v>
                </c:pt>
                <c:pt idx="361">
                  <c:v>2792</c:v>
                </c:pt>
                <c:pt idx="362">
                  <c:v>2802</c:v>
                </c:pt>
                <c:pt idx="363">
                  <c:v>2812</c:v>
                </c:pt>
                <c:pt idx="364">
                  <c:v>2822</c:v>
                </c:pt>
                <c:pt idx="365">
                  <c:v>2832</c:v>
                </c:pt>
                <c:pt idx="366">
                  <c:v>2842</c:v>
                </c:pt>
                <c:pt idx="367">
                  <c:v>2852</c:v>
                </c:pt>
                <c:pt idx="368">
                  <c:v>2862</c:v>
                </c:pt>
                <c:pt idx="369">
                  <c:v>2872</c:v>
                </c:pt>
                <c:pt idx="370">
                  <c:v>2882</c:v>
                </c:pt>
                <c:pt idx="371">
                  <c:v>2892</c:v>
                </c:pt>
                <c:pt idx="372">
                  <c:v>2897</c:v>
                </c:pt>
                <c:pt idx="373">
                  <c:v>2903</c:v>
                </c:pt>
                <c:pt idx="374">
                  <c:v>2908</c:v>
                </c:pt>
                <c:pt idx="375">
                  <c:v>2914</c:v>
                </c:pt>
                <c:pt idx="376">
                  <c:v>2919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Sheet2!$AL$1</c:f>
              <c:strCache>
                <c:ptCount val="1"/>
                <c:pt idx="0">
                  <c:v>Gaillard 2003: Fe-Ir equilibrium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Sheet2!$AL$232:$AL$608</c:f>
              <c:numCache>
                <c:formatCode>General</c:formatCode>
                <c:ptCount val="377"/>
                <c:pt idx="0">
                  <c:v>8.69209759398194</c:v>
                </c:pt>
                <c:pt idx="1">
                  <c:v>8.63483657855901</c:v>
                </c:pt>
                <c:pt idx="2">
                  <c:v>8.57731421532046</c:v>
                </c:pt>
                <c:pt idx="3">
                  <c:v>8.51932883551428</c:v>
                </c:pt>
                <c:pt idx="4">
                  <c:v>8.46124584113418</c:v>
                </c:pt>
                <c:pt idx="5">
                  <c:v>8.40306590538409</c:v>
                </c:pt>
                <c:pt idx="6">
                  <c:v>8.3447896952918</c:v>
                </c:pt>
                <c:pt idx="7">
                  <c:v>8.28641787177956</c:v>
                </c:pt>
                <c:pt idx="8">
                  <c:v>8.22795108973381</c:v>
                </c:pt>
                <c:pt idx="9">
                  <c:v>8.16938999807391</c:v>
                </c:pt>
                <c:pt idx="10">
                  <c:v>8.11073523981997</c:v>
                </c:pt>
                <c:pt idx="11">
                  <c:v>8.05198745215968</c:v>
                </c:pt>
                <c:pt idx="12">
                  <c:v>7.99314726651437</c:v>
                </c:pt>
                <c:pt idx="13">
                  <c:v>7.93391494966578</c:v>
                </c:pt>
                <c:pt idx="14">
                  <c:v>7.87456968574129</c:v>
                </c:pt>
                <c:pt idx="15">
                  <c:v>7.81513388414374</c:v>
                </c:pt>
                <c:pt idx="16">
                  <c:v>7.75560815387092</c:v>
                </c:pt>
                <c:pt idx="17">
                  <c:v>7.69599309847098</c:v>
                </c:pt>
                <c:pt idx="18">
                  <c:v>7.63628931610327</c:v>
                </c:pt>
                <c:pt idx="19">
                  <c:v>7.57649739959829</c:v>
                </c:pt>
                <c:pt idx="20">
                  <c:v>7.51661793651697</c:v>
                </c:pt>
                <c:pt idx="21">
                  <c:v>7.45665150920903</c:v>
                </c:pt>
                <c:pt idx="22">
                  <c:v>7.39650977768049</c:v>
                </c:pt>
                <c:pt idx="23">
                  <c:v>7.33619055877418</c:v>
                </c:pt>
                <c:pt idx="24">
                  <c:v>7.27578609199601</c:v>
                </c:pt>
                <c:pt idx="25">
                  <c:v>7.21529693941984</c:v>
                </c:pt>
                <c:pt idx="26">
                  <c:v>7.15472365818909</c:v>
                </c:pt>
                <c:pt idx="27">
                  <c:v>7.09406680057065</c:v>
                </c:pt>
                <c:pt idx="28">
                  <c:v>7.0333269140081</c:v>
                </c:pt>
                <c:pt idx="29">
                  <c:v>6.97250454117426</c:v>
                </c:pt>
                <c:pt idx="30">
                  <c:v>6.91160022002311</c:v>
                </c:pt>
                <c:pt idx="31">
                  <c:v>6.85054545682357</c:v>
                </c:pt>
                <c:pt idx="32">
                  <c:v>6.78938829180766</c:v>
                </c:pt>
                <c:pt idx="33">
                  <c:v>6.72815076453138</c:v>
                </c:pt>
                <c:pt idx="34">
                  <c:v>6.66683339457831</c:v>
                </c:pt>
                <c:pt idx="35">
                  <c:v>6.60543669706249</c:v>
                </c:pt>
                <c:pt idx="36">
                  <c:v>6.5439611826764</c:v>
                </c:pt>
                <c:pt idx="37">
                  <c:v>6.48240735773823</c:v>
                </c:pt>
                <c:pt idx="38">
                  <c:v>6.42077572423874</c:v>
                </c:pt>
                <c:pt idx="39">
                  <c:v>6.35906376368383</c:v>
                </c:pt>
                <c:pt idx="40">
                  <c:v>6.29727295677985</c:v>
                </c:pt>
                <c:pt idx="41">
                  <c:v>6.23540582178009</c:v>
                </c:pt>
                <c:pt idx="42">
                  <c:v>6.17346284382071</c:v>
                </c:pt>
                <c:pt idx="43">
                  <c:v>6.11144450393531</c:v>
                </c:pt>
                <c:pt idx="44">
                  <c:v>6.04935127909809</c:v>
                </c:pt>
                <c:pt idx="45">
                  <c:v>5.98718364226665</c:v>
                </c:pt>
                <c:pt idx="46">
                  <c:v>5.92494206242414</c:v>
                </c:pt>
                <c:pt idx="47">
                  <c:v>5.86263569763904</c:v>
                </c:pt>
                <c:pt idx="48">
                  <c:v>5.80025733985831</c:v>
                </c:pt>
                <c:pt idx="49">
                  <c:v>5.73780642258339</c:v>
                </c:pt>
                <c:pt idx="50">
                  <c:v>5.6752833993111</c:v>
                </c:pt>
                <c:pt idx="51">
                  <c:v>5.61268871976701</c:v>
                </c:pt>
                <c:pt idx="52">
                  <c:v>5.55002282994451</c:v>
                </c:pt>
                <c:pt idx="53">
                  <c:v>5.48728617214347</c:v>
                </c:pt>
                <c:pt idx="54">
                  <c:v>5.42453325476543</c:v>
                </c:pt>
                <c:pt idx="55">
                  <c:v>5.36174864843517</c:v>
                </c:pt>
                <c:pt idx="56">
                  <c:v>5.29889457924401</c:v>
                </c:pt>
                <c:pt idx="57">
                  <c:v>5.23597147509457</c:v>
                </c:pt>
                <c:pt idx="58">
                  <c:v>5.17297976038212</c:v>
                </c:pt>
                <c:pt idx="59">
                  <c:v>5.10991985603031</c:v>
                </c:pt>
                <c:pt idx="60">
                  <c:v>5.04679217952677</c:v>
                </c:pt>
                <c:pt idx="61">
                  <c:v>4.98365873955703</c:v>
                </c:pt>
                <c:pt idx="62">
                  <c:v>4.92049792334505</c:v>
                </c:pt>
                <c:pt idx="63">
                  <c:v>4.8572705671752</c:v>
                </c:pt>
                <c:pt idx="64">
                  <c:v>4.79397707513629</c:v>
                </c:pt>
                <c:pt idx="65">
                  <c:v>4.73061784805178</c:v>
                </c:pt>
                <c:pt idx="66">
                  <c:v>4.66719328351266</c:v>
                </c:pt>
                <c:pt idx="67">
                  <c:v>4.60370377591</c:v>
                </c:pt>
                <c:pt idx="68">
                  <c:v>4.54029158071505</c:v>
                </c:pt>
                <c:pt idx="69">
                  <c:v>4.47682691511239</c:v>
                </c:pt>
                <c:pt idx="70">
                  <c:v>4.4132984707392</c:v>
                </c:pt>
                <c:pt idx="71">
                  <c:v>4.3497066295043</c:v>
                </c:pt>
                <c:pt idx="72">
                  <c:v>4.28605177027338</c:v>
                </c:pt>
                <c:pt idx="73">
                  <c:v>4.22233426889931</c:v>
                </c:pt>
                <c:pt idx="74">
                  <c:v>4.15863947615634</c:v>
                </c:pt>
                <c:pt idx="75">
                  <c:v>4.09497030901343</c:v>
                </c:pt>
                <c:pt idx="76">
                  <c:v>4.03123960950598</c:v>
                </c:pt>
                <c:pt idx="77">
                  <c:v>3.96744774173082</c:v>
                </c:pt>
                <c:pt idx="78">
                  <c:v>3.90359506691786</c:v>
                </c:pt>
                <c:pt idx="79">
                  <c:v>3.83968194345832</c:v>
                </c:pt>
                <c:pt idx="80">
                  <c:v>3.77573792049763</c:v>
                </c:pt>
                <c:pt idx="81">
                  <c:v>3.71180643006066</c:v>
                </c:pt>
                <c:pt idx="82">
                  <c:v>3.64781554939487</c:v>
                </c:pt>
                <c:pt idx="83">
                  <c:v>3.58376562581156</c:v>
                </c:pt>
                <c:pt idx="84">
                  <c:v>3.51965700391916</c:v>
                </c:pt>
                <c:pt idx="85">
                  <c:v>3.45549002564959</c:v>
                </c:pt>
                <c:pt idx="86">
                  <c:v>3.39134204838624</c:v>
                </c:pt>
                <c:pt idx="87">
                  <c:v>3.32731843107019</c:v>
                </c:pt>
                <c:pt idx="88">
                  <c:v>3.26323746737109</c:v>
                </c:pt>
                <c:pt idx="89">
                  <c:v>3.19909948877093</c:v>
                </c:pt>
                <c:pt idx="90">
                  <c:v>3.13490482420182</c:v>
                </c:pt>
                <c:pt idx="91">
                  <c:v>3.07065380007051</c:v>
                </c:pt>
                <c:pt idx="92">
                  <c:v>3.0064538500985</c:v>
                </c:pt>
                <c:pt idx="93">
                  <c:v>2.94231248204644</c:v>
                </c:pt>
                <c:pt idx="94">
                  <c:v>2.87811571874052</c:v>
                </c:pt>
                <c:pt idx="95">
                  <c:v>2.81386387672506</c:v>
                </c:pt>
                <c:pt idx="96">
                  <c:v>2.74955727013719</c:v>
                </c:pt>
                <c:pt idx="97">
                  <c:v>2.68519621072969</c:v>
                </c:pt>
                <c:pt idx="98">
                  <c:v>2.6208797247652</c:v>
                </c:pt>
                <c:pt idx="99">
                  <c:v>2.55652859102111</c:v>
                </c:pt>
                <c:pt idx="100">
                  <c:v>2.4921239256342</c:v>
                </c:pt>
                <c:pt idx="101">
                  <c:v>2.42766603104314</c:v>
                </c:pt>
                <c:pt idx="102">
                  <c:v>2.3631552074126</c:v>
                </c:pt>
                <c:pt idx="103">
                  <c:v>2.2986879274813</c:v>
                </c:pt>
                <c:pt idx="104">
                  <c:v>2.234341981319</c:v>
                </c:pt>
                <c:pt idx="105">
                  <c:v>2.16994399317956</c:v>
                </c:pt>
                <c:pt idx="106">
                  <c:v>2.10549425434269</c:v>
                </c:pt>
                <c:pt idx="107">
                  <c:v>2.04099305391844</c:v>
                </c:pt>
                <c:pt idx="108">
                  <c:v>1.9764439223594</c:v>
                </c:pt>
                <c:pt idx="109">
                  <c:v>1.91209411068431</c:v>
                </c:pt>
                <c:pt idx="110">
                  <c:v>1.84769369193441</c:v>
                </c:pt>
                <c:pt idx="111">
                  <c:v>1.78324294674041</c:v>
                </c:pt>
                <c:pt idx="112">
                  <c:v>1.71874215366197</c:v>
                </c:pt>
                <c:pt idx="113">
                  <c:v>1.65419158920674</c:v>
                </c:pt>
                <c:pt idx="114">
                  <c:v>1.58978705507934</c:v>
                </c:pt>
                <c:pt idx="115">
                  <c:v>1.52538258966216</c:v>
                </c:pt>
                <c:pt idx="116">
                  <c:v>1.46092917026667</c:v>
                </c:pt>
                <c:pt idx="117">
                  <c:v>1.39642706537904</c:v>
                </c:pt>
                <c:pt idx="118">
                  <c:v>1.3318765415257</c:v>
                </c:pt>
                <c:pt idx="119">
                  <c:v>1.26745008605398</c:v>
                </c:pt>
                <c:pt idx="120">
                  <c:v>1.2030473541074</c:v>
                </c:pt>
                <c:pt idx="121">
                  <c:v>1.13859699119335</c:v>
                </c:pt>
                <c:pt idx="122">
                  <c:v>1.07409925617579</c:v>
                </c:pt>
                <c:pt idx="123">
                  <c:v>1.00955440604622</c:v>
                </c:pt>
                <c:pt idx="124">
                  <c:v>0.945145015543536</c:v>
                </c:pt>
                <c:pt idx="125">
                  <c:v>0.880757099140377</c:v>
                </c:pt>
                <c:pt idx="126">
                  <c:v>0.816322827533259</c:v>
                </c:pt>
                <c:pt idx="127">
                  <c:v>0.751842450391144</c:v>
                </c:pt>
                <c:pt idx="128">
                  <c:v>0.68731621559325</c:v>
                </c:pt>
                <c:pt idx="129">
                  <c:v>0.62297082781312</c:v>
                </c:pt>
                <c:pt idx="130">
                  <c:v>0.55861800390928</c:v>
                </c:pt>
                <c:pt idx="131">
                  <c:v>0.494220055408099</c:v>
                </c:pt>
                <c:pt idx="132">
                  <c:v>0.429777223188211</c:v>
                </c:pt>
                <c:pt idx="133">
                  <c:v>0.365313756412313</c:v>
                </c:pt>
                <c:pt idx="134">
                  <c:v>0.301067534563738</c:v>
                </c:pt>
                <c:pt idx="135">
                  <c:v>0.236777141424529</c:v>
                </c:pt>
                <c:pt idx="136">
                  <c:v>0.172442811118125</c:v>
                </c:pt>
                <c:pt idx="137">
                  <c:v>0.108064776116314</c:v>
                </c:pt>
                <c:pt idx="138">
                  <c:v>0.0437698817543204</c:v>
                </c:pt>
                <c:pt idx="139">
                  <c:v>-0.0203808372309123</c:v>
                </c:pt>
                <c:pt idx="140">
                  <c:v>-0.0845745732615498</c:v>
                </c:pt>
                <c:pt idx="141">
                  <c:v>-0.148811100328611</c:v>
                </c:pt>
                <c:pt idx="142">
                  <c:v>-0.21309019400357</c:v>
                </c:pt>
                <c:pt idx="143">
                  <c:v>-0.277190431121944</c:v>
                </c:pt>
                <c:pt idx="144">
                  <c:v>-0.341279715971614</c:v>
                </c:pt>
                <c:pt idx="145">
                  <c:v>-0.405410903489337</c:v>
                </c:pt>
                <c:pt idx="146">
                  <c:v>-0.469583775432069</c:v>
                </c:pt>
                <c:pt idx="147">
                  <c:v>-0.533772550869904</c:v>
                </c:pt>
                <c:pt idx="148">
                  <c:v>-0.597940880644291</c:v>
                </c:pt>
                <c:pt idx="149">
                  <c:v>-0.662150249139967</c:v>
                </c:pt>
                <c:pt idx="150">
                  <c:v>-0.726400444087695</c:v>
                </c:pt>
                <c:pt idx="151">
                  <c:v>-0.79069125467965</c:v>
                </c:pt>
                <c:pt idx="152">
                  <c:v>-0.854706349669312</c:v>
                </c:pt>
                <c:pt idx="153">
                  <c:v>-0.918716057633001</c:v>
                </c:pt>
                <c:pt idx="154">
                  <c:v>-0.982765757460898</c:v>
                </c:pt>
                <c:pt idx="155">
                  <c:v>-1.04685524406654</c:v>
                </c:pt>
                <c:pt idx="156">
                  <c:v>-1.11076828708702</c:v>
                </c:pt>
                <c:pt idx="157">
                  <c:v>-1.17452323353483</c:v>
                </c:pt>
                <c:pt idx="158">
                  <c:v>-1.2383173598528</c:v>
                </c:pt>
                <c:pt idx="159">
                  <c:v>-1.30215046648302</c:v>
                </c:pt>
                <c:pt idx="160">
                  <c:v>-1.36597995982048</c:v>
                </c:pt>
                <c:pt idx="161">
                  <c:v>-1.42970684646928</c:v>
                </c:pt>
                <c:pt idx="162">
                  <c:v>-1.49347212282851</c:v>
                </c:pt>
                <c:pt idx="163">
                  <c:v>-1.55727559468382</c:v>
                </c:pt>
                <c:pt idx="164">
                  <c:v>-1.62111451046445</c:v>
                </c:pt>
                <c:pt idx="165">
                  <c:v>-1.68482092077676</c:v>
                </c:pt>
                <c:pt idx="166">
                  <c:v>-1.74856495174517</c:v>
                </c:pt>
                <c:pt idx="167">
                  <c:v>-1.81234641432116</c:v>
                </c:pt>
                <c:pt idx="168">
                  <c:v>-1.87616512072074</c:v>
                </c:pt>
                <c:pt idx="169">
                  <c:v>-1.93957009072229</c:v>
                </c:pt>
                <c:pt idx="170">
                  <c:v>-2.00294542823801</c:v>
                </c:pt>
                <c:pt idx="171">
                  <c:v>-2.06635745370758</c:v>
                </c:pt>
                <c:pt idx="172">
                  <c:v>-2.12980598430064</c:v>
                </c:pt>
                <c:pt idx="173">
                  <c:v>-2.19321792124757</c:v>
                </c:pt>
                <c:pt idx="174">
                  <c:v>-2.25664440370678</c:v>
                </c:pt>
                <c:pt idx="175">
                  <c:v>-2.32010685003524</c:v>
                </c:pt>
                <c:pt idx="176">
                  <c:v>-2.38360508219402</c:v>
                </c:pt>
                <c:pt idx="177">
                  <c:v>-2.4469147666528</c:v>
                </c:pt>
                <c:pt idx="178">
                  <c:v>-2.51018302343292</c:v>
                </c:pt>
                <c:pt idx="179">
                  <c:v>-2.57348653892742</c:v>
                </c:pt>
                <c:pt idx="180">
                  <c:v>-2.63682513973277</c:v>
                </c:pt>
                <c:pt idx="181">
                  <c:v>-2.69980160501447</c:v>
                </c:pt>
                <c:pt idx="182">
                  <c:v>-2.76269603073403</c:v>
                </c:pt>
                <c:pt idx="183">
                  <c:v>-2.82562502832816</c:v>
                </c:pt>
                <c:pt idx="184">
                  <c:v>-2.88858842887893</c:v>
                </c:pt>
                <c:pt idx="185">
                  <c:v>-2.95167580949078</c:v>
                </c:pt>
                <c:pt idx="186">
                  <c:v>-3.01481461282515</c:v>
                </c:pt>
                <c:pt idx="187">
                  <c:v>-3.07798731891862</c:v>
                </c:pt>
                <c:pt idx="188">
                  <c:v>-3.1411937631947</c:v>
                </c:pt>
                <c:pt idx="189">
                  <c:v>-3.20370905566638</c:v>
                </c:pt>
                <c:pt idx="190">
                  <c:v>-3.26624533596286</c:v>
                </c:pt>
                <c:pt idx="191">
                  <c:v>-3.32881486705923</c:v>
                </c:pt>
                <c:pt idx="192">
                  <c:v>-3.39144644716441</c:v>
                </c:pt>
                <c:pt idx="193">
                  <c:v>-3.45428053858355</c:v>
                </c:pt>
                <c:pt idx="194">
                  <c:v>-3.51714740276247</c:v>
                </c:pt>
                <c:pt idx="195">
                  <c:v>-3.58004688239193</c:v>
                </c:pt>
                <c:pt idx="196">
                  <c:v>-3.64269521095904</c:v>
                </c:pt>
                <c:pt idx="197">
                  <c:v>-3.70493264916928</c:v>
                </c:pt>
                <c:pt idx="198">
                  <c:v>-3.76720223690135</c:v>
                </c:pt>
                <c:pt idx="199">
                  <c:v>-3.82950382081891</c:v>
                </c:pt>
                <c:pt idx="200">
                  <c:v>-3.89191392048396</c:v>
                </c:pt>
                <c:pt idx="201">
                  <c:v>-3.95439700528082</c:v>
                </c:pt>
                <c:pt idx="202">
                  <c:v>-4.01691163206471</c:v>
                </c:pt>
                <c:pt idx="203">
                  <c:v>-4.07945765134754</c:v>
                </c:pt>
                <c:pt idx="204">
                  <c:v>-4.14134436215636</c:v>
                </c:pt>
                <c:pt idx="205">
                  <c:v>-4.20324910550133</c:v>
                </c:pt>
                <c:pt idx="206">
                  <c:v>-4.26518479851021</c:v>
                </c:pt>
                <c:pt idx="207">
                  <c:v>-4.32720580789577</c:v>
                </c:pt>
                <c:pt idx="208">
                  <c:v>-4.38936951037897</c:v>
                </c:pt>
                <c:pt idx="209">
                  <c:v>-4.45156372798108</c:v>
                </c:pt>
                <c:pt idx="210">
                  <c:v>-4.51378831766246</c:v>
                </c:pt>
                <c:pt idx="211">
                  <c:v>-4.57542911255781</c:v>
                </c:pt>
                <c:pt idx="212">
                  <c:v>-4.63688907474751</c:v>
                </c:pt>
                <c:pt idx="213">
                  <c:v>-4.69837898522552</c:v>
                </c:pt>
                <c:pt idx="214">
                  <c:v>-4.759957497778</c:v>
                </c:pt>
                <c:pt idx="215">
                  <c:v>-4.82186231701903</c:v>
                </c:pt>
                <c:pt idx="216">
                  <c:v>-4.88379666860524</c:v>
                </c:pt>
                <c:pt idx="217">
                  <c:v>-4.94576041560149</c:v>
                </c:pt>
                <c:pt idx="218">
                  <c:v>-5.00718106893524</c:v>
                </c:pt>
                <c:pt idx="219">
                  <c:v>-5.06834432945462</c:v>
                </c:pt>
                <c:pt idx="220">
                  <c:v>-5.12953657962428</c:v>
                </c:pt>
                <c:pt idx="221">
                  <c:v>-5.19079177433355</c:v>
                </c:pt>
                <c:pt idx="222">
                  <c:v>-5.25224525057914</c:v>
                </c:pt>
                <c:pt idx="223">
                  <c:v>-5.31372731814892</c:v>
                </c:pt>
                <c:pt idx="224">
                  <c:v>-5.37523784589006</c:v>
                </c:pt>
                <c:pt idx="225">
                  <c:v>-5.43634787712416</c:v>
                </c:pt>
                <c:pt idx="226">
                  <c:v>-5.49733164421962</c:v>
                </c:pt>
                <c:pt idx="227">
                  <c:v>-5.55834348280906</c:v>
                </c:pt>
                <c:pt idx="228">
                  <c:v>-5.61930624789828</c:v>
                </c:pt>
                <c:pt idx="229">
                  <c:v>-5.68013212782487</c:v>
                </c:pt>
                <c:pt idx="230">
                  <c:v>-5.74098569761349</c:v>
                </c:pt>
                <c:pt idx="231">
                  <c:v>-5.80186683159157</c:v>
                </c:pt>
                <c:pt idx="232">
                  <c:v>-5.86270129494986</c:v>
                </c:pt>
                <c:pt idx="233">
                  <c:v>-5.92355818641304</c:v>
                </c:pt>
                <c:pt idx="234">
                  <c:v>-5.98444226958114</c:v>
                </c:pt>
                <c:pt idx="235">
                  <c:v>-6.04487535549092</c:v>
                </c:pt>
                <c:pt idx="236">
                  <c:v>-6.10502001846025</c:v>
                </c:pt>
                <c:pt idx="237">
                  <c:v>-6.16519150733118</c:v>
                </c:pt>
                <c:pt idx="238">
                  <c:v>-6.22551189103289</c:v>
                </c:pt>
                <c:pt idx="239">
                  <c:v>-6.28619445322024</c:v>
                </c:pt>
                <c:pt idx="240">
                  <c:v>-6.34690348203801</c:v>
                </c:pt>
                <c:pt idx="241">
                  <c:v>-6.40763428114258</c:v>
                </c:pt>
                <c:pt idx="242">
                  <c:v>-6.46769579439353</c:v>
                </c:pt>
                <c:pt idx="243">
                  <c:v>-6.52778342139064</c:v>
                </c:pt>
                <c:pt idx="244">
                  <c:v>-6.58789704590062</c:v>
                </c:pt>
                <c:pt idx="245">
                  <c:v>-6.64776503599139</c:v>
                </c:pt>
                <c:pt idx="246">
                  <c:v>-6.70756848495542</c:v>
                </c:pt>
                <c:pt idx="247">
                  <c:v>-6.76739758684487</c:v>
                </c:pt>
                <c:pt idx="248">
                  <c:v>-6.82734138086461</c:v>
                </c:pt>
                <c:pt idx="249">
                  <c:v>-6.88739355235063</c:v>
                </c:pt>
                <c:pt idx="250">
                  <c:v>-6.94747103823762</c:v>
                </c:pt>
                <c:pt idx="251">
                  <c:v>-7.00732322615361</c:v>
                </c:pt>
                <c:pt idx="252">
                  <c:v>-7.06671407245055</c:v>
                </c:pt>
                <c:pt idx="253">
                  <c:v>-7.12612990055429</c:v>
                </c:pt>
                <c:pt idx="254">
                  <c:v>-7.18556126681045</c:v>
                </c:pt>
                <c:pt idx="255">
                  <c:v>-7.24496905139082</c:v>
                </c:pt>
                <c:pt idx="256">
                  <c:v>-7.30440149098482</c:v>
                </c:pt>
                <c:pt idx="257">
                  <c:v>-7.36385706282139</c:v>
                </c:pt>
                <c:pt idx="258">
                  <c:v>-7.42327624926583</c:v>
                </c:pt>
                <c:pt idx="259">
                  <c:v>-7.48271976960577</c:v>
                </c:pt>
                <c:pt idx="260">
                  <c:v>-7.54218751804165</c:v>
                </c:pt>
                <c:pt idx="261">
                  <c:v>-7.60102978726454</c:v>
                </c:pt>
                <c:pt idx="262">
                  <c:v>-7.6598405519836</c:v>
                </c:pt>
                <c:pt idx="263">
                  <c:v>-7.71867523105697</c:v>
                </c:pt>
                <c:pt idx="264">
                  <c:v>-7.77755905478292</c:v>
                </c:pt>
                <c:pt idx="265">
                  <c:v>-7.83647215603506</c:v>
                </c:pt>
                <c:pt idx="266">
                  <c:v>-7.89540886329363</c:v>
                </c:pt>
                <c:pt idx="267">
                  <c:v>-7.95430433694887</c:v>
                </c:pt>
                <c:pt idx="268">
                  <c:v>-8.01320274158113</c:v>
                </c:pt>
                <c:pt idx="269">
                  <c:v>-8.07212444915028</c:v>
                </c:pt>
                <c:pt idx="270">
                  <c:v>-8.13057385770993</c:v>
                </c:pt>
                <c:pt idx="271">
                  <c:v>-8.18886633113078</c:v>
                </c:pt>
                <c:pt idx="272">
                  <c:v>-8.24718180958488</c:v>
                </c:pt>
                <c:pt idx="273">
                  <c:v>-8.30543993675359</c:v>
                </c:pt>
                <c:pt idx="274">
                  <c:v>-8.36368764983886</c:v>
                </c:pt>
                <c:pt idx="275">
                  <c:v>-8.42195807511004</c:v>
                </c:pt>
                <c:pt idx="276">
                  <c:v>-8.48033744202309</c:v>
                </c:pt>
                <c:pt idx="277">
                  <c:v>-8.53877426360358</c:v>
                </c:pt>
                <c:pt idx="278">
                  <c:v>-8.5972335094721</c:v>
                </c:pt>
                <c:pt idx="279">
                  <c:v>-8.65522298762901</c:v>
                </c:pt>
                <c:pt idx="280">
                  <c:v>-8.71307887997442</c:v>
                </c:pt>
                <c:pt idx="281">
                  <c:v>-8.77095691355532</c:v>
                </c:pt>
                <c:pt idx="282">
                  <c:v>-8.82844931656604</c:v>
                </c:pt>
                <c:pt idx="283">
                  <c:v>-8.88586624297983</c:v>
                </c:pt>
                <c:pt idx="284">
                  <c:v>-8.9433050323204</c:v>
                </c:pt>
                <c:pt idx="285">
                  <c:v>-9.00125867879783</c:v>
                </c:pt>
                <c:pt idx="286">
                  <c:v>-9.05931294840739</c:v>
                </c:pt>
                <c:pt idx="287">
                  <c:v>-9.1173888072799</c:v>
                </c:pt>
                <c:pt idx="288">
                  <c:v>-9.17487526941464</c:v>
                </c:pt>
                <c:pt idx="289">
                  <c:v>-9.23237201283004</c:v>
                </c:pt>
                <c:pt idx="290">
                  <c:v>-9.28982757112829</c:v>
                </c:pt>
                <c:pt idx="291">
                  <c:v>-9.346755419887</c:v>
                </c:pt>
                <c:pt idx="292">
                  <c:v>-9.40370441186318</c:v>
                </c:pt>
                <c:pt idx="293">
                  <c:v>-9.46071254497587</c:v>
                </c:pt>
                <c:pt idx="294">
                  <c:v>-9.51787485480176</c:v>
                </c:pt>
                <c:pt idx="295">
                  <c:v>-9.57505804610232</c:v>
                </c:pt>
                <c:pt idx="296">
                  <c:v>-9.63224902143112</c:v>
                </c:pt>
                <c:pt idx="297">
                  <c:v>-9.68943983319321</c:v>
                </c:pt>
                <c:pt idx="298">
                  <c:v>-9.74665126898974</c:v>
                </c:pt>
                <c:pt idx="299">
                  <c:v>-9.80354520868324</c:v>
                </c:pt>
                <c:pt idx="300">
                  <c:v>-9.86021005590493</c:v>
                </c:pt>
                <c:pt idx="301">
                  <c:v>-9.91689527393533</c:v>
                </c:pt>
                <c:pt idx="302">
                  <c:v>-9.97315793735596</c:v>
                </c:pt>
                <c:pt idx="303">
                  <c:v>-10.0293059819012</c:v>
                </c:pt>
                <c:pt idx="304">
                  <c:v>-10.0854741481581</c:v>
                </c:pt>
                <c:pt idx="305">
                  <c:v>-10.1422078535044</c:v>
                </c:pt>
                <c:pt idx="306">
                  <c:v>-10.1989854827067</c:v>
                </c:pt>
                <c:pt idx="307">
                  <c:v>-10.2557066331054</c:v>
                </c:pt>
                <c:pt idx="308">
                  <c:v>-10.3121584001269</c:v>
                </c:pt>
                <c:pt idx="309">
                  <c:v>-10.3686298826461</c:v>
                </c:pt>
                <c:pt idx="310">
                  <c:v>-10.4248598451729</c:v>
                </c:pt>
                <c:pt idx="311">
                  <c:v>-10.4808149775175</c:v>
                </c:pt>
                <c:pt idx="312">
                  <c:v>-10.5367895868682</c:v>
                </c:pt>
                <c:pt idx="313">
                  <c:v>-10.5923841537348</c:v>
                </c:pt>
                <c:pt idx="314">
                  <c:v>-10.6478512722303</c:v>
                </c:pt>
                <c:pt idx="315">
                  <c:v>-10.7033376330716</c:v>
                </c:pt>
                <c:pt idx="316">
                  <c:v>-10.7594979533796</c:v>
                </c:pt>
                <c:pt idx="317">
                  <c:v>-10.8156823092065</c:v>
                </c:pt>
                <c:pt idx="318">
                  <c:v>-10.8717619877656</c:v>
                </c:pt>
                <c:pt idx="319">
                  <c:v>-10.9275918666043</c:v>
                </c:pt>
                <c:pt idx="320">
                  <c:v>-10.9834406049942</c:v>
                </c:pt>
                <c:pt idx="321">
                  <c:v>-11.0389691209403</c:v>
                </c:pt>
                <c:pt idx="322">
                  <c:v>-11.0943297762931</c:v>
                </c:pt>
                <c:pt idx="323">
                  <c:v>-11.1497090663834</c:v>
                </c:pt>
                <c:pt idx="324">
                  <c:v>-11.2046031521478</c:v>
                </c:pt>
                <c:pt idx="325">
                  <c:v>-11.2595027258518</c:v>
                </c:pt>
                <c:pt idx="326">
                  <c:v>-11.3145478418586</c:v>
                </c:pt>
                <c:pt idx="327">
                  <c:v>-11.3699014334289</c:v>
                </c:pt>
                <c:pt idx="328">
                  <c:v>-11.4252732929213</c:v>
                </c:pt>
                <c:pt idx="329">
                  <c:v>-11.4806027374633</c:v>
                </c:pt>
                <c:pt idx="330">
                  <c:v>-11.5359219502211</c:v>
                </c:pt>
                <c:pt idx="331">
                  <c:v>-11.5912201822268</c:v>
                </c:pt>
                <c:pt idx="332">
                  <c:v>-11.6460780244891</c:v>
                </c:pt>
                <c:pt idx="333">
                  <c:v>-11.7009537774229</c:v>
                </c:pt>
                <c:pt idx="334">
                  <c:v>-11.7556147415016</c:v>
                </c:pt>
                <c:pt idx="335">
                  <c:v>-11.8100370505278</c:v>
                </c:pt>
                <c:pt idx="336">
                  <c:v>-11.8644770603366</c:v>
                </c:pt>
                <c:pt idx="337">
                  <c:v>-11.9187816389466</c:v>
                </c:pt>
                <c:pt idx="338">
                  <c:v>-11.9730814869778</c:v>
                </c:pt>
                <c:pt idx="339">
                  <c:v>-12.0275594330164</c:v>
                </c:pt>
                <c:pt idx="340">
                  <c:v>-12.0824570586708</c:v>
                </c:pt>
                <c:pt idx="341">
                  <c:v>-12.1373720425215</c:v>
                </c:pt>
                <c:pt idx="342">
                  <c:v>-12.1919518572639</c:v>
                </c:pt>
                <c:pt idx="343">
                  <c:v>-12.2464305768756</c:v>
                </c:pt>
                <c:pt idx="344">
                  <c:v>-12.300828325249</c:v>
                </c:pt>
                <c:pt idx="345">
                  <c:v>-12.3548784498595</c:v>
                </c:pt>
                <c:pt idx="346">
                  <c:v>-12.4089455988638</c:v>
                </c:pt>
                <c:pt idx="347">
                  <c:v>-12.4627224160526</c:v>
                </c:pt>
                <c:pt idx="348">
                  <c:v>-12.5163684075265</c:v>
                </c:pt>
                <c:pt idx="349">
                  <c:v>-12.5700590239073</c:v>
                </c:pt>
                <c:pt idx="350">
                  <c:v>-12.6239390341714</c:v>
                </c:pt>
                <c:pt idx="351">
                  <c:v>-12.6778357435307</c:v>
                </c:pt>
                <c:pt idx="352">
                  <c:v>-12.731910398323</c:v>
                </c:pt>
                <c:pt idx="353">
                  <c:v>-12.7860949013289</c:v>
                </c:pt>
                <c:pt idx="354">
                  <c:v>-12.8402250205561</c:v>
                </c:pt>
                <c:pt idx="355">
                  <c:v>-12.8940045599699</c:v>
                </c:pt>
                <c:pt idx="356">
                  <c:v>-12.9478004814156</c:v>
                </c:pt>
                <c:pt idx="357">
                  <c:v>-13.0013156498198</c:v>
                </c:pt>
                <c:pt idx="358">
                  <c:v>-13.0547137036468</c:v>
                </c:pt>
                <c:pt idx="359">
                  <c:v>-13.1080355462185</c:v>
                </c:pt>
                <c:pt idx="360">
                  <c:v>-13.1610428634221</c:v>
                </c:pt>
                <c:pt idx="361">
                  <c:v>-13.2140662535706</c:v>
                </c:pt>
                <c:pt idx="362">
                  <c:v>-13.2672333941244</c:v>
                </c:pt>
                <c:pt idx="363">
                  <c:v>-13.3204598204855</c:v>
                </c:pt>
                <c:pt idx="364">
                  <c:v>-13.3738081314653</c:v>
                </c:pt>
                <c:pt idx="365">
                  <c:v>-13.427416055491</c:v>
                </c:pt>
                <c:pt idx="366">
                  <c:v>-13.4810397511016</c:v>
                </c:pt>
                <c:pt idx="367">
                  <c:v>-13.534314927786</c:v>
                </c:pt>
                <c:pt idx="368">
                  <c:v>-13.5875630468066</c:v>
                </c:pt>
                <c:pt idx="369">
                  <c:v>-13.6406319962286</c:v>
                </c:pt>
                <c:pt idx="370">
                  <c:v>-13.6935113654687</c:v>
                </c:pt>
                <c:pt idx="371">
                  <c:v>-13.7463751465689</c:v>
                </c:pt>
                <c:pt idx="372">
                  <c:v>-13.7988925105091</c:v>
                </c:pt>
                <c:pt idx="373">
                  <c:v>-13.8514252366561</c:v>
                </c:pt>
                <c:pt idx="374">
                  <c:v>-13.9037764557226</c:v>
                </c:pt>
                <c:pt idx="375">
                  <c:v>-13.9560464577291</c:v>
                </c:pt>
                <c:pt idx="376">
                  <c:v>-14.0085667734647</c:v>
                </c:pt>
              </c:numCache>
            </c:numRef>
          </c:xVal>
          <c:yVal>
            <c:numRef>
              <c:f>Sheet2!$K$232:$K$608</c:f>
              <c:numCache>
                <c:formatCode>General</c:formatCode>
                <c:ptCount val="377"/>
                <c:pt idx="0">
                  <c:v>43</c:v>
                </c:pt>
                <c:pt idx="1">
                  <c:v>46</c:v>
                </c:pt>
                <c:pt idx="2">
                  <c:v>50</c:v>
                </c:pt>
                <c:pt idx="3">
                  <c:v>54</c:v>
                </c:pt>
                <c:pt idx="4">
                  <c:v>58</c:v>
                </c:pt>
                <c:pt idx="5">
                  <c:v>62</c:v>
                </c:pt>
                <c:pt idx="6">
                  <c:v>66</c:v>
                </c:pt>
                <c:pt idx="7">
                  <c:v>70</c:v>
                </c:pt>
                <c:pt idx="8">
                  <c:v>75</c:v>
                </c:pt>
                <c:pt idx="9">
                  <c:v>79</c:v>
                </c:pt>
                <c:pt idx="10">
                  <c:v>83</c:v>
                </c:pt>
                <c:pt idx="11">
                  <c:v>87</c:v>
                </c:pt>
                <c:pt idx="12">
                  <c:v>91</c:v>
                </c:pt>
                <c:pt idx="13">
                  <c:v>95</c:v>
                </c:pt>
                <c:pt idx="14">
                  <c:v>100</c:v>
                </c:pt>
                <c:pt idx="15">
                  <c:v>105</c:v>
                </c:pt>
                <c:pt idx="16">
                  <c:v>109</c:v>
                </c:pt>
                <c:pt idx="17">
                  <c:v>114</c:v>
                </c:pt>
                <c:pt idx="18">
                  <c:v>118</c:v>
                </c:pt>
                <c:pt idx="19">
                  <c:v>123</c:v>
                </c:pt>
                <c:pt idx="20">
                  <c:v>127</c:v>
                </c:pt>
                <c:pt idx="21">
                  <c:v>132</c:v>
                </c:pt>
                <c:pt idx="22">
                  <c:v>136</c:v>
                </c:pt>
                <c:pt idx="23">
                  <c:v>141</c:v>
                </c:pt>
                <c:pt idx="24">
                  <c:v>146</c:v>
                </c:pt>
                <c:pt idx="25">
                  <c:v>151</c:v>
                </c:pt>
                <c:pt idx="26">
                  <c:v>156</c:v>
                </c:pt>
                <c:pt idx="27">
                  <c:v>161</c:v>
                </c:pt>
                <c:pt idx="28">
                  <c:v>165</c:v>
                </c:pt>
                <c:pt idx="29">
                  <c:v>170</c:v>
                </c:pt>
                <c:pt idx="30">
                  <c:v>175</c:v>
                </c:pt>
                <c:pt idx="31">
                  <c:v>180</c:v>
                </c:pt>
                <c:pt idx="32">
                  <c:v>186</c:v>
                </c:pt>
                <c:pt idx="33">
                  <c:v>191</c:v>
                </c:pt>
                <c:pt idx="34">
                  <c:v>196</c:v>
                </c:pt>
                <c:pt idx="35">
                  <c:v>201</c:v>
                </c:pt>
                <c:pt idx="36">
                  <c:v>206</c:v>
                </c:pt>
                <c:pt idx="37">
                  <c:v>212</c:v>
                </c:pt>
                <c:pt idx="38">
                  <c:v>217</c:v>
                </c:pt>
                <c:pt idx="39">
                  <c:v>222</c:v>
                </c:pt>
                <c:pt idx="40">
                  <c:v>227</c:v>
                </c:pt>
                <c:pt idx="41">
                  <c:v>233</c:v>
                </c:pt>
                <c:pt idx="42">
                  <c:v>238</c:v>
                </c:pt>
                <c:pt idx="43">
                  <c:v>243</c:v>
                </c:pt>
                <c:pt idx="44">
                  <c:v>249</c:v>
                </c:pt>
                <c:pt idx="45">
                  <c:v>254</c:v>
                </c:pt>
                <c:pt idx="46">
                  <c:v>259</c:v>
                </c:pt>
                <c:pt idx="47">
                  <c:v>265</c:v>
                </c:pt>
                <c:pt idx="48">
                  <c:v>271</c:v>
                </c:pt>
                <c:pt idx="49">
                  <c:v>276</c:v>
                </c:pt>
                <c:pt idx="50">
                  <c:v>282</c:v>
                </c:pt>
                <c:pt idx="51">
                  <c:v>288</c:v>
                </c:pt>
                <c:pt idx="52">
                  <c:v>293</c:v>
                </c:pt>
                <c:pt idx="53">
                  <c:v>299</c:v>
                </c:pt>
                <c:pt idx="54">
                  <c:v>305</c:v>
                </c:pt>
                <c:pt idx="55">
                  <c:v>311</c:v>
                </c:pt>
                <c:pt idx="56">
                  <c:v>316</c:v>
                </c:pt>
                <c:pt idx="57">
                  <c:v>322</c:v>
                </c:pt>
                <c:pt idx="58">
                  <c:v>328</c:v>
                </c:pt>
                <c:pt idx="59">
                  <c:v>334</c:v>
                </c:pt>
                <c:pt idx="60">
                  <c:v>340</c:v>
                </c:pt>
                <c:pt idx="61">
                  <c:v>345</c:v>
                </c:pt>
                <c:pt idx="62">
                  <c:v>352</c:v>
                </c:pt>
                <c:pt idx="63">
                  <c:v>358</c:v>
                </c:pt>
                <c:pt idx="64">
                  <c:v>364</c:v>
                </c:pt>
                <c:pt idx="65">
                  <c:v>370</c:v>
                </c:pt>
                <c:pt idx="66">
                  <c:v>376</c:v>
                </c:pt>
                <c:pt idx="67">
                  <c:v>382</c:v>
                </c:pt>
                <c:pt idx="68">
                  <c:v>388</c:v>
                </c:pt>
                <c:pt idx="69">
                  <c:v>394</c:v>
                </c:pt>
                <c:pt idx="70">
                  <c:v>401</c:v>
                </c:pt>
                <c:pt idx="71">
                  <c:v>406</c:v>
                </c:pt>
                <c:pt idx="72">
                  <c:v>412</c:v>
                </c:pt>
                <c:pt idx="73">
                  <c:v>418</c:v>
                </c:pt>
                <c:pt idx="74">
                  <c:v>424</c:v>
                </c:pt>
                <c:pt idx="75">
                  <c:v>430</c:v>
                </c:pt>
                <c:pt idx="76">
                  <c:v>436</c:v>
                </c:pt>
                <c:pt idx="77">
                  <c:v>442</c:v>
                </c:pt>
                <c:pt idx="78">
                  <c:v>448</c:v>
                </c:pt>
                <c:pt idx="79">
                  <c:v>454</c:v>
                </c:pt>
                <c:pt idx="80">
                  <c:v>460</c:v>
                </c:pt>
                <c:pt idx="81">
                  <c:v>466</c:v>
                </c:pt>
                <c:pt idx="82">
                  <c:v>473</c:v>
                </c:pt>
                <c:pt idx="83">
                  <c:v>479</c:v>
                </c:pt>
                <c:pt idx="84">
                  <c:v>485</c:v>
                </c:pt>
                <c:pt idx="85">
                  <c:v>491</c:v>
                </c:pt>
                <c:pt idx="86">
                  <c:v>498</c:v>
                </c:pt>
                <c:pt idx="87">
                  <c:v>504</c:v>
                </c:pt>
                <c:pt idx="88">
                  <c:v>510</c:v>
                </c:pt>
                <c:pt idx="89">
                  <c:v>516</c:v>
                </c:pt>
                <c:pt idx="90">
                  <c:v>523</c:v>
                </c:pt>
                <c:pt idx="91">
                  <c:v>529</c:v>
                </c:pt>
                <c:pt idx="92">
                  <c:v>535</c:v>
                </c:pt>
                <c:pt idx="93">
                  <c:v>542</c:v>
                </c:pt>
                <c:pt idx="94">
                  <c:v>548</c:v>
                </c:pt>
                <c:pt idx="95">
                  <c:v>554</c:v>
                </c:pt>
                <c:pt idx="96">
                  <c:v>561</c:v>
                </c:pt>
                <c:pt idx="97">
                  <c:v>567</c:v>
                </c:pt>
                <c:pt idx="98">
                  <c:v>574</c:v>
                </c:pt>
                <c:pt idx="99">
                  <c:v>580</c:v>
                </c:pt>
                <c:pt idx="100">
                  <c:v>587</c:v>
                </c:pt>
                <c:pt idx="101">
                  <c:v>594</c:v>
                </c:pt>
                <c:pt idx="102">
                  <c:v>600</c:v>
                </c:pt>
                <c:pt idx="103">
                  <c:v>607</c:v>
                </c:pt>
                <c:pt idx="104">
                  <c:v>613</c:v>
                </c:pt>
                <c:pt idx="105">
                  <c:v>620</c:v>
                </c:pt>
                <c:pt idx="106">
                  <c:v>627</c:v>
                </c:pt>
                <c:pt idx="107">
                  <c:v>633</c:v>
                </c:pt>
                <c:pt idx="108">
                  <c:v>640</c:v>
                </c:pt>
                <c:pt idx="109">
                  <c:v>647</c:v>
                </c:pt>
                <c:pt idx="110">
                  <c:v>654</c:v>
                </c:pt>
                <c:pt idx="111">
                  <c:v>660</c:v>
                </c:pt>
                <c:pt idx="112">
                  <c:v>667</c:v>
                </c:pt>
                <c:pt idx="113">
                  <c:v>673</c:v>
                </c:pt>
                <c:pt idx="114">
                  <c:v>680</c:v>
                </c:pt>
                <c:pt idx="115">
                  <c:v>686</c:v>
                </c:pt>
                <c:pt idx="116">
                  <c:v>692</c:v>
                </c:pt>
                <c:pt idx="117">
                  <c:v>699</c:v>
                </c:pt>
                <c:pt idx="118">
                  <c:v>705</c:v>
                </c:pt>
                <c:pt idx="119">
                  <c:v>711</c:v>
                </c:pt>
                <c:pt idx="120">
                  <c:v>718</c:v>
                </c:pt>
                <c:pt idx="121">
                  <c:v>724</c:v>
                </c:pt>
                <c:pt idx="122">
                  <c:v>731</c:v>
                </c:pt>
                <c:pt idx="123">
                  <c:v>737</c:v>
                </c:pt>
                <c:pt idx="124">
                  <c:v>744</c:v>
                </c:pt>
                <c:pt idx="125">
                  <c:v>750</c:v>
                </c:pt>
                <c:pt idx="126">
                  <c:v>757</c:v>
                </c:pt>
                <c:pt idx="127">
                  <c:v>763</c:v>
                </c:pt>
                <c:pt idx="128">
                  <c:v>770</c:v>
                </c:pt>
                <c:pt idx="129">
                  <c:v>776</c:v>
                </c:pt>
                <c:pt idx="130">
                  <c:v>783</c:v>
                </c:pt>
                <c:pt idx="131">
                  <c:v>790</c:v>
                </c:pt>
                <c:pt idx="132">
                  <c:v>796</c:v>
                </c:pt>
                <c:pt idx="133">
                  <c:v>803</c:v>
                </c:pt>
                <c:pt idx="134">
                  <c:v>810</c:v>
                </c:pt>
                <c:pt idx="135">
                  <c:v>817</c:v>
                </c:pt>
                <c:pt idx="136">
                  <c:v>823</c:v>
                </c:pt>
                <c:pt idx="137">
                  <c:v>830</c:v>
                </c:pt>
                <c:pt idx="138">
                  <c:v>837</c:v>
                </c:pt>
                <c:pt idx="139">
                  <c:v>844</c:v>
                </c:pt>
                <c:pt idx="140">
                  <c:v>851</c:v>
                </c:pt>
                <c:pt idx="141">
                  <c:v>857</c:v>
                </c:pt>
                <c:pt idx="142">
                  <c:v>864</c:v>
                </c:pt>
                <c:pt idx="143">
                  <c:v>871</c:v>
                </c:pt>
                <c:pt idx="144">
                  <c:v>878</c:v>
                </c:pt>
                <c:pt idx="145">
                  <c:v>885</c:v>
                </c:pt>
                <c:pt idx="146">
                  <c:v>892</c:v>
                </c:pt>
                <c:pt idx="147">
                  <c:v>899</c:v>
                </c:pt>
                <c:pt idx="148">
                  <c:v>906</c:v>
                </c:pt>
                <c:pt idx="149">
                  <c:v>913</c:v>
                </c:pt>
                <c:pt idx="150">
                  <c:v>920</c:v>
                </c:pt>
                <c:pt idx="151">
                  <c:v>927</c:v>
                </c:pt>
                <c:pt idx="152">
                  <c:v>935</c:v>
                </c:pt>
                <c:pt idx="153">
                  <c:v>942</c:v>
                </c:pt>
                <c:pt idx="154">
                  <c:v>949</c:v>
                </c:pt>
                <c:pt idx="155">
                  <c:v>956</c:v>
                </c:pt>
                <c:pt idx="156">
                  <c:v>963</c:v>
                </c:pt>
                <c:pt idx="157">
                  <c:v>971</c:v>
                </c:pt>
                <c:pt idx="158">
                  <c:v>978</c:v>
                </c:pt>
                <c:pt idx="159">
                  <c:v>985</c:v>
                </c:pt>
                <c:pt idx="160">
                  <c:v>992</c:v>
                </c:pt>
                <c:pt idx="161">
                  <c:v>1000</c:v>
                </c:pt>
                <c:pt idx="162">
                  <c:v>1007</c:v>
                </c:pt>
                <c:pt idx="163">
                  <c:v>1014</c:v>
                </c:pt>
                <c:pt idx="164">
                  <c:v>1022</c:v>
                </c:pt>
                <c:pt idx="165">
                  <c:v>1029</c:v>
                </c:pt>
                <c:pt idx="166">
                  <c:v>1037</c:v>
                </c:pt>
                <c:pt idx="167">
                  <c:v>1044</c:v>
                </c:pt>
                <c:pt idx="168">
                  <c:v>1051</c:v>
                </c:pt>
                <c:pt idx="169">
                  <c:v>1059</c:v>
                </c:pt>
                <c:pt idx="170">
                  <c:v>1067</c:v>
                </c:pt>
                <c:pt idx="171">
                  <c:v>1074</c:v>
                </c:pt>
                <c:pt idx="172">
                  <c:v>1081</c:v>
                </c:pt>
                <c:pt idx="173">
                  <c:v>1089</c:v>
                </c:pt>
                <c:pt idx="174">
                  <c:v>1097</c:v>
                </c:pt>
                <c:pt idx="175">
                  <c:v>1104</c:v>
                </c:pt>
                <c:pt idx="176">
                  <c:v>1112</c:v>
                </c:pt>
                <c:pt idx="177">
                  <c:v>1119</c:v>
                </c:pt>
                <c:pt idx="178">
                  <c:v>1127</c:v>
                </c:pt>
                <c:pt idx="179">
                  <c:v>1135</c:v>
                </c:pt>
                <c:pt idx="180">
                  <c:v>1143</c:v>
                </c:pt>
                <c:pt idx="181">
                  <c:v>1150</c:v>
                </c:pt>
                <c:pt idx="182">
                  <c:v>1158</c:v>
                </c:pt>
                <c:pt idx="183">
                  <c:v>1166</c:v>
                </c:pt>
                <c:pt idx="184">
                  <c:v>1174</c:v>
                </c:pt>
                <c:pt idx="185">
                  <c:v>1181</c:v>
                </c:pt>
                <c:pt idx="186">
                  <c:v>1189</c:v>
                </c:pt>
                <c:pt idx="187">
                  <c:v>1197</c:v>
                </c:pt>
                <c:pt idx="188">
                  <c:v>1205</c:v>
                </c:pt>
                <c:pt idx="189">
                  <c:v>1213</c:v>
                </c:pt>
                <c:pt idx="190">
                  <c:v>1221</c:v>
                </c:pt>
                <c:pt idx="191">
                  <c:v>1229</c:v>
                </c:pt>
                <c:pt idx="192">
                  <c:v>1236</c:v>
                </c:pt>
                <c:pt idx="193">
                  <c:v>1244</c:v>
                </c:pt>
                <c:pt idx="194">
                  <c:v>1253</c:v>
                </c:pt>
                <c:pt idx="195">
                  <c:v>1261</c:v>
                </c:pt>
                <c:pt idx="196">
                  <c:v>1269</c:v>
                </c:pt>
                <c:pt idx="197">
                  <c:v>1277</c:v>
                </c:pt>
                <c:pt idx="198">
                  <c:v>1285</c:v>
                </c:pt>
                <c:pt idx="199">
                  <c:v>1293</c:v>
                </c:pt>
                <c:pt idx="200">
                  <c:v>1301</c:v>
                </c:pt>
                <c:pt idx="201">
                  <c:v>1309</c:v>
                </c:pt>
                <c:pt idx="202">
                  <c:v>1317</c:v>
                </c:pt>
                <c:pt idx="203">
                  <c:v>1325</c:v>
                </c:pt>
                <c:pt idx="204">
                  <c:v>1333</c:v>
                </c:pt>
                <c:pt idx="205">
                  <c:v>1342</c:v>
                </c:pt>
                <c:pt idx="206">
                  <c:v>1350</c:v>
                </c:pt>
                <c:pt idx="207">
                  <c:v>1358</c:v>
                </c:pt>
                <c:pt idx="208">
                  <c:v>1366</c:v>
                </c:pt>
                <c:pt idx="209">
                  <c:v>1375</c:v>
                </c:pt>
                <c:pt idx="210">
                  <c:v>1383</c:v>
                </c:pt>
                <c:pt idx="211">
                  <c:v>1391</c:v>
                </c:pt>
                <c:pt idx="212">
                  <c:v>1399</c:v>
                </c:pt>
                <c:pt idx="213">
                  <c:v>1408</c:v>
                </c:pt>
                <c:pt idx="214">
                  <c:v>1416</c:v>
                </c:pt>
                <c:pt idx="215">
                  <c:v>1424</c:v>
                </c:pt>
                <c:pt idx="216">
                  <c:v>1433</c:v>
                </c:pt>
                <c:pt idx="217">
                  <c:v>1441</c:v>
                </c:pt>
                <c:pt idx="218">
                  <c:v>1450</c:v>
                </c:pt>
                <c:pt idx="219">
                  <c:v>1458</c:v>
                </c:pt>
                <c:pt idx="220">
                  <c:v>1467</c:v>
                </c:pt>
                <c:pt idx="221">
                  <c:v>1475</c:v>
                </c:pt>
                <c:pt idx="222">
                  <c:v>1484</c:v>
                </c:pt>
                <c:pt idx="223">
                  <c:v>1492</c:v>
                </c:pt>
                <c:pt idx="224">
                  <c:v>1501</c:v>
                </c:pt>
                <c:pt idx="225">
                  <c:v>1509</c:v>
                </c:pt>
                <c:pt idx="226">
                  <c:v>1518</c:v>
                </c:pt>
                <c:pt idx="227">
                  <c:v>1526</c:v>
                </c:pt>
                <c:pt idx="228">
                  <c:v>1535</c:v>
                </c:pt>
                <c:pt idx="229">
                  <c:v>1543</c:v>
                </c:pt>
                <c:pt idx="230">
                  <c:v>1552</c:v>
                </c:pt>
                <c:pt idx="231">
                  <c:v>1561</c:v>
                </c:pt>
                <c:pt idx="232">
                  <c:v>1570</c:v>
                </c:pt>
                <c:pt idx="233">
                  <c:v>1578</c:v>
                </c:pt>
                <c:pt idx="234">
                  <c:v>1587</c:v>
                </c:pt>
                <c:pt idx="235">
                  <c:v>1596</c:v>
                </c:pt>
                <c:pt idx="236">
                  <c:v>1604</c:v>
                </c:pt>
                <c:pt idx="237">
                  <c:v>1613</c:v>
                </c:pt>
                <c:pt idx="238">
                  <c:v>1622</c:v>
                </c:pt>
                <c:pt idx="239">
                  <c:v>1630</c:v>
                </c:pt>
                <c:pt idx="240">
                  <c:v>1639</c:v>
                </c:pt>
                <c:pt idx="241">
                  <c:v>1648</c:v>
                </c:pt>
                <c:pt idx="242">
                  <c:v>1657</c:v>
                </c:pt>
                <c:pt idx="243">
                  <c:v>1666</c:v>
                </c:pt>
                <c:pt idx="244">
                  <c:v>1675</c:v>
                </c:pt>
                <c:pt idx="245">
                  <c:v>1684</c:v>
                </c:pt>
                <c:pt idx="246">
                  <c:v>1692</c:v>
                </c:pt>
                <c:pt idx="247">
                  <c:v>1701</c:v>
                </c:pt>
                <c:pt idx="248">
                  <c:v>1710</c:v>
                </c:pt>
                <c:pt idx="249">
                  <c:v>1719</c:v>
                </c:pt>
                <c:pt idx="250">
                  <c:v>1728</c:v>
                </c:pt>
                <c:pt idx="251">
                  <c:v>1737</c:v>
                </c:pt>
                <c:pt idx="252">
                  <c:v>1746</c:v>
                </c:pt>
                <c:pt idx="253">
                  <c:v>1755</c:v>
                </c:pt>
                <c:pt idx="254">
                  <c:v>1764</c:v>
                </c:pt>
                <c:pt idx="255">
                  <c:v>1773</c:v>
                </c:pt>
                <c:pt idx="256">
                  <c:v>1782</c:v>
                </c:pt>
                <c:pt idx="257">
                  <c:v>1791</c:v>
                </c:pt>
                <c:pt idx="258">
                  <c:v>1800</c:v>
                </c:pt>
                <c:pt idx="259">
                  <c:v>1809</c:v>
                </c:pt>
                <c:pt idx="260">
                  <c:v>1819</c:v>
                </c:pt>
                <c:pt idx="261">
                  <c:v>1828</c:v>
                </c:pt>
                <c:pt idx="262">
                  <c:v>1837</c:v>
                </c:pt>
                <c:pt idx="263">
                  <c:v>1846</c:v>
                </c:pt>
                <c:pt idx="264">
                  <c:v>1855</c:v>
                </c:pt>
                <c:pt idx="265">
                  <c:v>1864</c:v>
                </c:pt>
                <c:pt idx="266">
                  <c:v>1874</c:v>
                </c:pt>
                <c:pt idx="267">
                  <c:v>1883</c:v>
                </c:pt>
                <c:pt idx="268">
                  <c:v>1892</c:v>
                </c:pt>
                <c:pt idx="269">
                  <c:v>1901</c:v>
                </c:pt>
                <c:pt idx="270">
                  <c:v>1910</c:v>
                </c:pt>
                <c:pt idx="271">
                  <c:v>1920</c:v>
                </c:pt>
                <c:pt idx="272">
                  <c:v>1929</c:v>
                </c:pt>
                <c:pt idx="273">
                  <c:v>1938</c:v>
                </c:pt>
                <c:pt idx="274">
                  <c:v>1947</c:v>
                </c:pt>
                <c:pt idx="275">
                  <c:v>1957</c:v>
                </c:pt>
                <c:pt idx="276">
                  <c:v>1966</c:v>
                </c:pt>
                <c:pt idx="277">
                  <c:v>1976</c:v>
                </c:pt>
                <c:pt idx="278">
                  <c:v>1985</c:v>
                </c:pt>
                <c:pt idx="279">
                  <c:v>1994</c:v>
                </c:pt>
                <c:pt idx="280">
                  <c:v>2004</c:v>
                </c:pt>
                <c:pt idx="281">
                  <c:v>2013</c:v>
                </c:pt>
                <c:pt idx="282">
                  <c:v>2022</c:v>
                </c:pt>
                <c:pt idx="283">
                  <c:v>2032</c:v>
                </c:pt>
                <c:pt idx="284">
                  <c:v>2041</c:v>
                </c:pt>
                <c:pt idx="285">
                  <c:v>2051</c:v>
                </c:pt>
                <c:pt idx="286">
                  <c:v>2060</c:v>
                </c:pt>
                <c:pt idx="287">
                  <c:v>2070</c:v>
                </c:pt>
                <c:pt idx="288">
                  <c:v>2079</c:v>
                </c:pt>
                <c:pt idx="289">
                  <c:v>2089</c:v>
                </c:pt>
                <c:pt idx="290">
                  <c:v>2098</c:v>
                </c:pt>
                <c:pt idx="291">
                  <c:v>2107</c:v>
                </c:pt>
                <c:pt idx="292">
                  <c:v>2117</c:v>
                </c:pt>
                <c:pt idx="293">
                  <c:v>2126</c:v>
                </c:pt>
                <c:pt idx="294">
                  <c:v>2136</c:v>
                </c:pt>
                <c:pt idx="295">
                  <c:v>2146</c:v>
                </c:pt>
                <c:pt idx="296">
                  <c:v>2155</c:v>
                </c:pt>
                <c:pt idx="297">
                  <c:v>2165</c:v>
                </c:pt>
                <c:pt idx="298">
                  <c:v>2174</c:v>
                </c:pt>
                <c:pt idx="299">
                  <c:v>2184</c:v>
                </c:pt>
                <c:pt idx="300">
                  <c:v>2194</c:v>
                </c:pt>
                <c:pt idx="301">
                  <c:v>2203</c:v>
                </c:pt>
                <c:pt idx="302">
                  <c:v>2213</c:v>
                </c:pt>
                <c:pt idx="303">
                  <c:v>2222</c:v>
                </c:pt>
                <c:pt idx="304">
                  <c:v>2232</c:v>
                </c:pt>
                <c:pt idx="305">
                  <c:v>2242</c:v>
                </c:pt>
                <c:pt idx="306">
                  <c:v>2251</c:v>
                </c:pt>
                <c:pt idx="307">
                  <c:v>2261</c:v>
                </c:pt>
                <c:pt idx="308">
                  <c:v>2271</c:v>
                </c:pt>
                <c:pt idx="309">
                  <c:v>2281</c:v>
                </c:pt>
                <c:pt idx="310">
                  <c:v>2290</c:v>
                </c:pt>
                <c:pt idx="311">
                  <c:v>2300</c:v>
                </c:pt>
                <c:pt idx="312">
                  <c:v>2309</c:v>
                </c:pt>
                <c:pt idx="313">
                  <c:v>2319</c:v>
                </c:pt>
                <c:pt idx="314">
                  <c:v>2329</c:v>
                </c:pt>
                <c:pt idx="315">
                  <c:v>2338</c:v>
                </c:pt>
                <c:pt idx="316">
                  <c:v>2348</c:v>
                </c:pt>
                <c:pt idx="317">
                  <c:v>2358</c:v>
                </c:pt>
                <c:pt idx="318">
                  <c:v>2368</c:v>
                </c:pt>
                <c:pt idx="319">
                  <c:v>2378</c:v>
                </c:pt>
                <c:pt idx="320">
                  <c:v>2388</c:v>
                </c:pt>
                <c:pt idx="321">
                  <c:v>2397</c:v>
                </c:pt>
                <c:pt idx="322">
                  <c:v>2407</c:v>
                </c:pt>
                <c:pt idx="323">
                  <c:v>2417</c:v>
                </c:pt>
                <c:pt idx="324">
                  <c:v>2427</c:v>
                </c:pt>
                <c:pt idx="325">
                  <c:v>2436</c:v>
                </c:pt>
                <c:pt idx="326">
                  <c:v>2446</c:v>
                </c:pt>
                <c:pt idx="327">
                  <c:v>2456</c:v>
                </c:pt>
                <c:pt idx="328">
                  <c:v>2466</c:v>
                </c:pt>
                <c:pt idx="329">
                  <c:v>2476</c:v>
                </c:pt>
                <c:pt idx="330">
                  <c:v>2486</c:v>
                </c:pt>
                <c:pt idx="331">
                  <c:v>2495</c:v>
                </c:pt>
                <c:pt idx="332">
                  <c:v>2505</c:v>
                </c:pt>
                <c:pt idx="333">
                  <c:v>2515</c:v>
                </c:pt>
                <c:pt idx="334">
                  <c:v>2525</c:v>
                </c:pt>
                <c:pt idx="335">
                  <c:v>2535</c:v>
                </c:pt>
                <c:pt idx="336">
                  <c:v>2545</c:v>
                </c:pt>
                <c:pt idx="337">
                  <c:v>2555</c:v>
                </c:pt>
                <c:pt idx="338">
                  <c:v>2564</c:v>
                </c:pt>
                <c:pt idx="339">
                  <c:v>2574</c:v>
                </c:pt>
                <c:pt idx="340">
                  <c:v>2584</c:v>
                </c:pt>
                <c:pt idx="341">
                  <c:v>2594</c:v>
                </c:pt>
                <c:pt idx="342">
                  <c:v>2604</c:v>
                </c:pt>
                <c:pt idx="343">
                  <c:v>2614</c:v>
                </c:pt>
                <c:pt idx="344">
                  <c:v>2624</c:v>
                </c:pt>
                <c:pt idx="345">
                  <c:v>2634</c:v>
                </c:pt>
                <c:pt idx="346">
                  <c:v>2644</c:v>
                </c:pt>
                <c:pt idx="347">
                  <c:v>2654</c:v>
                </c:pt>
                <c:pt idx="348">
                  <c:v>2664</c:v>
                </c:pt>
                <c:pt idx="349">
                  <c:v>2673</c:v>
                </c:pt>
                <c:pt idx="350">
                  <c:v>2683</c:v>
                </c:pt>
                <c:pt idx="351">
                  <c:v>2693</c:v>
                </c:pt>
                <c:pt idx="352">
                  <c:v>2703</c:v>
                </c:pt>
                <c:pt idx="353">
                  <c:v>2713</c:v>
                </c:pt>
                <c:pt idx="354">
                  <c:v>2723</c:v>
                </c:pt>
                <c:pt idx="355">
                  <c:v>2733</c:v>
                </c:pt>
                <c:pt idx="356">
                  <c:v>2743</c:v>
                </c:pt>
                <c:pt idx="357">
                  <c:v>2753</c:v>
                </c:pt>
                <c:pt idx="358">
                  <c:v>2763</c:v>
                </c:pt>
                <c:pt idx="359">
                  <c:v>2773</c:v>
                </c:pt>
                <c:pt idx="360">
                  <c:v>2783</c:v>
                </c:pt>
                <c:pt idx="361">
                  <c:v>2792</c:v>
                </c:pt>
                <c:pt idx="362">
                  <c:v>2802</c:v>
                </c:pt>
                <c:pt idx="363">
                  <c:v>2812</c:v>
                </c:pt>
                <c:pt idx="364">
                  <c:v>2822</c:v>
                </c:pt>
                <c:pt idx="365">
                  <c:v>2832</c:v>
                </c:pt>
                <c:pt idx="366">
                  <c:v>2842</c:v>
                </c:pt>
                <c:pt idx="367">
                  <c:v>2852</c:v>
                </c:pt>
                <c:pt idx="368">
                  <c:v>2862</c:v>
                </c:pt>
                <c:pt idx="369">
                  <c:v>2872</c:v>
                </c:pt>
                <c:pt idx="370">
                  <c:v>2882</c:v>
                </c:pt>
                <c:pt idx="371">
                  <c:v>2892</c:v>
                </c:pt>
                <c:pt idx="372">
                  <c:v>2897</c:v>
                </c:pt>
                <c:pt idx="373">
                  <c:v>2903</c:v>
                </c:pt>
                <c:pt idx="374">
                  <c:v>2908</c:v>
                </c:pt>
                <c:pt idx="375">
                  <c:v>2914</c:v>
                </c:pt>
                <c:pt idx="376">
                  <c:v>2919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Sheet2!$AK$1</c:f>
              <c:strCache>
                <c:ptCount val="1"/>
                <c:pt idx="0">
                  <c:v>GGaillard 2003: Haematite equilibrium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Sheet2!$AK$232:$AK$608</c:f>
              <c:numCache>
                <c:formatCode>General</c:formatCode>
                <c:ptCount val="377"/>
                <c:pt idx="0">
                  <c:v>1.61768961864195</c:v>
                </c:pt>
                <c:pt idx="1">
                  <c:v>1.60214718929192</c:v>
                </c:pt>
                <c:pt idx="2">
                  <c:v>1.58615027052409</c:v>
                </c:pt>
                <c:pt idx="3">
                  <c:v>1.56949853174997</c:v>
                </c:pt>
                <c:pt idx="4">
                  <c:v>1.55255870079348</c:v>
                </c:pt>
                <c:pt idx="5">
                  <c:v>1.53533276449723</c:v>
                </c:pt>
                <c:pt idx="6">
                  <c:v>1.51782269147598</c:v>
                </c:pt>
                <c:pt idx="7">
                  <c:v>1.50003043232507</c:v>
                </c:pt>
                <c:pt idx="8">
                  <c:v>1.4819579198262</c:v>
                </c:pt>
                <c:pt idx="9">
                  <c:v>1.46360706915034</c:v>
                </c:pt>
                <c:pt idx="10">
                  <c:v>1.44497977805777</c:v>
                </c:pt>
                <c:pt idx="11">
                  <c:v>1.42607792709554</c:v>
                </c:pt>
                <c:pt idx="12">
                  <c:v>1.4069033797922</c:v>
                </c:pt>
                <c:pt idx="13">
                  <c:v>1.38715762391157</c:v>
                </c:pt>
                <c:pt idx="14">
                  <c:v>1.36712105356328</c:v>
                </c:pt>
                <c:pt idx="15">
                  <c:v>1.34681727725621</c:v>
                </c:pt>
                <c:pt idx="16">
                  <c:v>1.32624809233983</c:v>
                </c:pt>
                <c:pt idx="17">
                  <c:v>1.30541528007997</c:v>
                </c:pt>
                <c:pt idx="18">
                  <c:v>1.28432060583832</c:v>
                </c:pt>
                <c:pt idx="19">
                  <c:v>1.26296581924948</c:v>
                </c:pt>
                <c:pt idx="20">
                  <c:v>1.24135265439578</c:v>
                </c:pt>
                <c:pt idx="21">
                  <c:v>1.21948282997965</c:v>
                </c:pt>
                <c:pt idx="22">
                  <c:v>1.19726913230357</c:v>
                </c:pt>
                <c:pt idx="23">
                  <c:v>1.17471049456164</c:v>
                </c:pt>
                <c:pt idx="24">
                  <c:v>1.1519002627753</c:v>
                </c:pt>
                <c:pt idx="25">
                  <c:v>1.1288400958064</c:v>
                </c:pt>
                <c:pt idx="26">
                  <c:v>1.10553163796533</c:v>
                </c:pt>
                <c:pt idx="27">
                  <c:v>1.08197651917032</c:v>
                </c:pt>
                <c:pt idx="28">
                  <c:v>1.05817635510446</c:v>
                </c:pt>
                <c:pt idx="29">
                  <c:v>1.03413274737081</c:v>
                </c:pt>
                <c:pt idx="30">
                  <c:v>1.0098472836455</c:v>
                </c:pt>
                <c:pt idx="31">
                  <c:v>0.985252510811384</c:v>
                </c:pt>
                <c:pt idx="32">
                  <c:v>0.960397500704777</c:v>
                </c:pt>
                <c:pt idx="33">
                  <c:v>0.935305315573602</c:v>
                </c:pt>
                <c:pt idx="34">
                  <c:v>0.909977488877086</c:v>
                </c:pt>
                <c:pt idx="35">
                  <c:v>0.884415540883381</c:v>
                </c:pt>
                <c:pt idx="36">
                  <c:v>0.858620978811155</c:v>
                </c:pt>
                <c:pt idx="37">
                  <c:v>0.832595296969243</c:v>
                </c:pt>
                <c:pt idx="38">
                  <c:v>0.806339976894651</c:v>
                </c:pt>
                <c:pt idx="39">
                  <c:v>0.779853471285205</c:v>
                </c:pt>
                <c:pt idx="40">
                  <c:v>0.753138223773749</c:v>
                </c:pt>
                <c:pt idx="41">
                  <c:v>0.726197707362285</c:v>
                </c:pt>
                <c:pt idx="42">
                  <c:v>0.699033353844649</c:v>
                </c:pt>
                <c:pt idx="43">
                  <c:v>0.671646582906514</c:v>
                </c:pt>
                <c:pt idx="44">
                  <c:v>0.644038802253078</c:v>
                </c:pt>
                <c:pt idx="45">
                  <c:v>0.616211407735166</c:v>
                </c:pt>
                <c:pt idx="46">
                  <c:v>0.588165783473785</c:v>
                </c:pt>
                <c:pt idx="47">
                  <c:v>0.559911995001128</c:v>
                </c:pt>
                <c:pt idx="48">
                  <c:v>0.531443734134037</c:v>
                </c:pt>
                <c:pt idx="49">
                  <c:v>0.502761326729275</c:v>
                </c:pt>
                <c:pt idx="50">
                  <c:v>0.473866111202687</c:v>
                </c:pt>
                <c:pt idx="51">
                  <c:v>0.444759414839875</c:v>
                </c:pt>
                <c:pt idx="52">
                  <c:v>0.415442553911583</c:v>
                </c:pt>
                <c:pt idx="53">
                  <c:v>0.385916833787801</c:v>
                </c:pt>
                <c:pt idx="54">
                  <c:v>0.356237618807367</c:v>
                </c:pt>
                <c:pt idx="55">
                  <c:v>0.326390328473066</c:v>
                </c:pt>
                <c:pt idx="56">
                  <c:v>0.296338030767592</c:v>
                </c:pt>
                <c:pt idx="57">
                  <c:v>0.266081988570031</c:v>
                </c:pt>
                <c:pt idx="58">
                  <c:v>0.235623454407994</c:v>
                </c:pt>
                <c:pt idx="59">
                  <c:v>0.204963670563463</c:v>
                </c:pt>
                <c:pt idx="60">
                  <c:v>0.174103869177375</c:v>
                </c:pt>
                <c:pt idx="61">
                  <c:v>0.143106866951892</c:v>
                </c:pt>
                <c:pt idx="62">
                  <c:v>0.111951852558393</c:v>
                </c:pt>
                <c:pt idx="63">
                  <c:v>0.0806004572260051</c:v>
                </c:pt>
                <c:pt idx="64">
                  <c:v>0.0490538735515305</c:v>
                </c:pt>
                <c:pt idx="65">
                  <c:v>0.0173132844946351</c:v>
                </c:pt>
                <c:pt idx="66">
                  <c:v>-0.0146201365250511</c:v>
                </c:pt>
                <c:pt idx="67">
                  <c:v>-0.0467452255318896</c:v>
                </c:pt>
                <c:pt idx="68">
                  <c:v>-0.0789189636514926</c:v>
                </c:pt>
                <c:pt idx="69">
                  <c:v>-0.111270376415576</c:v>
                </c:pt>
                <c:pt idx="70">
                  <c:v>-0.143810020961543</c:v>
                </c:pt>
                <c:pt idx="71">
                  <c:v>-0.176536770152961</c:v>
                </c:pt>
                <c:pt idx="72">
                  <c:v>-0.209449505834594</c:v>
                </c:pt>
                <c:pt idx="73">
                  <c:v>-0.242547118743077</c:v>
                </c:pt>
                <c:pt idx="74">
                  <c:v>-0.275743530514375</c:v>
                </c:pt>
                <c:pt idx="75">
                  <c:v>-0.309035102352822</c:v>
                </c:pt>
                <c:pt idx="76">
                  <c:v>-0.342508276102462</c:v>
                </c:pt>
                <c:pt idx="77">
                  <c:v>-0.376161977195788</c:v>
                </c:pt>
                <c:pt idx="78">
                  <c:v>-0.409995139526437</c:v>
                </c:pt>
                <c:pt idx="79">
                  <c:v>-0.444006705366083</c:v>
                </c:pt>
                <c:pt idx="80">
                  <c:v>-0.478166431717156</c:v>
                </c:pt>
                <c:pt idx="81">
                  <c:v>-0.512430198133966</c:v>
                </c:pt>
                <c:pt idx="82">
                  <c:v>-0.546869244326557</c:v>
                </c:pt>
                <c:pt idx="83">
                  <c:v>-0.581482545266979</c:v>
                </c:pt>
                <c:pt idx="84">
                  <c:v>-0.6162690839042</c:v>
                </c:pt>
                <c:pt idx="85">
                  <c:v>-0.651227851086571</c:v>
                </c:pt>
                <c:pt idx="86">
                  <c:v>-0.686280827383222</c:v>
                </c:pt>
                <c:pt idx="87">
                  <c:v>-0.72132199692779</c:v>
                </c:pt>
                <c:pt idx="88">
                  <c:v>-0.756532414198161</c:v>
                </c:pt>
                <c:pt idx="89">
                  <c:v>-0.791911100883776</c:v>
                </c:pt>
                <c:pt idx="90">
                  <c:v>-0.827457086199537</c:v>
                </c:pt>
                <c:pt idx="91">
                  <c:v>-0.863169406813606</c:v>
                </c:pt>
                <c:pt idx="92">
                  <c:v>-0.898939996960005</c:v>
                </c:pt>
                <c:pt idx="93">
                  <c:v>-0.93476072166763</c:v>
                </c:pt>
                <c:pt idx="94">
                  <c:v>-0.970744935687677</c:v>
                </c:pt>
                <c:pt idx="95">
                  <c:v>-1.00689170479549</c:v>
                </c:pt>
                <c:pt idx="96">
                  <c:v>-1.04320010187081</c:v>
                </c:pt>
                <c:pt idx="97">
                  <c:v>-1.07966920683032</c:v>
                </c:pt>
                <c:pt idx="98">
                  <c:v>-1.11619938968942</c:v>
                </c:pt>
                <c:pt idx="99">
                  <c:v>-1.15286927251378</c:v>
                </c:pt>
                <c:pt idx="100">
                  <c:v>-1.1896971445316</c:v>
                </c:pt>
                <c:pt idx="101">
                  <c:v>-1.22668211314856</c:v>
                </c:pt>
                <c:pt idx="102">
                  <c:v>-1.26382329248159</c:v>
                </c:pt>
                <c:pt idx="103">
                  <c:v>-1.30102362846921</c:v>
                </c:pt>
                <c:pt idx="104">
                  <c:v>-1.3382047540734</c:v>
                </c:pt>
                <c:pt idx="105">
                  <c:v>-1.37553947238578</c:v>
                </c:pt>
                <c:pt idx="106">
                  <c:v>-1.41302692374569</c:v>
                </c:pt>
                <c:pt idx="107">
                  <c:v>-1.45066625489588</c:v>
                </c:pt>
                <c:pt idx="108">
                  <c:v>-1.48845337543095</c:v>
                </c:pt>
                <c:pt idx="109">
                  <c:v>-1.52614047853484</c:v>
                </c:pt>
                <c:pt idx="110">
                  <c:v>-1.56397693948604</c:v>
                </c:pt>
                <c:pt idx="111">
                  <c:v>-1.60196193005249</c:v>
                </c:pt>
                <c:pt idx="112">
                  <c:v>-1.64009462811456</c:v>
                </c:pt>
                <c:pt idx="113">
                  <c:v>-1.67837421760872</c:v>
                </c:pt>
                <c:pt idx="114">
                  <c:v>-1.71660436124182</c:v>
                </c:pt>
                <c:pt idx="115">
                  <c:v>-1.75493048897386</c:v>
                </c:pt>
                <c:pt idx="116">
                  <c:v>-1.79340109573066</c:v>
                </c:pt>
                <c:pt idx="117">
                  <c:v>-1.83201538912271</c:v>
                </c:pt>
                <c:pt idx="118">
                  <c:v>-1.87077258254433</c:v>
                </c:pt>
                <c:pt idx="119">
                  <c:v>-1.90949967235822</c:v>
                </c:pt>
                <c:pt idx="120">
                  <c:v>-1.94829649088571</c:v>
                </c:pt>
                <c:pt idx="121">
                  <c:v>-1.98723388380506</c:v>
                </c:pt>
                <c:pt idx="122">
                  <c:v>-2.02631108712502</c:v>
                </c:pt>
                <c:pt idx="123">
                  <c:v>-2.06552734238047</c:v>
                </c:pt>
                <c:pt idx="124">
                  <c:v>-2.10469957697971</c:v>
                </c:pt>
                <c:pt idx="125">
                  <c:v>-2.14394128218538</c:v>
                </c:pt>
                <c:pt idx="126">
                  <c:v>-2.18331979659212</c:v>
                </c:pt>
                <c:pt idx="127">
                  <c:v>-2.22283438334607</c:v>
                </c:pt>
                <c:pt idx="128">
                  <c:v>-2.26248431087547</c:v>
                </c:pt>
                <c:pt idx="129">
                  <c:v>-2.30204239427536</c:v>
                </c:pt>
                <c:pt idx="130">
                  <c:v>-2.34169643988604</c:v>
                </c:pt>
                <c:pt idx="131">
                  <c:v>-2.38148366277959</c:v>
                </c:pt>
                <c:pt idx="132">
                  <c:v>-2.42140335204526</c:v>
                </c:pt>
                <c:pt idx="133">
                  <c:v>-2.4614307918277</c:v>
                </c:pt>
                <c:pt idx="134">
                  <c:v>-2.50132763926081</c:v>
                </c:pt>
                <c:pt idx="135">
                  <c:v>-2.54135485046036</c:v>
                </c:pt>
                <c:pt idx="136">
                  <c:v>-2.58151173445233</c:v>
                </c:pt>
                <c:pt idx="137">
                  <c:v>-2.62179760513729</c:v>
                </c:pt>
                <c:pt idx="138">
                  <c:v>-2.66208516674693</c:v>
                </c:pt>
                <c:pt idx="139">
                  <c:v>-2.70231293727771</c:v>
                </c:pt>
                <c:pt idx="140">
                  <c:v>-2.74266766502391</c:v>
                </c:pt>
                <c:pt idx="141">
                  <c:v>-2.78314868295989</c:v>
                </c:pt>
                <c:pt idx="142">
                  <c:v>-2.82375532872451</c:v>
                </c:pt>
                <c:pt idx="143">
                  <c:v>-2.86426574427778</c:v>
                </c:pt>
                <c:pt idx="144">
                  <c:v>-2.90484740206258</c:v>
                </c:pt>
                <c:pt idx="145">
                  <c:v>-2.94555272817478</c:v>
                </c:pt>
                <c:pt idx="146">
                  <c:v>-2.98638107850854</c:v>
                </c:pt>
                <c:pt idx="147">
                  <c:v>-3.02730624922339</c:v>
                </c:pt>
                <c:pt idx="148">
                  <c:v>-3.06829147117695</c:v>
                </c:pt>
                <c:pt idx="149">
                  <c:v>-3.10939781167157</c:v>
                </c:pt>
                <c:pt idx="150">
                  <c:v>-3.15062464423203</c:v>
                </c:pt>
                <c:pt idx="151">
                  <c:v>-3.19197134669622</c:v>
                </c:pt>
                <c:pt idx="152">
                  <c:v>-3.23312117929052</c:v>
                </c:pt>
                <c:pt idx="153">
                  <c:v>-3.27434406486707</c:v>
                </c:pt>
                <c:pt idx="154">
                  <c:v>-3.3156849793708</c:v>
                </c:pt>
                <c:pt idx="155">
                  <c:v>-3.35714331752516</c:v>
                </c:pt>
                <c:pt idx="156">
                  <c:v>-3.39850245150888</c:v>
                </c:pt>
                <c:pt idx="157">
                  <c:v>-3.43978033358446</c:v>
                </c:pt>
                <c:pt idx="158">
                  <c:v>-3.48117384813009</c:v>
                </c:pt>
                <c:pt idx="159">
                  <c:v>-3.52268240618584</c:v>
                </c:pt>
                <c:pt idx="160">
                  <c:v>-3.56426302738469</c:v>
                </c:pt>
                <c:pt idx="161">
                  <c:v>-3.60581633418637</c:v>
                </c:pt>
                <c:pt idx="162">
                  <c:v>-3.6474829414412</c:v>
                </c:pt>
                <c:pt idx="163">
                  <c:v>-3.68926227595975</c:v>
                </c:pt>
                <c:pt idx="164">
                  <c:v>-3.7311512097482</c:v>
                </c:pt>
                <c:pt idx="165">
                  <c:v>-3.7729814195204</c:v>
                </c:pt>
                <c:pt idx="166">
                  <c:v>-3.81492266001763</c:v>
                </c:pt>
                <c:pt idx="167">
                  <c:v>-3.85697437329653</c:v>
                </c:pt>
                <c:pt idx="168">
                  <c:v>-3.89913600514585</c:v>
                </c:pt>
                <c:pt idx="169">
                  <c:v>-3.94095621136358</c:v>
                </c:pt>
                <c:pt idx="170">
                  <c:v>-3.98281873430809</c:v>
                </c:pt>
                <c:pt idx="171">
                  <c:v>-4.02478953527158</c:v>
                </c:pt>
                <c:pt idx="172">
                  <c:v>-4.06686807466257</c:v>
                </c:pt>
                <c:pt idx="173">
                  <c:v>-4.10898089931689</c:v>
                </c:pt>
                <c:pt idx="174">
                  <c:v>-4.15117879634538</c:v>
                </c:pt>
                <c:pt idx="175">
                  <c:v>-4.19348283438504</c:v>
                </c:pt>
                <c:pt idx="176">
                  <c:v>-4.23589248798536</c:v>
                </c:pt>
                <c:pt idx="177">
                  <c:v>-4.27818307849377</c:v>
                </c:pt>
                <c:pt idx="178">
                  <c:v>-4.32050138307993</c:v>
                </c:pt>
                <c:pt idx="179">
                  <c:v>-4.36292374753711</c:v>
                </c:pt>
                <c:pt idx="180">
                  <c:v>-4.40544966009542</c:v>
                </c:pt>
                <c:pt idx="181">
                  <c:v>-4.44768156376919</c:v>
                </c:pt>
                <c:pt idx="182">
                  <c:v>-4.48989922056581</c:v>
                </c:pt>
                <c:pt idx="183">
                  <c:v>-4.53221891014703</c:v>
                </c:pt>
                <c:pt idx="184">
                  <c:v>-4.57464013398134</c:v>
                </c:pt>
                <c:pt idx="185">
                  <c:v>-4.61725214170346</c:v>
                </c:pt>
                <c:pt idx="186">
                  <c:v>-4.65998205063151</c:v>
                </c:pt>
                <c:pt idx="187">
                  <c:v>-4.70281201756794</c:v>
                </c:pt>
                <c:pt idx="188">
                  <c:v>-4.7457415567943</c:v>
                </c:pt>
                <c:pt idx="189">
                  <c:v>-4.78804545925679</c:v>
                </c:pt>
                <c:pt idx="190">
                  <c:v>-4.83043554757639</c:v>
                </c:pt>
                <c:pt idx="191">
                  <c:v>-4.87292376976181</c:v>
                </c:pt>
                <c:pt idx="192">
                  <c:v>-4.91553861108115</c:v>
                </c:pt>
                <c:pt idx="193">
                  <c:v>-4.958420222908</c:v>
                </c:pt>
                <c:pt idx="194">
                  <c:v>-5.00139855774973</c:v>
                </c:pt>
                <c:pt idx="195">
                  <c:v>-5.04447315133588</c:v>
                </c:pt>
                <c:pt idx="196">
                  <c:v>-5.08735993215375</c:v>
                </c:pt>
                <c:pt idx="197">
                  <c:v>-5.12989885785477</c:v>
                </c:pt>
                <c:pt idx="198">
                  <c:v>-5.1725326671939</c:v>
                </c:pt>
                <c:pt idx="199">
                  <c:v>-5.21526090762595</c:v>
                </c:pt>
                <c:pt idx="200">
                  <c:v>-5.25815980140388</c:v>
                </c:pt>
                <c:pt idx="201">
                  <c:v>-5.30119352248758</c:v>
                </c:pt>
                <c:pt idx="202">
                  <c:v>-5.34432033417766</c:v>
                </c:pt>
                <c:pt idx="203">
                  <c:v>-5.38753979528641</c:v>
                </c:pt>
                <c:pt idx="204">
                  <c:v>-5.43016091498162</c:v>
                </c:pt>
                <c:pt idx="205">
                  <c:v>-5.47286074624013</c:v>
                </c:pt>
                <c:pt idx="206">
                  <c:v>-5.51565191996784</c:v>
                </c:pt>
                <c:pt idx="207">
                  <c:v>-5.55858851845301</c:v>
                </c:pt>
                <c:pt idx="208">
                  <c:v>-5.60172763577534</c:v>
                </c:pt>
                <c:pt idx="209">
                  <c:v>-5.64495681308405</c:v>
                </c:pt>
                <c:pt idx="210">
                  <c:v>-5.68827562822296</c:v>
                </c:pt>
                <c:pt idx="211">
                  <c:v>-5.73106963695194</c:v>
                </c:pt>
                <c:pt idx="212">
                  <c:v>-5.77374152570476</c:v>
                </c:pt>
                <c:pt idx="213">
                  <c:v>-5.81650180154352</c:v>
                </c:pt>
                <c:pt idx="214">
                  <c:v>-5.85940884602393</c:v>
                </c:pt>
                <c:pt idx="215">
                  <c:v>-5.90270009321795</c:v>
                </c:pt>
                <c:pt idx="216">
                  <c:v>-5.94607849991518</c:v>
                </c:pt>
                <c:pt idx="217">
                  <c:v>-5.98954366197573</c:v>
                </c:pt>
                <c:pt idx="218">
                  <c:v>-6.03252282477174</c:v>
                </c:pt>
                <c:pt idx="219">
                  <c:v>-6.07530142523269</c:v>
                </c:pt>
                <c:pt idx="220">
                  <c:v>-6.11816558352873</c:v>
                </c:pt>
                <c:pt idx="221">
                  <c:v>-6.16114899386627</c:v>
                </c:pt>
                <c:pt idx="222">
                  <c:v>-6.20438673415846</c:v>
                </c:pt>
                <c:pt idx="223">
                  <c:v>-6.2477088566966</c:v>
                </c:pt>
                <c:pt idx="224">
                  <c:v>-6.29111497440619</c:v>
                </c:pt>
                <c:pt idx="225">
                  <c:v>-6.33417587625007</c:v>
                </c:pt>
                <c:pt idx="226">
                  <c:v>-6.37716554178881</c:v>
                </c:pt>
                <c:pt idx="227">
                  <c:v>-6.42023805538639</c:v>
                </c:pt>
                <c:pt idx="228">
                  <c:v>-6.46331602230743</c:v>
                </c:pt>
                <c:pt idx="229">
                  <c:v>-6.50631138266422</c:v>
                </c:pt>
                <c:pt idx="230">
                  <c:v>-6.54938846476054</c:v>
                </c:pt>
                <c:pt idx="231">
                  <c:v>-6.59254689769591</c:v>
                </c:pt>
                <c:pt idx="232">
                  <c:v>-6.63571220291494</c:v>
                </c:pt>
                <c:pt idx="233">
                  <c:v>-6.67895323686674</c:v>
                </c:pt>
                <c:pt idx="234">
                  <c:v>-6.72227452233523</c:v>
                </c:pt>
                <c:pt idx="235">
                  <c:v>-6.76519763098963</c:v>
                </c:pt>
                <c:pt idx="236">
                  <c:v>-6.80788489921785</c:v>
                </c:pt>
                <c:pt idx="237">
                  <c:v>-6.85065133935887</c:v>
                </c:pt>
                <c:pt idx="238">
                  <c:v>-6.89361878525502</c:v>
                </c:pt>
                <c:pt idx="239">
                  <c:v>-6.93700028687989</c:v>
                </c:pt>
                <c:pt idx="240">
                  <c:v>-6.98045990009207</c:v>
                </c:pt>
                <c:pt idx="241">
                  <c:v>-7.02399269764652</c:v>
                </c:pt>
                <c:pt idx="242">
                  <c:v>-7.06690739387576</c:v>
                </c:pt>
                <c:pt idx="243">
                  <c:v>-7.10989916021675</c:v>
                </c:pt>
                <c:pt idx="244">
                  <c:v>-7.15296765362746</c:v>
                </c:pt>
                <c:pt idx="245">
                  <c:v>-7.1958410167111</c:v>
                </c:pt>
                <c:pt idx="246">
                  <c:v>-7.23870011862957</c:v>
                </c:pt>
                <c:pt idx="247">
                  <c:v>-7.28163493062868</c:v>
                </c:pt>
                <c:pt idx="248">
                  <c:v>-7.32473427042147</c:v>
                </c:pt>
                <c:pt idx="249">
                  <c:v>-7.36799160315692</c:v>
                </c:pt>
                <c:pt idx="250">
                  <c:v>-7.4113236468779</c:v>
                </c:pt>
                <c:pt idx="251">
                  <c:v>-7.45447957160634</c:v>
                </c:pt>
                <c:pt idx="252">
                  <c:v>-7.49722311736436</c:v>
                </c:pt>
                <c:pt idx="253">
                  <c:v>-7.54004039251496</c:v>
                </c:pt>
                <c:pt idx="254">
                  <c:v>-7.58292173959854</c:v>
                </c:pt>
                <c:pt idx="255">
                  <c:v>-7.6258278262302</c:v>
                </c:pt>
                <c:pt idx="256">
                  <c:v>-7.66880667778203</c:v>
                </c:pt>
                <c:pt idx="257">
                  <c:v>-7.71185656139607</c:v>
                </c:pt>
                <c:pt idx="258">
                  <c:v>-7.75491775057212</c:v>
                </c:pt>
                <c:pt idx="259">
                  <c:v>-7.79805075694487</c:v>
                </c:pt>
                <c:pt idx="260">
                  <c:v>-7.84125526826565</c:v>
                </c:pt>
                <c:pt idx="261">
                  <c:v>-7.88388137197144</c:v>
                </c:pt>
                <c:pt idx="262">
                  <c:v>-7.92652283870382</c:v>
                </c:pt>
                <c:pt idx="263">
                  <c:v>-7.96923488443115</c:v>
                </c:pt>
                <c:pt idx="264">
                  <c:v>-8.01204253773136</c:v>
                </c:pt>
                <c:pt idx="265">
                  <c:v>-8.05492573091871</c:v>
                </c:pt>
                <c:pt idx="266">
                  <c:v>-8.0978785930667</c:v>
                </c:pt>
                <c:pt idx="267">
                  <c:v>-8.14083608630321</c:v>
                </c:pt>
                <c:pt idx="268">
                  <c:v>-8.1838421780824</c:v>
                </c:pt>
                <c:pt idx="269">
                  <c:v>-8.22691704436603</c:v>
                </c:pt>
                <c:pt idx="270">
                  <c:v>-8.26956488832954</c:v>
                </c:pt>
                <c:pt idx="271">
                  <c:v>-8.31210088007748</c:v>
                </c:pt>
                <c:pt idx="272">
                  <c:v>-8.35470476711986</c:v>
                </c:pt>
                <c:pt idx="273">
                  <c:v>-8.39729600157219</c:v>
                </c:pt>
                <c:pt idx="274">
                  <c:v>-8.43992133015901</c:v>
                </c:pt>
                <c:pt idx="275">
                  <c:v>-8.48261368975303</c:v>
                </c:pt>
                <c:pt idx="276">
                  <c:v>-8.52545912148658</c:v>
                </c:pt>
                <c:pt idx="277">
                  <c:v>-8.56840595112712</c:v>
                </c:pt>
                <c:pt idx="278">
                  <c:v>-8.61141896209506</c:v>
                </c:pt>
                <c:pt idx="279">
                  <c:v>-8.6540057772411</c:v>
                </c:pt>
                <c:pt idx="280">
                  <c:v>-8.69650239435878</c:v>
                </c:pt>
                <c:pt idx="281">
                  <c:v>-8.73906435742425</c:v>
                </c:pt>
                <c:pt idx="282">
                  <c:v>-8.78128371258953</c:v>
                </c:pt>
                <c:pt idx="283">
                  <c:v>-8.82347043280682</c:v>
                </c:pt>
                <c:pt idx="284">
                  <c:v>-8.86572167759289</c:v>
                </c:pt>
                <c:pt idx="285">
                  <c:v>-8.90853026215794</c:v>
                </c:pt>
                <c:pt idx="286">
                  <c:v>-8.95148177449732</c:v>
                </c:pt>
                <c:pt idx="287">
                  <c:v>-8.994497003735</c:v>
                </c:pt>
                <c:pt idx="288">
                  <c:v>-9.03696478784949</c:v>
                </c:pt>
                <c:pt idx="289">
                  <c:v>-9.07948462981772</c:v>
                </c:pt>
                <c:pt idx="290">
                  <c:v>-9.12200488917282</c:v>
                </c:pt>
                <c:pt idx="291">
                  <c:v>-9.16403886838904</c:v>
                </c:pt>
                <c:pt idx="292">
                  <c:v>-9.2061352480791</c:v>
                </c:pt>
                <c:pt idx="293">
                  <c:v>-9.24833185497007</c:v>
                </c:pt>
                <c:pt idx="294">
                  <c:v>-9.29072355439254</c:v>
                </c:pt>
                <c:pt idx="295">
                  <c:v>-9.33317688180114</c:v>
                </c:pt>
                <c:pt idx="296">
                  <c:v>-9.37567857137541</c:v>
                </c:pt>
                <c:pt idx="297">
                  <c:v>-9.41822050807282</c:v>
                </c:pt>
                <c:pt idx="298">
                  <c:v>-9.46082331296693</c:v>
                </c:pt>
                <c:pt idx="299">
                  <c:v>-9.50314870030643</c:v>
                </c:pt>
                <c:pt idx="300">
                  <c:v>-9.54528490901621</c:v>
                </c:pt>
                <c:pt idx="301">
                  <c:v>-9.58748123857164</c:v>
                </c:pt>
                <c:pt idx="302">
                  <c:v>-9.62929460064429</c:v>
                </c:pt>
                <c:pt idx="303">
                  <c:v>-9.67103276894758</c:v>
                </c:pt>
                <c:pt idx="304">
                  <c:v>-9.71283032293043</c:v>
                </c:pt>
                <c:pt idx="305">
                  <c:v>-9.75523251970959</c:v>
                </c:pt>
                <c:pt idx="306">
                  <c:v>-9.79771758466148</c:v>
                </c:pt>
                <c:pt idx="307">
                  <c:v>-9.84018495660155</c:v>
                </c:pt>
                <c:pt idx="308">
                  <c:v>-9.88242157329022</c:v>
                </c:pt>
                <c:pt idx="309">
                  <c:v>-9.92471637679021</c:v>
                </c:pt>
                <c:pt idx="310">
                  <c:v>-9.96680797564636</c:v>
                </c:pt>
                <c:pt idx="311">
                  <c:v>-10.0086629045462</c:v>
                </c:pt>
                <c:pt idx="312">
                  <c:v>-10.0505753163914</c:v>
                </c:pt>
                <c:pt idx="313">
                  <c:v>-10.0921455382356</c:v>
                </c:pt>
                <c:pt idx="314">
                  <c:v>-10.133626011561</c:v>
                </c:pt>
                <c:pt idx="315">
                  <c:v>-10.1751632752729</c:v>
                </c:pt>
                <c:pt idx="316">
                  <c:v>-10.2174118954947</c:v>
                </c:pt>
                <c:pt idx="317">
                  <c:v>-10.2597217980897</c:v>
                </c:pt>
                <c:pt idx="318">
                  <c:v>-10.3019641208856</c:v>
                </c:pt>
                <c:pt idx="319">
                  <c:v>-10.3439935928414</c:v>
                </c:pt>
                <c:pt idx="320">
                  <c:v>-10.3860787254336</c:v>
                </c:pt>
                <c:pt idx="321">
                  <c:v>-10.4278802896587</c:v>
                </c:pt>
                <c:pt idx="322">
                  <c:v>-10.4695505011407</c:v>
                </c:pt>
                <c:pt idx="323">
                  <c:v>-10.511275709761</c:v>
                </c:pt>
                <c:pt idx="324">
                  <c:v>-10.5525519317781</c:v>
                </c:pt>
                <c:pt idx="325">
                  <c:v>-10.5938697155461</c:v>
                </c:pt>
                <c:pt idx="326">
                  <c:v>-10.635368972278</c:v>
                </c:pt>
                <c:pt idx="327">
                  <c:v>-10.677212492841</c:v>
                </c:pt>
                <c:pt idx="328">
                  <c:v>-10.7191099279515</c:v>
                </c:pt>
                <c:pt idx="329">
                  <c:v>-10.7610004538412</c:v>
                </c:pt>
                <c:pt idx="330">
                  <c:v>-10.8029161135221</c:v>
                </c:pt>
                <c:pt idx="331">
                  <c:v>-10.8448460186088</c:v>
                </c:pt>
                <c:pt idx="332">
                  <c:v>-10.8863706214242</c:v>
                </c:pt>
                <c:pt idx="333">
                  <c:v>-10.9279480844249</c:v>
                </c:pt>
                <c:pt idx="334">
                  <c:v>-10.9693455708477</c:v>
                </c:pt>
                <c:pt idx="335">
                  <c:v>-11.0105390779765</c:v>
                </c:pt>
                <c:pt idx="336">
                  <c:v>-11.0517848258408</c:v>
                </c:pt>
                <c:pt idx="337">
                  <c:v>-11.0929295473614</c:v>
                </c:pt>
                <c:pt idx="338">
                  <c:v>-11.1341038087644</c:v>
                </c:pt>
                <c:pt idx="339">
                  <c:v>-11.175490304941</c:v>
                </c:pt>
                <c:pt idx="340">
                  <c:v>-11.2173304844993</c:v>
                </c:pt>
                <c:pt idx="341">
                  <c:v>-11.2592218937093</c:v>
                </c:pt>
                <c:pt idx="342">
                  <c:v>-11.3008118736417</c:v>
                </c:pt>
                <c:pt idx="343">
                  <c:v>-11.3423343673305</c:v>
                </c:pt>
                <c:pt idx="344">
                  <c:v>-11.3838093684009</c:v>
                </c:pt>
                <c:pt idx="345">
                  <c:v>-11.4249700947337</c:v>
                </c:pt>
                <c:pt idx="346">
                  <c:v>-11.4661810655589</c:v>
                </c:pt>
                <c:pt idx="347">
                  <c:v>-11.5071347964044</c:v>
                </c:pt>
                <c:pt idx="348">
                  <c:v>-11.5479906657671</c:v>
                </c:pt>
                <c:pt idx="349">
                  <c:v>-11.5889239973208</c:v>
                </c:pt>
                <c:pt idx="350">
                  <c:v>-11.6300794337445</c:v>
                </c:pt>
                <c:pt idx="351">
                  <c:v>-11.6712841545998</c:v>
                </c:pt>
                <c:pt idx="352">
                  <c:v>-11.7126992812167</c:v>
                </c:pt>
                <c:pt idx="353">
                  <c:v>-11.7542565920068</c:v>
                </c:pt>
                <c:pt idx="354">
                  <c:v>-11.7957917312433</c:v>
                </c:pt>
                <c:pt idx="355">
                  <c:v>-11.8370083797873</c:v>
                </c:pt>
                <c:pt idx="356">
                  <c:v>-11.8782733770066</c:v>
                </c:pt>
                <c:pt idx="357">
                  <c:v>-11.9192894659729</c:v>
                </c:pt>
                <c:pt idx="358">
                  <c:v>-11.9602201639138</c:v>
                </c:pt>
                <c:pt idx="359">
                  <c:v>-12.0011062535295</c:v>
                </c:pt>
                <c:pt idx="360">
                  <c:v>-12.0417093006958</c:v>
                </c:pt>
                <c:pt idx="361">
                  <c:v>-12.0823597843218</c:v>
                </c:pt>
                <c:pt idx="362">
                  <c:v>-12.1231852630664</c:v>
                </c:pt>
                <c:pt idx="363">
                  <c:v>-12.1641011541299</c:v>
                </c:pt>
                <c:pt idx="364">
                  <c:v>-12.2051699387171</c:v>
                </c:pt>
                <c:pt idx="365">
                  <c:v>-12.2465292282405</c:v>
                </c:pt>
                <c:pt idx="366">
                  <c:v>-12.2879350648123</c:v>
                </c:pt>
                <c:pt idx="367">
                  <c:v>-12.3290230420792</c:v>
                </c:pt>
                <c:pt idx="368">
                  <c:v>-12.3701145060417</c:v>
                </c:pt>
                <c:pt idx="369">
                  <c:v>-12.4110572300803</c:v>
                </c:pt>
                <c:pt idx="370">
                  <c:v>-12.4518406895004</c:v>
                </c:pt>
                <c:pt idx="371">
                  <c:v>-12.4926387628027</c:v>
                </c:pt>
                <c:pt idx="372">
                  <c:v>-12.5331205079919</c:v>
                </c:pt>
                <c:pt idx="373">
                  <c:v>-12.5736475920224</c:v>
                </c:pt>
                <c:pt idx="374">
                  <c:v>-12.6140230337538</c:v>
                </c:pt>
                <c:pt idx="375">
                  <c:v>-12.6543470119092</c:v>
                </c:pt>
                <c:pt idx="376">
                  <c:v>-12.6949509465328</c:v>
                </c:pt>
              </c:numCache>
            </c:numRef>
          </c:xVal>
          <c:yVal>
            <c:numRef>
              <c:f>Sheet2!$K$232:$K$608</c:f>
              <c:numCache>
                <c:formatCode>General</c:formatCode>
                <c:ptCount val="377"/>
                <c:pt idx="0">
                  <c:v>43</c:v>
                </c:pt>
                <c:pt idx="1">
                  <c:v>46</c:v>
                </c:pt>
                <c:pt idx="2">
                  <c:v>50</c:v>
                </c:pt>
                <c:pt idx="3">
                  <c:v>54</c:v>
                </c:pt>
                <c:pt idx="4">
                  <c:v>58</c:v>
                </c:pt>
                <c:pt idx="5">
                  <c:v>62</c:v>
                </c:pt>
                <c:pt idx="6">
                  <c:v>66</c:v>
                </c:pt>
                <c:pt idx="7">
                  <c:v>70</c:v>
                </c:pt>
                <c:pt idx="8">
                  <c:v>75</c:v>
                </c:pt>
                <c:pt idx="9">
                  <c:v>79</c:v>
                </c:pt>
                <c:pt idx="10">
                  <c:v>83</c:v>
                </c:pt>
                <c:pt idx="11">
                  <c:v>87</c:v>
                </c:pt>
                <c:pt idx="12">
                  <c:v>91</c:v>
                </c:pt>
                <c:pt idx="13">
                  <c:v>95</c:v>
                </c:pt>
                <c:pt idx="14">
                  <c:v>100</c:v>
                </c:pt>
                <c:pt idx="15">
                  <c:v>105</c:v>
                </c:pt>
                <c:pt idx="16">
                  <c:v>109</c:v>
                </c:pt>
                <c:pt idx="17">
                  <c:v>114</c:v>
                </c:pt>
                <c:pt idx="18">
                  <c:v>118</c:v>
                </c:pt>
                <c:pt idx="19">
                  <c:v>123</c:v>
                </c:pt>
                <c:pt idx="20">
                  <c:v>127</c:v>
                </c:pt>
                <c:pt idx="21">
                  <c:v>132</c:v>
                </c:pt>
                <c:pt idx="22">
                  <c:v>136</c:v>
                </c:pt>
                <c:pt idx="23">
                  <c:v>141</c:v>
                </c:pt>
                <c:pt idx="24">
                  <c:v>146</c:v>
                </c:pt>
                <c:pt idx="25">
                  <c:v>151</c:v>
                </c:pt>
                <c:pt idx="26">
                  <c:v>156</c:v>
                </c:pt>
                <c:pt idx="27">
                  <c:v>161</c:v>
                </c:pt>
                <c:pt idx="28">
                  <c:v>165</c:v>
                </c:pt>
                <c:pt idx="29">
                  <c:v>170</c:v>
                </c:pt>
                <c:pt idx="30">
                  <c:v>175</c:v>
                </c:pt>
                <c:pt idx="31">
                  <c:v>180</c:v>
                </c:pt>
                <c:pt idx="32">
                  <c:v>186</c:v>
                </c:pt>
                <c:pt idx="33">
                  <c:v>191</c:v>
                </c:pt>
                <c:pt idx="34">
                  <c:v>196</c:v>
                </c:pt>
                <c:pt idx="35">
                  <c:v>201</c:v>
                </c:pt>
                <c:pt idx="36">
                  <c:v>206</c:v>
                </c:pt>
                <c:pt idx="37">
                  <c:v>212</c:v>
                </c:pt>
                <c:pt idx="38">
                  <c:v>217</c:v>
                </c:pt>
                <c:pt idx="39">
                  <c:v>222</c:v>
                </c:pt>
                <c:pt idx="40">
                  <c:v>227</c:v>
                </c:pt>
                <c:pt idx="41">
                  <c:v>233</c:v>
                </c:pt>
                <c:pt idx="42">
                  <c:v>238</c:v>
                </c:pt>
                <c:pt idx="43">
                  <c:v>243</c:v>
                </c:pt>
                <c:pt idx="44">
                  <c:v>249</c:v>
                </c:pt>
                <c:pt idx="45">
                  <c:v>254</c:v>
                </c:pt>
                <c:pt idx="46">
                  <c:v>259</c:v>
                </c:pt>
                <c:pt idx="47">
                  <c:v>265</c:v>
                </c:pt>
                <c:pt idx="48">
                  <c:v>271</c:v>
                </c:pt>
                <c:pt idx="49">
                  <c:v>276</c:v>
                </c:pt>
                <c:pt idx="50">
                  <c:v>282</c:v>
                </c:pt>
                <c:pt idx="51">
                  <c:v>288</c:v>
                </c:pt>
                <c:pt idx="52">
                  <c:v>293</c:v>
                </c:pt>
                <c:pt idx="53">
                  <c:v>299</c:v>
                </c:pt>
                <c:pt idx="54">
                  <c:v>305</c:v>
                </c:pt>
                <c:pt idx="55">
                  <c:v>311</c:v>
                </c:pt>
                <c:pt idx="56">
                  <c:v>316</c:v>
                </c:pt>
                <c:pt idx="57">
                  <c:v>322</c:v>
                </c:pt>
                <c:pt idx="58">
                  <c:v>328</c:v>
                </c:pt>
                <c:pt idx="59">
                  <c:v>334</c:v>
                </c:pt>
                <c:pt idx="60">
                  <c:v>340</c:v>
                </c:pt>
                <c:pt idx="61">
                  <c:v>345</c:v>
                </c:pt>
                <c:pt idx="62">
                  <c:v>352</c:v>
                </c:pt>
                <c:pt idx="63">
                  <c:v>358</c:v>
                </c:pt>
                <c:pt idx="64">
                  <c:v>364</c:v>
                </c:pt>
                <c:pt idx="65">
                  <c:v>370</c:v>
                </c:pt>
                <c:pt idx="66">
                  <c:v>376</c:v>
                </c:pt>
                <c:pt idx="67">
                  <c:v>382</c:v>
                </c:pt>
                <c:pt idx="68">
                  <c:v>388</c:v>
                </c:pt>
                <c:pt idx="69">
                  <c:v>394</c:v>
                </c:pt>
                <c:pt idx="70">
                  <c:v>401</c:v>
                </c:pt>
                <c:pt idx="71">
                  <c:v>406</c:v>
                </c:pt>
                <c:pt idx="72">
                  <c:v>412</c:v>
                </c:pt>
                <c:pt idx="73">
                  <c:v>418</c:v>
                </c:pt>
                <c:pt idx="74">
                  <c:v>424</c:v>
                </c:pt>
                <c:pt idx="75">
                  <c:v>430</c:v>
                </c:pt>
                <c:pt idx="76">
                  <c:v>436</c:v>
                </c:pt>
                <c:pt idx="77">
                  <c:v>442</c:v>
                </c:pt>
                <c:pt idx="78">
                  <c:v>448</c:v>
                </c:pt>
                <c:pt idx="79">
                  <c:v>454</c:v>
                </c:pt>
                <c:pt idx="80">
                  <c:v>460</c:v>
                </c:pt>
                <c:pt idx="81">
                  <c:v>466</c:v>
                </c:pt>
                <c:pt idx="82">
                  <c:v>473</c:v>
                </c:pt>
                <c:pt idx="83">
                  <c:v>479</c:v>
                </c:pt>
                <c:pt idx="84">
                  <c:v>485</c:v>
                </c:pt>
                <c:pt idx="85">
                  <c:v>491</c:v>
                </c:pt>
                <c:pt idx="86">
                  <c:v>498</c:v>
                </c:pt>
                <c:pt idx="87">
                  <c:v>504</c:v>
                </c:pt>
                <c:pt idx="88">
                  <c:v>510</c:v>
                </c:pt>
                <c:pt idx="89">
                  <c:v>516</c:v>
                </c:pt>
                <c:pt idx="90">
                  <c:v>523</c:v>
                </c:pt>
                <c:pt idx="91">
                  <c:v>529</c:v>
                </c:pt>
                <c:pt idx="92">
                  <c:v>535</c:v>
                </c:pt>
                <c:pt idx="93">
                  <c:v>542</c:v>
                </c:pt>
                <c:pt idx="94">
                  <c:v>548</c:v>
                </c:pt>
                <c:pt idx="95">
                  <c:v>554</c:v>
                </c:pt>
                <c:pt idx="96">
                  <c:v>561</c:v>
                </c:pt>
                <c:pt idx="97">
                  <c:v>567</c:v>
                </c:pt>
                <c:pt idx="98">
                  <c:v>574</c:v>
                </c:pt>
                <c:pt idx="99">
                  <c:v>580</c:v>
                </c:pt>
                <c:pt idx="100">
                  <c:v>587</c:v>
                </c:pt>
                <c:pt idx="101">
                  <c:v>594</c:v>
                </c:pt>
                <c:pt idx="102">
                  <c:v>600</c:v>
                </c:pt>
                <c:pt idx="103">
                  <c:v>607</c:v>
                </c:pt>
                <c:pt idx="104">
                  <c:v>613</c:v>
                </c:pt>
                <c:pt idx="105">
                  <c:v>620</c:v>
                </c:pt>
                <c:pt idx="106">
                  <c:v>627</c:v>
                </c:pt>
                <c:pt idx="107">
                  <c:v>633</c:v>
                </c:pt>
                <c:pt idx="108">
                  <c:v>640</c:v>
                </c:pt>
                <c:pt idx="109">
                  <c:v>647</c:v>
                </c:pt>
                <c:pt idx="110">
                  <c:v>654</c:v>
                </c:pt>
                <c:pt idx="111">
                  <c:v>660</c:v>
                </c:pt>
                <c:pt idx="112">
                  <c:v>667</c:v>
                </c:pt>
                <c:pt idx="113">
                  <c:v>673</c:v>
                </c:pt>
                <c:pt idx="114">
                  <c:v>680</c:v>
                </c:pt>
                <c:pt idx="115">
                  <c:v>686</c:v>
                </c:pt>
                <c:pt idx="116">
                  <c:v>692</c:v>
                </c:pt>
                <c:pt idx="117">
                  <c:v>699</c:v>
                </c:pt>
                <c:pt idx="118">
                  <c:v>705</c:v>
                </c:pt>
                <c:pt idx="119">
                  <c:v>711</c:v>
                </c:pt>
                <c:pt idx="120">
                  <c:v>718</c:v>
                </c:pt>
                <c:pt idx="121">
                  <c:v>724</c:v>
                </c:pt>
                <c:pt idx="122">
                  <c:v>731</c:v>
                </c:pt>
                <c:pt idx="123">
                  <c:v>737</c:v>
                </c:pt>
                <c:pt idx="124">
                  <c:v>744</c:v>
                </c:pt>
                <c:pt idx="125">
                  <c:v>750</c:v>
                </c:pt>
                <c:pt idx="126">
                  <c:v>757</c:v>
                </c:pt>
                <c:pt idx="127">
                  <c:v>763</c:v>
                </c:pt>
                <c:pt idx="128">
                  <c:v>770</c:v>
                </c:pt>
                <c:pt idx="129">
                  <c:v>776</c:v>
                </c:pt>
                <c:pt idx="130">
                  <c:v>783</c:v>
                </c:pt>
                <c:pt idx="131">
                  <c:v>790</c:v>
                </c:pt>
                <c:pt idx="132">
                  <c:v>796</c:v>
                </c:pt>
                <c:pt idx="133">
                  <c:v>803</c:v>
                </c:pt>
                <c:pt idx="134">
                  <c:v>810</c:v>
                </c:pt>
                <c:pt idx="135">
                  <c:v>817</c:v>
                </c:pt>
                <c:pt idx="136">
                  <c:v>823</c:v>
                </c:pt>
                <c:pt idx="137">
                  <c:v>830</c:v>
                </c:pt>
                <c:pt idx="138">
                  <c:v>837</c:v>
                </c:pt>
                <c:pt idx="139">
                  <c:v>844</c:v>
                </c:pt>
                <c:pt idx="140">
                  <c:v>851</c:v>
                </c:pt>
                <c:pt idx="141">
                  <c:v>857</c:v>
                </c:pt>
                <c:pt idx="142">
                  <c:v>864</c:v>
                </c:pt>
                <c:pt idx="143">
                  <c:v>871</c:v>
                </c:pt>
                <c:pt idx="144">
                  <c:v>878</c:v>
                </c:pt>
                <c:pt idx="145">
                  <c:v>885</c:v>
                </c:pt>
                <c:pt idx="146">
                  <c:v>892</c:v>
                </c:pt>
                <c:pt idx="147">
                  <c:v>899</c:v>
                </c:pt>
                <c:pt idx="148">
                  <c:v>906</c:v>
                </c:pt>
                <c:pt idx="149">
                  <c:v>913</c:v>
                </c:pt>
                <c:pt idx="150">
                  <c:v>920</c:v>
                </c:pt>
                <c:pt idx="151">
                  <c:v>927</c:v>
                </c:pt>
                <c:pt idx="152">
                  <c:v>935</c:v>
                </c:pt>
                <c:pt idx="153">
                  <c:v>942</c:v>
                </c:pt>
                <c:pt idx="154">
                  <c:v>949</c:v>
                </c:pt>
                <c:pt idx="155">
                  <c:v>956</c:v>
                </c:pt>
                <c:pt idx="156">
                  <c:v>963</c:v>
                </c:pt>
                <c:pt idx="157">
                  <c:v>971</c:v>
                </c:pt>
                <c:pt idx="158">
                  <c:v>978</c:v>
                </c:pt>
                <c:pt idx="159">
                  <c:v>985</c:v>
                </c:pt>
                <c:pt idx="160">
                  <c:v>992</c:v>
                </c:pt>
                <c:pt idx="161">
                  <c:v>1000</c:v>
                </c:pt>
                <c:pt idx="162">
                  <c:v>1007</c:v>
                </c:pt>
                <c:pt idx="163">
                  <c:v>1014</c:v>
                </c:pt>
                <c:pt idx="164">
                  <c:v>1022</c:v>
                </c:pt>
                <c:pt idx="165">
                  <c:v>1029</c:v>
                </c:pt>
                <c:pt idx="166">
                  <c:v>1037</c:v>
                </c:pt>
                <c:pt idx="167">
                  <c:v>1044</c:v>
                </c:pt>
                <c:pt idx="168">
                  <c:v>1051</c:v>
                </c:pt>
                <c:pt idx="169">
                  <c:v>1059</c:v>
                </c:pt>
                <c:pt idx="170">
                  <c:v>1067</c:v>
                </c:pt>
                <c:pt idx="171">
                  <c:v>1074</c:v>
                </c:pt>
                <c:pt idx="172">
                  <c:v>1081</c:v>
                </c:pt>
                <c:pt idx="173">
                  <c:v>1089</c:v>
                </c:pt>
                <c:pt idx="174">
                  <c:v>1097</c:v>
                </c:pt>
                <c:pt idx="175">
                  <c:v>1104</c:v>
                </c:pt>
                <c:pt idx="176">
                  <c:v>1112</c:v>
                </c:pt>
                <c:pt idx="177">
                  <c:v>1119</c:v>
                </c:pt>
                <c:pt idx="178">
                  <c:v>1127</c:v>
                </c:pt>
                <c:pt idx="179">
                  <c:v>1135</c:v>
                </c:pt>
                <c:pt idx="180">
                  <c:v>1143</c:v>
                </c:pt>
                <c:pt idx="181">
                  <c:v>1150</c:v>
                </c:pt>
                <c:pt idx="182">
                  <c:v>1158</c:v>
                </c:pt>
                <c:pt idx="183">
                  <c:v>1166</c:v>
                </c:pt>
                <c:pt idx="184">
                  <c:v>1174</c:v>
                </c:pt>
                <c:pt idx="185">
                  <c:v>1181</c:v>
                </c:pt>
                <c:pt idx="186">
                  <c:v>1189</c:v>
                </c:pt>
                <c:pt idx="187">
                  <c:v>1197</c:v>
                </c:pt>
                <c:pt idx="188">
                  <c:v>1205</c:v>
                </c:pt>
                <c:pt idx="189">
                  <c:v>1213</c:v>
                </c:pt>
                <c:pt idx="190">
                  <c:v>1221</c:v>
                </c:pt>
                <c:pt idx="191">
                  <c:v>1229</c:v>
                </c:pt>
                <c:pt idx="192">
                  <c:v>1236</c:v>
                </c:pt>
                <c:pt idx="193">
                  <c:v>1244</c:v>
                </c:pt>
                <c:pt idx="194">
                  <c:v>1253</c:v>
                </c:pt>
                <c:pt idx="195">
                  <c:v>1261</c:v>
                </c:pt>
                <c:pt idx="196">
                  <c:v>1269</c:v>
                </c:pt>
                <c:pt idx="197">
                  <c:v>1277</c:v>
                </c:pt>
                <c:pt idx="198">
                  <c:v>1285</c:v>
                </c:pt>
                <c:pt idx="199">
                  <c:v>1293</c:v>
                </c:pt>
                <c:pt idx="200">
                  <c:v>1301</c:v>
                </c:pt>
                <c:pt idx="201">
                  <c:v>1309</c:v>
                </c:pt>
                <c:pt idx="202">
                  <c:v>1317</c:v>
                </c:pt>
                <c:pt idx="203">
                  <c:v>1325</c:v>
                </c:pt>
                <c:pt idx="204">
                  <c:v>1333</c:v>
                </c:pt>
                <c:pt idx="205">
                  <c:v>1342</c:v>
                </c:pt>
                <c:pt idx="206">
                  <c:v>1350</c:v>
                </c:pt>
                <c:pt idx="207">
                  <c:v>1358</c:v>
                </c:pt>
                <c:pt idx="208">
                  <c:v>1366</c:v>
                </c:pt>
                <c:pt idx="209">
                  <c:v>1375</c:v>
                </c:pt>
                <c:pt idx="210">
                  <c:v>1383</c:v>
                </c:pt>
                <c:pt idx="211">
                  <c:v>1391</c:v>
                </c:pt>
                <c:pt idx="212">
                  <c:v>1399</c:v>
                </c:pt>
                <c:pt idx="213">
                  <c:v>1408</c:v>
                </c:pt>
                <c:pt idx="214">
                  <c:v>1416</c:v>
                </c:pt>
                <c:pt idx="215">
                  <c:v>1424</c:v>
                </c:pt>
                <c:pt idx="216">
                  <c:v>1433</c:v>
                </c:pt>
                <c:pt idx="217">
                  <c:v>1441</c:v>
                </c:pt>
                <c:pt idx="218">
                  <c:v>1450</c:v>
                </c:pt>
                <c:pt idx="219">
                  <c:v>1458</c:v>
                </c:pt>
                <c:pt idx="220">
                  <c:v>1467</c:v>
                </c:pt>
                <c:pt idx="221">
                  <c:v>1475</c:v>
                </c:pt>
                <c:pt idx="222">
                  <c:v>1484</c:v>
                </c:pt>
                <c:pt idx="223">
                  <c:v>1492</c:v>
                </c:pt>
                <c:pt idx="224">
                  <c:v>1501</c:v>
                </c:pt>
                <c:pt idx="225">
                  <c:v>1509</c:v>
                </c:pt>
                <c:pt idx="226">
                  <c:v>1518</c:v>
                </c:pt>
                <c:pt idx="227">
                  <c:v>1526</c:v>
                </c:pt>
                <c:pt idx="228">
                  <c:v>1535</c:v>
                </c:pt>
                <c:pt idx="229">
                  <c:v>1543</c:v>
                </c:pt>
                <c:pt idx="230">
                  <c:v>1552</c:v>
                </c:pt>
                <c:pt idx="231">
                  <c:v>1561</c:v>
                </c:pt>
                <c:pt idx="232">
                  <c:v>1570</c:v>
                </c:pt>
                <c:pt idx="233">
                  <c:v>1578</c:v>
                </c:pt>
                <c:pt idx="234">
                  <c:v>1587</c:v>
                </c:pt>
                <c:pt idx="235">
                  <c:v>1596</c:v>
                </c:pt>
                <c:pt idx="236">
                  <c:v>1604</c:v>
                </c:pt>
                <c:pt idx="237">
                  <c:v>1613</c:v>
                </c:pt>
                <c:pt idx="238">
                  <c:v>1622</c:v>
                </c:pt>
                <c:pt idx="239">
                  <c:v>1630</c:v>
                </c:pt>
                <c:pt idx="240">
                  <c:v>1639</c:v>
                </c:pt>
                <c:pt idx="241">
                  <c:v>1648</c:v>
                </c:pt>
                <c:pt idx="242">
                  <c:v>1657</c:v>
                </c:pt>
                <c:pt idx="243">
                  <c:v>1666</c:v>
                </c:pt>
                <c:pt idx="244">
                  <c:v>1675</c:v>
                </c:pt>
                <c:pt idx="245">
                  <c:v>1684</c:v>
                </c:pt>
                <c:pt idx="246">
                  <c:v>1692</c:v>
                </c:pt>
                <c:pt idx="247">
                  <c:v>1701</c:v>
                </c:pt>
                <c:pt idx="248">
                  <c:v>1710</c:v>
                </c:pt>
                <c:pt idx="249">
                  <c:v>1719</c:v>
                </c:pt>
                <c:pt idx="250">
                  <c:v>1728</c:v>
                </c:pt>
                <c:pt idx="251">
                  <c:v>1737</c:v>
                </c:pt>
                <c:pt idx="252">
                  <c:v>1746</c:v>
                </c:pt>
                <c:pt idx="253">
                  <c:v>1755</c:v>
                </c:pt>
                <c:pt idx="254">
                  <c:v>1764</c:v>
                </c:pt>
                <c:pt idx="255">
                  <c:v>1773</c:v>
                </c:pt>
                <c:pt idx="256">
                  <c:v>1782</c:v>
                </c:pt>
                <c:pt idx="257">
                  <c:v>1791</c:v>
                </c:pt>
                <c:pt idx="258">
                  <c:v>1800</c:v>
                </c:pt>
                <c:pt idx="259">
                  <c:v>1809</c:v>
                </c:pt>
                <c:pt idx="260">
                  <c:v>1819</c:v>
                </c:pt>
                <c:pt idx="261">
                  <c:v>1828</c:v>
                </c:pt>
                <c:pt idx="262">
                  <c:v>1837</c:v>
                </c:pt>
                <c:pt idx="263">
                  <c:v>1846</c:v>
                </c:pt>
                <c:pt idx="264">
                  <c:v>1855</c:v>
                </c:pt>
                <c:pt idx="265">
                  <c:v>1864</c:v>
                </c:pt>
                <c:pt idx="266">
                  <c:v>1874</c:v>
                </c:pt>
                <c:pt idx="267">
                  <c:v>1883</c:v>
                </c:pt>
                <c:pt idx="268">
                  <c:v>1892</c:v>
                </c:pt>
                <c:pt idx="269">
                  <c:v>1901</c:v>
                </c:pt>
                <c:pt idx="270">
                  <c:v>1910</c:v>
                </c:pt>
                <c:pt idx="271">
                  <c:v>1920</c:v>
                </c:pt>
                <c:pt idx="272">
                  <c:v>1929</c:v>
                </c:pt>
                <c:pt idx="273">
                  <c:v>1938</c:v>
                </c:pt>
                <c:pt idx="274">
                  <c:v>1947</c:v>
                </c:pt>
                <c:pt idx="275">
                  <c:v>1957</c:v>
                </c:pt>
                <c:pt idx="276">
                  <c:v>1966</c:v>
                </c:pt>
                <c:pt idx="277">
                  <c:v>1976</c:v>
                </c:pt>
                <c:pt idx="278">
                  <c:v>1985</c:v>
                </c:pt>
                <c:pt idx="279">
                  <c:v>1994</c:v>
                </c:pt>
                <c:pt idx="280">
                  <c:v>2004</c:v>
                </c:pt>
                <c:pt idx="281">
                  <c:v>2013</c:v>
                </c:pt>
                <c:pt idx="282">
                  <c:v>2022</c:v>
                </c:pt>
                <c:pt idx="283">
                  <c:v>2032</c:v>
                </c:pt>
                <c:pt idx="284">
                  <c:v>2041</c:v>
                </c:pt>
                <c:pt idx="285">
                  <c:v>2051</c:v>
                </c:pt>
                <c:pt idx="286">
                  <c:v>2060</c:v>
                </c:pt>
                <c:pt idx="287">
                  <c:v>2070</c:v>
                </c:pt>
                <c:pt idx="288">
                  <c:v>2079</c:v>
                </c:pt>
                <c:pt idx="289">
                  <c:v>2089</c:v>
                </c:pt>
                <c:pt idx="290">
                  <c:v>2098</c:v>
                </c:pt>
                <c:pt idx="291">
                  <c:v>2107</c:v>
                </c:pt>
                <c:pt idx="292">
                  <c:v>2117</c:v>
                </c:pt>
                <c:pt idx="293">
                  <c:v>2126</c:v>
                </c:pt>
                <c:pt idx="294">
                  <c:v>2136</c:v>
                </c:pt>
                <c:pt idx="295">
                  <c:v>2146</c:v>
                </c:pt>
                <c:pt idx="296">
                  <c:v>2155</c:v>
                </c:pt>
                <c:pt idx="297">
                  <c:v>2165</c:v>
                </c:pt>
                <c:pt idx="298">
                  <c:v>2174</c:v>
                </c:pt>
                <c:pt idx="299">
                  <c:v>2184</c:v>
                </c:pt>
                <c:pt idx="300">
                  <c:v>2194</c:v>
                </c:pt>
                <c:pt idx="301">
                  <c:v>2203</c:v>
                </c:pt>
                <c:pt idx="302">
                  <c:v>2213</c:v>
                </c:pt>
                <c:pt idx="303">
                  <c:v>2222</c:v>
                </c:pt>
                <c:pt idx="304">
                  <c:v>2232</c:v>
                </c:pt>
                <c:pt idx="305">
                  <c:v>2242</c:v>
                </c:pt>
                <c:pt idx="306">
                  <c:v>2251</c:v>
                </c:pt>
                <c:pt idx="307">
                  <c:v>2261</c:v>
                </c:pt>
                <c:pt idx="308">
                  <c:v>2271</c:v>
                </c:pt>
                <c:pt idx="309">
                  <c:v>2281</c:v>
                </c:pt>
                <c:pt idx="310">
                  <c:v>2290</c:v>
                </c:pt>
                <c:pt idx="311">
                  <c:v>2300</c:v>
                </c:pt>
                <c:pt idx="312">
                  <c:v>2309</c:v>
                </c:pt>
                <c:pt idx="313">
                  <c:v>2319</c:v>
                </c:pt>
                <c:pt idx="314">
                  <c:v>2329</c:v>
                </c:pt>
                <c:pt idx="315">
                  <c:v>2338</c:v>
                </c:pt>
                <c:pt idx="316">
                  <c:v>2348</c:v>
                </c:pt>
                <c:pt idx="317">
                  <c:v>2358</c:v>
                </c:pt>
                <c:pt idx="318">
                  <c:v>2368</c:v>
                </c:pt>
                <c:pt idx="319">
                  <c:v>2378</c:v>
                </c:pt>
                <c:pt idx="320">
                  <c:v>2388</c:v>
                </c:pt>
                <c:pt idx="321">
                  <c:v>2397</c:v>
                </c:pt>
                <c:pt idx="322">
                  <c:v>2407</c:v>
                </c:pt>
                <c:pt idx="323">
                  <c:v>2417</c:v>
                </c:pt>
                <c:pt idx="324">
                  <c:v>2427</c:v>
                </c:pt>
                <c:pt idx="325">
                  <c:v>2436</c:v>
                </c:pt>
                <c:pt idx="326">
                  <c:v>2446</c:v>
                </c:pt>
                <c:pt idx="327">
                  <c:v>2456</c:v>
                </c:pt>
                <c:pt idx="328">
                  <c:v>2466</c:v>
                </c:pt>
                <c:pt idx="329">
                  <c:v>2476</c:v>
                </c:pt>
                <c:pt idx="330">
                  <c:v>2486</c:v>
                </c:pt>
                <c:pt idx="331">
                  <c:v>2495</c:v>
                </c:pt>
                <c:pt idx="332">
                  <c:v>2505</c:v>
                </c:pt>
                <c:pt idx="333">
                  <c:v>2515</c:v>
                </c:pt>
                <c:pt idx="334">
                  <c:v>2525</c:v>
                </c:pt>
                <c:pt idx="335">
                  <c:v>2535</c:v>
                </c:pt>
                <c:pt idx="336">
                  <c:v>2545</c:v>
                </c:pt>
                <c:pt idx="337">
                  <c:v>2555</c:v>
                </c:pt>
                <c:pt idx="338">
                  <c:v>2564</c:v>
                </c:pt>
                <c:pt idx="339">
                  <c:v>2574</c:v>
                </c:pt>
                <c:pt idx="340">
                  <c:v>2584</c:v>
                </c:pt>
                <c:pt idx="341">
                  <c:v>2594</c:v>
                </c:pt>
                <c:pt idx="342">
                  <c:v>2604</c:v>
                </c:pt>
                <c:pt idx="343">
                  <c:v>2614</c:v>
                </c:pt>
                <c:pt idx="344">
                  <c:v>2624</c:v>
                </c:pt>
                <c:pt idx="345">
                  <c:v>2634</c:v>
                </c:pt>
                <c:pt idx="346">
                  <c:v>2644</c:v>
                </c:pt>
                <c:pt idx="347">
                  <c:v>2654</c:v>
                </c:pt>
                <c:pt idx="348">
                  <c:v>2664</c:v>
                </c:pt>
                <c:pt idx="349">
                  <c:v>2673</c:v>
                </c:pt>
                <c:pt idx="350">
                  <c:v>2683</c:v>
                </c:pt>
                <c:pt idx="351">
                  <c:v>2693</c:v>
                </c:pt>
                <c:pt idx="352">
                  <c:v>2703</c:v>
                </c:pt>
                <c:pt idx="353">
                  <c:v>2713</c:v>
                </c:pt>
                <c:pt idx="354">
                  <c:v>2723</c:v>
                </c:pt>
                <c:pt idx="355">
                  <c:v>2733</c:v>
                </c:pt>
                <c:pt idx="356">
                  <c:v>2743</c:v>
                </c:pt>
                <c:pt idx="357">
                  <c:v>2753</c:v>
                </c:pt>
                <c:pt idx="358">
                  <c:v>2763</c:v>
                </c:pt>
                <c:pt idx="359">
                  <c:v>2773</c:v>
                </c:pt>
                <c:pt idx="360">
                  <c:v>2783</c:v>
                </c:pt>
                <c:pt idx="361">
                  <c:v>2792</c:v>
                </c:pt>
                <c:pt idx="362">
                  <c:v>2802</c:v>
                </c:pt>
                <c:pt idx="363">
                  <c:v>2812</c:v>
                </c:pt>
                <c:pt idx="364">
                  <c:v>2822</c:v>
                </c:pt>
                <c:pt idx="365">
                  <c:v>2832</c:v>
                </c:pt>
                <c:pt idx="366">
                  <c:v>2842</c:v>
                </c:pt>
                <c:pt idx="367">
                  <c:v>2852</c:v>
                </c:pt>
                <c:pt idx="368">
                  <c:v>2862</c:v>
                </c:pt>
                <c:pt idx="369">
                  <c:v>2872</c:v>
                </c:pt>
                <c:pt idx="370">
                  <c:v>2882</c:v>
                </c:pt>
                <c:pt idx="371">
                  <c:v>2892</c:v>
                </c:pt>
                <c:pt idx="372">
                  <c:v>2897</c:v>
                </c:pt>
                <c:pt idx="373">
                  <c:v>2903</c:v>
                </c:pt>
                <c:pt idx="374">
                  <c:v>2908</c:v>
                </c:pt>
                <c:pt idx="375">
                  <c:v>2914</c:v>
                </c:pt>
                <c:pt idx="376">
                  <c:v>2919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Sheet2!$AJ$1</c:f>
              <c:strCache>
                <c:ptCount val="1"/>
                <c:pt idx="0">
                  <c:v>Deng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Sheet2!$AJ$232:$AJ$608</c:f>
              <c:numCache>
                <c:formatCode>General</c:formatCode>
                <c:ptCount val="377"/>
                <c:pt idx="0">
                  <c:v>9.54492687760131</c:v>
                </c:pt>
                <c:pt idx="1">
                  <c:v>9.49153621832013</c:v>
                </c:pt>
                <c:pt idx="2">
                  <c:v>9.43791462236945</c:v>
                </c:pt>
                <c:pt idx="3">
                  <c:v>9.383860299984</c:v>
                </c:pt>
                <c:pt idx="4">
                  <c:v>9.32973853277968</c:v>
                </c:pt>
                <c:pt idx="5">
                  <c:v>9.27554987421421</c:v>
                </c:pt>
                <c:pt idx="6">
                  <c:v>9.22129487219685</c:v>
                </c:pt>
                <c:pt idx="7">
                  <c:v>9.16697406915518</c:v>
                </c:pt>
                <c:pt idx="8">
                  <c:v>9.11258800210097</c:v>
                </c:pt>
                <c:pt idx="9">
                  <c:v>9.05813720269521</c:v>
                </c:pt>
                <c:pt idx="10">
                  <c:v>9.00362219731198</c:v>
                </c:pt>
                <c:pt idx="11">
                  <c:v>8.94904350710172</c:v>
                </c:pt>
                <c:pt idx="12">
                  <c:v>8.89440164805349</c:v>
                </c:pt>
                <c:pt idx="13">
                  <c:v>8.83939677211794</c:v>
                </c:pt>
                <c:pt idx="14">
                  <c:v>8.78430794918903</c:v>
                </c:pt>
                <c:pt idx="15">
                  <c:v>8.72915747503007</c:v>
                </c:pt>
                <c:pt idx="16">
                  <c:v>8.67394584558959</c:v>
                </c:pt>
                <c:pt idx="17">
                  <c:v>8.6186735519532</c:v>
                </c:pt>
                <c:pt idx="18">
                  <c:v>8.56334108040075</c:v>
                </c:pt>
                <c:pt idx="19">
                  <c:v>8.50794891246281</c:v>
                </c:pt>
                <c:pt idx="20">
                  <c:v>8.45249752497629</c:v>
                </c:pt>
                <c:pt idx="21">
                  <c:v>8.39698739013942</c:v>
                </c:pt>
                <c:pt idx="22">
                  <c:v>8.3413300583756</c:v>
                </c:pt>
                <c:pt idx="23">
                  <c:v>8.2855232375106</c:v>
                </c:pt>
                <c:pt idx="24">
                  <c:v>8.22965905859524</c:v>
                </c:pt>
                <c:pt idx="25">
                  <c:v>8.17373797580689</c:v>
                </c:pt>
                <c:pt idx="26">
                  <c:v>8.11776043894767</c:v>
                </c:pt>
                <c:pt idx="27">
                  <c:v>8.06172689349493</c:v>
                </c:pt>
                <c:pt idx="28">
                  <c:v>8.00563778065119</c:v>
                </c:pt>
                <c:pt idx="29">
                  <c:v>7.94949353739323</c:v>
                </c:pt>
                <c:pt idx="30">
                  <c:v>7.89329459652078</c:v>
                </c:pt>
                <c:pt idx="31">
                  <c:v>7.83697235968695</c:v>
                </c:pt>
                <c:pt idx="32">
                  <c:v>7.78057476304312</c:v>
                </c:pt>
                <c:pt idx="33">
                  <c:v>7.72412374259657</c:v>
                </c:pt>
                <c:pt idx="34">
                  <c:v>7.66761971491084</c:v>
                </c:pt>
                <c:pt idx="35">
                  <c:v>7.61106309260535</c:v>
                </c:pt>
                <c:pt idx="36">
                  <c:v>7.55445428440026</c:v>
                </c:pt>
                <c:pt idx="37">
                  <c:v>7.49779369516052</c:v>
                </c:pt>
                <c:pt idx="38">
                  <c:v>7.44108172593954</c:v>
                </c:pt>
                <c:pt idx="39">
                  <c:v>7.38431575781869</c:v>
                </c:pt>
                <c:pt idx="40">
                  <c:v>7.3274971715895</c:v>
                </c:pt>
                <c:pt idx="41">
                  <c:v>7.27062838609694</c:v>
                </c:pt>
                <c:pt idx="42">
                  <c:v>7.21370978757245</c:v>
                </c:pt>
                <c:pt idx="43">
                  <c:v>7.15674175864531</c:v>
                </c:pt>
                <c:pt idx="44">
                  <c:v>7.09972467838286</c:v>
                </c:pt>
                <c:pt idx="45">
                  <c:v>7.04265892233019</c:v>
                </c:pt>
                <c:pt idx="46">
                  <c:v>6.98554486254945</c:v>
                </c:pt>
                <c:pt idx="47">
                  <c:v>6.92839156067646</c:v>
                </c:pt>
                <c:pt idx="48">
                  <c:v>6.87119171271107</c:v>
                </c:pt>
                <c:pt idx="49">
                  <c:v>6.81394465669014</c:v>
                </c:pt>
                <c:pt idx="50">
                  <c:v>6.75665075112554</c:v>
                </c:pt>
                <c:pt idx="51">
                  <c:v>6.69931035123462</c:v>
                </c:pt>
                <c:pt idx="52">
                  <c:v>6.64192380897639</c:v>
                </c:pt>
                <c:pt idx="53">
                  <c:v>6.5844914730874</c:v>
                </c:pt>
                <c:pt idx="54">
                  <c:v>6.52706775887396</c:v>
                </c:pt>
                <c:pt idx="55">
                  <c:v>6.46963714433098</c:v>
                </c:pt>
                <c:pt idx="56">
                  <c:v>6.41216176338244</c:v>
                </c:pt>
                <c:pt idx="57">
                  <c:v>6.35464195222338</c:v>
                </c:pt>
                <c:pt idx="58">
                  <c:v>6.29707804399842</c:v>
                </c:pt>
                <c:pt idx="59">
                  <c:v>6.23947036883488</c:v>
                </c:pt>
                <c:pt idx="60">
                  <c:v>6.18181925387546</c:v>
                </c:pt>
                <c:pt idx="61">
                  <c:v>6.1241866179096</c:v>
                </c:pt>
                <c:pt idx="62">
                  <c:v>6.06655075871129</c:v>
                </c:pt>
                <c:pt idx="63">
                  <c:v>6.00887242355828</c:v>
                </c:pt>
                <c:pt idx="64">
                  <c:v>5.95115192797358</c:v>
                </c:pt>
                <c:pt idx="65">
                  <c:v>5.89338958465294</c:v>
                </c:pt>
                <c:pt idx="66">
                  <c:v>5.83558570349511</c:v>
                </c:pt>
                <c:pt idx="67">
                  <c:v>5.77774059163188</c:v>
                </c:pt>
                <c:pt idx="68">
                  <c:v>5.71999641770543</c:v>
                </c:pt>
                <c:pt idx="69">
                  <c:v>5.66222331249905</c:v>
                </c:pt>
                <c:pt idx="70">
                  <c:v>5.6044098816738</c:v>
                </c:pt>
                <c:pt idx="71">
                  <c:v>5.54655642158501</c:v>
                </c:pt>
                <c:pt idx="72">
                  <c:v>5.48866322596495</c:v>
                </c:pt>
                <c:pt idx="73">
                  <c:v>5.43073058595073</c:v>
                </c:pt>
                <c:pt idx="74">
                  <c:v>5.37284376801594</c:v>
                </c:pt>
                <c:pt idx="75">
                  <c:v>5.31500560524153</c:v>
                </c:pt>
                <c:pt idx="76">
                  <c:v>5.25712885618506</c:v>
                </c:pt>
                <c:pt idx="77">
                  <c:v>5.1992138018733</c:v>
                </c:pt>
                <c:pt idx="78">
                  <c:v>5.14126072087142</c:v>
                </c:pt>
                <c:pt idx="79">
                  <c:v>5.08326988930881</c:v>
                </c:pt>
                <c:pt idx="80">
                  <c:v>5.02527077446962</c:v>
                </c:pt>
                <c:pt idx="81">
                  <c:v>4.96730672691561</c:v>
                </c:pt>
                <c:pt idx="82">
                  <c:v>4.9093057428269</c:v>
                </c:pt>
                <c:pt idx="83">
                  <c:v>4.8512680888409</c:v>
                </c:pt>
                <c:pt idx="84">
                  <c:v>4.79319402928331</c:v>
                </c:pt>
                <c:pt idx="85">
                  <c:v>4.73508382619212</c:v>
                </c:pt>
                <c:pt idx="86">
                  <c:v>4.67701475744328</c:v>
                </c:pt>
                <c:pt idx="87">
                  <c:v>4.6190921028547</c:v>
                </c:pt>
                <c:pt idx="88">
                  <c:v>4.56113407735483</c:v>
                </c:pt>
                <c:pt idx="89">
                  <c:v>4.50314093406412</c:v>
                </c:pt>
                <c:pt idx="90">
                  <c:v>4.44511292393072</c:v>
                </c:pt>
                <c:pt idx="91">
                  <c:v>4.38705029575256</c:v>
                </c:pt>
                <c:pt idx="92">
                  <c:v>4.32906040601544</c:v>
                </c:pt>
                <c:pt idx="93">
                  <c:v>4.27115068561517</c:v>
                </c:pt>
                <c:pt idx="94">
                  <c:v>4.21320708088174</c:v>
                </c:pt>
                <c:pt idx="95">
                  <c:v>4.15522983222984</c:v>
                </c:pt>
                <c:pt idx="96">
                  <c:v>4.09721917803125</c:v>
                </c:pt>
                <c:pt idx="97">
                  <c:v>4.0391753546357</c:v>
                </c:pt>
                <c:pt idx="98">
                  <c:v>3.98119731326288</c:v>
                </c:pt>
                <c:pt idx="99">
                  <c:v>3.9232057580052</c:v>
                </c:pt>
                <c:pt idx="100">
                  <c:v>3.8651817306704</c:v>
                </c:pt>
                <c:pt idx="101">
                  <c:v>3.80712545972191</c:v>
                </c:pt>
                <c:pt idx="102">
                  <c:v>3.74903717170096</c:v>
                </c:pt>
                <c:pt idx="103">
                  <c:v>3.69101326607252</c:v>
                </c:pt>
                <c:pt idx="104">
                  <c:v>3.63313145998026</c:v>
                </c:pt>
                <c:pt idx="105">
                  <c:v>3.57521830509761</c:v>
                </c:pt>
                <c:pt idx="106">
                  <c:v>3.51727402046751</c:v>
                </c:pt>
                <c:pt idx="107">
                  <c:v>3.45929882330485</c:v>
                </c:pt>
                <c:pt idx="108">
                  <c:v>3.40129617250671</c:v>
                </c:pt>
                <c:pt idx="109">
                  <c:v>3.34351324787406</c:v>
                </c:pt>
                <c:pt idx="110">
                  <c:v>3.28570005156599</c:v>
                </c:pt>
                <c:pt idx="111">
                  <c:v>3.22785679366495</c:v>
                </c:pt>
                <c:pt idx="112">
                  <c:v>3.16998368251411</c:v>
                </c:pt>
                <c:pt idx="113">
                  <c:v>3.11208092473457</c:v>
                </c:pt>
                <c:pt idx="114">
                  <c:v>3.05434425247246</c:v>
                </c:pt>
                <c:pt idx="115">
                  <c:v>2.99662763487772</c:v>
                </c:pt>
                <c:pt idx="116">
                  <c:v>2.93888198035368</c:v>
                </c:pt>
                <c:pt idx="117">
                  <c:v>2.88110748880074</c:v>
                </c:pt>
                <c:pt idx="118">
                  <c:v>2.82330435848</c:v>
                </c:pt>
                <c:pt idx="119">
                  <c:v>2.76564500879223</c:v>
                </c:pt>
                <c:pt idx="120">
                  <c:v>2.70802902725113</c:v>
                </c:pt>
                <c:pt idx="121">
                  <c:v>2.65038499204935</c:v>
                </c:pt>
                <c:pt idx="122">
                  <c:v>2.59271309504926</c:v>
                </c:pt>
                <c:pt idx="123">
                  <c:v>2.53501352655222</c:v>
                </c:pt>
                <c:pt idx="124">
                  <c:v>2.47746879491657</c:v>
                </c:pt>
                <c:pt idx="125">
                  <c:v>2.41996484854228</c:v>
                </c:pt>
                <c:pt idx="126">
                  <c:v>2.36243379235923</c:v>
                </c:pt>
                <c:pt idx="127">
                  <c:v>2.30487581057413</c:v>
                </c:pt>
                <c:pt idx="128">
                  <c:v>2.24729108590649</c:v>
                </c:pt>
                <c:pt idx="129">
                  <c:v>2.18990625817108</c:v>
                </c:pt>
                <c:pt idx="130">
                  <c:v>2.13253297966671</c:v>
                </c:pt>
                <c:pt idx="131">
                  <c:v>2.07513349765758</c:v>
                </c:pt>
                <c:pt idx="132">
                  <c:v>2.01770798905583</c:v>
                </c:pt>
                <c:pt idx="133">
                  <c:v>1.96028063935177</c:v>
                </c:pt>
                <c:pt idx="134">
                  <c:v>1.90308926464873</c:v>
                </c:pt>
                <c:pt idx="135">
                  <c:v>1.84587238563949</c:v>
                </c:pt>
                <c:pt idx="136">
                  <c:v>1.78863017364732</c:v>
                </c:pt>
                <c:pt idx="137">
                  <c:v>1.73136279863128</c:v>
                </c:pt>
                <c:pt idx="138">
                  <c:v>1.67419704369967</c:v>
                </c:pt>
                <c:pt idx="139">
                  <c:v>1.61719388164673</c:v>
                </c:pt>
                <c:pt idx="140">
                  <c:v>1.56016605839018</c:v>
                </c:pt>
                <c:pt idx="141">
                  <c:v>1.5031137385599</c:v>
                </c:pt>
                <c:pt idx="142">
                  <c:v>1.44603708548468</c:v>
                </c:pt>
                <c:pt idx="143">
                  <c:v>1.38915746150714</c:v>
                </c:pt>
                <c:pt idx="144">
                  <c:v>1.3323069017938</c:v>
                </c:pt>
                <c:pt idx="145">
                  <c:v>1.27543249113701</c:v>
                </c:pt>
                <c:pt idx="146">
                  <c:v>1.21853438778212</c:v>
                </c:pt>
                <c:pt idx="147">
                  <c:v>1.16163831293291</c:v>
                </c:pt>
                <c:pt idx="148">
                  <c:v>1.10478055629198</c:v>
                </c:pt>
                <c:pt idx="149">
                  <c:v>1.04789957428717</c:v>
                </c:pt>
                <c:pt idx="150">
                  <c:v>0.990995520267466</c:v>
                </c:pt>
                <c:pt idx="151">
                  <c:v>0.93406854638597</c:v>
                </c:pt>
                <c:pt idx="152">
                  <c:v>0.87743492549857</c:v>
                </c:pt>
                <c:pt idx="153">
                  <c:v>0.820824270901024</c:v>
                </c:pt>
                <c:pt idx="154">
                  <c:v>0.764191145836285</c:v>
                </c:pt>
                <c:pt idx="155">
                  <c:v>0.707535697783737</c:v>
                </c:pt>
                <c:pt idx="156">
                  <c:v>0.651074099757443</c:v>
                </c:pt>
                <c:pt idx="157">
                  <c:v>0.594787947652856</c:v>
                </c:pt>
                <c:pt idx="158">
                  <c:v>0.538479908190527</c:v>
                </c:pt>
                <c:pt idx="159">
                  <c:v>0.482150124345687</c:v>
                </c:pt>
                <c:pt idx="160">
                  <c:v>0.425841133393227</c:v>
                </c:pt>
                <c:pt idx="161">
                  <c:v>0.369651872650082</c:v>
                </c:pt>
                <c:pt idx="162">
                  <c:v>0.313441289887982</c:v>
                </c:pt>
                <c:pt idx="163">
                  <c:v>0.257209523740456</c:v>
                </c:pt>
                <c:pt idx="164">
                  <c:v>0.200959270444461</c:v>
                </c:pt>
                <c:pt idx="165">
                  <c:v>0.144858424305462</c:v>
                </c:pt>
                <c:pt idx="166">
                  <c:v>0.0887368043551664</c:v>
                </c:pt>
                <c:pt idx="167">
                  <c:v>0.0325945450411496</c:v>
                </c:pt>
                <c:pt idx="168">
                  <c:v>-0.0235682202119909</c:v>
                </c:pt>
                <c:pt idx="169">
                  <c:v>-0.0793005653016676</c:v>
                </c:pt>
                <c:pt idx="170">
                  <c:v>-0.134986648020278</c:v>
                </c:pt>
                <c:pt idx="171">
                  <c:v>-0.190692842449996</c:v>
                </c:pt>
                <c:pt idx="172">
                  <c:v>-0.246419019166671</c:v>
                </c:pt>
                <c:pt idx="173">
                  <c:v>-0.302092132571861</c:v>
                </c:pt>
                <c:pt idx="174">
                  <c:v>-0.357763374761409</c:v>
                </c:pt>
                <c:pt idx="175">
                  <c:v>-0.413454216797269</c:v>
                </c:pt>
                <c:pt idx="176">
                  <c:v>-0.469164533114312</c:v>
                </c:pt>
                <c:pt idx="177">
                  <c:v>-0.524670042426101</c:v>
                </c:pt>
                <c:pt idx="178">
                  <c:v>-0.580117916769181</c:v>
                </c:pt>
                <c:pt idx="179">
                  <c:v>-0.63558489432442</c:v>
                </c:pt>
                <c:pt idx="180">
                  <c:v>-0.691070853249913</c:v>
                </c:pt>
                <c:pt idx="181">
                  <c:v>-0.746178624047835</c:v>
                </c:pt>
                <c:pt idx="182">
                  <c:v>-0.801188353792682</c:v>
                </c:pt>
                <c:pt idx="183">
                  <c:v>-0.856216704811632</c:v>
                </c:pt>
                <c:pt idx="184">
                  <c:v>-0.911263558855938</c:v>
                </c:pt>
                <c:pt idx="185">
                  <c:v>-0.96641854347913</c:v>
                </c:pt>
                <c:pt idx="186">
                  <c:v>-1.02160915157283</c:v>
                </c:pt>
                <c:pt idx="187">
                  <c:v>-1.07681791318612</c:v>
                </c:pt>
                <c:pt idx="188">
                  <c:v>-1.13204471353843</c:v>
                </c:pt>
                <c:pt idx="189">
                  <c:v>-1.18656471222337</c:v>
                </c:pt>
                <c:pt idx="190">
                  <c:v>-1.24109009823652</c:v>
                </c:pt>
                <c:pt idx="191">
                  <c:v>-1.29563318370629</c:v>
                </c:pt>
                <c:pt idx="192">
                  <c:v>-1.35022281578309</c:v>
                </c:pt>
                <c:pt idx="193">
                  <c:v>-1.40499950550276</c:v>
                </c:pt>
                <c:pt idx="194">
                  <c:v>-1.45979356283222</c:v>
                </c:pt>
                <c:pt idx="195">
                  <c:v>-1.51460487877481</c:v>
                </c:pt>
                <c:pt idx="196">
                  <c:v>-1.56914973492288</c:v>
                </c:pt>
                <c:pt idx="197">
                  <c:v>-1.62326843988085</c:v>
                </c:pt>
                <c:pt idx="198">
                  <c:v>-1.6774040812213</c:v>
                </c:pt>
                <c:pt idx="199">
                  <c:v>-1.73155655309761</c:v>
                </c:pt>
                <c:pt idx="200">
                  <c:v>-1.78580242235862</c:v>
                </c:pt>
                <c:pt idx="201">
                  <c:v>-1.84010620547357</c:v>
                </c:pt>
                <c:pt idx="202">
                  <c:v>-1.89442650618182</c:v>
                </c:pt>
                <c:pt idx="203">
                  <c:v>-1.9487632216797</c:v>
                </c:pt>
                <c:pt idx="204">
                  <c:v>-2.00242569748002</c:v>
                </c:pt>
                <c:pt idx="205">
                  <c:v>-2.0560913208811</c:v>
                </c:pt>
                <c:pt idx="206">
                  <c:v>-2.10977305510228</c:v>
                </c:pt>
                <c:pt idx="207">
                  <c:v>-2.16352531275247</c:v>
                </c:pt>
                <c:pt idx="208">
                  <c:v>-2.21740551625425</c:v>
                </c:pt>
                <c:pt idx="209">
                  <c:v>-2.27130153313709</c:v>
                </c:pt>
                <c:pt idx="210">
                  <c:v>-2.32521326567715</c:v>
                </c:pt>
                <c:pt idx="211">
                  <c:v>-2.37852659213353</c:v>
                </c:pt>
                <c:pt idx="212">
                  <c:v>-2.43164451952066</c:v>
                </c:pt>
                <c:pt idx="213">
                  <c:v>-2.48477787357714</c:v>
                </c:pt>
                <c:pt idx="214">
                  <c:v>-2.53798535264542</c:v>
                </c:pt>
                <c:pt idx="215">
                  <c:v>-2.59150470570851</c:v>
                </c:pt>
                <c:pt idx="216">
                  <c:v>-2.64503920260554</c:v>
                </c:pt>
                <c:pt idx="217">
                  <c:v>-2.69858875039852</c:v>
                </c:pt>
                <c:pt idx="218">
                  <c:v>-2.75158090382757</c:v>
                </c:pt>
                <c:pt idx="219">
                  <c:v>-2.80430140737008</c:v>
                </c:pt>
                <c:pt idx="220">
                  <c:v>-2.85703668693741</c:v>
                </c:pt>
                <c:pt idx="221">
                  <c:v>-2.90982074068408</c:v>
                </c:pt>
                <c:pt idx="222">
                  <c:v>-2.96278894869141</c:v>
                </c:pt>
                <c:pt idx="223">
                  <c:v>-3.01577166365222</c:v>
                </c:pt>
                <c:pt idx="224">
                  <c:v>-3.06876879713994</c:v>
                </c:pt>
                <c:pt idx="225">
                  <c:v>-3.12135143502466</c:v>
                </c:pt>
                <c:pt idx="226">
                  <c:v>-3.1737938520464</c:v>
                </c:pt>
                <c:pt idx="227">
                  <c:v>-3.22625042603353</c:v>
                </c:pt>
                <c:pt idx="228">
                  <c:v>-3.27864405401256</c:v>
                </c:pt>
                <c:pt idx="229">
                  <c:v>-3.33088696616771</c:v>
                </c:pt>
                <c:pt idx="230">
                  <c:v>-3.38314377919712</c:v>
                </c:pt>
                <c:pt idx="231">
                  <c:v>-3.43541440892935</c:v>
                </c:pt>
                <c:pt idx="232">
                  <c:v>-3.48762466188492</c:v>
                </c:pt>
                <c:pt idx="233">
                  <c:v>-3.5398436779478</c:v>
                </c:pt>
                <c:pt idx="234">
                  <c:v>-3.59207626170766</c:v>
                </c:pt>
                <c:pt idx="235">
                  <c:v>-3.64384426502219</c:v>
                </c:pt>
                <c:pt idx="236">
                  <c:v>-3.69531030286228</c:v>
                </c:pt>
                <c:pt idx="237">
                  <c:v>-3.74678966455603</c:v>
                </c:pt>
                <c:pt idx="238">
                  <c:v>-3.79840445935255</c:v>
                </c:pt>
                <c:pt idx="239">
                  <c:v>-3.85036801106131</c:v>
                </c:pt>
                <c:pt idx="240">
                  <c:v>-3.90234464781728</c:v>
                </c:pt>
                <c:pt idx="241">
                  <c:v>-3.95432971310348</c:v>
                </c:pt>
                <c:pt idx="242">
                  <c:v>-4.00563219044333</c:v>
                </c:pt>
                <c:pt idx="243">
                  <c:v>-4.05694751893859</c:v>
                </c:pt>
                <c:pt idx="244">
                  <c:v>-4.10827562169687</c:v>
                </c:pt>
                <c:pt idx="245">
                  <c:v>-4.15934490596672</c:v>
                </c:pt>
                <c:pt idx="246">
                  <c:v>-4.21033650406183</c:v>
                </c:pt>
                <c:pt idx="247">
                  <c:v>-4.26134064889695</c:v>
                </c:pt>
                <c:pt idx="248">
                  <c:v>-4.31244641838176</c:v>
                </c:pt>
                <c:pt idx="249">
                  <c:v>-4.36364753640006</c:v>
                </c:pt>
                <c:pt idx="250">
                  <c:v>-4.41486097827816</c:v>
                </c:pt>
                <c:pt idx="251">
                  <c:v>-4.46583616988029</c:v>
                </c:pt>
                <c:pt idx="252">
                  <c:v>-4.51633710564</c:v>
                </c:pt>
                <c:pt idx="253">
                  <c:v>-4.56685014691094</c:v>
                </c:pt>
                <c:pt idx="254">
                  <c:v>-4.61736588781348</c:v>
                </c:pt>
                <c:pt idx="255">
                  <c:v>-4.66784524614192</c:v>
                </c:pt>
                <c:pt idx="256">
                  <c:v>-4.71833649605663</c:v>
                </c:pt>
                <c:pt idx="257">
                  <c:v>-4.7688381521069</c:v>
                </c:pt>
                <c:pt idx="258">
                  <c:v>-4.81929073382832</c:v>
                </c:pt>
                <c:pt idx="259">
                  <c:v>-4.86975499752963</c:v>
                </c:pt>
                <c:pt idx="260">
                  <c:v>-4.92023087428401</c:v>
                </c:pt>
                <c:pt idx="261">
                  <c:v>-4.97006869350747</c:v>
                </c:pt>
                <c:pt idx="262">
                  <c:v>-5.01986246648725</c:v>
                </c:pt>
                <c:pt idx="263">
                  <c:v>-5.0696676485133</c:v>
                </c:pt>
                <c:pt idx="264">
                  <c:v>-5.11950950617026</c:v>
                </c:pt>
                <c:pt idx="265">
                  <c:v>-5.16936820847337</c:v>
                </c:pt>
                <c:pt idx="266">
                  <c:v>-5.21923811990046</c:v>
                </c:pt>
                <c:pt idx="267">
                  <c:v>-5.26905443669612</c:v>
                </c:pt>
                <c:pt idx="268">
                  <c:v>-5.3188613591524</c:v>
                </c:pt>
                <c:pt idx="269">
                  <c:v>-5.36867929479911</c:v>
                </c:pt>
                <c:pt idx="270">
                  <c:v>-5.41801267711857</c:v>
                </c:pt>
                <c:pt idx="271">
                  <c:v>-5.4671769052698</c:v>
                </c:pt>
                <c:pt idx="272">
                  <c:v>-5.51635195457341</c:v>
                </c:pt>
                <c:pt idx="273">
                  <c:v>-5.56545750372028</c:v>
                </c:pt>
                <c:pt idx="274">
                  <c:v>-5.61454052478354</c:v>
                </c:pt>
                <c:pt idx="275">
                  <c:v>-5.66363417876607</c:v>
                </c:pt>
                <c:pt idx="276">
                  <c:v>-5.71282472972036</c:v>
                </c:pt>
                <c:pt idx="277">
                  <c:v>-5.76206072513222</c:v>
                </c:pt>
                <c:pt idx="278">
                  <c:v>-5.81130716894689</c:v>
                </c:pt>
                <c:pt idx="279">
                  <c:v>-5.86007190335444</c:v>
                </c:pt>
                <c:pt idx="280">
                  <c:v>-5.90869114431039</c:v>
                </c:pt>
                <c:pt idx="281">
                  <c:v>-5.95732065278354</c:v>
                </c:pt>
                <c:pt idx="282">
                  <c:v>-6.0055526907571</c:v>
                </c:pt>
                <c:pt idx="283">
                  <c:v>-6.05369744586088</c:v>
                </c:pt>
                <c:pt idx="284">
                  <c:v>-6.10185229114356</c:v>
                </c:pt>
                <c:pt idx="285">
                  <c:v>-6.15051025420917</c:v>
                </c:pt>
                <c:pt idx="286">
                  <c:v>-6.19925713431659</c:v>
                </c:pt>
                <c:pt idx="287">
                  <c:v>-6.24801393073059</c:v>
                </c:pt>
                <c:pt idx="288">
                  <c:v>-6.29616969045528</c:v>
                </c:pt>
                <c:pt idx="289">
                  <c:v>-6.34432412438554</c:v>
                </c:pt>
                <c:pt idx="290">
                  <c:v>-6.3924257988722</c:v>
                </c:pt>
                <c:pt idx="291">
                  <c:v>-6.43998822211434</c:v>
                </c:pt>
                <c:pt idx="292">
                  <c:v>-6.48756027936393</c:v>
                </c:pt>
                <c:pt idx="293">
                  <c:v>-6.53518000090897</c:v>
                </c:pt>
                <c:pt idx="294">
                  <c:v>-6.58294245456991</c:v>
                </c:pt>
                <c:pt idx="295">
                  <c:v>-6.63071437722717</c:v>
                </c:pt>
                <c:pt idx="296">
                  <c:v>-6.67848270342928</c:v>
                </c:pt>
                <c:pt idx="297">
                  <c:v>-6.7262395174527</c:v>
                </c:pt>
                <c:pt idx="298">
                  <c:v>-6.77400563864715</c:v>
                </c:pt>
                <c:pt idx="299">
                  <c:v>-6.82144297850145</c:v>
                </c:pt>
                <c:pt idx="300">
                  <c:v>-6.8686399721514</c:v>
                </c:pt>
                <c:pt idx="301">
                  <c:v>-6.915846114261</c:v>
                </c:pt>
                <c:pt idx="302">
                  <c:v>-6.96261851067481</c:v>
                </c:pt>
                <c:pt idx="303">
                  <c:v>-7.00926512827027</c:v>
                </c:pt>
                <c:pt idx="304">
                  <c:v>-7.05592073865808</c:v>
                </c:pt>
                <c:pt idx="305">
                  <c:v>-7.10313079012108</c:v>
                </c:pt>
                <c:pt idx="306">
                  <c:v>-7.15037369821255</c:v>
                </c:pt>
                <c:pt idx="307">
                  <c:v>-7.19754909094214</c:v>
                </c:pt>
                <c:pt idx="308">
                  <c:v>-7.24444409428822</c:v>
                </c:pt>
                <c:pt idx="309">
                  <c:v>-7.29134783756155</c:v>
                </c:pt>
                <c:pt idx="310">
                  <c:v>-7.33799911559148</c:v>
                </c:pt>
                <c:pt idx="311">
                  <c:v>-7.38436464839277</c:v>
                </c:pt>
                <c:pt idx="312">
                  <c:v>-7.4307387732432</c:v>
                </c:pt>
                <c:pt idx="313">
                  <c:v>-7.47672200062772</c:v>
                </c:pt>
                <c:pt idx="314">
                  <c:v>-7.52256695452107</c:v>
                </c:pt>
                <c:pt idx="315">
                  <c:v>-7.56842035538843</c:v>
                </c:pt>
                <c:pt idx="316">
                  <c:v>-7.61493694998657</c:v>
                </c:pt>
                <c:pt idx="317">
                  <c:v>-7.66146684389129</c:v>
                </c:pt>
                <c:pt idx="318">
                  <c:v>-7.7078813537282</c:v>
                </c:pt>
                <c:pt idx="319">
                  <c:v>-7.75403538634566</c:v>
                </c:pt>
                <c:pt idx="320">
                  <c:v>-7.80019763020604</c:v>
                </c:pt>
                <c:pt idx="321">
                  <c:v>-7.8460290323951</c:v>
                </c:pt>
                <c:pt idx="322">
                  <c:v>-7.89168198373439</c:v>
                </c:pt>
                <c:pt idx="323">
                  <c:v>-7.93734300841729</c:v>
                </c:pt>
                <c:pt idx="324">
                  <c:v>-7.98250829613429</c:v>
                </c:pt>
                <c:pt idx="325">
                  <c:v>-8.02766856779694</c:v>
                </c:pt>
                <c:pt idx="326">
                  <c:v>-8.07296390630717</c:v>
                </c:pt>
                <c:pt idx="327">
                  <c:v>-8.11855727335749</c:v>
                </c:pt>
                <c:pt idx="328">
                  <c:v>-8.16415848963214</c:v>
                </c:pt>
                <c:pt idx="329">
                  <c:v>-8.20970690047817</c:v>
                </c:pt>
                <c:pt idx="330">
                  <c:v>-8.25523471717619</c:v>
                </c:pt>
                <c:pt idx="331">
                  <c:v>-8.30073121876771</c:v>
                </c:pt>
                <c:pt idx="332">
                  <c:v>-8.34577702416651</c:v>
                </c:pt>
                <c:pt idx="333">
                  <c:v>-8.39083046158883</c:v>
                </c:pt>
                <c:pt idx="334">
                  <c:v>-8.43565885920588</c:v>
                </c:pt>
                <c:pt idx="335">
                  <c:v>-8.48023837841524</c:v>
                </c:pt>
                <c:pt idx="336">
                  <c:v>-8.52482540254473</c:v>
                </c:pt>
                <c:pt idx="337">
                  <c:v>-8.56926682700345</c:v>
                </c:pt>
                <c:pt idx="338">
                  <c:v>-8.61369337970082</c:v>
                </c:pt>
                <c:pt idx="339">
                  <c:v>-8.65828791641109</c:v>
                </c:pt>
                <c:pt idx="340">
                  <c:v>-8.70329204583058</c:v>
                </c:pt>
                <c:pt idx="341">
                  <c:v>-8.74830347352736</c:v>
                </c:pt>
                <c:pt idx="342">
                  <c:v>-8.79296969908519</c:v>
                </c:pt>
                <c:pt idx="343">
                  <c:v>-8.83752482327079</c:v>
                </c:pt>
                <c:pt idx="344">
                  <c:v>-8.88198899666685</c:v>
                </c:pt>
                <c:pt idx="345">
                  <c:v>-8.92609559334123</c:v>
                </c:pt>
                <c:pt idx="346">
                  <c:v>-8.97020928794505</c:v>
                </c:pt>
                <c:pt idx="347">
                  <c:v>-9.01402275066658</c:v>
                </c:pt>
                <c:pt idx="348">
                  <c:v>-9.05769551390666</c:v>
                </c:pt>
                <c:pt idx="349">
                  <c:v>-9.10140305449155</c:v>
                </c:pt>
                <c:pt idx="350">
                  <c:v>-9.14529016750572</c:v>
                </c:pt>
                <c:pt idx="351">
                  <c:v>-9.18918418417397</c:v>
                </c:pt>
                <c:pt idx="352">
                  <c:v>-9.23324637675187</c:v>
                </c:pt>
                <c:pt idx="353">
                  <c:v>-9.27740867384317</c:v>
                </c:pt>
                <c:pt idx="354">
                  <c:v>-9.32150686918476</c:v>
                </c:pt>
                <c:pt idx="355">
                  <c:v>-9.36524479237713</c:v>
                </c:pt>
                <c:pt idx="356">
                  <c:v>-9.40898943080776</c:v>
                </c:pt>
                <c:pt idx="357">
                  <c:v>-9.4524436748525</c:v>
                </c:pt>
                <c:pt idx="358">
                  <c:v>-9.49577118833247</c:v>
                </c:pt>
                <c:pt idx="359">
                  <c:v>-9.53901289983436</c:v>
                </c:pt>
                <c:pt idx="360">
                  <c:v>-9.58193052041852</c:v>
                </c:pt>
                <c:pt idx="361">
                  <c:v>-9.62485467348035</c:v>
                </c:pt>
                <c:pt idx="362">
                  <c:v>-9.66791306147136</c:v>
                </c:pt>
                <c:pt idx="363">
                  <c:v>-9.71102124469473</c:v>
                </c:pt>
                <c:pt idx="364">
                  <c:v>-9.75424184677295</c:v>
                </c:pt>
                <c:pt idx="365">
                  <c:v>-9.79771262085501</c:v>
                </c:pt>
                <c:pt idx="366">
                  <c:v>-9.84118975011242</c:v>
                </c:pt>
                <c:pt idx="367">
                  <c:v>-9.88430896857813</c:v>
                </c:pt>
                <c:pt idx="368">
                  <c:v>-9.92739176196999</c:v>
                </c:pt>
                <c:pt idx="369">
                  <c:v>-9.97028604272115</c:v>
                </c:pt>
                <c:pt idx="370">
                  <c:v>-10.0129814245286</c:v>
                </c:pt>
                <c:pt idx="371">
                  <c:v>-10.0556519236276</c:v>
                </c:pt>
                <c:pt idx="372">
                  <c:v>-10.0979667351047</c:v>
                </c:pt>
                <c:pt idx="373">
                  <c:v>-10.140287662347</c:v>
                </c:pt>
                <c:pt idx="374">
                  <c:v>-10.1824178600015</c:v>
                </c:pt>
                <c:pt idx="375">
                  <c:v>-10.2244576419379</c:v>
                </c:pt>
                <c:pt idx="376">
                  <c:v>-10.2667385627087</c:v>
                </c:pt>
              </c:numCache>
            </c:numRef>
          </c:xVal>
          <c:yVal>
            <c:numRef>
              <c:f>Sheet2!$K$232:$K$608</c:f>
              <c:numCache>
                <c:formatCode>General</c:formatCode>
                <c:ptCount val="377"/>
                <c:pt idx="0">
                  <c:v>43</c:v>
                </c:pt>
                <c:pt idx="1">
                  <c:v>46</c:v>
                </c:pt>
                <c:pt idx="2">
                  <c:v>50</c:v>
                </c:pt>
                <c:pt idx="3">
                  <c:v>54</c:v>
                </c:pt>
                <c:pt idx="4">
                  <c:v>58</c:v>
                </c:pt>
                <c:pt idx="5">
                  <c:v>62</c:v>
                </c:pt>
                <c:pt idx="6">
                  <c:v>66</c:v>
                </c:pt>
                <c:pt idx="7">
                  <c:v>70</c:v>
                </c:pt>
                <c:pt idx="8">
                  <c:v>75</c:v>
                </c:pt>
                <c:pt idx="9">
                  <c:v>79</c:v>
                </c:pt>
                <c:pt idx="10">
                  <c:v>83</c:v>
                </c:pt>
                <c:pt idx="11">
                  <c:v>87</c:v>
                </c:pt>
                <c:pt idx="12">
                  <c:v>91</c:v>
                </c:pt>
                <c:pt idx="13">
                  <c:v>95</c:v>
                </c:pt>
                <c:pt idx="14">
                  <c:v>100</c:v>
                </c:pt>
                <c:pt idx="15">
                  <c:v>105</c:v>
                </c:pt>
                <c:pt idx="16">
                  <c:v>109</c:v>
                </c:pt>
                <c:pt idx="17">
                  <c:v>114</c:v>
                </c:pt>
                <c:pt idx="18">
                  <c:v>118</c:v>
                </c:pt>
                <c:pt idx="19">
                  <c:v>123</c:v>
                </c:pt>
                <c:pt idx="20">
                  <c:v>127</c:v>
                </c:pt>
                <c:pt idx="21">
                  <c:v>132</c:v>
                </c:pt>
                <c:pt idx="22">
                  <c:v>136</c:v>
                </c:pt>
                <c:pt idx="23">
                  <c:v>141</c:v>
                </c:pt>
                <c:pt idx="24">
                  <c:v>146</c:v>
                </c:pt>
                <c:pt idx="25">
                  <c:v>151</c:v>
                </c:pt>
                <c:pt idx="26">
                  <c:v>156</c:v>
                </c:pt>
                <c:pt idx="27">
                  <c:v>161</c:v>
                </c:pt>
                <c:pt idx="28">
                  <c:v>165</c:v>
                </c:pt>
                <c:pt idx="29">
                  <c:v>170</c:v>
                </c:pt>
                <c:pt idx="30">
                  <c:v>175</c:v>
                </c:pt>
                <c:pt idx="31">
                  <c:v>180</c:v>
                </c:pt>
                <c:pt idx="32">
                  <c:v>186</c:v>
                </c:pt>
                <c:pt idx="33">
                  <c:v>191</c:v>
                </c:pt>
                <c:pt idx="34">
                  <c:v>196</c:v>
                </c:pt>
                <c:pt idx="35">
                  <c:v>201</c:v>
                </c:pt>
                <c:pt idx="36">
                  <c:v>206</c:v>
                </c:pt>
                <c:pt idx="37">
                  <c:v>212</c:v>
                </c:pt>
                <c:pt idx="38">
                  <c:v>217</c:v>
                </c:pt>
                <c:pt idx="39">
                  <c:v>222</c:v>
                </c:pt>
                <c:pt idx="40">
                  <c:v>227</c:v>
                </c:pt>
                <c:pt idx="41">
                  <c:v>233</c:v>
                </c:pt>
                <c:pt idx="42">
                  <c:v>238</c:v>
                </c:pt>
                <c:pt idx="43">
                  <c:v>243</c:v>
                </c:pt>
                <c:pt idx="44">
                  <c:v>249</c:v>
                </c:pt>
                <c:pt idx="45">
                  <c:v>254</c:v>
                </c:pt>
                <c:pt idx="46">
                  <c:v>259</c:v>
                </c:pt>
                <c:pt idx="47">
                  <c:v>265</c:v>
                </c:pt>
                <c:pt idx="48">
                  <c:v>271</c:v>
                </c:pt>
                <c:pt idx="49">
                  <c:v>276</c:v>
                </c:pt>
                <c:pt idx="50">
                  <c:v>282</c:v>
                </c:pt>
                <c:pt idx="51">
                  <c:v>288</c:v>
                </c:pt>
                <c:pt idx="52">
                  <c:v>293</c:v>
                </c:pt>
                <c:pt idx="53">
                  <c:v>299</c:v>
                </c:pt>
                <c:pt idx="54">
                  <c:v>305</c:v>
                </c:pt>
                <c:pt idx="55">
                  <c:v>311</c:v>
                </c:pt>
                <c:pt idx="56">
                  <c:v>316</c:v>
                </c:pt>
                <c:pt idx="57">
                  <c:v>322</c:v>
                </c:pt>
                <c:pt idx="58">
                  <c:v>328</c:v>
                </c:pt>
                <c:pt idx="59">
                  <c:v>334</c:v>
                </c:pt>
                <c:pt idx="60">
                  <c:v>340</c:v>
                </c:pt>
                <c:pt idx="61">
                  <c:v>345</c:v>
                </c:pt>
                <c:pt idx="62">
                  <c:v>352</c:v>
                </c:pt>
                <c:pt idx="63">
                  <c:v>358</c:v>
                </c:pt>
                <c:pt idx="64">
                  <c:v>364</c:v>
                </c:pt>
                <c:pt idx="65">
                  <c:v>370</c:v>
                </c:pt>
                <c:pt idx="66">
                  <c:v>376</c:v>
                </c:pt>
                <c:pt idx="67">
                  <c:v>382</c:v>
                </c:pt>
                <c:pt idx="68">
                  <c:v>388</c:v>
                </c:pt>
                <c:pt idx="69">
                  <c:v>394</c:v>
                </c:pt>
                <c:pt idx="70">
                  <c:v>401</c:v>
                </c:pt>
                <c:pt idx="71">
                  <c:v>406</c:v>
                </c:pt>
                <c:pt idx="72">
                  <c:v>412</c:v>
                </c:pt>
                <c:pt idx="73">
                  <c:v>418</c:v>
                </c:pt>
                <c:pt idx="74">
                  <c:v>424</c:v>
                </c:pt>
                <c:pt idx="75">
                  <c:v>430</c:v>
                </c:pt>
                <c:pt idx="76">
                  <c:v>436</c:v>
                </c:pt>
                <c:pt idx="77">
                  <c:v>442</c:v>
                </c:pt>
                <c:pt idx="78">
                  <c:v>448</c:v>
                </c:pt>
                <c:pt idx="79">
                  <c:v>454</c:v>
                </c:pt>
                <c:pt idx="80">
                  <c:v>460</c:v>
                </c:pt>
                <c:pt idx="81">
                  <c:v>466</c:v>
                </c:pt>
                <c:pt idx="82">
                  <c:v>473</c:v>
                </c:pt>
                <c:pt idx="83">
                  <c:v>479</c:v>
                </c:pt>
                <c:pt idx="84">
                  <c:v>485</c:v>
                </c:pt>
                <c:pt idx="85">
                  <c:v>491</c:v>
                </c:pt>
                <c:pt idx="86">
                  <c:v>498</c:v>
                </c:pt>
                <c:pt idx="87">
                  <c:v>504</c:v>
                </c:pt>
                <c:pt idx="88">
                  <c:v>510</c:v>
                </c:pt>
                <c:pt idx="89">
                  <c:v>516</c:v>
                </c:pt>
                <c:pt idx="90">
                  <c:v>523</c:v>
                </c:pt>
                <c:pt idx="91">
                  <c:v>529</c:v>
                </c:pt>
                <c:pt idx="92">
                  <c:v>535</c:v>
                </c:pt>
                <c:pt idx="93">
                  <c:v>542</c:v>
                </c:pt>
                <c:pt idx="94">
                  <c:v>548</c:v>
                </c:pt>
                <c:pt idx="95">
                  <c:v>554</c:v>
                </c:pt>
                <c:pt idx="96">
                  <c:v>561</c:v>
                </c:pt>
                <c:pt idx="97">
                  <c:v>567</c:v>
                </c:pt>
                <c:pt idx="98">
                  <c:v>574</c:v>
                </c:pt>
                <c:pt idx="99">
                  <c:v>580</c:v>
                </c:pt>
                <c:pt idx="100">
                  <c:v>587</c:v>
                </c:pt>
                <c:pt idx="101">
                  <c:v>594</c:v>
                </c:pt>
                <c:pt idx="102">
                  <c:v>600</c:v>
                </c:pt>
                <c:pt idx="103">
                  <c:v>607</c:v>
                </c:pt>
                <c:pt idx="104">
                  <c:v>613</c:v>
                </c:pt>
                <c:pt idx="105">
                  <c:v>620</c:v>
                </c:pt>
                <c:pt idx="106">
                  <c:v>627</c:v>
                </c:pt>
                <c:pt idx="107">
                  <c:v>633</c:v>
                </c:pt>
                <c:pt idx="108">
                  <c:v>640</c:v>
                </c:pt>
                <c:pt idx="109">
                  <c:v>647</c:v>
                </c:pt>
                <c:pt idx="110">
                  <c:v>654</c:v>
                </c:pt>
                <c:pt idx="111">
                  <c:v>660</c:v>
                </c:pt>
                <c:pt idx="112">
                  <c:v>667</c:v>
                </c:pt>
                <c:pt idx="113">
                  <c:v>673</c:v>
                </c:pt>
                <c:pt idx="114">
                  <c:v>680</c:v>
                </c:pt>
                <c:pt idx="115">
                  <c:v>686</c:v>
                </c:pt>
                <c:pt idx="116">
                  <c:v>692</c:v>
                </c:pt>
                <c:pt idx="117">
                  <c:v>699</c:v>
                </c:pt>
                <c:pt idx="118">
                  <c:v>705</c:v>
                </c:pt>
                <c:pt idx="119">
                  <c:v>711</c:v>
                </c:pt>
                <c:pt idx="120">
                  <c:v>718</c:v>
                </c:pt>
                <c:pt idx="121">
                  <c:v>724</c:v>
                </c:pt>
                <c:pt idx="122">
                  <c:v>731</c:v>
                </c:pt>
                <c:pt idx="123">
                  <c:v>737</c:v>
                </c:pt>
                <c:pt idx="124">
                  <c:v>744</c:v>
                </c:pt>
                <c:pt idx="125">
                  <c:v>750</c:v>
                </c:pt>
                <c:pt idx="126">
                  <c:v>757</c:v>
                </c:pt>
                <c:pt idx="127">
                  <c:v>763</c:v>
                </c:pt>
                <c:pt idx="128">
                  <c:v>770</c:v>
                </c:pt>
                <c:pt idx="129">
                  <c:v>776</c:v>
                </c:pt>
                <c:pt idx="130">
                  <c:v>783</c:v>
                </c:pt>
                <c:pt idx="131">
                  <c:v>790</c:v>
                </c:pt>
                <c:pt idx="132">
                  <c:v>796</c:v>
                </c:pt>
                <c:pt idx="133">
                  <c:v>803</c:v>
                </c:pt>
                <c:pt idx="134">
                  <c:v>810</c:v>
                </c:pt>
                <c:pt idx="135">
                  <c:v>817</c:v>
                </c:pt>
                <c:pt idx="136">
                  <c:v>823</c:v>
                </c:pt>
                <c:pt idx="137">
                  <c:v>830</c:v>
                </c:pt>
                <c:pt idx="138">
                  <c:v>837</c:v>
                </c:pt>
                <c:pt idx="139">
                  <c:v>844</c:v>
                </c:pt>
                <c:pt idx="140">
                  <c:v>851</c:v>
                </c:pt>
                <c:pt idx="141">
                  <c:v>857</c:v>
                </c:pt>
                <c:pt idx="142">
                  <c:v>864</c:v>
                </c:pt>
                <c:pt idx="143">
                  <c:v>871</c:v>
                </c:pt>
                <c:pt idx="144">
                  <c:v>878</c:v>
                </c:pt>
                <c:pt idx="145">
                  <c:v>885</c:v>
                </c:pt>
                <c:pt idx="146">
                  <c:v>892</c:v>
                </c:pt>
                <c:pt idx="147">
                  <c:v>899</c:v>
                </c:pt>
                <c:pt idx="148">
                  <c:v>906</c:v>
                </c:pt>
                <c:pt idx="149">
                  <c:v>913</c:v>
                </c:pt>
                <c:pt idx="150">
                  <c:v>920</c:v>
                </c:pt>
                <c:pt idx="151">
                  <c:v>927</c:v>
                </c:pt>
                <c:pt idx="152">
                  <c:v>935</c:v>
                </c:pt>
                <c:pt idx="153">
                  <c:v>942</c:v>
                </c:pt>
                <c:pt idx="154">
                  <c:v>949</c:v>
                </c:pt>
                <c:pt idx="155">
                  <c:v>956</c:v>
                </c:pt>
                <c:pt idx="156">
                  <c:v>963</c:v>
                </c:pt>
                <c:pt idx="157">
                  <c:v>971</c:v>
                </c:pt>
                <c:pt idx="158">
                  <c:v>978</c:v>
                </c:pt>
                <c:pt idx="159">
                  <c:v>985</c:v>
                </c:pt>
                <c:pt idx="160">
                  <c:v>992</c:v>
                </c:pt>
                <c:pt idx="161">
                  <c:v>1000</c:v>
                </c:pt>
                <c:pt idx="162">
                  <c:v>1007</c:v>
                </c:pt>
                <c:pt idx="163">
                  <c:v>1014</c:v>
                </c:pt>
                <c:pt idx="164">
                  <c:v>1022</c:v>
                </c:pt>
                <c:pt idx="165">
                  <c:v>1029</c:v>
                </c:pt>
                <c:pt idx="166">
                  <c:v>1037</c:v>
                </c:pt>
                <c:pt idx="167">
                  <c:v>1044</c:v>
                </c:pt>
                <c:pt idx="168">
                  <c:v>1051</c:v>
                </c:pt>
                <c:pt idx="169">
                  <c:v>1059</c:v>
                </c:pt>
                <c:pt idx="170">
                  <c:v>1067</c:v>
                </c:pt>
                <c:pt idx="171">
                  <c:v>1074</c:v>
                </c:pt>
                <c:pt idx="172">
                  <c:v>1081</c:v>
                </c:pt>
                <c:pt idx="173">
                  <c:v>1089</c:v>
                </c:pt>
                <c:pt idx="174">
                  <c:v>1097</c:v>
                </c:pt>
                <c:pt idx="175">
                  <c:v>1104</c:v>
                </c:pt>
                <c:pt idx="176">
                  <c:v>1112</c:v>
                </c:pt>
                <c:pt idx="177">
                  <c:v>1119</c:v>
                </c:pt>
                <c:pt idx="178">
                  <c:v>1127</c:v>
                </c:pt>
                <c:pt idx="179">
                  <c:v>1135</c:v>
                </c:pt>
                <c:pt idx="180">
                  <c:v>1143</c:v>
                </c:pt>
                <c:pt idx="181">
                  <c:v>1150</c:v>
                </c:pt>
                <c:pt idx="182">
                  <c:v>1158</c:v>
                </c:pt>
                <c:pt idx="183">
                  <c:v>1166</c:v>
                </c:pt>
                <c:pt idx="184">
                  <c:v>1174</c:v>
                </c:pt>
                <c:pt idx="185">
                  <c:v>1181</c:v>
                </c:pt>
                <c:pt idx="186">
                  <c:v>1189</c:v>
                </c:pt>
                <c:pt idx="187">
                  <c:v>1197</c:v>
                </c:pt>
                <c:pt idx="188">
                  <c:v>1205</c:v>
                </c:pt>
                <c:pt idx="189">
                  <c:v>1213</c:v>
                </c:pt>
                <c:pt idx="190">
                  <c:v>1221</c:v>
                </c:pt>
                <c:pt idx="191">
                  <c:v>1229</c:v>
                </c:pt>
                <c:pt idx="192">
                  <c:v>1236</c:v>
                </c:pt>
                <c:pt idx="193">
                  <c:v>1244</c:v>
                </c:pt>
                <c:pt idx="194">
                  <c:v>1253</c:v>
                </c:pt>
                <c:pt idx="195">
                  <c:v>1261</c:v>
                </c:pt>
                <c:pt idx="196">
                  <c:v>1269</c:v>
                </c:pt>
                <c:pt idx="197">
                  <c:v>1277</c:v>
                </c:pt>
                <c:pt idx="198">
                  <c:v>1285</c:v>
                </c:pt>
                <c:pt idx="199">
                  <c:v>1293</c:v>
                </c:pt>
                <c:pt idx="200">
                  <c:v>1301</c:v>
                </c:pt>
                <c:pt idx="201">
                  <c:v>1309</c:v>
                </c:pt>
                <c:pt idx="202">
                  <c:v>1317</c:v>
                </c:pt>
                <c:pt idx="203">
                  <c:v>1325</c:v>
                </c:pt>
                <c:pt idx="204">
                  <c:v>1333</c:v>
                </c:pt>
                <c:pt idx="205">
                  <c:v>1342</c:v>
                </c:pt>
                <c:pt idx="206">
                  <c:v>1350</c:v>
                </c:pt>
                <c:pt idx="207">
                  <c:v>1358</c:v>
                </c:pt>
                <c:pt idx="208">
                  <c:v>1366</c:v>
                </c:pt>
                <c:pt idx="209">
                  <c:v>1375</c:v>
                </c:pt>
                <c:pt idx="210">
                  <c:v>1383</c:v>
                </c:pt>
                <c:pt idx="211">
                  <c:v>1391</c:v>
                </c:pt>
                <c:pt idx="212">
                  <c:v>1399</c:v>
                </c:pt>
                <c:pt idx="213">
                  <c:v>1408</c:v>
                </c:pt>
                <c:pt idx="214">
                  <c:v>1416</c:v>
                </c:pt>
                <c:pt idx="215">
                  <c:v>1424</c:v>
                </c:pt>
                <c:pt idx="216">
                  <c:v>1433</c:v>
                </c:pt>
                <c:pt idx="217">
                  <c:v>1441</c:v>
                </c:pt>
                <c:pt idx="218">
                  <c:v>1450</c:v>
                </c:pt>
                <c:pt idx="219">
                  <c:v>1458</c:v>
                </c:pt>
                <c:pt idx="220">
                  <c:v>1467</c:v>
                </c:pt>
                <c:pt idx="221">
                  <c:v>1475</c:v>
                </c:pt>
                <c:pt idx="222">
                  <c:v>1484</c:v>
                </c:pt>
                <c:pt idx="223">
                  <c:v>1492</c:v>
                </c:pt>
                <c:pt idx="224">
                  <c:v>1501</c:v>
                </c:pt>
                <c:pt idx="225">
                  <c:v>1509</c:v>
                </c:pt>
                <c:pt idx="226">
                  <c:v>1518</c:v>
                </c:pt>
                <c:pt idx="227">
                  <c:v>1526</c:v>
                </c:pt>
                <c:pt idx="228">
                  <c:v>1535</c:v>
                </c:pt>
                <c:pt idx="229">
                  <c:v>1543</c:v>
                </c:pt>
                <c:pt idx="230">
                  <c:v>1552</c:v>
                </c:pt>
                <c:pt idx="231">
                  <c:v>1561</c:v>
                </c:pt>
                <c:pt idx="232">
                  <c:v>1570</c:v>
                </c:pt>
                <c:pt idx="233">
                  <c:v>1578</c:v>
                </c:pt>
                <c:pt idx="234">
                  <c:v>1587</c:v>
                </c:pt>
                <c:pt idx="235">
                  <c:v>1596</c:v>
                </c:pt>
                <c:pt idx="236">
                  <c:v>1604</c:v>
                </c:pt>
                <c:pt idx="237">
                  <c:v>1613</c:v>
                </c:pt>
                <c:pt idx="238">
                  <c:v>1622</c:v>
                </c:pt>
                <c:pt idx="239">
                  <c:v>1630</c:v>
                </c:pt>
                <c:pt idx="240">
                  <c:v>1639</c:v>
                </c:pt>
                <c:pt idx="241">
                  <c:v>1648</c:v>
                </c:pt>
                <c:pt idx="242">
                  <c:v>1657</c:v>
                </c:pt>
                <c:pt idx="243">
                  <c:v>1666</c:v>
                </c:pt>
                <c:pt idx="244">
                  <c:v>1675</c:v>
                </c:pt>
                <c:pt idx="245">
                  <c:v>1684</c:v>
                </c:pt>
                <c:pt idx="246">
                  <c:v>1692</c:v>
                </c:pt>
                <c:pt idx="247">
                  <c:v>1701</c:v>
                </c:pt>
                <c:pt idx="248">
                  <c:v>1710</c:v>
                </c:pt>
                <c:pt idx="249">
                  <c:v>1719</c:v>
                </c:pt>
                <c:pt idx="250">
                  <c:v>1728</c:v>
                </c:pt>
                <c:pt idx="251">
                  <c:v>1737</c:v>
                </c:pt>
                <c:pt idx="252">
                  <c:v>1746</c:v>
                </c:pt>
                <c:pt idx="253">
                  <c:v>1755</c:v>
                </c:pt>
                <c:pt idx="254">
                  <c:v>1764</c:v>
                </c:pt>
                <c:pt idx="255">
                  <c:v>1773</c:v>
                </c:pt>
                <c:pt idx="256">
                  <c:v>1782</c:v>
                </c:pt>
                <c:pt idx="257">
                  <c:v>1791</c:v>
                </c:pt>
                <c:pt idx="258">
                  <c:v>1800</c:v>
                </c:pt>
                <c:pt idx="259">
                  <c:v>1809</c:v>
                </c:pt>
                <c:pt idx="260">
                  <c:v>1819</c:v>
                </c:pt>
                <c:pt idx="261">
                  <c:v>1828</c:v>
                </c:pt>
                <c:pt idx="262">
                  <c:v>1837</c:v>
                </c:pt>
                <c:pt idx="263">
                  <c:v>1846</c:v>
                </c:pt>
                <c:pt idx="264">
                  <c:v>1855</c:v>
                </c:pt>
                <c:pt idx="265">
                  <c:v>1864</c:v>
                </c:pt>
                <c:pt idx="266">
                  <c:v>1874</c:v>
                </c:pt>
                <c:pt idx="267">
                  <c:v>1883</c:v>
                </c:pt>
                <c:pt idx="268">
                  <c:v>1892</c:v>
                </c:pt>
                <c:pt idx="269">
                  <c:v>1901</c:v>
                </c:pt>
                <c:pt idx="270">
                  <c:v>1910</c:v>
                </c:pt>
                <c:pt idx="271">
                  <c:v>1920</c:v>
                </c:pt>
                <c:pt idx="272">
                  <c:v>1929</c:v>
                </c:pt>
                <c:pt idx="273">
                  <c:v>1938</c:v>
                </c:pt>
                <c:pt idx="274">
                  <c:v>1947</c:v>
                </c:pt>
                <c:pt idx="275">
                  <c:v>1957</c:v>
                </c:pt>
                <c:pt idx="276">
                  <c:v>1966</c:v>
                </c:pt>
                <c:pt idx="277">
                  <c:v>1976</c:v>
                </c:pt>
                <c:pt idx="278">
                  <c:v>1985</c:v>
                </c:pt>
                <c:pt idx="279">
                  <c:v>1994</c:v>
                </c:pt>
                <c:pt idx="280">
                  <c:v>2004</c:v>
                </c:pt>
                <c:pt idx="281">
                  <c:v>2013</c:v>
                </c:pt>
                <c:pt idx="282">
                  <c:v>2022</c:v>
                </c:pt>
                <c:pt idx="283">
                  <c:v>2032</c:v>
                </c:pt>
                <c:pt idx="284">
                  <c:v>2041</c:v>
                </c:pt>
                <c:pt idx="285">
                  <c:v>2051</c:v>
                </c:pt>
                <c:pt idx="286">
                  <c:v>2060</c:v>
                </c:pt>
                <c:pt idx="287">
                  <c:v>2070</c:v>
                </c:pt>
                <c:pt idx="288">
                  <c:v>2079</c:v>
                </c:pt>
                <c:pt idx="289">
                  <c:v>2089</c:v>
                </c:pt>
                <c:pt idx="290">
                  <c:v>2098</c:v>
                </c:pt>
                <c:pt idx="291">
                  <c:v>2107</c:v>
                </c:pt>
                <c:pt idx="292">
                  <c:v>2117</c:v>
                </c:pt>
                <c:pt idx="293">
                  <c:v>2126</c:v>
                </c:pt>
                <c:pt idx="294">
                  <c:v>2136</c:v>
                </c:pt>
                <c:pt idx="295">
                  <c:v>2146</c:v>
                </c:pt>
                <c:pt idx="296">
                  <c:v>2155</c:v>
                </c:pt>
                <c:pt idx="297">
                  <c:v>2165</c:v>
                </c:pt>
                <c:pt idx="298">
                  <c:v>2174</c:v>
                </c:pt>
                <c:pt idx="299">
                  <c:v>2184</c:v>
                </c:pt>
                <c:pt idx="300">
                  <c:v>2194</c:v>
                </c:pt>
                <c:pt idx="301">
                  <c:v>2203</c:v>
                </c:pt>
                <c:pt idx="302">
                  <c:v>2213</c:v>
                </c:pt>
                <c:pt idx="303">
                  <c:v>2222</c:v>
                </c:pt>
                <c:pt idx="304">
                  <c:v>2232</c:v>
                </c:pt>
                <c:pt idx="305">
                  <c:v>2242</c:v>
                </c:pt>
                <c:pt idx="306">
                  <c:v>2251</c:v>
                </c:pt>
                <c:pt idx="307">
                  <c:v>2261</c:v>
                </c:pt>
                <c:pt idx="308">
                  <c:v>2271</c:v>
                </c:pt>
                <c:pt idx="309">
                  <c:v>2281</c:v>
                </c:pt>
                <c:pt idx="310">
                  <c:v>2290</c:v>
                </c:pt>
                <c:pt idx="311">
                  <c:v>2300</c:v>
                </c:pt>
                <c:pt idx="312">
                  <c:v>2309</c:v>
                </c:pt>
                <c:pt idx="313">
                  <c:v>2319</c:v>
                </c:pt>
                <c:pt idx="314">
                  <c:v>2329</c:v>
                </c:pt>
                <c:pt idx="315">
                  <c:v>2338</c:v>
                </c:pt>
                <c:pt idx="316">
                  <c:v>2348</c:v>
                </c:pt>
                <c:pt idx="317">
                  <c:v>2358</c:v>
                </c:pt>
                <c:pt idx="318">
                  <c:v>2368</c:v>
                </c:pt>
                <c:pt idx="319">
                  <c:v>2378</c:v>
                </c:pt>
                <c:pt idx="320">
                  <c:v>2388</c:v>
                </c:pt>
                <c:pt idx="321">
                  <c:v>2397</c:v>
                </c:pt>
                <c:pt idx="322">
                  <c:v>2407</c:v>
                </c:pt>
                <c:pt idx="323">
                  <c:v>2417</c:v>
                </c:pt>
                <c:pt idx="324">
                  <c:v>2427</c:v>
                </c:pt>
                <c:pt idx="325">
                  <c:v>2436</c:v>
                </c:pt>
                <c:pt idx="326">
                  <c:v>2446</c:v>
                </c:pt>
                <c:pt idx="327">
                  <c:v>2456</c:v>
                </c:pt>
                <c:pt idx="328">
                  <c:v>2466</c:v>
                </c:pt>
                <c:pt idx="329">
                  <c:v>2476</c:v>
                </c:pt>
                <c:pt idx="330">
                  <c:v>2486</c:v>
                </c:pt>
                <c:pt idx="331">
                  <c:v>2495</c:v>
                </c:pt>
                <c:pt idx="332">
                  <c:v>2505</c:v>
                </c:pt>
                <c:pt idx="333">
                  <c:v>2515</c:v>
                </c:pt>
                <c:pt idx="334">
                  <c:v>2525</c:v>
                </c:pt>
                <c:pt idx="335">
                  <c:v>2535</c:v>
                </c:pt>
                <c:pt idx="336">
                  <c:v>2545</c:v>
                </c:pt>
                <c:pt idx="337">
                  <c:v>2555</c:v>
                </c:pt>
                <c:pt idx="338">
                  <c:v>2564</c:v>
                </c:pt>
                <c:pt idx="339">
                  <c:v>2574</c:v>
                </c:pt>
                <c:pt idx="340">
                  <c:v>2584</c:v>
                </c:pt>
                <c:pt idx="341">
                  <c:v>2594</c:v>
                </c:pt>
                <c:pt idx="342">
                  <c:v>2604</c:v>
                </c:pt>
                <c:pt idx="343">
                  <c:v>2614</c:v>
                </c:pt>
                <c:pt idx="344">
                  <c:v>2624</c:v>
                </c:pt>
                <c:pt idx="345">
                  <c:v>2634</c:v>
                </c:pt>
                <c:pt idx="346">
                  <c:v>2644</c:v>
                </c:pt>
                <c:pt idx="347">
                  <c:v>2654</c:v>
                </c:pt>
                <c:pt idx="348">
                  <c:v>2664</c:v>
                </c:pt>
                <c:pt idx="349">
                  <c:v>2673</c:v>
                </c:pt>
                <c:pt idx="350">
                  <c:v>2683</c:v>
                </c:pt>
                <c:pt idx="351">
                  <c:v>2693</c:v>
                </c:pt>
                <c:pt idx="352">
                  <c:v>2703</c:v>
                </c:pt>
                <c:pt idx="353">
                  <c:v>2713</c:v>
                </c:pt>
                <c:pt idx="354">
                  <c:v>2723</c:v>
                </c:pt>
                <c:pt idx="355">
                  <c:v>2733</c:v>
                </c:pt>
                <c:pt idx="356">
                  <c:v>2743</c:v>
                </c:pt>
                <c:pt idx="357">
                  <c:v>2753</c:v>
                </c:pt>
                <c:pt idx="358">
                  <c:v>2763</c:v>
                </c:pt>
                <c:pt idx="359">
                  <c:v>2773</c:v>
                </c:pt>
                <c:pt idx="360">
                  <c:v>2783</c:v>
                </c:pt>
                <c:pt idx="361">
                  <c:v>2792</c:v>
                </c:pt>
                <c:pt idx="362">
                  <c:v>2802</c:v>
                </c:pt>
                <c:pt idx="363">
                  <c:v>2812</c:v>
                </c:pt>
                <c:pt idx="364">
                  <c:v>2822</c:v>
                </c:pt>
                <c:pt idx="365">
                  <c:v>2832</c:v>
                </c:pt>
                <c:pt idx="366">
                  <c:v>2842</c:v>
                </c:pt>
                <c:pt idx="367">
                  <c:v>2852</c:v>
                </c:pt>
                <c:pt idx="368">
                  <c:v>2862</c:v>
                </c:pt>
                <c:pt idx="369">
                  <c:v>2872</c:v>
                </c:pt>
                <c:pt idx="370">
                  <c:v>2882</c:v>
                </c:pt>
                <c:pt idx="371">
                  <c:v>2892</c:v>
                </c:pt>
                <c:pt idx="372">
                  <c:v>2897</c:v>
                </c:pt>
                <c:pt idx="373">
                  <c:v>2903</c:v>
                </c:pt>
                <c:pt idx="374">
                  <c:v>2908</c:v>
                </c:pt>
                <c:pt idx="375">
                  <c:v>2914</c:v>
                </c:pt>
                <c:pt idx="376">
                  <c:v>2919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Sheet2!$AI$1</c:f>
              <c:strCache>
                <c:ptCount val="1"/>
                <c:pt idx="0">
                  <c:v>Hirschmann</c:v>
                </c:pt>
              </c:strCache>
            </c:strRef>
          </c:tx>
          <c:spPr>
            <a:solidFill>
              <a:srgbClr val="255e91"/>
            </a:solidFill>
            <a:ln w="1908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Sheet2!$AI$232:$AI$608</c:f>
              <c:numCache>
                <c:formatCode>General</c:formatCode>
                <c:ptCount val="377"/>
                <c:pt idx="0">
                  <c:v>5.43353427102055</c:v>
                </c:pt>
                <c:pt idx="1">
                  <c:v>5.37586041277481</c:v>
                </c:pt>
                <c:pt idx="2">
                  <c:v>5.31798387574492</c:v>
                </c:pt>
                <c:pt idx="3">
                  <c:v>5.25970263430194</c:v>
                </c:pt>
                <c:pt idx="4">
                  <c:v>5.20138173662323</c:v>
                </c:pt>
                <c:pt idx="5">
                  <c:v>5.14302150512337</c:v>
                </c:pt>
                <c:pt idx="6">
                  <c:v>5.0846222590346</c:v>
                </c:pt>
                <c:pt idx="7">
                  <c:v>5.02618431444479</c:v>
                </c:pt>
                <c:pt idx="8">
                  <c:v>4.96770798433478</c:v>
                </c:pt>
                <c:pt idx="9">
                  <c:v>4.90919357861537</c:v>
                </c:pt>
                <c:pt idx="10">
                  <c:v>4.85064140416361</c:v>
                </c:pt>
                <c:pt idx="11">
                  <c:v>4.79205176485872</c:v>
                </c:pt>
                <c:pt idx="12">
                  <c:v>4.73342496161745</c:v>
                </c:pt>
                <c:pt idx="13">
                  <c:v>4.67446093349069</c:v>
                </c:pt>
                <c:pt idx="14">
                  <c:v>4.61543853961887</c:v>
                </c:pt>
                <c:pt idx="15">
                  <c:v>4.55637986713238</c:v>
                </c:pt>
                <c:pt idx="16">
                  <c:v>4.49728520544197</c:v>
                </c:pt>
                <c:pt idx="17">
                  <c:v>4.43815484116556</c:v>
                </c:pt>
                <c:pt idx="18">
                  <c:v>4.37898905816071</c:v>
                </c:pt>
                <c:pt idx="19">
                  <c:v>4.31978813755676</c:v>
                </c:pt>
                <c:pt idx="20">
                  <c:v>4.2605523577864</c:v>
                </c:pt>
                <c:pt idx="21">
                  <c:v>4.20128199461695</c:v>
                </c:pt>
                <c:pt idx="22">
                  <c:v>4.14188840399092</c:v>
                </c:pt>
                <c:pt idx="23">
                  <c:v>4.08236910118005</c:v>
                </c:pt>
                <c:pt idx="24">
                  <c:v>4.02281602658537</c:v>
                </c:pt>
                <c:pt idx="25">
                  <c:v>3.96322944561629</c:v>
                </c:pt>
                <c:pt idx="26">
                  <c:v>3.90360962116659</c:v>
                </c:pt>
                <c:pt idx="27">
                  <c:v>3.84395681364325</c:v>
                </c:pt>
                <c:pt idx="28">
                  <c:v>3.78427128099473</c:v>
                </c:pt>
                <c:pt idx="29">
                  <c:v>3.72455327873899</c:v>
                </c:pt>
                <c:pt idx="30">
                  <c:v>3.66480305999112</c:v>
                </c:pt>
                <c:pt idx="31">
                  <c:v>3.60495184847329</c:v>
                </c:pt>
                <c:pt idx="32">
                  <c:v>3.54504740413911</c:v>
                </c:pt>
                <c:pt idx="33">
                  <c:v>3.4851114885113</c:v>
                </c:pt>
                <c:pt idx="34">
                  <c:v>3.42514434536219</c:v>
                </c:pt>
                <c:pt idx="35">
                  <c:v>3.36514621619378</c:v>
                </c:pt>
                <c:pt idx="36">
                  <c:v>3.30511734026336</c:v>
                </c:pt>
                <c:pt idx="37">
                  <c:v>3.24505795460846</c:v>
                </c:pt>
                <c:pt idx="38">
                  <c:v>3.18496829407184</c:v>
                </c:pt>
                <c:pt idx="39">
                  <c:v>3.12484557512239</c:v>
                </c:pt>
                <c:pt idx="40">
                  <c:v>3.06469101551909</c:v>
                </c:pt>
                <c:pt idx="41">
                  <c:v>3.0045068726363</c:v>
                </c:pt>
                <c:pt idx="42">
                  <c:v>2.94429337277889</c:v>
                </c:pt>
                <c:pt idx="43">
                  <c:v>2.88405074017616</c:v>
                </c:pt>
                <c:pt idx="44">
                  <c:v>2.82377919700468</c:v>
                </c:pt>
                <c:pt idx="45">
                  <c:v>2.76347896341093</c:v>
                </c:pt>
                <c:pt idx="46">
                  <c:v>2.70315025753365</c:v>
                </c:pt>
                <c:pt idx="47">
                  <c:v>2.64280198854393</c:v>
                </c:pt>
                <c:pt idx="48">
                  <c:v>2.58242670141902</c:v>
                </c:pt>
                <c:pt idx="49">
                  <c:v>2.52202358459918</c:v>
                </c:pt>
                <c:pt idx="50">
                  <c:v>2.46159284840964</c:v>
                </c:pt>
                <c:pt idx="51">
                  <c:v>2.40113470127528</c:v>
                </c:pt>
                <c:pt idx="52">
                  <c:v>2.34064934974125</c:v>
                </c:pt>
                <c:pt idx="53">
                  <c:v>2.28013699849338</c:v>
                </c:pt>
                <c:pt idx="54">
                  <c:v>2.21965192013535</c:v>
                </c:pt>
                <c:pt idx="55">
                  <c:v>2.15917845129241</c:v>
                </c:pt>
                <c:pt idx="56">
                  <c:v>2.09867858583714</c:v>
                </c:pt>
                <c:pt idx="57">
                  <c:v>2.03815252121681</c:v>
                </c:pt>
                <c:pt idx="58">
                  <c:v>1.97760045311747</c:v>
                </c:pt>
                <c:pt idx="59">
                  <c:v>1.91702257548285</c:v>
                </c:pt>
                <c:pt idx="60">
                  <c:v>1.85641908053302</c:v>
                </c:pt>
                <c:pt idx="61">
                  <c:v>1.79585175338183</c:v>
                </c:pt>
                <c:pt idx="62">
                  <c:v>1.73529875936107</c:v>
                </c:pt>
                <c:pt idx="63">
                  <c:v>1.67472071452614</c:v>
                </c:pt>
                <c:pt idx="64">
                  <c:v>1.61411780438423</c:v>
                </c:pt>
                <c:pt idx="65">
                  <c:v>1.5534902128086</c:v>
                </c:pt>
                <c:pt idx="66">
                  <c:v>1.49283812205587</c:v>
                </c:pt>
                <c:pt idx="67">
                  <c:v>1.43216171278315</c:v>
                </c:pt>
                <c:pt idx="68">
                  <c:v>1.37160302831282</c:v>
                </c:pt>
                <c:pt idx="69">
                  <c:v>1.31103207525062</c:v>
                </c:pt>
                <c:pt idx="70">
                  <c:v>1.25043733620997</c:v>
                </c:pt>
                <c:pt idx="71">
                  <c:v>1.18981898561634</c:v>
                </c:pt>
                <c:pt idx="72">
                  <c:v>1.12917719637782</c:v>
                </c:pt>
                <c:pt idx="73">
                  <c:v>1.06851213990105</c:v>
                </c:pt>
                <c:pt idx="74">
                  <c:v>1.00790896401122</c:v>
                </c:pt>
                <c:pt idx="75">
                  <c:v>0.947370384211275</c:v>
                </c:pt>
                <c:pt idx="76">
                  <c:v>0.88680904253975</c:v>
                </c:pt>
                <c:pt idx="77">
                  <c:v>0.826225104551969</c:v>
                </c:pt>
                <c:pt idx="78">
                  <c:v>0.765618734378168</c:v>
                </c:pt>
                <c:pt idx="79">
                  <c:v>0.704990094738183</c:v>
                </c:pt>
                <c:pt idx="80">
                  <c:v>0.64436854052112</c:v>
                </c:pt>
                <c:pt idx="81">
                  <c:v>0.583797310897453</c:v>
                </c:pt>
                <c:pt idx="82">
                  <c:v>0.523204291649107</c:v>
                </c:pt>
                <c:pt idx="83">
                  <c:v>0.462589639997923</c:v>
                </c:pt>
                <c:pt idx="84">
                  <c:v>0.401953511826243</c:v>
                </c:pt>
                <c:pt idx="85">
                  <c:v>0.341296061690665</c:v>
                </c:pt>
                <c:pt idx="86">
                  <c:v>0.280694460937628</c:v>
                </c:pt>
                <c:pt idx="87">
                  <c:v>0.220253883797386</c:v>
                </c:pt>
                <c:pt idx="88">
                  <c:v>0.159792440542662</c:v>
                </c:pt>
                <c:pt idx="89">
                  <c:v>0.0993102805604873</c:v>
                </c:pt>
                <c:pt idx="90">
                  <c:v>0.0388075519780786</c:v>
                </c:pt>
                <c:pt idx="91">
                  <c:v>-0.021715598324421</c:v>
                </c:pt>
                <c:pt idx="92">
                  <c:v>-0.0821519148853678</c:v>
                </c:pt>
                <c:pt idx="93">
                  <c:v>-0.142494066948789</c:v>
                </c:pt>
                <c:pt idx="94">
                  <c:v>-0.20285620744927</c:v>
                </c:pt>
                <c:pt idx="95">
                  <c:v>-0.263238194370669</c:v>
                </c:pt>
                <c:pt idx="96">
                  <c:v>-0.323639886882503</c:v>
                </c:pt>
                <c:pt idx="97">
                  <c:v>-0.384061145328104</c:v>
                </c:pt>
                <c:pt idx="98">
                  <c:v>-0.444403114341267</c:v>
                </c:pt>
                <c:pt idx="99">
                  <c:v>-0.504745184852156</c:v>
                </c:pt>
                <c:pt idx="100">
                  <c:v>-0.565106409253217</c:v>
                </c:pt>
                <c:pt idx="101">
                  <c:v>-0.625486652467279</c:v>
                </c:pt>
                <c:pt idx="102">
                  <c:v>-0.685885780533767</c:v>
                </c:pt>
                <c:pt idx="103">
                  <c:v>-0.74620748577099</c:v>
                </c:pt>
                <c:pt idx="104">
                  <c:v>-0.806374142029326</c:v>
                </c:pt>
                <c:pt idx="105">
                  <c:v>-0.866559287848217</c:v>
                </c:pt>
                <c:pt idx="106">
                  <c:v>-0.926762793624358</c:v>
                </c:pt>
                <c:pt idx="107">
                  <c:v>-0.986984530817105</c:v>
                </c:pt>
                <c:pt idx="108">
                  <c:v>-1.04722112844599</c:v>
                </c:pt>
                <c:pt idx="109">
                  <c:v>-1.10722549387675</c:v>
                </c:pt>
                <c:pt idx="110">
                  <c:v>-1.16724771137453</c:v>
                </c:pt>
                <c:pt idx="111">
                  <c:v>-1.22728765654634</c:v>
                </c:pt>
                <c:pt idx="112">
                  <c:v>-1.28734520601092</c:v>
                </c:pt>
                <c:pt idx="113">
                  <c:v>-1.34742023738894</c:v>
                </c:pt>
                <c:pt idx="114">
                  <c:v>-1.40731710206312</c:v>
                </c:pt>
                <c:pt idx="115">
                  <c:v>-1.46718191370653</c:v>
                </c:pt>
                <c:pt idx="116">
                  <c:v>-1.52706384604019</c:v>
                </c:pt>
                <c:pt idx="117">
                  <c:v>-1.58696278059629</c:v>
                </c:pt>
                <c:pt idx="118">
                  <c:v>-1.64687859986145</c:v>
                </c:pt>
                <c:pt idx="119">
                  <c:v>-1.70663896450465</c:v>
                </c:pt>
                <c:pt idx="120">
                  <c:v>-1.76634436641061</c:v>
                </c:pt>
                <c:pt idx="121">
                  <c:v>-1.82606630612053</c:v>
                </c:pt>
                <c:pt idx="122">
                  <c:v>-1.88580466984783</c:v>
                </c:pt>
                <c:pt idx="123">
                  <c:v>-1.94555934471545</c:v>
                </c:pt>
                <c:pt idx="124">
                  <c:v>-2.00514789914426</c:v>
                </c:pt>
                <c:pt idx="125">
                  <c:v>-2.06468446087478</c:v>
                </c:pt>
                <c:pt idx="126">
                  <c:v>-2.12423700048521</c:v>
                </c:pt>
                <c:pt idx="127">
                  <c:v>-2.18380540865072</c:v>
                </c:pt>
                <c:pt idx="128">
                  <c:v>-2.24338957691357</c:v>
                </c:pt>
                <c:pt idx="129">
                  <c:v>-2.30276293910686</c:v>
                </c:pt>
                <c:pt idx="130">
                  <c:v>-2.36211391597159</c:v>
                </c:pt>
                <c:pt idx="131">
                  <c:v>-2.42148033268142</c:v>
                </c:pt>
                <c:pt idx="132">
                  <c:v>-2.48086208416585</c:v>
                </c:pt>
                <c:pt idx="133">
                  <c:v>-2.54023505618589</c:v>
                </c:pt>
                <c:pt idx="134">
                  <c:v>-2.59936150330491</c:v>
                </c:pt>
                <c:pt idx="135">
                  <c:v>-2.65850297491788</c:v>
                </c:pt>
                <c:pt idx="136">
                  <c:v>-2.71765936921597</c:v>
                </c:pt>
                <c:pt idx="137">
                  <c:v>-2.77683058518679</c:v>
                </c:pt>
                <c:pt idx="138">
                  <c:v>-2.8358899081064</c:v>
                </c:pt>
                <c:pt idx="139">
                  <c:v>-2.89477643300808</c:v>
                </c:pt>
                <c:pt idx="140">
                  <c:v>-2.95367748125013</c:v>
                </c:pt>
                <c:pt idx="141">
                  <c:v>-3.01259295493249</c:v>
                </c:pt>
                <c:pt idx="142">
                  <c:v>-3.07152275691523</c:v>
                </c:pt>
                <c:pt idx="143">
                  <c:v>-3.13024559050884</c:v>
                </c:pt>
                <c:pt idx="144">
                  <c:v>-3.18892948566929</c:v>
                </c:pt>
                <c:pt idx="145">
                  <c:v>-3.24762742220115</c:v>
                </c:pt>
                <c:pt idx="146">
                  <c:v>-3.30633930593547</c:v>
                </c:pt>
                <c:pt idx="147">
                  <c:v>-3.36503947922923</c:v>
                </c:pt>
                <c:pt idx="148">
                  <c:v>-3.42369171543</c:v>
                </c:pt>
                <c:pt idx="149">
                  <c:v>-3.48235762065419</c:v>
                </c:pt>
                <c:pt idx="150">
                  <c:v>-3.54103710359614</c:v>
                </c:pt>
                <c:pt idx="151">
                  <c:v>-3.59973007364974</c:v>
                </c:pt>
                <c:pt idx="152">
                  <c:v>-3.65812031901448</c:v>
                </c:pt>
                <c:pt idx="153">
                  <c:v>-3.71647828696312</c:v>
                </c:pt>
                <c:pt idx="154">
                  <c:v>-3.77484947433877</c:v>
                </c:pt>
                <c:pt idx="155">
                  <c:v>-3.83323379327039</c:v>
                </c:pt>
                <c:pt idx="156">
                  <c:v>-3.89141512987891</c:v>
                </c:pt>
                <c:pt idx="157">
                  <c:v>-3.94941194693496</c:v>
                </c:pt>
                <c:pt idx="158">
                  <c:v>-4.00742163591966</c:v>
                </c:pt>
                <c:pt idx="159">
                  <c:v>-4.06544411159924</c:v>
                </c:pt>
                <c:pt idx="160">
                  <c:v>-4.1234368939845</c:v>
                </c:pt>
                <c:pt idx="161">
                  <c:v>-4.18130110259255</c:v>
                </c:pt>
                <c:pt idx="162">
                  <c:v>-4.2391778460384</c:v>
                </c:pt>
                <c:pt idx="163">
                  <c:v>-4.29706704163198</c:v>
                </c:pt>
                <c:pt idx="164">
                  <c:v>-4.35496604864074</c:v>
                </c:pt>
                <c:pt idx="165">
                  <c:v>-4.4127070278286</c:v>
                </c:pt>
                <c:pt idx="166">
                  <c:v>-4.4704602148022</c:v>
                </c:pt>
                <c:pt idx="167">
                  <c:v>-4.52822552932534</c:v>
                </c:pt>
                <c:pt idx="168">
                  <c:v>-4.5860028917617</c:v>
                </c:pt>
                <c:pt idx="169">
                  <c:v>-4.64334142937786</c:v>
                </c:pt>
                <c:pt idx="170">
                  <c:v>-4.70062535292</c:v>
                </c:pt>
                <c:pt idx="171">
                  <c:v>-4.75792108901264</c:v>
                </c:pt>
                <c:pt idx="172">
                  <c:v>-4.81522856036626</c:v>
                </c:pt>
                <c:pt idx="173">
                  <c:v>-4.87247477311305</c:v>
                </c:pt>
                <c:pt idx="174">
                  <c:v>-4.9297109706792</c:v>
                </c:pt>
                <c:pt idx="175">
                  <c:v>-4.98695867506044</c:v>
                </c:pt>
                <c:pt idx="176">
                  <c:v>-5.04421781123238</c:v>
                </c:pt>
                <c:pt idx="177">
                  <c:v>-5.10126414805989</c:v>
                </c:pt>
                <c:pt idx="178">
                  <c:v>-5.15824490734499</c:v>
                </c:pt>
                <c:pt idx="179">
                  <c:v>-5.2152368766516</c:v>
                </c:pt>
                <c:pt idx="180">
                  <c:v>-5.27223998314201</c:v>
                </c:pt>
                <c:pt idx="181">
                  <c:v>-5.32885710594709</c:v>
                </c:pt>
                <c:pt idx="182">
                  <c:v>-5.385368440398</c:v>
                </c:pt>
                <c:pt idx="183">
                  <c:v>-5.44189069670983</c:v>
                </c:pt>
                <c:pt idx="184">
                  <c:v>-5.49842380415637</c:v>
                </c:pt>
                <c:pt idx="185">
                  <c:v>-5.55505743745163</c:v>
                </c:pt>
                <c:pt idx="186">
                  <c:v>-5.61171913628882</c:v>
                </c:pt>
                <c:pt idx="187">
                  <c:v>-5.66839147716304</c:v>
                </c:pt>
                <c:pt idx="188">
                  <c:v>-5.72507439138731</c:v>
                </c:pt>
                <c:pt idx="189">
                  <c:v>-5.78104308429953</c:v>
                </c:pt>
                <c:pt idx="190">
                  <c:v>-5.83700979029345</c:v>
                </c:pt>
                <c:pt idx="191">
                  <c:v>-5.89298686655264</c:v>
                </c:pt>
                <c:pt idx="192">
                  <c:v>-5.94900320494259</c:v>
                </c:pt>
                <c:pt idx="193">
                  <c:v>-6.00519936087733</c:v>
                </c:pt>
                <c:pt idx="194">
                  <c:v>-6.06140568836795</c:v>
                </c:pt>
                <c:pt idx="195">
                  <c:v>-6.11762212213101</c:v>
                </c:pt>
                <c:pt idx="196">
                  <c:v>-6.17356498714397</c:v>
                </c:pt>
                <c:pt idx="197">
                  <c:v>-6.22907463507124</c:v>
                </c:pt>
                <c:pt idx="198">
                  <c:v>-6.28459419622303</c:v>
                </c:pt>
                <c:pt idx="199">
                  <c:v>-6.34012360717098</c:v>
                </c:pt>
                <c:pt idx="200">
                  <c:v>-6.39573947686555</c:v>
                </c:pt>
                <c:pt idx="201">
                  <c:v>-6.45140636356376</c:v>
                </c:pt>
                <c:pt idx="202">
                  <c:v>-6.50708291248167</c:v>
                </c:pt>
                <c:pt idx="203">
                  <c:v>-6.56276906198397</c:v>
                </c:pt>
                <c:pt idx="204">
                  <c:v>-6.61777419844619</c:v>
                </c:pt>
                <c:pt idx="205">
                  <c:v>-6.67277574972641</c:v>
                </c:pt>
                <c:pt idx="206">
                  <c:v>-6.72778671930342</c:v>
                </c:pt>
                <c:pt idx="207">
                  <c:v>-6.78286155974786</c:v>
                </c:pt>
                <c:pt idx="208">
                  <c:v>-6.83805773314898</c:v>
                </c:pt>
                <c:pt idx="209">
                  <c:v>-6.89326314641039</c:v>
                </c:pt>
                <c:pt idx="210">
                  <c:v>-6.9484777408924</c:v>
                </c:pt>
                <c:pt idx="211">
                  <c:v>-7.00308743365078</c:v>
                </c:pt>
                <c:pt idx="212">
                  <c:v>-7.05749527021169</c:v>
                </c:pt>
                <c:pt idx="213">
                  <c:v>-7.11191211454295</c:v>
                </c:pt>
                <c:pt idx="214">
                  <c:v>-7.16639670293615</c:v>
                </c:pt>
                <c:pt idx="215">
                  <c:v>-7.22118682204584</c:v>
                </c:pt>
                <c:pt idx="216">
                  <c:v>-7.27598577910743</c:v>
                </c:pt>
                <c:pt idx="217">
                  <c:v>-7.3307935183063</c:v>
                </c:pt>
                <c:pt idx="218">
                  <c:v>-7.38503763123547</c:v>
                </c:pt>
                <c:pt idx="219">
                  <c:v>-7.43900389895698</c:v>
                </c:pt>
                <c:pt idx="220">
                  <c:v>-7.492978783701</c:v>
                </c:pt>
                <c:pt idx="221">
                  <c:v>-7.54699631967716</c:v>
                </c:pt>
                <c:pt idx="222">
                  <c:v>-7.60119192276056</c:v>
                </c:pt>
                <c:pt idx="223">
                  <c:v>-7.65539598117869</c:v>
                </c:pt>
                <c:pt idx="224">
                  <c:v>-7.70960844178268</c:v>
                </c:pt>
                <c:pt idx="225">
                  <c:v>-7.76340042546561</c:v>
                </c:pt>
                <c:pt idx="226">
                  <c:v>-7.81704624173794</c:v>
                </c:pt>
                <c:pt idx="227">
                  <c:v>-7.87070030294801</c:v>
                </c:pt>
                <c:pt idx="228">
                  <c:v>-7.92428554039405</c:v>
                </c:pt>
                <c:pt idx="229">
                  <c:v>-7.97771421828579</c:v>
                </c:pt>
                <c:pt idx="230">
                  <c:v>-8.03115098710278</c:v>
                </c:pt>
                <c:pt idx="231">
                  <c:v>-8.08459579621293</c:v>
                </c:pt>
                <c:pt idx="232">
                  <c:v>-8.13797448543616</c:v>
                </c:pt>
                <c:pt idx="233">
                  <c:v>-8.19135622771779</c:v>
                </c:pt>
                <c:pt idx="234">
                  <c:v>-8.24474586047293</c:v>
                </c:pt>
                <c:pt idx="235">
                  <c:v>-8.29766526815067</c:v>
                </c:pt>
                <c:pt idx="236">
                  <c:v>-8.35027709808132</c:v>
                </c:pt>
                <c:pt idx="237">
                  <c:v>-8.40289667172231</c:v>
                </c:pt>
                <c:pt idx="238">
                  <c:v>-8.4556461302239</c:v>
                </c:pt>
                <c:pt idx="239">
                  <c:v>-8.50873882907051</c:v>
                </c:pt>
                <c:pt idx="240">
                  <c:v>-8.56183912784768</c:v>
                </c:pt>
                <c:pt idx="241">
                  <c:v>-8.61494240126652</c:v>
                </c:pt>
                <c:pt idx="242">
                  <c:v>-8.66735766385792</c:v>
                </c:pt>
                <c:pt idx="243">
                  <c:v>-8.71978038551232</c:v>
                </c:pt>
                <c:pt idx="244">
                  <c:v>-8.77221051990902</c:v>
                </c:pt>
                <c:pt idx="245">
                  <c:v>-8.82437650465311</c:v>
                </c:pt>
                <c:pt idx="246">
                  <c:v>-8.87645950220142</c:v>
                </c:pt>
                <c:pt idx="247">
                  <c:v>-8.92854977540021</c:v>
                </c:pt>
                <c:pt idx="248">
                  <c:v>-8.98073643188079</c:v>
                </c:pt>
                <c:pt idx="249">
                  <c:v>-9.03301322504046</c:v>
                </c:pt>
                <c:pt idx="250">
                  <c:v>-9.08529715951261</c:v>
                </c:pt>
                <c:pt idx="251">
                  <c:v>-9.13733769026382</c:v>
                </c:pt>
                <c:pt idx="252">
                  <c:v>-9.18889884062693</c:v>
                </c:pt>
                <c:pt idx="253">
                  <c:v>-9.24046700065354</c:v>
                </c:pt>
                <c:pt idx="254">
                  <c:v>-9.29203279296221</c:v>
                </c:pt>
                <c:pt idx="255">
                  <c:v>-9.34355716364736</c:v>
                </c:pt>
                <c:pt idx="256">
                  <c:v>-9.39508841497305</c:v>
                </c:pt>
                <c:pt idx="257">
                  <c:v>-9.44662508939732</c:v>
                </c:pt>
                <c:pt idx="258">
                  <c:v>-9.4981077341713</c:v>
                </c:pt>
                <c:pt idx="259">
                  <c:v>-9.54959713312759</c:v>
                </c:pt>
                <c:pt idx="260">
                  <c:v>-9.60109324467304</c:v>
                </c:pt>
                <c:pt idx="261">
                  <c:v>-9.65194642536877</c:v>
                </c:pt>
                <c:pt idx="262">
                  <c:v>-9.70275071346008</c:v>
                </c:pt>
                <c:pt idx="263">
                  <c:v>-9.75356159100943</c:v>
                </c:pt>
                <c:pt idx="264">
                  <c:v>-9.80440435118993</c:v>
                </c:pt>
                <c:pt idx="265">
                  <c:v>-9.85525918942274</c:v>
                </c:pt>
                <c:pt idx="266">
                  <c:v>-9.90612049641056</c:v>
                </c:pt>
                <c:pt idx="267">
                  <c:v>-9.95692349444319</c:v>
                </c:pt>
                <c:pt idx="268">
                  <c:v>-10.0077124096798</c:v>
                </c:pt>
                <c:pt idx="269">
                  <c:v>-10.0585076753405</c:v>
                </c:pt>
                <c:pt idx="270">
                  <c:v>-10.1088137504226</c:v>
                </c:pt>
                <c:pt idx="271">
                  <c:v>-10.1589460594263</c:v>
                </c:pt>
                <c:pt idx="272">
                  <c:v>-10.2090846028409</c:v>
                </c:pt>
                <c:pt idx="273">
                  <c:v>-10.2591490843546</c:v>
                </c:pt>
                <c:pt idx="274">
                  <c:v>-10.3091865008684</c:v>
                </c:pt>
                <c:pt idx="275">
                  <c:v>-10.3592300380444</c:v>
                </c:pt>
                <c:pt idx="276">
                  <c:v>-10.4093659844275</c:v>
                </c:pt>
                <c:pt idx="277">
                  <c:v>-10.4595429118299</c:v>
                </c:pt>
                <c:pt idx="278">
                  <c:v>-10.509725848359</c:v>
                </c:pt>
                <c:pt idx="279">
                  <c:v>-10.5594226602039</c:v>
                </c:pt>
                <c:pt idx="280">
                  <c:v>-10.6089695871574</c:v>
                </c:pt>
                <c:pt idx="281">
                  <c:v>-10.658522413865</c:v>
                </c:pt>
                <c:pt idx="282">
                  <c:v>-10.7076734258273</c:v>
                </c:pt>
                <c:pt idx="283">
                  <c:v>-10.7567328340335</c:v>
                </c:pt>
                <c:pt idx="284">
                  <c:v>-10.8057980347351</c:v>
                </c:pt>
                <c:pt idx="285">
                  <c:v>-10.8553620785833</c:v>
                </c:pt>
                <c:pt idx="286">
                  <c:v>-10.9050107877298</c:v>
                </c:pt>
                <c:pt idx="287">
                  <c:v>-10.9546651841792</c:v>
                </c:pt>
                <c:pt idx="288">
                  <c:v>-11.0037143375238</c:v>
                </c:pt>
                <c:pt idx="289">
                  <c:v>-11.0527579810955</c:v>
                </c:pt>
                <c:pt idx="290">
                  <c:v>-11.1017447035332</c:v>
                </c:pt>
                <c:pt idx="291">
                  <c:v>-11.1501880351753</c:v>
                </c:pt>
                <c:pt idx="292">
                  <c:v>-11.1986368832661</c:v>
                </c:pt>
                <c:pt idx="293">
                  <c:v>-11.24712929994</c:v>
                </c:pt>
                <c:pt idx="294">
                  <c:v>-11.2957603747189</c:v>
                </c:pt>
                <c:pt idx="295">
                  <c:v>-11.3443968660409</c:v>
                </c:pt>
                <c:pt idx="296">
                  <c:v>-11.3930257298695</c:v>
                </c:pt>
                <c:pt idx="297">
                  <c:v>-11.441639071755</c:v>
                </c:pt>
                <c:pt idx="298">
                  <c:v>-11.49025773218</c:v>
                </c:pt>
                <c:pt idx="299">
                  <c:v>-11.5385436436273</c:v>
                </c:pt>
                <c:pt idx="300">
                  <c:v>-11.5865852620883</c:v>
                </c:pt>
                <c:pt idx="301">
                  <c:v>-11.6346321029453</c:v>
                </c:pt>
                <c:pt idx="302">
                  <c:v>-11.6822412926253</c:v>
                </c:pt>
                <c:pt idx="303">
                  <c:v>-11.7297208184529</c:v>
                </c:pt>
                <c:pt idx="304">
                  <c:v>-11.777205472352</c:v>
                </c:pt>
                <c:pt idx="305">
                  <c:v>-11.8252407227856</c:v>
                </c:pt>
                <c:pt idx="306">
                  <c:v>-11.8733050053554</c:v>
                </c:pt>
                <c:pt idx="307">
                  <c:v>-11.9212979679883</c:v>
                </c:pt>
                <c:pt idx="308">
                  <c:v>-11.9690067564499</c:v>
                </c:pt>
                <c:pt idx="309">
                  <c:v>-12.0167205197094</c:v>
                </c:pt>
                <c:pt idx="310">
                  <c:v>-12.0641780721267</c:v>
                </c:pt>
                <c:pt idx="311">
                  <c:v>-12.11134615312</c:v>
                </c:pt>
                <c:pt idx="312">
                  <c:v>-12.1585191192444</c:v>
                </c:pt>
                <c:pt idx="313">
                  <c:v>-12.2052975001372</c:v>
                </c:pt>
                <c:pt idx="314">
                  <c:v>-12.2519339388016</c:v>
                </c:pt>
                <c:pt idx="315">
                  <c:v>-12.2985751746078</c:v>
                </c:pt>
                <c:pt idx="316">
                  <c:v>-12.3458759730954</c:v>
                </c:pt>
                <c:pt idx="317">
                  <c:v>-12.3931864585019</c:v>
                </c:pt>
                <c:pt idx="318">
                  <c:v>-12.4403779659942</c:v>
                </c:pt>
                <c:pt idx="319">
                  <c:v>-12.4873054208423</c:v>
                </c:pt>
                <c:pt idx="320">
                  <c:v>-12.5342375298119</c:v>
                </c:pt>
                <c:pt idx="321">
                  <c:v>-12.5808352581742</c:v>
                </c:pt>
                <c:pt idx="322">
                  <c:v>-12.6272510148197</c:v>
                </c:pt>
                <c:pt idx="323">
                  <c:v>-12.6736713418946</c:v>
                </c:pt>
                <c:pt idx="324">
                  <c:v>-12.7195924469272</c:v>
                </c:pt>
                <c:pt idx="325">
                  <c:v>-12.7655050685528</c:v>
                </c:pt>
                <c:pt idx="326">
                  <c:v>-12.8115493072839</c:v>
                </c:pt>
                <c:pt idx="327">
                  <c:v>-12.8578881423108</c:v>
                </c:pt>
                <c:pt idx="328">
                  <c:v>-12.9042314117043</c:v>
                </c:pt>
                <c:pt idx="329">
                  <c:v>-12.950518478087</c:v>
                </c:pt>
                <c:pt idx="330">
                  <c:v>-12.9967815699052</c:v>
                </c:pt>
                <c:pt idx="331">
                  <c:v>-13.0430099832569</c:v>
                </c:pt>
                <c:pt idx="332">
                  <c:v>-13.0887843540043</c:v>
                </c:pt>
                <c:pt idx="333">
                  <c:v>-13.1345630272043</c:v>
                </c:pt>
                <c:pt idx="334">
                  <c:v>-13.1801133477623</c:v>
                </c:pt>
                <c:pt idx="335">
                  <c:v>-13.2254114937039</c:v>
                </c:pt>
                <c:pt idx="336">
                  <c:v>-13.2707138648801</c:v>
                </c:pt>
                <c:pt idx="337">
                  <c:v>-13.3158673731187</c:v>
                </c:pt>
                <c:pt idx="338">
                  <c:v>-13.3610027626443</c:v>
                </c:pt>
                <c:pt idx="339">
                  <c:v>-13.4063029054436</c:v>
                </c:pt>
                <c:pt idx="340">
                  <c:v>-13.4520094263232</c:v>
                </c:pt>
                <c:pt idx="341">
                  <c:v>-13.4977200468603</c:v>
                </c:pt>
                <c:pt idx="342">
                  <c:v>-13.5430822825471</c:v>
                </c:pt>
                <c:pt idx="343">
                  <c:v>-13.5883302499592</c:v>
                </c:pt>
                <c:pt idx="344">
                  <c:v>-13.633484115389</c:v>
                </c:pt>
                <c:pt idx="345">
                  <c:v>-13.6782772685156</c:v>
                </c:pt>
                <c:pt idx="346">
                  <c:v>-13.7230743995039</c:v>
                </c:pt>
                <c:pt idx="347">
                  <c:v>-13.7675681939592</c:v>
                </c:pt>
                <c:pt idx="348">
                  <c:v>-13.8119181996029</c:v>
                </c:pt>
                <c:pt idx="349">
                  <c:v>-13.8562999084865</c:v>
                </c:pt>
                <c:pt idx="350">
                  <c:v>-13.900858130825</c:v>
                </c:pt>
                <c:pt idx="351">
                  <c:v>-13.9454202128795</c:v>
                </c:pt>
                <c:pt idx="352">
                  <c:v>-13.9901474418486</c:v>
                </c:pt>
                <c:pt idx="353">
                  <c:v>-14.0349717611863</c:v>
                </c:pt>
                <c:pt idx="354">
                  <c:v>-14.0797289793876</c:v>
                </c:pt>
                <c:pt idx="355">
                  <c:v>-14.12412294072</c:v>
                </c:pt>
                <c:pt idx="356">
                  <c:v>-14.168520647147</c:v>
                </c:pt>
                <c:pt idx="357">
                  <c:v>-14.2126250035305</c:v>
                </c:pt>
                <c:pt idx="358">
                  <c:v>-14.2565996880884</c:v>
                </c:pt>
                <c:pt idx="359">
                  <c:v>-14.3004856437154</c:v>
                </c:pt>
                <c:pt idx="360">
                  <c:v>-14.3440445956915</c:v>
                </c:pt>
                <c:pt idx="361">
                  <c:v>-14.3876071815446</c:v>
                </c:pt>
                <c:pt idx="362">
                  <c:v>-14.4313011177717</c:v>
                </c:pt>
                <c:pt idx="363">
                  <c:v>-14.4750419786352</c:v>
                </c:pt>
                <c:pt idx="364">
                  <c:v>-14.5188924016315</c:v>
                </c:pt>
                <c:pt idx="365">
                  <c:v>-14.5629901536981</c:v>
                </c:pt>
                <c:pt idx="366">
                  <c:v>-14.6070914317111</c:v>
                </c:pt>
                <c:pt idx="367">
                  <c:v>-14.6508319833239</c:v>
                </c:pt>
                <c:pt idx="368">
                  <c:v>-14.6945333077919</c:v>
                </c:pt>
                <c:pt idx="369">
                  <c:v>-14.7380433310031</c:v>
                </c:pt>
                <c:pt idx="370">
                  <c:v>-14.7813516800274</c:v>
                </c:pt>
                <c:pt idx="371">
                  <c:v>-14.8246323843917</c:v>
                </c:pt>
                <c:pt idx="372">
                  <c:v>-14.8675546523931</c:v>
                </c:pt>
                <c:pt idx="373">
                  <c:v>-14.9104803005491</c:v>
                </c:pt>
                <c:pt idx="374">
                  <c:v>-14.9532124965579</c:v>
                </c:pt>
                <c:pt idx="375">
                  <c:v>-14.9958515672606</c:v>
                </c:pt>
                <c:pt idx="376">
                  <c:v>-15.0387290801031</c:v>
                </c:pt>
              </c:numCache>
            </c:numRef>
          </c:xVal>
          <c:yVal>
            <c:numRef>
              <c:f>Sheet2!$K$232:$K$608</c:f>
              <c:numCache>
                <c:formatCode>General</c:formatCode>
                <c:ptCount val="377"/>
                <c:pt idx="0">
                  <c:v>43</c:v>
                </c:pt>
                <c:pt idx="1">
                  <c:v>46</c:v>
                </c:pt>
                <c:pt idx="2">
                  <c:v>50</c:v>
                </c:pt>
                <c:pt idx="3">
                  <c:v>54</c:v>
                </c:pt>
                <c:pt idx="4">
                  <c:v>58</c:v>
                </c:pt>
                <c:pt idx="5">
                  <c:v>62</c:v>
                </c:pt>
                <c:pt idx="6">
                  <c:v>66</c:v>
                </c:pt>
                <c:pt idx="7">
                  <c:v>70</c:v>
                </c:pt>
                <c:pt idx="8">
                  <c:v>75</c:v>
                </c:pt>
                <c:pt idx="9">
                  <c:v>79</c:v>
                </c:pt>
                <c:pt idx="10">
                  <c:v>83</c:v>
                </c:pt>
                <c:pt idx="11">
                  <c:v>87</c:v>
                </c:pt>
                <c:pt idx="12">
                  <c:v>91</c:v>
                </c:pt>
                <c:pt idx="13">
                  <c:v>95</c:v>
                </c:pt>
                <c:pt idx="14">
                  <c:v>100</c:v>
                </c:pt>
                <c:pt idx="15">
                  <c:v>105</c:v>
                </c:pt>
                <c:pt idx="16">
                  <c:v>109</c:v>
                </c:pt>
                <c:pt idx="17">
                  <c:v>114</c:v>
                </c:pt>
                <c:pt idx="18">
                  <c:v>118</c:v>
                </c:pt>
                <c:pt idx="19">
                  <c:v>123</c:v>
                </c:pt>
                <c:pt idx="20">
                  <c:v>127</c:v>
                </c:pt>
                <c:pt idx="21">
                  <c:v>132</c:v>
                </c:pt>
                <c:pt idx="22">
                  <c:v>136</c:v>
                </c:pt>
                <c:pt idx="23">
                  <c:v>141</c:v>
                </c:pt>
                <c:pt idx="24">
                  <c:v>146</c:v>
                </c:pt>
                <c:pt idx="25">
                  <c:v>151</c:v>
                </c:pt>
                <c:pt idx="26">
                  <c:v>156</c:v>
                </c:pt>
                <c:pt idx="27">
                  <c:v>161</c:v>
                </c:pt>
                <c:pt idx="28">
                  <c:v>165</c:v>
                </c:pt>
                <c:pt idx="29">
                  <c:v>170</c:v>
                </c:pt>
                <c:pt idx="30">
                  <c:v>175</c:v>
                </c:pt>
                <c:pt idx="31">
                  <c:v>180</c:v>
                </c:pt>
                <c:pt idx="32">
                  <c:v>186</c:v>
                </c:pt>
                <c:pt idx="33">
                  <c:v>191</c:v>
                </c:pt>
                <c:pt idx="34">
                  <c:v>196</c:v>
                </c:pt>
                <c:pt idx="35">
                  <c:v>201</c:v>
                </c:pt>
                <c:pt idx="36">
                  <c:v>206</c:v>
                </c:pt>
                <c:pt idx="37">
                  <c:v>212</c:v>
                </c:pt>
                <c:pt idx="38">
                  <c:v>217</c:v>
                </c:pt>
                <c:pt idx="39">
                  <c:v>222</c:v>
                </c:pt>
                <c:pt idx="40">
                  <c:v>227</c:v>
                </c:pt>
                <c:pt idx="41">
                  <c:v>233</c:v>
                </c:pt>
                <c:pt idx="42">
                  <c:v>238</c:v>
                </c:pt>
                <c:pt idx="43">
                  <c:v>243</c:v>
                </c:pt>
                <c:pt idx="44">
                  <c:v>249</c:v>
                </c:pt>
                <c:pt idx="45">
                  <c:v>254</c:v>
                </c:pt>
                <c:pt idx="46">
                  <c:v>259</c:v>
                </c:pt>
                <c:pt idx="47">
                  <c:v>265</c:v>
                </c:pt>
                <c:pt idx="48">
                  <c:v>271</c:v>
                </c:pt>
                <c:pt idx="49">
                  <c:v>276</c:v>
                </c:pt>
                <c:pt idx="50">
                  <c:v>282</c:v>
                </c:pt>
                <c:pt idx="51">
                  <c:v>288</c:v>
                </c:pt>
                <c:pt idx="52">
                  <c:v>293</c:v>
                </c:pt>
                <c:pt idx="53">
                  <c:v>299</c:v>
                </c:pt>
                <c:pt idx="54">
                  <c:v>305</c:v>
                </c:pt>
                <c:pt idx="55">
                  <c:v>311</c:v>
                </c:pt>
                <c:pt idx="56">
                  <c:v>316</c:v>
                </c:pt>
                <c:pt idx="57">
                  <c:v>322</c:v>
                </c:pt>
                <c:pt idx="58">
                  <c:v>328</c:v>
                </c:pt>
                <c:pt idx="59">
                  <c:v>334</c:v>
                </c:pt>
                <c:pt idx="60">
                  <c:v>340</c:v>
                </c:pt>
                <c:pt idx="61">
                  <c:v>345</c:v>
                </c:pt>
                <c:pt idx="62">
                  <c:v>352</c:v>
                </c:pt>
                <c:pt idx="63">
                  <c:v>358</c:v>
                </c:pt>
                <c:pt idx="64">
                  <c:v>364</c:v>
                </c:pt>
                <c:pt idx="65">
                  <c:v>370</c:v>
                </c:pt>
                <c:pt idx="66">
                  <c:v>376</c:v>
                </c:pt>
                <c:pt idx="67">
                  <c:v>382</c:v>
                </c:pt>
                <c:pt idx="68">
                  <c:v>388</c:v>
                </c:pt>
                <c:pt idx="69">
                  <c:v>394</c:v>
                </c:pt>
                <c:pt idx="70">
                  <c:v>401</c:v>
                </c:pt>
                <c:pt idx="71">
                  <c:v>406</c:v>
                </c:pt>
                <c:pt idx="72">
                  <c:v>412</c:v>
                </c:pt>
                <c:pt idx="73">
                  <c:v>418</c:v>
                </c:pt>
                <c:pt idx="74">
                  <c:v>424</c:v>
                </c:pt>
                <c:pt idx="75">
                  <c:v>430</c:v>
                </c:pt>
                <c:pt idx="76">
                  <c:v>436</c:v>
                </c:pt>
                <c:pt idx="77">
                  <c:v>442</c:v>
                </c:pt>
                <c:pt idx="78">
                  <c:v>448</c:v>
                </c:pt>
                <c:pt idx="79">
                  <c:v>454</c:v>
                </c:pt>
                <c:pt idx="80">
                  <c:v>460</c:v>
                </c:pt>
                <c:pt idx="81">
                  <c:v>466</c:v>
                </c:pt>
                <c:pt idx="82">
                  <c:v>473</c:v>
                </c:pt>
                <c:pt idx="83">
                  <c:v>479</c:v>
                </c:pt>
                <c:pt idx="84">
                  <c:v>485</c:v>
                </c:pt>
                <c:pt idx="85">
                  <c:v>491</c:v>
                </c:pt>
                <c:pt idx="86">
                  <c:v>498</c:v>
                </c:pt>
                <c:pt idx="87">
                  <c:v>504</c:v>
                </c:pt>
                <c:pt idx="88">
                  <c:v>510</c:v>
                </c:pt>
                <c:pt idx="89">
                  <c:v>516</c:v>
                </c:pt>
                <c:pt idx="90">
                  <c:v>523</c:v>
                </c:pt>
                <c:pt idx="91">
                  <c:v>529</c:v>
                </c:pt>
                <c:pt idx="92">
                  <c:v>535</c:v>
                </c:pt>
                <c:pt idx="93">
                  <c:v>542</c:v>
                </c:pt>
                <c:pt idx="94">
                  <c:v>548</c:v>
                </c:pt>
                <c:pt idx="95">
                  <c:v>554</c:v>
                </c:pt>
                <c:pt idx="96">
                  <c:v>561</c:v>
                </c:pt>
                <c:pt idx="97">
                  <c:v>567</c:v>
                </c:pt>
                <c:pt idx="98">
                  <c:v>574</c:v>
                </c:pt>
                <c:pt idx="99">
                  <c:v>580</c:v>
                </c:pt>
                <c:pt idx="100">
                  <c:v>587</c:v>
                </c:pt>
                <c:pt idx="101">
                  <c:v>594</c:v>
                </c:pt>
                <c:pt idx="102">
                  <c:v>600</c:v>
                </c:pt>
                <c:pt idx="103">
                  <c:v>607</c:v>
                </c:pt>
                <c:pt idx="104">
                  <c:v>613</c:v>
                </c:pt>
                <c:pt idx="105">
                  <c:v>620</c:v>
                </c:pt>
                <c:pt idx="106">
                  <c:v>627</c:v>
                </c:pt>
                <c:pt idx="107">
                  <c:v>633</c:v>
                </c:pt>
                <c:pt idx="108">
                  <c:v>640</c:v>
                </c:pt>
                <c:pt idx="109">
                  <c:v>647</c:v>
                </c:pt>
                <c:pt idx="110">
                  <c:v>654</c:v>
                </c:pt>
                <c:pt idx="111">
                  <c:v>660</c:v>
                </c:pt>
                <c:pt idx="112">
                  <c:v>667</c:v>
                </c:pt>
                <c:pt idx="113">
                  <c:v>673</c:v>
                </c:pt>
                <c:pt idx="114">
                  <c:v>680</c:v>
                </c:pt>
                <c:pt idx="115">
                  <c:v>686</c:v>
                </c:pt>
                <c:pt idx="116">
                  <c:v>692</c:v>
                </c:pt>
                <c:pt idx="117">
                  <c:v>699</c:v>
                </c:pt>
                <c:pt idx="118">
                  <c:v>705</c:v>
                </c:pt>
                <c:pt idx="119">
                  <c:v>711</c:v>
                </c:pt>
                <c:pt idx="120">
                  <c:v>718</c:v>
                </c:pt>
                <c:pt idx="121">
                  <c:v>724</c:v>
                </c:pt>
                <c:pt idx="122">
                  <c:v>731</c:v>
                </c:pt>
                <c:pt idx="123">
                  <c:v>737</c:v>
                </c:pt>
                <c:pt idx="124">
                  <c:v>744</c:v>
                </c:pt>
                <c:pt idx="125">
                  <c:v>750</c:v>
                </c:pt>
                <c:pt idx="126">
                  <c:v>757</c:v>
                </c:pt>
                <c:pt idx="127">
                  <c:v>763</c:v>
                </c:pt>
                <c:pt idx="128">
                  <c:v>770</c:v>
                </c:pt>
                <c:pt idx="129">
                  <c:v>776</c:v>
                </c:pt>
                <c:pt idx="130">
                  <c:v>783</c:v>
                </c:pt>
                <c:pt idx="131">
                  <c:v>790</c:v>
                </c:pt>
                <c:pt idx="132">
                  <c:v>796</c:v>
                </c:pt>
                <c:pt idx="133">
                  <c:v>803</c:v>
                </c:pt>
                <c:pt idx="134">
                  <c:v>810</c:v>
                </c:pt>
                <c:pt idx="135">
                  <c:v>817</c:v>
                </c:pt>
                <c:pt idx="136">
                  <c:v>823</c:v>
                </c:pt>
                <c:pt idx="137">
                  <c:v>830</c:v>
                </c:pt>
                <c:pt idx="138">
                  <c:v>837</c:v>
                </c:pt>
                <c:pt idx="139">
                  <c:v>844</c:v>
                </c:pt>
                <c:pt idx="140">
                  <c:v>851</c:v>
                </c:pt>
                <c:pt idx="141">
                  <c:v>857</c:v>
                </c:pt>
                <c:pt idx="142">
                  <c:v>864</c:v>
                </c:pt>
                <c:pt idx="143">
                  <c:v>871</c:v>
                </c:pt>
                <c:pt idx="144">
                  <c:v>878</c:v>
                </c:pt>
                <c:pt idx="145">
                  <c:v>885</c:v>
                </c:pt>
                <c:pt idx="146">
                  <c:v>892</c:v>
                </c:pt>
                <c:pt idx="147">
                  <c:v>899</c:v>
                </c:pt>
                <c:pt idx="148">
                  <c:v>906</c:v>
                </c:pt>
                <c:pt idx="149">
                  <c:v>913</c:v>
                </c:pt>
                <c:pt idx="150">
                  <c:v>920</c:v>
                </c:pt>
                <c:pt idx="151">
                  <c:v>927</c:v>
                </c:pt>
                <c:pt idx="152">
                  <c:v>935</c:v>
                </c:pt>
                <c:pt idx="153">
                  <c:v>942</c:v>
                </c:pt>
                <c:pt idx="154">
                  <c:v>949</c:v>
                </c:pt>
                <c:pt idx="155">
                  <c:v>956</c:v>
                </c:pt>
                <c:pt idx="156">
                  <c:v>963</c:v>
                </c:pt>
                <c:pt idx="157">
                  <c:v>971</c:v>
                </c:pt>
                <c:pt idx="158">
                  <c:v>978</c:v>
                </c:pt>
                <c:pt idx="159">
                  <c:v>985</c:v>
                </c:pt>
                <c:pt idx="160">
                  <c:v>992</c:v>
                </c:pt>
                <c:pt idx="161">
                  <c:v>1000</c:v>
                </c:pt>
                <c:pt idx="162">
                  <c:v>1007</c:v>
                </c:pt>
                <c:pt idx="163">
                  <c:v>1014</c:v>
                </c:pt>
                <c:pt idx="164">
                  <c:v>1022</c:v>
                </c:pt>
                <c:pt idx="165">
                  <c:v>1029</c:v>
                </c:pt>
                <c:pt idx="166">
                  <c:v>1037</c:v>
                </c:pt>
                <c:pt idx="167">
                  <c:v>1044</c:v>
                </c:pt>
                <c:pt idx="168">
                  <c:v>1051</c:v>
                </c:pt>
                <c:pt idx="169">
                  <c:v>1059</c:v>
                </c:pt>
                <c:pt idx="170">
                  <c:v>1067</c:v>
                </c:pt>
                <c:pt idx="171">
                  <c:v>1074</c:v>
                </c:pt>
                <c:pt idx="172">
                  <c:v>1081</c:v>
                </c:pt>
                <c:pt idx="173">
                  <c:v>1089</c:v>
                </c:pt>
                <c:pt idx="174">
                  <c:v>1097</c:v>
                </c:pt>
                <c:pt idx="175">
                  <c:v>1104</c:v>
                </c:pt>
                <c:pt idx="176">
                  <c:v>1112</c:v>
                </c:pt>
                <c:pt idx="177">
                  <c:v>1119</c:v>
                </c:pt>
                <c:pt idx="178">
                  <c:v>1127</c:v>
                </c:pt>
                <c:pt idx="179">
                  <c:v>1135</c:v>
                </c:pt>
                <c:pt idx="180">
                  <c:v>1143</c:v>
                </c:pt>
                <c:pt idx="181">
                  <c:v>1150</c:v>
                </c:pt>
                <c:pt idx="182">
                  <c:v>1158</c:v>
                </c:pt>
                <c:pt idx="183">
                  <c:v>1166</c:v>
                </c:pt>
                <c:pt idx="184">
                  <c:v>1174</c:v>
                </c:pt>
                <c:pt idx="185">
                  <c:v>1181</c:v>
                </c:pt>
                <c:pt idx="186">
                  <c:v>1189</c:v>
                </c:pt>
                <c:pt idx="187">
                  <c:v>1197</c:v>
                </c:pt>
                <c:pt idx="188">
                  <c:v>1205</c:v>
                </c:pt>
                <c:pt idx="189">
                  <c:v>1213</c:v>
                </c:pt>
                <c:pt idx="190">
                  <c:v>1221</c:v>
                </c:pt>
                <c:pt idx="191">
                  <c:v>1229</c:v>
                </c:pt>
                <c:pt idx="192">
                  <c:v>1236</c:v>
                </c:pt>
                <c:pt idx="193">
                  <c:v>1244</c:v>
                </c:pt>
                <c:pt idx="194">
                  <c:v>1253</c:v>
                </c:pt>
                <c:pt idx="195">
                  <c:v>1261</c:v>
                </c:pt>
                <c:pt idx="196">
                  <c:v>1269</c:v>
                </c:pt>
                <c:pt idx="197">
                  <c:v>1277</c:v>
                </c:pt>
                <c:pt idx="198">
                  <c:v>1285</c:v>
                </c:pt>
                <c:pt idx="199">
                  <c:v>1293</c:v>
                </c:pt>
                <c:pt idx="200">
                  <c:v>1301</c:v>
                </c:pt>
                <c:pt idx="201">
                  <c:v>1309</c:v>
                </c:pt>
                <c:pt idx="202">
                  <c:v>1317</c:v>
                </c:pt>
                <c:pt idx="203">
                  <c:v>1325</c:v>
                </c:pt>
                <c:pt idx="204">
                  <c:v>1333</c:v>
                </c:pt>
                <c:pt idx="205">
                  <c:v>1342</c:v>
                </c:pt>
                <c:pt idx="206">
                  <c:v>1350</c:v>
                </c:pt>
                <c:pt idx="207">
                  <c:v>1358</c:v>
                </c:pt>
                <c:pt idx="208">
                  <c:v>1366</c:v>
                </c:pt>
                <c:pt idx="209">
                  <c:v>1375</c:v>
                </c:pt>
                <c:pt idx="210">
                  <c:v>1383</c:v>
                </c:pt>
                <c:pt idx="211">
                  <c:v>1391</c:v>
                </c:pt>
                <c:pt idx="212">
                  <c:v>1399</c:v>
                </c:pt>
                <c:pt idx="213">
                  <c:v>1408</c:v>
                </c:pt>
                <c:pt idx="214">
                  <c:v>1416</c:v>
                </c:pt>
                <c:pt idx="215">
                  <c:v>1424</c:v>
                </c:pt>
                <c:pt idx="216">
                  <c:v>1433</c:v>
                </c:pt>
                <c:pt idx="217">
                  <c:v>1441</c:v>
                </c:pt>
                <c:pt idx="218">
                  <c:v>1450</c:v>
                </c:pt>
                <c:pt idx="219">
                  <c:v>1458</c:v>
                </c:pt>
                <c:pt idx="220">
                  <c:v>1467</c:v>
                </c:pt>
                <c:pt idx="221">
                  <c:v>1475</c:v>
                </c:pt>
                <c:pt idx="222">
                  <c:v>1484</c:v>
                </c:pt>
                <c:pt idx="223">
                  <c:v>1492</c:v>
                </c:pt>
                <c:pt idx="224">
                  <c:v>1501</c:v>
                </c:pt>
                <c:pt idx="225">
                  <c:v>1509</c:v>
                </c:pt>
                <c:pt idx="226">
                  <c:v>1518</c:v>
                </c:pt>
                <c:pt idx="227">
                  <c:v>1526</c:v>
                </c:pt>
                <c:pt idx="228">
                  <c:v>1535</c:v>
                </c:pt>
                <c:pt idx="229">
                  <c:v>1543</c:v>
                </c:pt>
                <c:pt idx="230">
                  <c:v>1552</c:v>
                </c:pt>
                <c:pt idx="231">
                  <c:v>1561</c:v>
                </c:pt>
                <c:pt idx="232">
                  <c:v>1570</c:v>
                </c:pt>
                <c:pt idx="233">
                  <c:v>1578</c:v>
                </c:pt>
                <c:pt idx="234">
                  <c:v>1587</c:v>
                </c:pt>
                <c:pt idx="235">
                  <c:v>1596</c:v>
                </c:pt>
                <c:pt idx="236">
                  <c:v>1604</c:v>
                </c:pt>
                <c:pt idx="237">
                  <c:v>1613</c:v>
                </c:pt>
                <c:pt idx="238">
                  <c:v>1622</c:v>
                </c:pt>
                <c:pt idx="239">
                  <c:v>1630</c:v>
                </c:pt>
                <c:pt idx="240">
                  <c:v>1639</c:v>
                </c:pt>
                <c:pt idx="241">
                  <c:v>1648</c:v>
                </c:pt>
                <c:pt idx="242">
                  <c:v>1657</c:v>
                </c:pt>
                <c:pt idx="243">
                  <c:v>1666</c:v>
                </c:pt>
                <c:pt idx="244">
                  <c:v>1675</c:v>
                </c:pt>
                <c:pt idx="245">
                  <c:v>1684</c:v>
                </c:pt>
                <c:pt idx="246">
                  <c:v>1692</c:v>
                </c:pt>
                <c:pt idx="247">
                  <c:v>1701</c:v>
                </c:pt>
                <c:pt idx="248">
                  <c:v>1710</c:v>
                </c:pt>
                <c:pt idx="249">
                  <c:v>1719</c:v>
                </c:pt>
                <c:pt idx="250">
                  <c:v>1728</c:v>
                </c:pt>
                <c:pt idx="251">
                  <c:v>1737</c:v>
                </c:pt>
                <c:pt idx="252">
                  <c:v>1746</c:v>
                </c:pt>
                <c:pt idx="253">
                  <c:v>1755</c:v>
                </c:pt>
                <c:pt idx="254">
                  <c:v>1764</c:v>
                </c:pt>
                <c:pt idx="255">
                  <c:v>1773</c:v>
                </c:pt>
                <c:pt idx="256">
                  <c:v>1782</c:v>
                </c:pt>
                <c:pt idx="257">
                  <c:v>1791</c:v>
                </c:pt>
                <c:pt idx="258">
                  <c:v>1800</c:v>
                </c:pt>
                <c:pt idx="259">
                  <c:v>1809</c:v>
                </c:pt>
                <c:pt idx="260">
                  <c:v>1819</c:v>
                </c:pt>
                <c:pt idx="261">
                  <c:v>1828</c:v>
                </c:pt>
                <c:pt idx="262">
                  <c:v>1837</c:v>
                </c:pt>
                <c:pt idx="263">
                  <c:v>1846</c:v>
                </c:pt>
                <c:pt idx="264">
                  <c:v>1855</c:v>
                </c:pt>
                <c:pt idx="265">
                  <c:v>1864</c:v>
                </c:pt>
                <c:pt idx="266">
                  <c:v>1874</c:v>
                </c:pt>
                <c:pt idx="267">
                  <c:v>1883</c:v>
                </c:pt>
                <c:pt idx="268">
                  <c:v>1892</c:v>
                </c:pt>
                <c:pt idx="269">
                  <c:v>1901</c:v>
                </c:pt>
                <c:pt idx="270">
                  <c:v>1910</c:v>
                </c:pt>
                <c:pt idx="271">
                  <c:v>1920</c:v>
                </c:pt>
                <c:pt idx="272">
                  <c:v>1929</c:v>
                </c:pt>
                <c:pt idx="273">
                  <c:v>1938</c:v>
                </c:pt>
                <c:pt idx="274">
                  <c:v>1947</c:v>
                </c:pt>
                <c:pt idx="275">
                  <c:v>1957</c:v>
                </c:pt>
                <c:pt idx="276">
                  <c:v>1966</c:v>
                </c:pt>
                <c:pt idx="277">
                  <c:v>1976</c:v>
                </c:pt>
                <c:pt idx="278">
                  <c:v>1985</c:v>
                </c:pt>
                <c:pt idx="279">
                  <c:v>1994</c:v>
                </c:pt>
                <c:pt idx="280">
                  <c:v>2004</c:v>
                </c:pt>
                <c:pt idx="281">
                  <c:v>2013</c:v>
                </c:pt>
                <c:pt idx="282">
                  <c:v>2022</c:v>
                </c:pt>
                <c:pt idx="283">
                  <c:v>2032</c:v>
                </c:pt>
                <c:pt idx="284">
                  <c:v>2041</c:v>
                </c:pt>
                <c:pt idx="285">
                  <c:v>2051</c:v>
                </c:pt>
                <c:pt idx="286">
                  <c:v>2060</c:v>
                </c:pt>
                <c:pt idx="287">
                  <c:v>2070</c:v>
                </c:pt>
                <c:pt idx="288">
                  <c:v>2079</c:v>
                </c:pt>
                <c:pt idx="289">
                  <c:v>2089</c:v>
                </c:pt>
                <c:pt idx="290">
                  <c:v>2098</c:v>
                </c:pt>
                <c:pt idx="291">
                  <c:v>2107</c:v>
                </c:pt>
                <c:pt idx="292">
                  <c:v>2117</c:v>
                </c:pt>
                <c:pt idx="293">
                  <c:v>2126</c:v>
                </c:pt>
                <c:pt idx="294">
                  <c:v>2136</c:v>
                </c:pt>
                <c:pt idx="295">
                  <c:v>2146</c:v>
                </c:pt>
                <c:pt idx="296">
                  <c:v>2155</c:v>
                </c:pt>
                <c:pt idx="297">
                  <c:v>2165</c:v>
                </c:pt>
                <c:pt idx="298">
                  <c:v>2174</c:v>
                </c:pt>
                <c:pt idx="299">
                  <c:v>2184</c:v>
                </c:pt>
                <c:pt idx="300">
                  <c:v>2194</c:v>
                </c:pt>
                <c:pt idx="301">
                  <c:v>2203</c:v>
                </c:pt>
                <c:pt idx="302">
                  <c:v>2213</c:v>
                </c:pt>
                <c:pt idx="303">
                  <c:v>2222</c:v>
                </c:pt>
                <c:pt idx="304">
                  <c:v>2232</c:v>
                </c:pt>
                <c:pt idx="305">
                  <c:v>2242</c:v>
                </c:pt>
                <c:pt idx="306">
                  <c:v>2251</c:v>
                </c:pt>
                <c:pt idx="307">
                  <c:v>2261</c:v>
                </c:pt>
                <c:pt idx="308">
                  <c:v>2271</c:v>
                </c:pt>
                <c:pt idx="309">
                  <c:v>2281</c:v>
                </c:pt>
                <c:pt idx="310">
                  <c:v>2290</c:v>
                </c:pt>
                <c:pt idx="311">
                  <c:v>2300</c:v>
                </c:pt>
                <c:pt idx="312">
                  <c:v>2309</c:v>
                </c:pt>
                <c:pt idx="313">
                  <c:v>2319</c:v>
                </c:pt>
                <c:pt idx="314">
                  <c:v>2329</c:v>
                </c:pt>
                <c:pt idx="315">
                  <c:v>2338</c:v>
                </c:pt>
                <c:pt idx="316">
                  <c:v>2348</c:v>
                </c:pt>
                <c:pt idx="317">
                  <c:v>2358</c:v>
                </c:pt>
                <c:pt idx="318">
                  <c:v>2368</c:v>
                </c:pt>
                <c:pt idx="319">
                  <c:v>2378</c:v>
                </c:pt>
                <c:pt idx="320">
                  <c:v>2388</c:v>
                </c:pt>
                <c:pt idx="321">
                  <c:v>2397</c:v>
                </c:pt>
                <c:pt idx="322">
                  <c:v>2407</c:v>
                </c:pt>
                <c:pt idx="323">
                  <c:v>2417</c:v>
                </c:pt>
                <c:pt idx="324">
                  <c:v>2427</c:v>
                </c:pt>
                <c:pt idx="325">
                  <c:v>2436</c:v>
                </c:pt>
                <c:pt idx="326">
                  <c:v>2446</c:v>
                </c:pt>
                <c:pt idx="327">
                  <c:v>2456</c:v>
                </c:pt>
                <c:pt idx="328">
                  <c:v>2466</c:v>
                </c:pt>
                <c:pt idx="329">
                  <c:v>2476</c:v>
                </c:pt>
                <c:pt idx="330">
                  <c:v>2486</c:v>
                </c:pt>
                <c:pt idx="331">
                  <c:v>2495</c:v>
                </c:pt>
                <c:pt idx="332">
                  <c:v>2505</c:v>
                </c:pt>
                <c:pt idx="333">
                  <c:v>2515</c:v>
                </c:pt>
                <c:pt idx="334">
                  <c:v>2525</c:v>
                </c:pt>
                <c:pt idx="335">
                  <c:v>2535</c:v>
                </c:pt>
                <c:pt idx="336">
                  <c:v>2545</c:v>
                </c:pt>
                <c:pt idx="337">
                  <c:v>2555</c:v>
                </c:pt>
                <c:pt idx="338">
                  <c:v>2564</c:v>
                </c:pt>
                <c:pt idx="339">
                  <c:v>2574</c:v>
                </c:pt>
                <c:pt idx="340">
                  <c:v>2584</c:v>
                </c:pt>
                <c:pt idx="341">
                  <c:v>2594</c:v>
                </c:pt>
                <c:pt idx="342">
                  <c:v>2604</c:v>
                </c:pt>
                <c:pt idx="343">
                  <c:v>2614</c:v>
                </c:pt>
                <c:pt idx="344">
                  <c:v>2624</c:v>
                </c:pt>
                <c:pt idx="345">
                  <c:v>2634</c:v>
                </c:pt>
                <c:pt idx="346">
                  <c:v>2644</c:v>
                </c:pt>
                <c:pt idx="347">
                  <c:v>2654</c:v>
                </c:pt>
                <c:pt idx="348">
                  <c:v>2664</c:v>
                </c:pt>
                <c:pt idx="349">
                  <c:v>2673</c:v>
                </c:pt>
                <c:pt idx="350">
                  <c:v>2683</c:v>
                </c:pt>
                <c:pt idx="351">
                  <c:v>2693</c:v>
                </c:pt>
                <c:pt idx="352">
                  <c:v>2703</c:v>
                </c:pt>
                <c:pt idx="353">
                  <c:v>2713</c:v>
                </c:pt>
                <c:pt idx="354">
                  <c:v>2723</c:v>
                </c:pt>
                <c:pt idx="355">
                  <c:v>2733</c:v>
                </c:pt>
                <c:pt idx="356">
                  <c:v>2743</c:v>
                </c:pt>
                <c:pt idx="357">
                  <c:v>2753</c:v>
                </c:pt>
                <c:pt idx="358">
                  <c:v>2763</c:v>
                </c:pt>
                <c:pt idx="359">
                  <c:v>2773</c:v>
                </c:pt>
                <c:pt idx="360">
                  <c:v>2783</c:v>
                </c:pt>
                <c:pt idx="361">
                  <c:v>2792</c:v>
                </c:pt>
                <c:pt idx="362">
                  <c:v>2802</c:v>
                </c:pt>
                <c:pt idx="363">
                  <c:v>2812</c:v>
                </c:pt>
                <c:pt idx="364">
                  <c:v>2822</c:v>
                </c:pt>
                <c:pt idx="365">
                  <c:v>2832</c:v>
                </c:pt>
                <c:pt idx="366">
                  <c:v>2842</c:v>
                </c:pt>
                <c:pt idx="367">
                  <c:v>2852</c:v>
                </c:pt>
                <c:pt idx="368">
                  <c:v>2862</c:v>
                </c:pt>
                <c:pt idx="369">
                  <c:v>2872</c:v>
                </c:pt>
                <c:pt idx="370">
                  <c:v>2882</c:v>
                </c:pt>
                <c:pt idx="371">
                  <c:v>2892</c:v>
                </c:pt>
                <c:pt idx="372">
                  <c:v>2897</c:v>
                </c:pt>
                <c:pt idx="373">
                  <c:v>2903</c:v>
                </c:pt>
                <c:pt idx="374">
                  <c:v>2908</c:v>
                </c:pt>
                <c:pt idx="375">
                  <c:v>2914</c:v>
                </c:pt>
                <c:pt idx="376">
                  <c:v>2919</c:v>
                </c:pt>
              </c:numCache>
            </c:numRef>
          </c:yVal>
          <c:smooth val="1"/>
        </c:ser>
        <c:axId val="56960850"/>
        <c:axId val="46697088"/>
      </c:scatterChart>
      <c:valAx>
        <c:axId val="70013945"/>
        <c:scaling>
          <c:orientation val="minMax"/>
          <c:max val="20"/>
          <c:min val="-2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Absolute Oxygen Fugacity (log fO2)</a:t>
                </a:r>
              </a:p>
            </c:rich>
          </c:tx>
          <c:layout>
            <c:manualLayout>
              <c:xMode val="edge"/>
              <c:yMode val="edge"/>
              <c:x val="0.374541531823085"/>
              <c:y val="0.750255550558122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in"/>
        <c:minorTickMark val="in"/>
        <c:tickLblPos val="high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719835"/>
        <c:crossesAt val="4300"/>
        <c:crossBetween val="midCat"/>
      </c:valAx>
      <c:valAx>
        <c:axId val="10719835"/>
        <c:scaling>
          <c:orientation val="maxMin"/>
          <c:max val="4300"/>
          <c:min val="18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T/K</a:t>
                </a:r>
              </a:p>
            </c:rich>
          </c:tx>
          <c:layout>
            <c:manualLayout>
              <c:xMode val="edge"/>
              <c:yMode val="edge"/>
              <c:x val="0.015361380798274"/>
              <c:y val="0.377683280860285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013945"/>
        <c:crossesAt val="-40"/>
        <c:crossBetween val="midCat"/>
      </c:valAx>
      <c:valAx>
        <c:axId val="56960850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697088"/>
        <c:crossBetween val="midCat"/>
      </c:valAx>
      <c:valAx>
        <c:axId val="46697088"/>
        <c:scaling>
          <c:orientation val="maxMin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Depth/ km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960850"/>
        <c:crosses val="max"/>
        <c:crossBetween val="midCat"/>
      </c:valAx>
      <c:spPr>
        <a:noFill/>
        <a:ln w="9360">
          <a:solidFill>
            <a:srgbClr val="000000"/>
          </a:solidFill>
          <a:round/>
        </a:ln>
      </c:spPr>
    </c:plotArea>
    <c:legend>
      <c:legendPos val="b"/>
      <c:layout>
        <c:manualLayout>
          <c:xMode val="edge"/>
          <c:yMode val="edge"/>
          <c:x val="0.0761165048543689"/>
          <c:y val="0.604857505008791"/>
          <c:w val="0.921808923793907"/>
          <c:h val="0.11011612692181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234360</xdr:colOff>
      <xdr:row>37</xdr:row>
      <xdr:rowOff>51120</xdr:rowOff>
    </xdr:to>
    <xdr:graphicFrame>
      <xdr:nvGraphicFramePr>
        <xdr:cNvPr id="0" name="Chart 1"/>
        <xdr:cNvGraphicFramePr/>
      </xdr:nvGraphicFramePr>
      <xdr:xfrm>
        <a:off x="0" y="0"/>
        <a:ext cx="9309600" cy="607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19</xdr:col>
      <xdr:colOff>48960</xdr:colOff>
      <xdr:row>8</xdr:row>
      <xdr:rowOff>153000</xdr:rowOff>
    </xdr:from>
    <xdr:to>
      <xdr:col>28</xdr:col>
      <xdr:colOff>185040</xdr:colOff>
      <xdr:row>34</xdr:row>
      <xdr:rowOff>2520</xdr:rowOff>
    </xdr:to>
    <xdr:graphicFrame>
      <xdr:nvGraphicFramePr>
        <xdr:cNvPr id="1" name="Chart 4"/>
        <xdr:cNvGraphicFramePr/>
      </xdr:nvGraphicFramePr>
      <xdr:xfrm>
        <a:off x="15600600" y="1554840"/>
        <a:ext cx="7669800" cy="440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67680</xdr:colOff>
      <xdr:row>4</xdr:row>
      <xdr:rowOff>122760</xdr:rowOff>
    </xdr:from>
    <xdr:to>
      <xdr:col>37</xdr:col>
      <xdr:colOff>2437920</xdr:colOff>
      <xdr:row>54</xdr:row>
      <xdr:rowOff>163800</xdr:rowOff>
    </xdr:to>
    <xdr:graphicFrame>
      <xdr:nvGraphicFramePr>
        <xdr:cNvPr id="2" name="Chart 5"/>
        <xdr:cNvGraphicFramePr/>
      </xdr:nvGraphicFramePr>
      <xdr:xfrm>
        <a:off x="25440120" y="823680"/>
        <a:ext cx="8342640" cy="880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D:/postdoc/zheijiang%20university/Magma%20Ocean%20Project%20with%20Dr.%20Deng/magma%20ocean%20redox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H476"/>
  <sheetViews>
    <sheetView showFormulas="false" showGridLines="true" showRowColHeaders="true" showZeros="true" rightToLeft="false" tabSelected="false" showOutlineSymbols="true" defaultGridColor="true" view="normal" topLeftCell="AL1" colorId="64" zoomScale="100" zoomScaleNormal="100" zoomScalePageLayoutView="100" workbookViewId="0">
      <selection pane="topLeft" activeCell="AQ22" activeCellId="0" sqref="AQ22"/>
    </sheetView>
  </sheetViews>
  <sheetFormatPr defaultColWidth="8.5429687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2" t="s">
        <v>16</v>
      </c>
      <c r="S1" s="1" t="s">
        <v>17</v>
      </c>
      <c r="T1" s="1" t="s">
        <v>18</v>
      </c>
      <c r="U1" s="3" t="s">
        <v>19</v>
      </c>
      <c r="W1" s="4" t="s">
        <v>20</v>
      </c>
      <c r="Y1" s="5"/>
      <c r="Z1" s="6"/>
      <c r="AA1" s="3" t="s">
        <v>3</v>
      </c>
      <c r="AB1" s="3" t="s">
        <v>4</v>
      </c>
      <c r="AC1" s="3" t="s">
        <v>5</v>
      </c>
      <c r="AD1" s="3" t="s">
        <v>6</v>
      </c>
      <c r="AE1" s="3" t="s">
        <v>7</v>
      </c>
      <c r="AF1" s="3" t="s">
        <v>8</v>
      </c>
      <c r="AG1" s="3" t="s">
        <v>9</v>
      </c>
      <c r="AH1" s="3" t="s">
        <v>10</v>
      </c>
      <c r="AI1" s="7" t="s">
        <v>11</v>
      </c>
      <c r="AJ1" s="7" t="s">
        <v>12</v>
      </c>
      <c r="AK1" s="3" t="s">
        <v>13</v>
      </c>
      <c r="AL1" s="3" t="s">
        <v>14</v>
      </c>
      <c r="AM1" s="8" t="s">
        <v>20</v>
      </c>
      <c r="AN1" s="9" t="s">
        <v>21</v>
      </c>
      <c r="AO1" s="8" t="s">
        <v>22</v>
      </c>
      <c r="AR1" s="10" t="s">
        <v>23</v>
      </c>
      <c r="AT1" s="11"/>
      <c r="AV1" s="12"/>
      <c r="AW1" s="12"/>
      <c r="AX1" s="12"/>
      <c r="AY1" s="12"/>
      <c r="AZ1" s="12" t="s">
        <v>24</v>
      </c>
      <c r="BA1" s="12"/>
      <c r="BB1" s="12"/>
      <c r="BC1" s="12"/>
      <c r="BD1" s="12"/>
      <c r="BE1" s="12"/>
      <c r="BF1" s="12"/>
      <c r="BG1" s="12"/>
    </row>
    <row r="2" customFormat="false" ht="13.8" hidden="false" customHeight="false" outlineLevel="0" collapsed="false">
      <c r="A2" s="3" t="n">
        <v>0</v>
      </c>
      <c r="B2" s="13" t="n">
        <v>0.0001</v>
      </c>
      <c r="C2" s="13" t="n">
        <v>-8.03</v>
      </c>
      <c r="D2" s="13" t="n">
        <v>1473</v>
      </c>
      <c r="E2" s="13" t="n">
        <v>0.054801438316447</v>
      </c>
      <c r="F2" s="13" t="n">
        <v>0.0947432558586265</v>
      </c>
      <c r="G2" s="13" t="n">
        <v>0.172457959336983</v>
      </c>
      <c r="H2" s="13" t="n">
        <v>0.468271264588614</v>
      </c>
      <c r="I2" s="13" t="n">
        <v>0.0100337366247931</v>
      </c>
      <c r="J2" s="13" t="n">
        <v>0.0861394562261447</v>
      </c>
      <c r="K2" s="13" t="n">
        <v>0.0126735876744601</v>
      </c>
      <c r="L2" s="13" t="n">
        <v>0.00184316435695981</v>
      </c>
      <c r="M2" s="13" t="n">
        <v>0.0990361370169718</v>
      </c>
      <c r="N2" s="13" t="n">
        <v>0.0121623326161193</v>
      </c>
      <c r="O2" s="13" t="n">
        <v>0</v>
      </c>
      <c r="P2" s="13" t="n">
        <v>0</v>
      </c>
      <c r="Q2" s="14" t="n">
        <v>0.0121623326161193</v>
      </c>
      <c r="R2" s="14" t="n">
        <v>0.0868738044008524</v>
      </c>
      <c r="S2" s="13" t="n">
        <v>0.12280701754386</v>
      </c>
      <c r="T2" s="13" t="n">
        <v>0.14</v>
      </c>
      <c r="U2" s="15" t="s">
        <v>25</v>
      </c>
      <c r="V2" s="16" t="n">
        <v>-331000</v>
      </c>
      <c r="W2" s="16" t="n">
        <v>-32214.882653538</v>
      </c>
      <c r="X2" s="16" t="n">
        <f aca="false">-W2/(8.314*D2)</f>
        <v>2.63053319575452</v>
      </c>
      <c r="Y2" s="5" t="n">
        <f aca="false">X2+C2/4 - LN(AN2)</f>
        <v>2.58914605212735</v>
      </c>
      <c r="Z2" s="6" t="n">
        <f aca="false">EXP(Y2)</f>
        <v>13.3183935319237</v>
      </c>
      <c r="AA2" s="17" t="n">
        <v>0.054801438316447</v>
      </c>
      <c r="AB2" s="8" t="n">
        <v>0.0947432558586265</v>
      </c>
      <c r="AC2" s="8" t="n">
        <v>0.172457959336983</v>
      </c>
      <c r="AD2" s="8" t="n">
        <v>0.468271264588614</v>
      </c>
      <c r="AE2" s="8" t="n">
        <v>0.0100337366247931</v>
      </c>
      <c r="AF2" s="8" t="n">
        <v>0.0861394562261447</v>
      </c>
      <c r="AG2" s="8" t="n">
        <v>0.0126735876744601</v>
      </c>
      <c r="AH2" s="8" t="n">
        <v>0.00184316435695981</v>
      </c>
      <c r="AI2" s="17" t="n">
        <f aca="false">R2</f>
        <v>0.0868738044008524</v>
      </c>
      <c r="AJ2" s="17" t="n">
        <f aca="false">Q2</f>
        <v>0.0121623326161193</v>
      </c>
      <c r="AK2" s="8" t="n">
        <v>0</v>
      </c>
      <c r="AL2" s="8" t="n">
        <v>0</v>
      </c>
      <c r="AM2" s="17" t="n">
        <v>-32214.882653538</v>
      </c>
      <c r="AN2" s="9" t="n">
        <f aca="false">AJ2/AI2</f>
        <v>0.14</v>
      </c>
      <c r="AO2" s="8" t="n">
        <f aca="false">AI2-AJ2</f>
        <v>0.0747114717847331</v>
      </c>
      <c r="AP2" s="8" t="n">
        <f aca="false">AA2*$BA$3+AB2*$AW$3+AC2*$AY$3+AD2*$AX$3+AE2*$BB$3+AF2*$AZ$3+AG2*BD3</f>
        <v>10111.0762637818</v>
      </c>
      <c r="AQ2" s="8" t="n">
        <f aca="false">AP2/(D2*8.314)</f>
        <v>0.825628391781913</v>
      </c>
      <c r="AR2" s="8" t="n">
        <f aca="false">('[1]Sheet1 (4)'!AO2*$BE$3)/(8.314*'[1]Sheet1 (4)'!D2)</f>
        <v>-0.0866922730454073</v>
      </c>
      <c r="AS2" s="8" t="n">
        <f aca="false">AQ2+AR2</f>
        <v>0.738936118736505</v>
      </c>
      <c r="AT2" s="11" t="n">
        <f aca="false">EXP(AS2)</f>
        <v>2.09370687368581</v>
      </c>
      <c r="AU2" s="8" t="n">
        <v>21.4326765119921</v>
      </c>
      <c r="AV2" s="12"/>
      <c r="AW2" s="12" t="s">
        <v>4</v>
      </c>
      <c r="AX2" s="12" t="s">
        <v>6</v>
      </c>
      <c r="AY2" s="12" t="s">
        <v>26</v>
      </c>
      <c r="AZ2" s="12" t="s">
        <v>8</v>
      </c>
      <c r="BA2" s="12" t="s">
        <v>27</v>
      </c>
      <c r="BB2" s="12" t="s">
        <v>28</v>
      </c>
      <c r="BC2" s="12" t="s">
        <v>29</v>
      </c>
      <c r="BD2" s="12" t="s">
        <v>9</v>
      </c>
      <c r="BE2" s="12" t="s">
        <v>30</v>
      </c>
      <c r="BF2" s="12" t="s">
        <v>31</v>
      </c>
      <c r="BG2" s="12" t="s">
        <v>32</v>
      </c>
      <c r="BH2" s="8" t="n">
        <v>3.06491669725328</v>
      </c>
    </row>
    <row r="3" customFormat="false" ht="13.8" hidden="false" customHeight="false" outlineLevel="0" collapsed="false">
      <c r="A3" s="3" t="n">
        <v>1</v>
      </c>
      <c r="B3" s="13" t="n">
        <v>0.0001</v>
      </c>
      <c r="C3" s="13" t="n">
        <v>-8.03</v>
      </c>
      <c r="D3" s="13" t="n">
        <v>1473</v>
      </c>
      <c r="E3" s="13" t="n">
        <v>0.0536301323706957</v>
      </c>
      <c r="F3" s="13" t="n">
        <v>0.0933752030728139</v>
      </c>
      <c r="G3" s="13" t="n">
        <v>0.17192469241049</v>
      </c>
      <c r="H3" s="13" t="n">
        <v>0.46810963085182</v>
      </c>
      <c r="I3" s="13" t="n">
        <v>0.0109026573385486</v>
      </c>
      <c r="J3" s="13" t="n">
        <v>0.0894710133972956</v>
      </c>
      <c r="K3" s="13" t="n">
        <v>0.0134848656555733</v>
      </c>
      <c r="L3" s="13" t="n">
        <v>0.0011242671256488</v>
      </c>
      <c r="M3" s="13" t="n">
        <v>0.0979775377771142</v>
      </c>
      <c r="N3" s="13" t="n">
        <v>0.0140926595432836</v>
      </c>
      <c r="O3" s="13" t="n">
        <v>0</v>
      </c>
      <c r="P3" s="13" t="n">
        <v>0</v>
      </c>
      <c r="Q3" s="14" t="n">
        <v>0.0140926595432836</v>
      </c>
      <c r="R3" s="14" t="n">
        <v>0.0838848782338307</v>
      </c>
      <c r="S3" s="13" t="n">
        <v>0.143835616438356</v>
      </c>
      <c r="T3" s="13" t="n">
        <v>0.168</v>
      </c>
      <c r="U3" s="15" t="s">
        <v>25</v>
      </c>
      <c r="V3" s="8" t="n">
        <v>-190.379</v>
      </c>
      <c r="W3" s="16" t="n">
        <v>-32214.882653538</v>
      </c>
      <c r="X3" s="16" t="n">
        <f aca="false">-W3/(8.314*D3)</f>
        <v>2.63053319575452</v>
      </c>
      <c r="Y3" s="5" t="n">
        <f aca="false">X3+C3/4 - LN(AN3)</f>
        <v>2.40682449533339</v>
      </c>
      <c r="Z3" s="6" t="n">
        <f aca="false">EXP(Y3)</f>
        <v>11.098661276603</v>
      </c>
      <c r="AA3" s="8" t="n">
        <v>0.0536301323706957</v>
      </c>
      <c r="AB3" s="8" t="n">
        <v>0.0933752030728139</v>
      </c>
      <c r="AC3" s="8" t="n">
        <v>0.17192469241049</v>
      </c>
      <c r="AD3" s="8" t="n">
        <v>0.46810963085182</v>
      </c>
      <c r="AE3" s="8" t="n">
        <v>0.0109026573385486</v>
      </c>
      <c r="AF3" s="8" t="n">
        <v>0.0894710133972956</v>
      </c>
      <c r="AG3" s="8" t="n">
        <v>0.0134848656555733</v>
      </c>
      <c r="AH3" s="8" t="n">
        <v>0.0011242671256488</v>
      </c>
      <c r="AI3" s="17" t="n">
        <f aca="false">R3</f>
        <v>0.0838848782338307</v>
      </c>
      <c r="AJ3" s="17" t="n">
        <f aca="false">Q3</f>
        <v>0.0140926595432836</v>
      </c>
      <c r="AK3" s="8" t="n">
        <v>0</v>
      </c>
      <c r="AL3" s="8" t="n">
        <v>0</v>
      </c>
      <c r="AM3" s="17" t="n">
        <v>-32214.882653538</v>
      </c>
      <c r="AN3" s="9" t="n">
        <f aca="false">AJ3/AI3</f>
        <v>0.168000000000001</v>
      </c>
      <c r="AO3" s="8" t="n">
        <f aca="false">AI3-AJ3</f>
        <v>0.0697922186905471</v>
      </c>
      <c r="AP3" s="8" t="n">
        <f aca="false">AA3*$BA$3+AB3*$AW$3+AC3*$AY$3+AD3*$AX$3+AE3*$BB$3+AF3*$AZ$3+AG3*BD4</f>
        <v>9749.25537460529</v>
      </c>
      <c r="AQ3" s="8" t="n">
        <f aca="false">AP3/(D3*8.314)</f>
        <v>0.796083604357653</v>
      </c>
      <c r="AR3" s="8" t="n">
        <f aca="false">('[1]Sheet1 (4)'!AO3*$BE$3)/(8.314*'[1]Sheet1 (4)'!D3)</f>
        <v>-0.0809841639393599</v>
      </c>
      <c r="AS3" s="8" t="n">
        <f aca="false">AQ3+AR3</f>
        <v>0.715099440418293</v>
      </c>
      <c r="AT3" s="11" t="n">
        <f aca="false">EXP(AS3)</f>
        <v>2.04438996714451</v>
      </c>
      <c r="AU3" s="8" t="n">
        <v>18.2992442733966</v>
      </c>
      <c r="AV3" s="12" t="s">
        <v>33</v>
      </c>
      <c r="AW3" s="12" t="n">
        <v>68628.9892101721</v>
      </c>
      <c r="AX3" s="12" t="n">
        <v>4601.29510368211</v>
      </c>
      <c r="AY3" s="12" t="n">
        <v>40923.4866228262</v>
      </c>
      <c r="AZ3" s="12" t="n">
        <v>-58108.5783032724</v>
      </c>
      <c r="BA3" s="12" t="n">
        <v>0</v>
      </c>
      <c r="BB3" s="12" t="n">
        <v>-59584.1384309894</v>
      </c>
      <c r="BC3" s="12" t="n">
        <v>0</v>
      </c>
      <c r="BD3" s="12" t="n">
        <v>0</v>
      </c>
      <c r="BE3" s="12" t="n">
        <v>-14210.3856840033</v>
      </c>
      <c r="BF3" s="12" t="n">
        <v>249</v>
      </c>
      <c r="BG3" s="12" t="n">
        <v>0.0621980440027105</v>
      </c>
      <c r="BH3" s="8" t="n">
        <v>2.90685976245895</v>
      </c>
    </row>
    <row r="4" customFormat="false" ht="13.8" hidden="false" customHeight="false" outlineLevel="0" collapsed="false">
      <c r="A4" s="3" t="n">
        <v>2</v>
      </c>
      <c r="B4" s="13" t="n">
        <v>0.0001</v>
      </c>
      <c r="C4" s="13" t="n">
        <v>-8.03</v>
      </c>
      <c r="D4" s="13" t="n">
        <v>1473</v>
      </c>
      <c r="E4" s="13" t="n">
        <v>0.0592501415747641</v>
      </c>
      <c r="F4" s="13" t="n">
        <v>0.09522865062024</v>
      </c>
      <c r="G4" s="13" t="n">
        <v>0.169546558967786</v>
      </c>
      <c r="H4" s="13" t="n">
        <v>0.465970459563133</v>
      </c>
      <c r="I4" s="13" t="n">
        <v>0.00925892556065216</v>
      </c>
      <c r="J4" s="13" t="n">
        <v>0.0874981348958755</v>
      </c>
      <c r="K4" s="13" t="n">
        <v>0.0148725051726128</v>
      </c>
      <c r="L4" s="13" t="n">
        <v>0.00143480867955814</v>
      </c>
      <c r="M4" s="13" t="n">
        <v>0.0969398149653779</v>
      </c>
      <c r="N4" s="13" t="n">
        <v>0.00960664832990231</v>
      </c>
      <c r="O4" s="13" t="n">
        <v>0</v>
      </c>
      <c r="P4" s="13" t="n">
        <v>0</v>
      </c>
      <c r="Q4" s="14" t="n">
        <v>0.00960664832990231</v>
      </c>
      <c r="R4" s="14" t="n">
        <v>0.0873331666354756</v>
      </c>
      <c r="S4" s="13" t="n">
        <v>0.0990990990990991</v>
      </c>
      <c r="T4" s="13" t="n">
        <v>0.11</v>
      </c>
      <c r="U4" s="15" t="s">
        <v>25</v>
      </c>
      <c r="V4" s="8" t="n">
        <v>14.785</v>
      </c>
      <c r="W4" s="16" t="n">
        <v>-32214.882653538</v>
      </c>
      <c r="X4" s="16" t="n">
        <f aca="false">-W4/(8.314*D4)</f>
        <v>2.63053319575452</v>
      </c>
      <c r="Y4" s="5" t="n">
        <f aca="false">X4+C4/4 - LN(AN4)</f>
        <v>2.83030810894424</v>
      </c>
      <c r="Z4" s="6" t="n">
        <f aca="false">EXP(Y4)</f>
        <v>16.9506826769937</v>
      </c>
      <c r="AA4" s="8" t="n">
        <v>0.0592501415747641</v>
      </c>
      <c r="AB4" s="8" t="n">
        <v>0.09522865062024</v>
      </c>
      <c r="AC4" s="8" t="n">
        <v>0.169546558967786</v>
      </c>
      <c r="AD4" s="8" t="n">
        <v>0.465970459563133</v>
      </c>
      <c r="AE4" s="8" t="n">
        <v>0.00925892556065216</v>
      </c>
      <c r="AF4" s="8" t="n">
        <v>0.0874981348958755</v>
      </c>
      <c r="AG4" s="8" t="n">
        <v>0.0148725051726128</v>
      </c>
      <c r="AH4" s="8" t="n">
        <v>0.00143480867955814</v>
      </c>
      <c r="AI4" s="17" t="n">
        <f aca="false">R4</f>
        <v>0.0873331666354756</v>
      </c>
      <c r="AJ4" s="17" t="n">
        <f aca="false">Q4</f>
        <v>0.00960664832990231</v>
      </c>
      <c r="AK4" s="8" t="n">
        <v>0</v>
      </c>
      <c r="AL4" s="8" t="n">
        <v>0</v>
      </c>
      <c r="AM4" s="17" t="n">
        <v>-32214.882653538</v>
      </c>
      <c r="AN4" s="9" t="n">
        <f aca="false">AJ4/AI4</f>
        <v>0.11</v>
      </c>
      <c r="AO4" s="8" t="n">
        <f aca="false">AI4-AJ4</f>
        <v>0.0777265183055733</v>
      </c>
      <c r="AP4" s="8" t="n">
        <f aca="false">AA4*$BA$3+AB4*$AW$3+AC4*$AY$3+AD4*$AX$3+AE4*$BB$3+AF4*$AZ$3+AG4*BD5</f>
        <v>9981.87264251306</v>
      </c>
      <c r="AQ4" s="8" t="n">
        <f aca="false">AP4/(D4*8.314)</f>
        <v>0.815078161988609</v>
      </c>
      <c r="AR4" s="8" t="n">
        <f aca="false">('[1]Sheet1 (4)'!AO4*$BE$3)/(8.314*'[1]Sheet1 (4)'!D4)</f>
        <v>-0.0901908152369252</v>
      </c>
      <c r="AS4" s="8" t="n">
        <f aca="false">AQ4+AR4</f>
        <v>0.724887346751684</v>
      </c>
      <c r="AT4" s="11" t="n">
        <f aca="false">EXP(AS4)</f>
        <v>2.06449851440218</v>
      </c>
      <c r="AU4" s="8" t="n">
        <v>26.5601110842389</v>
      </c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8" t="n">
        <v>3.279410506988</v>
      </c>
    </row>
    <row r="5" customFormat="false" ht="13.8" hidden="false" customHeight="false" outlineLevel="0" collapsed="false">
      <c r="A5" s="3" t="n">
        <v>3</v>
      </c>
      <c r="B5" s="13" t="n">
        <v>0.0001</v>
      </c>
      <c r="C5" s="13" t="n">
        <v>-8.03</v>
      </c>
      <c r="D5" s="13" t="n">
        <v>1473</v>
      </c>
      <c r="E5" s="13" t="n">
        <v>0.0567016143316226</v>
      </c>
      <c r="F5" s="13" t="n">
        <v>0.0935394316168456</v>
      </c>
      <c r="G5" s="13" t="n">
        <v>0.172671984363731</v>
      </c>
      <c r="H5" s="13" t="n">
        <v>0.468168152201131</v>
      </c>
      <c r="I5" s="13" t="n">
        <v>0.0104620820860906</v>
      </c>
      <c r="J5" s="13" t="n">
        <v>0.0882104696084625</v>
      </c>
      <c r="K5" s="13" t="n">
        <v>0.0134569747686442</v>
      </c>
      <c r="L5" s="13" t="n">
        <v>0</v>
      </c>
      <c r="M5" s="13" t="n">
        <v>0.0967892910234732</v>
      </c>
      <c r="N5" s="13" t="n">
        <v>0.0113618496964889</v>
      </c>
      <c r="O5" s="13" t="n">
        <v>0</v>
      </c>
      <c r="P5" s="13" t="n">
        <v>0</v>
      </c>
      <c r="Q5" s="14" t="n">
        <v>0.0113618496964889</v>
      </c>
      <c r="R5" s="14" t="n">
        <v>0.0854274413269842</v>
      </c>
      <c r="S5" s="13" t="n">
        <v>0.11738746690203</v>
      </c>
      <c r="T5" s="13" t="n">
        <v>0.133</v>
      </c>
      <c r="U5" s="15" t="s">
        <v>25</v>
      </c>
      <c r="V5" s="16" t="n">
        <v>-0.001649</v>
      </c>
      <c r="W5" s="16" t="n">
        <v>-32214.882653538</v>
      </c>
      <c r="X5" s="16" t="n">
        <f aca="false">-W5/(8.314*D5)</f>
        <v>2.63053319575452</v>
      </c>
      <c r="Y5" s="5" t="n">
        <f aca="false">X5+C5/4 - LN(AN5)</f>
        <v>2.6404393465149</v>
      </c>
      <c r="Z5" s="6" t="n">
        <f aca="false">EXP(Y5)</f>
        <v>14.0193616125512</v>
      </c>
      <c r="AA5" s="6" t="n">
        <v>0.0567016143316226</v>
      </c>
      <c r="AB5" s="8" t="n">
        <v>0.0935394316168456</v>
      </c>
      <c r="AC5" s="8" t="n">
        <v>0.172671984363731</v>
      </c>
      <c r="AD5" s="8" t="n">
        <v>0.468168152201131</v>
      </c>
      <c r="AE5" s="8" t="n">
        <v>0.0104620820860906</v>
      </c>
      <c r="AF5" s="8" t="n">
        <v>0.0882104696084625</v>
      </c>
      <c r="AG5" s="8" t="n">
        <v>0.0134569747686442</v>
      </c>
      <c r="AH5" s="8" t="n">
        <v>0</v>
      </c>
      <c r="AI5" s="17" t="n">
        <f aca="false">R5</f>
        <v>0.0854274413269842</v>
      </c>
      <c r="AJ5" s="17" t="n">
        <f aca="false">Q5</f>
        <v>0.0113618496964889</v>
      </c>
      <c r="AK5" s="8" t="n">
        <v>0</v>
      </c>
      <c r="AL5" s="8" t="n">
        <v>0</v>
      </c>
      <c r="AM5" s="17" t="n">
        <v>-32214.882653538</v>
      </c>
      <c r="AN5" s="9" t="n">
        <f aca="false">AJ5/AI5</f>
        <v>0.133</v>
      </c>
      <c r="AO5" s="8" t="n">
        <f aca="false">AI5-AJ5</f>
        <v>0.0740655916304953</v>
      </c>
      <c r="AP5" s="8" t="n">
        <f aca="false">AA5*$BA$3+AB5*$AW$3+AC5*$AY$3+AD5*$AX$3+AE5*$BB$3+AF5*$AZ$3+AG5*BD6</f>
        <v>9890.87698412133</v>
      </c>
      <c r="AQ5" s="8" t="n">
        <f aca="false">AP5/(D5*8.314)</f>
        <v>0.807647835370837</v>
      </c>
      <c r="AR5" s="8" t="n">
        <f aca="false">('[1]Sheet1 (4)'!AO5*$BE$3)/(8.314*'[1]Sheet1 (4)'!D5)</f>
        <v>-0.085942818947553</v>
      </c>
      <c r="AS5" s="8" t="n">
        <f aca="false">AQ5+AR5</f>
        <v>0.721705016423284</v>
      </c>
      <c r="AT5" s="11" t="n">
        <f aca="false">EXP(AS5)</f>
        <v>2.05793904090835</v>
      </c>
      <c r="AU5" s="8" t="n">
        <v>22.4221814294432</v>
      </c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8" t="n">
        <v>3.11005071128029</v>
      </c>
    </row>
    <row r="6" customFormat="false" ht="13.8" hidden="false" customHeight="false" outlineLevel="0" collapsed="false">
      <c r="A6" s="3" t="n">
        <v>4</v>
      </c>
      <c r="B6" s="13" t="n">
        <v>0.0001</v>
      </c>
      <c r="C6" s="13" t="n">
        <v>-6.11</v>
      </c>
      <c r="D6" s="13" t="n">
        <v>1632</v>
      </c>
      <c r="E6" s="13" t="n">
        <v>0.049952753885524</v>
      </c>
      <c r="F6" s="13" t="n">
        <v>0.0942025683691173</v>
      </c>
      <c r="G6" s="13" t="n">
        <v>0.169135598922198</v>
      </c>
      <c r="H6" s="13" t="n">
        <v>0.471538579162715</v>
      </c>
      <c r="I6" s="13" t="n">
        <v>0.00988426832202922</v>
      </c>
      <c r="J6" s="13" t="n">
        <v>0.0916626426292238</v>
      </c>
      <c r="K6" s="13" t="n">
        <v>0.0131524168194829</v>
      </c>
      <c r="L6" s="13" t="n">
        <v>0.00153696766643544</v>
      </c>
      <c r="M6" s="13" t="n">
        <v>0.0989342042232739</v>
      </c>
      <c r="N6" s="13" t="n">
        <v>0.019019661231938</v>
      </c>
      <c r="O6" s="13" t="n">
        <v>0</v>
      </c>
      <c r="P6" s="13" t="n">
        <v>0</v>
      </c>
      <c r="Q6" s="14" t="n">
        <v>0.019019661231938</v>
      </c>
      <c r="R6" s="14" t="n">
        <v>0.079914542991336</v>
      </c>
      <c r="S6" s="13" t="n">
        <v>0.192245557350565</v>
      </c>
      <c r="T6" s="13" t="n">
        <v>0.238</v>
      </c>
      <c r="U6" s="15" t="s">
        <v>25</v>
      </c>
      <c r="V6" s="16" t="n">
        <v>9348000</v>
      </c>
      <c r="W6" s="16" t="n">
        <v>-35409.3354213991</v>
      </c>
      <c r="X6" s="16" t="n">
        <f aca="false">-W6/(8.314*D6)</f>
        <v>2.60968206690987</v>
      </c>
      <c r="Y6" s="5" t="n">
        <f aca="false">X6+C6/4 - LN(AN6)</f>
        <v>2.51766667222053</v>
      </c>
      <c r="Z6" s="6" t="n">
        <f aca="false">EXP(Y6)</f>
        <v>12.3996304806642</v>
      </c>
      <c r="AA6" s="8" t="n">
        <v>0.049952753885524</v>
      </c>
      <c r="AB6" s="8" t="n">
        <v>0.0942025683691173</v>
      </c>
      <c r="AC6" s="8" t="n">
        <v>0.169135598922198</v>
      </c>
      <c r="AD6" s="8" t="n">
        <v>0.471538579162715</v>
      </c>
      <c r="AE6" s="8" t="n">
        <v>0.00988426832202922</v>
      </c>
      <c r="AF6" s="8" t="n">
        <v>0.0916626426292238</v>
      </c>
      <c r="AG6" s="8" t="n">
        <v>0.0131524168194829</v>
      </c>
      <c r="AH6" s="8" t="n">
        <v>0.00153696766643544</v>
      </c>
      <c r="AI6" s="17" t="n">
        <f aca="false">R6</f>
        <v>0.079914542991336</v>
      </c>
      <c r="AJ6" s="17" t="n">
        <f aca="false">Q6</f>
        <v>0.019019661231938</v>
      </c>
      <c r="AK6" s="8" t="n">
        <v>0</v>
      </c>
      <c r="AL6" s="8" t="n">
        <v>0</v>
      </c>
      <c r="AM6" s="17" t="n">
        <v>-35409.3354213991</v>
      </c>
      <c r="AN6" s="9" t="n">
        <f aca="false">AJ6/AI6</f>
        <v>0.238</v>
      </c>
      <c r="AO6" s="8" t="n">
        <f aca="false">AI6-AJ6</f>
        <v>0.060894881759398</v>
      </c>
      <c r="AP6" s="8" t="n">
        <f aca="false">AA6*$BA$3+AB6*$AW$3+AC6*$AY$3+AD6*$AX$3+AE6*$BB$3+AF6*$AZ$3+AG6*BD7</f>
        <v>9641.00216491559</v>
      </c>
      <c r="AQ6" s="8" t="n">
        <f aca="false">AP6/(D6*8.314)</f>
        <v>0.710545683995368</v>
      </c>
      <c r="AR6" s="8" t="n">
        <f aca="false">('[1]Sheet1 (4)'!AO6*$BE$3)/(8.314*'[1]Sheet1 (4)'!D6)</f>
        <v>-0.0637758832832482</v>
      </c>
      <c r="AS6" s="8" t="n">
        <f aca="false">AQ6+AR6</f>
        <v>0.64676980071212</v>
      </c>
      <c r="AT6" s="11" t="n">
        <f aca="false">EXP(AS6)</f>
        <v>1.90936323319643</v>
      </c>
      <c r="AU6" s="8" t="n">
        <v>8.12644165087393</v>
      </c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8" t="n">
        <v>2.09512314642997</v>
      </c>
    </row>
    <row r="7" customFormat="false" ht="13.8" hidden="false" customHeight="false" outlineLevel="0" collapsed="false">
      <c r="A7" s="3" t="n">
        <v>5</v>
      </c>
      <c r="B7" s="13" t="n">
        <v>0.0001</v>
      </c>
      <c r="C7" s="13" t="n">
        <v>-6.15</v>
      </c>
      <c r="D7" s="13" t="n">
        <v>1628</v>
      </c>
      <c r="E7" s="13" t="n">
        <v>0.0513777662695206</v>
      </c>
      <c r="F7" s="13" t="n">
        <v>0.0949938199918957</v>
      </c>
      <c r="G7" s="13" t="n">
        <v>0.169086099692044</v>
      </c>
      <c r="H7" s="13" t="n">
        <v>0.470608106227316</v>
      </c>
      <c r="I7" s="13" t="n">
        <v>0.00968213224531999</v>
      </c>
      <c r="J7" s="13" t="n">
        <v>0.0900978596373091</v>
      </c>
      <c r="K7" s="13" t="n">
        <v>0.0141137096921911</v>
      </c>
      <c r="L7" s="13" t="n">
        <v>0.00144412621289505</v>
      </c>
      <c r="M7" s="13" t="n">
        <v>0.0985963800315085</v>
      </c>
      <c r="N7" s="13" t="n">
        <v>0.0197192760063017</v>
      </c>
      <c r="O7" s="13" t="n">
        <v>0</v>
      </c>
      <c r="P7" s="13" t="n">
        <v>0</v>
      </c>
      <c r="Q7" s="14" t="n">
        <v>0.0197192760063017</v>
      </c>
      <c r="R7" s="14" t="n">
        <v>0.0788771040252068</v>
      </c>
      <c r="S7" s="13" t="n">
        <v>0.2</v>
      </c>
      <c r="T7" s="13" t="n">
        <v>0.25</v>
      </c>
      <c r="U7" s="15" t="s">
        <v>25</v>
      </c>
      <c r="V7" s="16" t="n">
        <v>10770</v>
      </c>
      <c r="W7" s="16" t="n">
        <v>-35334.0515683495</v>
      </c>
      <c r="X7" s="16" t="n">
        <f aca="false">-W7/(8.314*D7)</f>
        <v>2.61053197977166</v>
      </c>
      <c r="Y7" s="5" t="n">
        <f aca="false">X7+C7/4 - LN(AN7)</f>
        <v>2.45932634089155</v>
      </c>
      <c r="Z7" s="6" t="n">
        <f aca="false">EXP(Y7)</f>
        <v>11.6969291423968</v>
      </c>
      <c r="AA7" s="8" t="n">
        <v>0.0513777662695206</v>
      </c>
      <c r="AB7" s="8" t="n">
        <v>0.0949938199918957</v>
      </c>
      <c r="AC7" s="8" t="n">
        <v>0.169086099692044</v>
      </c>
      <c r="AD7" s="8" t="n">
        <v>0.470608106227316</v>
      </c>
      <c r="AE7" s="8" t="n">
        <v>0.00968213224531999</v>
      </c>
      <c r="AF7" s="8" t="n">
        <v>0.0900978596373091</v>
      </c>
      <c r="AG7" s="8" t="n">
        <v>0.0141137096921911</v>
      </c>
      <c r="AH7" s="8" t="n">
        <v>0.00144412621289505</v>
      </c>
      <c r="AI7" s="17" t="n">
        <f aca="false">R7</f>
        <v>0.0788771040252068</v>
      </c>
      <c r="AJ7" s="17" t="n">
        <f aca="false">Q7</f>
        <v>0.0197192760063017</v>
      </c>
      <c r="AK7" s="8" t="n">
        <v>0</v>
      </c>
      <c r="AL7" s="8" t="n">
        <v>0</v>
      </c>
      <c r="AM7" s="17" t="n">
        <v>-35334.0515683495</v>
      </c>
      <c r="AN7" s="9" t="n">
        <f aca="false">AJ7/AI7</f>
        <v>0.25</v>
      </c>
      <c r="AO7" s="8" t="n">
        <f aca="false">AI7-AJ7</f>
        <v>0.0591578280189051</v>
      </c>
      <c r="AP7" s="8" t="n">
        <f aca="false">AA7*$BA$3+AB7*$AW$3+AC7*$AY$3+AD7*$AX$3+AE7*$BB$3+AF7*$AZ$3+AG7*BD8</f>
        <v>9791.96932134282</v>
      </c>
      <c r="AQ7" s="8" t="n">
        <f aca="false">AP7/(D7*8.314)</f>
        <v>0.723445173244888</v>
      </c>
      <c r="AR7" s="8" t="n">
        <f aca="false">('[1]Sheet1 (4)'!AO7*$BE$3)/(8.314*'[1]Sheet1 (4)'!D7)</f>
        <v>-0.0621088753212055</v>
      </c>
      <c r="AS7" s="8" t="n">
        <f aca="false">AQ7+AR7</f>
        <v>0.661336297923682</v>
      </c>
      <c r="AT7" s="11" t="n">
        <f aca="false">EXP(AS7)</f>
        <v>1.93737952162271</v>
      </c>
      <c r="AU7" s="8" t="n">
        <v>7.90615872086172</v>
      </c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8" t="n">
        <v>2.0676420406737</v>
      </c>
    </row>
    <row r="8" customFormat="false" ht="13.8" hidden="false" customHeight="false" outlineLevel="0" collapsed="false">
      <c r="A8" s="3" t="n">
        <v>6</v>
      </c>
      <c r="B8" s="13" t="n">
        <v>0.0001</v>
      </c>
      <c r="C8" s="13" t="n">
        <v>-6.07</v>
      </c>
      <c r="D8" s="13" t="n">
        <v>1638</v>
      </c>
      <c r="E8" s="13" t="n">
        <v>0.0571233057229205</v>
      </c>
      <c r="F8" s="13" t="n">
        <v>0.0939330512857192</v>
      </c>
      <c r="G8" s="13" t="n">
        <v>0.170716546024872</v>
      </c>
      <c r="H8" s="13" t="n">
        <v>0.469949042082027</v>
      </c>
      <c r="I8" s="13" t="n">
        <v>0.0107476268746275</v>
      </c>
      <c r="J8" s="13" t="n">
        <v>0.0884803126590773</v>
      </c>
      <c r="K8" s="13" t="n">
        <v>0.0123044907377427</v>
      </c>
      <c r="L8" s="13" t="n">
        <v>0.00144094266904405</v>
      </c>
      <c r="M8" s="13" t="n">
        <v>0.0953046819439698</v>
      </c>
      <c r="N8" s="13" t="n">
        <v>0.0111132667991202</v>
      </c>
      <c r="O8" s="13" t="n">
        <v>0</v>
      </c>
      <c r="P8" s="13" t="n">
        <v>0</v>
      </c>
      <c r="Q8" s="14" t="n">
        <v>0.0111132667991202</v>
      </c>
      <c r="R8" s="14" t="n">
        <v>0.0841914151448497</v>
      </c>
      <c r="S8" s="13" t="n">
        <v>0.11660777385159</v>
      </c>
      <c r="T8" s="13" t="n">
        <v>0.132</v>
      </c>
      <c r="U8" s="15" t="s">
        <v>25</v>
      </c>
      <c r="W8" s="16" t="n">
        <v>-35521.8106669086</v>
      </c>
      <c r="X8" s="16" t="n">
        <f aca="false">-W8/(8.314*D8)</f>
        <v>2.60838189779105</v>
      </c>
      <c r="Y8" s="5" t="n">
        <f aca="false">X8+C8/4 - LN(AN8)</f>
        <v>3.11583525418681</v>
      </c>
      <c r="Z8" s="6" t="n">
        <f aca="false">EXP(Y8)</f>
        <v>22.5522593579484</v>
      </c>
      <c r="AA8" s="8" t="n">
        <v>0.0571233057229205</v>
      </c>
      <c r="AB8" s="8" t="n">
        <v>0.0939330512857192</v>
      </c>
      <c r="AC8" s="8" t="n">
        <v>0.170716546024872</v>
      </c>
      <c r="AD8" s="8" t="n">
        <v>0.469949042082027</v>
      </c>
      <c r="AE8" s="8" t="n">
        <v>0.0107476268746275</v>
      </c>
      <c r="AF8" s="8" t="n">
        <v>0.0884803126590773</v>
      </c>
      <c r="AG8" s="8" t="n">
        <v>0.0123044907377427</v>
      </c>
      <c r="AH8" s="8" t="n">
        <v>0.00144094266904405</v>
      </c>
      <c r="AI8" s="17" t="n">
        <f aca="false">R8</f>
        <v>0.0841914151448497</v>
      </c>
      <c r="AJ8" s="17" t="n">
        <f aca="false">Q8</f>
        <v>0.0111132667991202</v>
      </c>
      <c r="AK8" s="8" t="n">
        <v>0</v>
      </c>
      <c r="AL8" s="8" t="n">
        <v>0</v>
      </c>
      <c r="AM8" s="17" t="n">
        <v>-35521.8106669086</v>
      </c>
      <c r="AN8" s="9" t="n">
        <f aca="false">AJ8/AI8</f>
        <v>0.132</v>
      </c>
      <c r="AO8" s="8" t="n">
        <f aca="false">AI8-AJ8</f>
        <v>0.0730781483457295</v>
      </c>
      <c r="AP8" s="8" t="n">
        <f aca="false">AA8*$BA$3+AB8*$AW$3+AC8*$AY$3+AD8*$AX$3+AE8*$BB$3+AF8*$AZ$3+AG8*BD9</f>
        <v>9813.3676130718</v>
      </c>
      <c r="AQ8" s="8" t="n">
        <f aca="false">AP8/(D8*8.314)</f>
        <v>0.720599821848359</v>
      </c>
      <c r="AR8" s="8" t="n">
        <f aca="false">('[1]Sheet1 (4)'!AO8*$BE$3)/(8.314*'[1]Sheet1 (4)'!D8)</f>
        <v>-0.0762552031383597</v>
      </c>
      <c r="AS8" s="8" t="n">
        <f aca="false">AQ8+AR8</f>
        <v>0.644344618709999</v>
      </c>
      <c r="AT8" s="11" t="n">
        <f aca="false">EXP(AS8)</f>
        <v>1.90473829027874</v>
      </c>
      <c r="AU8" s="8" t="n">
        <v>13.095338974992</v>
      </c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8" t="n">
        <v>2.57225636345832</v>
      </c>
    </row>
    <row r="9" customFormat="false" ht="13.8" hidden="false" customHeight="false" outlineLevel="0" collapsed="false">
      <c r="A9" s="3" t="n">
        <v>7</v>
      </c>
      <c r="B9" s="13" t="n">
        <v>0.0001</v>
      </c>
      <c r="C9" s="13" t="n">
        <v>-8.01</v>
      </c>
      <c r="D9" s="13" t="n">
        <v>1475</v>
      </c>
      <c r="E9" s="13" t="n">
        <v>0.0558895010006697</v>
      </c>
      <c r="F9" s="13" t="n">
        <v>0.0823960526153196</v>
      </c>
      <c r="G9" s="13" t="n">
        <v>0.166983136444423</v>
      </c>
      <c r="H9" s="13" t="n">
        <v>0.451391160389177</v>
      </c>
      <c r="I9" s="13" t="n">
        <v>0.0570360317579085</v>
      </c>
      <c r="J9" s="13" t="n">
        <v>0.0834441433041642</v>
      </c>
      <c r="K9" s="13" t="n">
        <v>0.0138613883274991</v>
      </c>
      <c r="L9" s="13" t="n">
        <v>0.00222877047861057</v>
      </c>
      <c r="M9" s="13" t="n">
        <v>0.0867698156822287</v>
      </c>
      <c r="N9" s="13" t="n">
        <v>0.0177405271522138</v>
      </c>
      <c r="O9" s="13" t="n">
        <v>0</v>
      </c>
      <c r="P9" s="13" t="n">
        <v>0</v>
      </c>
      <c r="Q9" s="14" t="n">
        <v>0.0177405271522138</v>
      </c>
      <c r="R9" s="14" t="n">
        <v>0.0690292885300149</v>
      </c>
      <c r="S9" s="13" t="n">
        <v>0.204455051710422</v>
      </c>
      <c r="T9" s="13" t="n">
        <v>0.257</v>
      </c>
      <c r="U9" s="15" t="s">
        <v>25</v>
      </c>
      <c r="W9" s="16" t="n">
        <v>-32257.8558842302</v>
      </c>
      <c r="X9" s="16" t="n">
        <f aca="false">-W9/(8.314*D9)</f>
        <v>2.63047062820158</v>
      </c>
      <c r="Y9" s="5" t="n">
        <f aca="false">X9+C9/4 - LN(AN9)</f>
        <v>1.9866498222885</v>
      </c>
      <c r="Z9" s="6" t="n">
        <f aca="false">EXP(Y9)</f>
        <v>7.29106643198815</v>
      </c>
      <c r="AA9" s="8" t="n">
        <v>0.0558895010006697</v>
      </c>
      <c r="AB9" s="8" t="n">
        <v>0.0823960526153196</v>
      </c>
      <c r="AC9" s="8" t="n">
        <v>0.166983136444423</v>
      </c>
      <c r="AD9" s="8" t="n">
        <v>0.451391160389177</v>
      </c>
      <c r="AE9" s="8" t="n">
        <v>0.0570360317579085</v>
      </c>
      <c r="AF9" s="8" t="n">
        <v>0.0834441433041642</v>
      </c>
      <c r="AG9" s="8" t="n">
        <v>0.0138613883274991</v>
      </c>
      <c r="AH9" s="8" t="n">
        <v>0.00222877047861057</v>
      </c>
      <c r="AI9" s="17" t="n">
        <f aca="false">R9</f>
        <v>0.0690292885300149</v>
      </c>
      <c r="AJ9" s="17" t="n">
        <f aca="false">Q9</f>
        <v>0.0177405271522138</v>
      </c>
      <c r="AK9" s="8" t="n">
        <v>0</v>
      </c>
      <c r="AL9" s="8" t="n">
        <v>0</v>
      </c>
      <c r="AM9" s="17" t="n">
        <v>-32257.8558842302</v>
      </c>
      <c r="AN9" s="9" t="n">
        <f aca="false">AJ9/AI9</f>
        <v>0.257</v>
      </c>
      <c r="AO9" s="8" t="n">
        <f aca="false">AI9-AJ9</f>
        <v>0.0512887613778011</v>
      </c>
      <c r="AP9" s="8" t="n">
        <f aca="false">AA9*$BA$3+AB9*$AW$3+AC9*$AY$3+AD9*$AX$3+AE9*$BB$3+AF9*$AZ$3+AG9*BD10</f>
        <v>6318.01054560553</v>
      </c>
      <c r="AQ9" s="8" t="n">
        <f aca="false">AP9/(D9*8.314)</f>
        <v>0.515202908355971</v>
      </c>
      <c r="AR9" s="8" t="n">
        <f aca="false">('[1]Sheet1 (4)'!AO9*$BE$3)/(8.314*'[1]Sheet1 (4)'!D9)</f>
        <v>-0.059432778725969</v>
      </c>
      <c r="AS9" s="8" t="n">
        <f aca="false">AQ9+AR9</f>
        <v>0.455770129630002</v>
      </c>
      <c r="AT9" s="11" t="n">
        <f aca="false">EXP(AS9)</f>
        <v>1.57738770839224</v>
      </c>
      <c r="AU9" s="8" t="n">
        <v>12.7535962588299</v>
      </c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8" t="n">
        <v>2.5458132913492</v>
      </c>
    </row>
    <row r="10" customFormat="false" ht="13.8" hidden="false" customHeight="false" outlineLevel="0" collapsed="false">
      <c r="A10" s="3" t="n">
        <v>8</v>
      </c>
      <c r="B10" s="13" t="n">
        <v>0.0001</v>
      </c>
      <c r="C10" s="13" t="n">
        <v>-8</v>
      </c>
      <c r="D10" s="13" t="n">
        <v>1476</v>
      </c>
      <c r="E10" s="13" t="n">
        <v>0.0560074824578308</v>
      </c>
      <c r="F10" s="13" t="n">
        <v>0.0790605622909201</v>
      </c>
      <c r="G10" s="13" t="n">
        <v>0.167787121816947</v>
      </c>
      <c r="H10" s="13" t="n">
        <v>0.448432636737447</v>
      </c>
      <c r="I10" s="13" t="n">
        <v>0.0570907993332241</v>
      </c>
      <c r="J10" s="13" t="n">
        <v>0.0865700070921712</v>
      </c>
      <c r="K10" s="13" t="n">
        <v>0.012644660358628</v>
      </c>
      <c r="L10" s="13" t="n">
        <v>0.00135163588991615</v>
      </c>
      <c r="M10" s="13" t="n">
        <v>0.0910550940229155</v>
      </c>
      <c r="N10" s="13" t="n">
        <v>0.0209587937743278</v>
      </c>
      <c r="O10" s="13" t="n">
        <v>0</v>
      </c>
      <c r="P10" s="13" t="n">
        <v>0</v>
      </c>
      <c r="Q10" s="14" t="n">
        <v>0.0209587937743278</v>
      </c>
      <c r="R10" s="14" t="n">
        <v>0.0700963002485878</v>
      </c>
      <c r="S10" s="13" t="n">
        <v>0.230177059276366</v>
      </c>
      <c r="T10" s="13" t="n">
        <v>0.299</v>
      </c>
      <c r="U10" s="15" t="s">
        <v>25</v>
      </c>
      <c r="W10" s="16" t="n">
        <v>-32279.3135025792</v>
      </c>
      <c r="X10" s="16" t="n">
        <f aca="false">-W10/(8.314*D10)</f>
        <v>2.63043704504851</v>
      </c>
      <c r="Y10" s="5" t="n">
        <f aca="false">X10+C10/4 - LN(AN10)</f>
        <v>1.83774875063996</v>
      </c>
      <c r="Z10" s="6" t="n">
        <f aca="false">EXP(Y10)</f>
        <v>6.2823791271466</v>
      </c>
      <c r="AA10" s="8" t="n">
        <v>0.0560074824578308</v>
      </c>
      <c r="AB10" s="8" t="n">
        <v>0.0790605622909201</v>
      </c>
      <c r="AC10" s="8" t="n">
        <v>0.167787121816947</v>
      </c>
      <c r="AD10" s="8" t="n">
        <v>0.448432636737447</v>
      </c>
      <c r="AE10" s="8" t="n">
        <v>0.0570907993332241</v>
      </c>
      <c r="AF10" s="8" t="n">
        <v>0.0865700070921712</v>
      </c>
      <c r="AG10" s="8" t="n">
        <v>0.012644660358628</v>
      </c>
      <c r="AH10" s="8" t="n">
        <v>0.00135163588991615</v>
      </c>
      <c r="AI10" s="17" t="n">
        <f aca="false">R10</f>
        <v>0.0700963002485878</v>
      </c>
      <c r="AJ10" s="17" t="n">
        <f aca="false">Q10</f>
        <v>0.0209587937743278</v>
      </c>
      <c r="AK10" s="8" t="n">
        <v>0</v>
      </c>
      <c r="AL10" s="8" t="n">
        <v>0</v>
      </c>
      <c r="AM10" s="17" t="n">
        <v>-32279.3135025792</v>
      </c>
      <c r="AN10" s="9" t="n">
        <f aca="false">AJ10/AI10</f>
        <v>0.299000000000001</v>
      </c>
      <c r="AO10" s="8" t="n">
        <f aca="false">AI10-AJ10</f>
        <v>0.04913750647426</v>
      </c>
      <c r="AP10" s="8" t="n">
        <f aca="false">AA10*$BA$3+AB10*$AW$3+AC10*$AY$3+AD10*$AX$3+AE10*$BB$3+AF10*$AZ$3+AG10*BD11</f>
        <v>5923.48528088638</v>
      </c>
      <c r="AQ10" s="8" t="n">
        <f aca="false">AP10/(D10*8.314)</f>
        <v>0.482704042556485</v>
      </c>
      <c r="AR10" s="8" t="n">
        <f aca="false">('[1]Sheet1 (4)'!AO10*$BE$3)/(8.314*'[1]Sheet1 (4)'!D10)</f>
        <v>-0.0569013541130418</v>
      </c>
      <c r="AS10" s="8" t="n">
        <f aca="false">AQ10+AR10</f>
        <v>0.425802688443444</v>
      </c>
      <c r="AT10" s="11" t="n">
        <f aca="false">EXP(AS10)</f>
        <v>1.53081869711255</v>
      </c>
      <c r="AU10" s="8" t="n">
        <v>11.2756641166406</v>
      </c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8" t="n">
        <v>2.42264678535172</v>
      </c>
    </row>
    <row r="11" customFormat="false" ht="13.8" hidden="false" customHeight="false" outlineLevel="0" collapsed="false">
      <c r="A11" s="3" t="n">
        <v>9</v>
      </c>
      <c r="B11" s="13" t="n">
        <v>0.0001</v>
      </c>
      <c r="C11" s="13" t="n">
        <v>-8.03</v>
      </c>
      <c r="D11" s="13" t="n">
        <v>1476</v>
      </c>
      <c r="E11" s="13" t="n">
        <v>0.0534331355556749</v>
      </c>
      <c r="F11" s="13" t="n">
        <v>0.0858888178931959</v>
      </c>
      <c r="G11" s="13" t="n">
        <v>0.168846873984077</v>
      </c>
      <c r="H11" s="13" t="n">
        <v>0.445617957770542</v>
      </c>
      <c r="I11" s="13" t="n">
        <v>0.0541106672551773</v>
      </c>
      <c r="J11" s="13" t="n">
        <v>0.0854506096386388</v>
      </c>
      <c r="K11" s="13" t="n">
        <v>0.0130693689955633</v>
      </c>
      <c r="L11" s="13" t="n">
        <v>0.0006293027889524</v>
      </c>
      <c r="M11" s="13" t="n">
        <v>0.0929532661181774</v>
      </c>
      <c r="N11" s="13" t="n">
        <v>0.0201058788782265</v>
      </c>
      <c r="O11" s="13" t="n">
        <v>0</v>
      </c>
      <c r="P11" s="13" t="n">
        <v>0</v>
      </c>
      <c r="Q11" s="14" t="n">
        <v>0.0201058788782265</v>
      </c>
      <c r="R11" s="14" t="n">
        <v>0.0728473872399509</v>
      </c>
      <c r="S11" s="13" t="n">
        <v>0.216300940438871</v>
      </c>
      <c r="T11" s="13" t="n">
        <v>0.276</v>
      </c>
      <c r="U11" s="15" t="s">
        <v>25</v>
      </c>
      <c r="V11" s="8" t="n">
        <v>-6.376</v>
      </c>
      <c r="W11" s="16" t="n">
        <v>-32279.3135025792</v>
      </c>
      <c r="X11" s="16" t="n">
        <f aca="false">-W11/(8.314*D11)</f>
        <v>2.63043704504851</v>
      </c>
      <c r="Y11" s="5" t="n">
        <f aca="false">X11+C11/4 - LN(AN11)</f>
        <v>1.91029145831349</v>
      </c>
      <c r="Z11" s="6" t="n">
        <f aca="false">EXP(Y11)</f>
        <v>6.75505732926177</v>
      </c>
      <c r="AA11" s="8" t="n">
        <v>0.0534331355556749</v>
      </c>
      <c r="AB11" s="8" t="n">
        <v>0.0858888178931959</v>
      </c>
      <c r="AC11" s="8" t="n">
        <v>0.168846873984077</v>
      </c>
      <c r="AD11" s="8" t="n">
        <v>0.445617957770542</v>
      </c>
      <c r="AE11" s="8" t="n">
        <v>0.0541106672551773</v>
      </c>
      <c r="AF11" s="8" t="n">
        <v>0.0854506096386388</v>
      </c>
      <c r="AG11" s="8" t="n">
        <v>0.0130693689955633</v>
      </c>
      <c r="AH11" s="8" t="n">
        <v>0.0006293027889524</v>
      </c>
      <c r="AI11" s="17" t="n">
        <f aca="false">R11</f>
        <v>0.0728473872399509</v>
      </c>
      <c r="AJ11" s="17" t="n">
        <f aca="false">Q11</f>
        <v>0.0201058788782265</v>
      </c>
      <c r="AK11" s="8" t="n">
        <v>0</v>
      </c>
      <c r="AL11" s="8" t="n">
        <v>0</v>
      </c>
      <c r="AM11" s="17" t="n">
        <v>-32279.3135025792</v>
      </c>
      <c r="AN11" s="9" t="n">
        <f aca="false">AJ11/AI11</f>
        <v>0.276000000000001</v>
      </c>
      <c r="AO11" s="8" t="n">
        <f aca="false">AI11-AJ11</f>
        <v>0.0527415083617244</v>
      </c>
      <c r="AP11" s="8" t="n">
        <f aca="false">AA11*$BA$3+AB11*$AW$3+AC11*$AY$3+AD11*$AX$3+AE11*$BB$3+AF11*$AZ$3+AG11*BD12</f>
        <v>6665.13434288751</v>
      </c>
      <c r="AQ11" s="8" t="n">
        <f aca="false">AP11/(D11*8.314)</f>
        <v>0.543140927837747</v>
      </c>
      <c r="AR11" s="8" t="n">
        <f aca="false">('[1]Sheet1 (4)'!AO11*$BE$3)/(8.314*'[1]Sheet1 (4)'!D11)</f>
        <v>-0.0610747972186684</v>
      </c>
      <c r="AS11" s="8" t="n">
        <f aca="false">AQ11+AR11</f>
        <v>0.482066130619078</v>
      </c>
      <c r="AT11" s="11" t="n">
        <f aca="false">EXP(AS11)</f>
        <v>1.61941687480142</v>
      </c>
      <c r="AU11" s="8" t="n">
        <v>11.9093635095941</v>
      </c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8" t="n">
        <v>2.4773249402594</v>
      </c>
    </row>
    <row r="12" customFormat="false" ht="13.8" hidden="false" customHeight="false" outlineLevel="0" collapsed="false">
      <c r="A12" s="3" t="n">
        <v>10</v>
      </c>
      <c r="B12" s="13" t="n">
        <v>0.0001</v>
      </c>
      <c r="C12" s="13" t="n">
        <v>-8</v>
      </c>
      <c r="D12" s="13" t="n">
        <v>1476</v>
      </c>
      <c r="E12" s="13" t="n">
        <v>0.0552968343993292</v>
      </c>
      <c r="F12" s="13" t="n">
        <v>0.0770825096680419</v>
      </c>
      <c r="G12" s="13" t="n">
        <v>0.167504356321271</v>
      </c>
      <c r="H12" s="13" t="n">
        <v>0.448540059316055</v>
      </c>
      <c r="I12" s="13" t="n">
        <v>0.0565743190224161</v>
      </c>
      <c r="J12" s="13" t="n">
        <v>0.0877912200544277</v>
      </c>
      <c r="K12" s="13" t="n">
        <v>0.0136827613675768</v>
      </c>
      <c r="L12" s="13" t="n">
        <v>0.0015160959963694</v>
      </c>
      <c r="M12" s="13" t="n">
        <v>0.0920118438545128</v>
      </c>
      <c r="N12" s="13" t="n">
        <v>0.0204629761604904</v>
      </c>
      <c r="O12" s="13" t="n">
        <v>0</v>
      </c>
      <c r="P12" s="13" t="n">
        <v>0</v>
      </c>
      <c r="Q12" s="14" t="n">
        <v>0.0204629761604904</v>
      </c>
      <c r="R12" s="14" t="n">
        <v>0.0715488676940224</v>
      </c>
      <c r="S12" s="13" t="n">
        <v>0.222395023328149</v>
      </c>
      <c r="T12" s="13" t="n">
        <v>0.286</v>
      </c>
      <c r="U12" s="15" t="s">
        <v>25</v>
      </c>
      <c r="V12" s="8" t="n">
        <v>107257</v>
      </c>
      <c r="W12" s="16" t="n">
        <v>-32279.3135025792</v>
      </c>
      <c r="X12" s="16" t="n">
        <f aca="false">-W12/(8.314*D12)</f>
        <v>2.63043704504851</v>
      </c>
      <c r="Y12" s="5" t="n">
        <f aca="false">X12+C12/4 - LN(AN12)</f>
        <v>1.88220051321079</v>
      </c>
      <c r="Z12" s="6" t="n">
        <f aca="false">EXP(Y12)</f>
        <v>6.56794181474419</v>
      </c>
      <c r="AA12" s="8" t="n">
        <v>0.0552968343993292</v>
      </c>
      <c r="AB12" s="8" t="n">
        <v>0.0770825096680419</v>
      </c>
      <c r="AC12" s="8" t="n">
        <v>0.167504356321271</v>
      </c>
      <c r="AD12" s="8" t="n">
        <v>0.448540059316055</v>
      </c>
      <c r="AE12" s="8" t="n">
        <v>0.0565743190224161</v>
      </c>
      <c r="AF12" s="8" t="n">
        <v>0.0877912200544277</v>
      </c>
      <c r="AG12" s="8" t="n">
        <v>0.0136827613675768</v>
      </c>
      <c r="AH12" s="8" t="n">
        <v>0.0015160959963694</v>
      </c>
      <c r="AI12" s="17" t="n">
        <f aca="false">R12</f>
        <v>0.0715488676940224</v>
      </c>
      <c r="AJ12" s="17" t="n">
        <f aca="false">Q12</f>
        <v>0.0204629761604904</v>
      </c>
      <c r="AK12" s="8" t="n">
        <v>0</v>
      </c>
      <c r="AL12" s="8" t="n">
        <v>0</v>
      </c>
      <c r="AM12" s="17" t="n">
        <v>-32279.3135025792</v>
      </c>
      <c r="AN12" s="9" t="n">
        <f aca="false">AJ12/AI12</f>
        <v>0.286</v>
      </c>
      <c r="AO12" s="8" t="n">
        <f aca="false">AI12-AJ12</f>
        <v>0.051085891533532</v>
      </c>
      <c r="AP12" s="8" t="n">
        <f aca="false">AA12*$BA$3+AB12*$AW$3+AC12*$AY$3+AD12*$AX$3+AE12*$BB$3+AF12*$AZ$3+AG12*BD13</f>
        <v>5736.46714707281</v>
      </c>
      <c r="AQ12" s="8" t="n">
        <f aca="false">AP12/(D12*8.314)</f>
        <v>0.467463959236877</v>
      </c>
      <c r="AR12" s="8" t="n">
        <f aca="false">('[1]Sheet1 (4)'!AO12*$BE$3)/(8.314*'[1]Sheet1 (4)'!D12)</f>
        <v>-0.0591575888339524</v>
      </c>
      <c r="AS12" s="8" t="n">
        <f aca="false">AQ12+AR12</f>
        <v>0.408306370402925</v>
      </c>
      <c r="AT12" s="11" t="n">
        <f aca="false">EXP(AS12)</f>
        <v>1.504267953759</v>
      </c>
      <c r="AU12" s="8" t="n">
        <v>11.670221612499</v>
      </c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8" t="n">
        <v>2.45704043604952</v>
      </c>
    </row>
    <row r="13" customFormat="false" ht="13.8" hidden="false" customHeight="false" outlineLevel="0" collapsed="false">
      <c r="A13" s="3" t="n">
        <v>11</v>
      </c>
      <c r="B13" s="13" t="n">
        <v>0.0001</v>
      </c>
      <c r="C13" s="13" t="n">
        <v>-8</v>
      </c>
      <c r="D13" s="13" t="n">
        <v>1476</v>
      </c>
      <c r="E13" s="13" t="n">
        <v>0.0498051452432171</v>
      </c>
      <c r="F13" s="13" t="n">
        <v>0.0824485726999617</v>
      </c>
      <c r="G13" s="13" t="n">
        <v>0.167173239101404</v>
      </c>
      <c r="H13" s="13" t="n">
        <v>0.450416126935763</v>
      </c>
      <c r="I13" s="13" t="n">
        <v>0.0582124906308003</v>
      </c>
      <c r="J13" s="13" t="n">
        <v>0.0840298337451048</v>
      </c>
      <c r="K13" s="13" t="n">
        <v>0.0120924146502172</v>
      </c>
      <c r="L13" s="13" t="n">
        <v>0.00224170673645111</v>
      </c>
      <c r="M13" s="13" t="n">
        <v>0.0935804702570803</v>
      </c>
      <c r="N13" s="13" t="n">
        <v>0.0218712976462908</v>
      </c>
      <c r="O13" s="13" t="n">
        <v>0</v>
      </c>
      <c r="P13" s="13" t="n">
        <v>0</v>
      </c>
      <c r="Q13" s="14" t="n">
        <v>0.0218712976462908</v>
      </c>
      <c r="R13" s="14" t="n">
        <v>0.0717091726107895</v>
      </c>
      <c r="S13" s="13" t="n">
        <v>0.233716475095785</v>
      </c>
      <c r="T13" s="13" t="n">
        <v>0.305</v>
      </c>
      <c r="U13" s="15" t="s">
        <v>25</v>
      </c>
      <c r="W13" s="16" t="n">
        <v>-32279.3135025792</v>
      </c>
      <c r="X13" s="16" t="n">
        <f aca="false">-W13/(8.314*D13)</f>
        <v>2.63043704504851</v>
      </c>
      <c r="Y13" s="5" t="n">
        <f aca="false">X13+C13/4 - LN(AN13)</f>
        <v>1.81788054742324</v>
      </c>
      <c r="Z13" s="6" t="n">
        <f aca="false">EXP(Y13)</f>
        <v>6.15879134103882</v>
      </c>
      <c r="AA13" s="8" t="n">
        <v>0.0498051452432171</v>
      </c>
      <c r="AB13" s="8" t="n">
        <v>0.0824485726999617</v>
      </c>
      <c r="AC13" s="8" t="n">
        <v>0.167173239101404</v>
      </c>
      <c r="AD13" s="8" t="n">
        <v>0.450416126935763</v>
      </c>
      <c r="AE13" s="8" t="n">
        <v>0.0582124906308003</v>
      </c>
      <c r="AF13" s="8" t="n">
        <v>0.0840298337451048</v>
      </c>
      <c r="AG13" s="8" t="n">
        <v>0.0120924146502172</v>
      </c>
      <c r="AH13" s="8" t="n">
        <v>0.00224170673645111</v>
      </c>
      <c r="AI13" s="17" t="n">
        <f aca="false">R13</f>
        <v>0.0717091726107895</v>
      </c>
      <c r="AJ13" s="17" t="n">
        <f aca="false">Q13</f>
        <v>0.0218712976462908</v>
      </c>
      <c r="AK13" s="8" t="n">
        <v>0</v>
      </c>
      <c r="AL13" s="8" t="n">
        <v>0</v>
      </c>
      <c r="AM13" s="17" t="n">
        <v>-32279.3135025792</v>
      </c>
      <c r="AN13" s="9" t="n">
        <f aca="false">AJ13/AI13</f>
        <v>0.305</v>
      </c>
      <c r="AO13" s="8" t="n">
        <f aca="false">AI13-AJ13</f>
        <v>0.0498378749644987</v>
      </c>
      <c r="AP13" s="8" t="n">
        <f aca="false">AA13*$BA$3+AB13*$AW$3+AC13*$AY$3+AD13*$AX$3+AE13*$BB$3+AF13*$AZ$3+AG13*BD14</f>
        <v>6220.77626562293</v>
      </c>
      <c r="AQ13" s="8" t="n">
        <f aca="false">AP13/(D13*8.314)</f>
        <v>0.506930246107793</v>
      </c>
      <c r="AR13" s="8" t="n">
        <f aca="false">('[1]Sheet1 (4)'!AO13*$BE$3)/(8.314*'[1]Sheet1 (4)'!D13)</f>
        <v>-0.0577123825581576</v>
      </c>
      <c r="AS13" s="8" t="n">
        <f aca="false">AQ13+AR13</f>
        <v>0.449217863549636</v>
      </c>
      <c r="AT13" s="11" t="n">
        <f aca="false">EXP(AS13)</f>
        <v>1.56708603093694</v>
      </c>
      <c r="AU13" s="8" t="n">
        <v>11.1049048069577</v>
      </c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8" t="n">
        <v>2.40738688522119</v>
      </c>
    </row>
    <row r="14" customFormat="false" ht="13.8" hidden="false" customHeight="false" outlineLevel="0" collapsed="false">
      <c r="A14" s="3" t="n">
        <v>12</v>
      </c>
      <c r="B14" s="13" t="n">
        <v>0.0001</v>
      </c>
      <c r="C14" s="13" t="n">
        <v>-8</v>
      </c>
      <c r="D14" s="13" t="n">
        <v>1476</v>
      </c>
      <c r="E14" s="13" t="n">
        <v>0.0629183423336368</v>
      </c>
      <c r="F14" s="13" t="n">
        <v>0.0831485896880214</v>
      </c>
      <c r="G14" s="13" t="n">
        <v>0.142808877204285</v>
      </c>
      <c r="H14" s="13" t="n">
        <v>0.417434106196474</v>
      </c>
      <c r="I14" s="13" t="n">
        <v>0.0682460115867064</v>
      </c>
      <c r="J14" s="13" t="n">
        <v>0.102576771055804</v>
      </c>
      <c r="K14" s="13" t="n">
        <v>0.015117283202274</v>
      </c>
      <c r="L14" s="13" t="n">
        <v>0.00111312687301982</v>
      </c>
      <c r="M14" s="13" t="n">
        <v>0.106636891859779</v>
      </c>
      <c r="N14" s="13" t="n">
        <v>0.0246085135061028</v>
      </c>
      <c r="O14" s="13" t="n">
        <v>0</v>
      </c>
      <c r="P14" s="13" t="n">
        <v>0</v>
      </c>
      <c r="Q14" s="14" t="n">
        <v>0.0246085135061028</v>
      </c>
      <c r="R14" s="14" t="n">
        <v>0.0820283783536761</v>
      </c>
      <c r="S14" s="13" t="n">
        <v>0.230769230769231</v>
      </c>
      <c r="T14" s="13" t="n">
        <v>0.3</v>
      </c>
      <c r="U14" s="15" t="s">
        <v>25</v>
      </c>
      <c r="W14" s="16" t="n">
        <v>-32279.3135025792</v>
      </c>
      <c r="X14" s="16" t="n">
        <f aca="false">-W14/(8.314*D14)</f>
        <v>2.63043704504851</v>
      </c>
      <c r="Y14" s="5" t="n">
        <f aca="false">X14+C14/4 - LN(AN14)</f>
        <v>1.83440984937445</v>
      </c>
      <c r="Z14" s="6" t="n">
        <f aca="false">EXP(Y14)</f>
        <v>6.26143786338947</v>
      </c>
      <c r="AA14" s="8" t="n">
        <v>0.0629183423336368</v>
      </c>
      <c r="AB14" s="8" t="n">
        <v>0.0831485896880214</v>
      </c>
      <c r="AC14" s="8" t="n">
        <v>0.142808877204285</v>
      </c>
      <c r="AD14" s="8" t="n">
        <v>0.417434106196474</v>
      </c>
      <c r="AE14" s="8" t="n">
        <v>0.0682460115867064</v>
      </c>
      <c r="AF14" s="8" t="n">
        <v>0.102576771055804</v>
      </c>
      <c r="AG14" s="8" t="n">
        <v>0.015117283202274</v>
      </c>
      <c r="AH14" s="8" t="n">
        <v>0.00111312687301982</v>
      </c>
      <c r="AI14" s="17" t="n">
        <f aca="false">R14</f>
        <v>0.0820283783536761</v>
      </c>
      <c r="AJ14" s="17" t="n">
        <f aca="false">Q14</f>
        <v>0.0246085135061028</v>
      </c>
      <c r="AK14" s="8" t="n">
        <v>0</v>
      </c>
      <c r="AL14" s="8" t="n">
        <v>0</v>
      </c>
      <c r="AM14" s="17" t="n">
        <v>-32279.3135025792</v>
      </c>
      <c r="AN14" s="9" t="n">
        <f aca="false">AJ14/AI14</f>
        <v>0.3</v>
      </c>
      <c r="AO14" s="8" t="n">
        <f aca="false">AI14-AJ14</f>
        <v>0.0574198648475733</v>
      </c>
      <c r="AP14" s="8" t="n">
        <f aca="false">AA14*$BA$3+AB14*$AW$3+AC14*$AY$3+AD14*$AX$3+AE14*$BB$3+AF14*$AZ$3+AG14*BD15</f>
        <v>3444.40821464414</v>
      </c>
      <c r="AQ14" s="8" t="n">
        <f aca="false">AP14/(D14*8.314)</f>
        <v>0.280684375934619</v>
      </c>
      <c r="AR14" s="8" t="n">
        <f aca="false">('[1]Sheet1 (4)'!AO14*$BE$3)/(8.314*'[1]Sheet1 (4)'!D14)</f>
        <v>-0.0664923456082632</v>
      </c>
      <c r="AS14" s="8" t="n">
        <f aca="false">AQ14+AR14</f>
        <v>0.214192030326356</v>
      </c>
      <c r="AT14" s="11" t="n">
        <f aca="false">EXP(AS14)</f>
        <v>1.23886053074505</v>
      </c>
      <c r="AU14" s="8" t="n">
        <v>11.2467299002777</v>
      </c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8" t="n">
        <v>2.42007741086524</v>
      </c>
    </row>
    <row r="15" customFormat="false" ht="13.8" hidden="false" customHeight="false" outlineLevel="0" collapsed="false">
      <c r="A15" s="3" t="n">
        <v>13</v>
      </c>
      <c r="B15" s="13" t="n">
        <v>0.0001</v>
      </c>
      <c r="C15" s="13" t="n">
        <v>-8</v>
      </c>
      <c r="D15" s="13" t="n">
        <v>1476</v>
      </c>
      <c r="E15" s="13" t="n">
        <v>0.0473326102156552</v>
      </c>
      <c r="F15" s="13" t="n">
        <v>0.0888034695715918</v>
      </c>
      <c r="G15" s="13" t="n">
        <v>0.143965095618454</v>
      </c>
      <c r="H15" s="13" t="n">
        <v>0.423575081869389</v>
      </c>
      <c r="I15" s="13" t="n">
        <v>0.0746131157009947</v>
      </c>
      <c r="J15" s="13" t="n">
        <v>0.0989402976088138</v>
      </c>
      <c r="K15" s="13" t="n">
        <v>0.0146246914988811</v>
      </c>
      <c r="L15" s="13" t="n">
        <v>0.00215744589696203</v>
      </c>
      <c r="M15" s="13" t="n">
        <v>0.105988192019258</v>
      </c>
      <c r="N15" s="13" t="n">
        <v>0.0256941071561837</v>
      </c>
      <c r="O15" s="13" t="n">
        <v>0</v>
      </c>
      <c r="P15" s="13" t="n">
        <v>0</v>
      </c>
      <c r="Q15" s="14" t="n">
        <v>0.0256941071561837</v>
      </c>
      <c r="R15" s="14" t="n">
        <v>0.0802940848630739</v>
      </c>
      <c r="S15" s="13" t="n">
        <v>0.242424242424242</v>
      </c>
      <c r="T15" s="13" t="n">
        <v>0.32</v>
      </c>
      <c r="U15" s="15" t="s">
        <v>25</v>
      </c>
      <c r="W15" s="16" t="n">
        <v>-32279.3135025792</v>
      </c>
      <c r="X15" s="16" t="n">
        <f aca="false">-W15/(8.314*D15)</f>
        <v>2.63043704504851</v>
      </c>
      <c r="Y15" s="5" t="n">
        <f aca="false">X15+C15/4 - LN(AN15)</f>
        <v>1.76987132823687</v>
      </c>
      <c r="Z15" s="6" t="n">
        <f aca="false">EXP(Y15)</f>
        <v>5.87009799692761</v>
      </c>
      <c r="AA15" s="8" t="n">
        <v>0.0473326102156552</v>
      </c>
      <c r="AB15" s="8" t="n">
        <v>0.0888034695715918</v>
      </c>
      <c r="AC15" s="8" t="n">
        <v>0.143965095618454</v>
      </c>
      <c r="AD15" s="8" t="n">
        <v>0.423575081869389</v>
      </c>
      <c r="AE15" s="8" t="n">
        <v>0.0746131157009947</v>
      </c>
      <c r="AF15" s="8" t="n">
        <v>0.0989402976088138</v>
      </c>
      <c r="AG15" s="8" t="n">
        <v>0.0146246914988811</v>
      </c>
      <c r="AH15" s="8" t="n">
        <v>0.00215744589696203</v>
      </c>
      <c r="AI15" s="17" t="n">
        <f aca="false">R15</f>
        <v>0.0802940848630739</v>
      </c>
      <c r="AJ15" s="17" t="n">
        <f aca="false">Q15</f>
        <v>0.0256941071561837</v>
      </c>
      <c r="AK15" s="8" t="n">
        <v>0</v>
      </c>
      <c r="AL15" s="8" t="n">
        <v>0</v>
      </c>
      <c r="AM15" s="17" t="n">
        <v>-32279.3135025792</v>
      </c>
      <c r="AN15" s="9" t="n">
        <f aca="false">AJ15/AI15</f>
        <v>0.320000000000001</v>
      </c>
      <c r="AO15" s="8" t="n">
        <f aca="false">AI15-AJ15</f>
        <v>0.0545999777068902</v>
      </c>
      <c r="AP15" s="8" t="n">
        <f aca="false">AA15*$BA$3+AB15*$AW$3+AC15*$AY$3+AD15*$AX$3+AE15*$BB$3+AF15*$AZ$3+AG15*BD16</f>
        <v>3740.00172435136</v>
      </c>
      <c r="AQ15" s="8" t="n">
        <f aca="false">AP15/(D15*8.314)</f>
        <v>0.304772252467298</v>
      </c>
      <c r="AR15" s="8" t="n">
        <f aca="false">('[1]Sheet1 (4)'!AO15*$BE$3)/(8.314*'[1]Sheet1 (4)'!D15)</f>
        <v>-0.0632269093201017</v>
      </c>
      <c r="AS15" s="8" t="n">
        <f aca="false">AQ15+AR15</f>
        <v>0.241545343147197</v>
      </c>
      <c r="AT15" s="11" t="n">
        <f aca="false">EXP(AS15)</f>
        <v>1.27321518519224</v>
      </c>
      <c r="AU15" s="8" t="n">
        <v>10.7060217319952</v>
      </c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8" t="n">
        <v>2.37080636185846</v>
      </c>
    </row>
    <row r="16" customFormat="false" ht="13.8" hidden="false" customHeight="false" outlineLevel="0" collapsed="false">
      <c r="A16" s="3" t="n">
        <v>14</v>
      </c>
      <c r="B16" s="13" t="n">
        <v>0.0001</v>
      </c>
      <c r="C16" s="13" t="n">
        <v>-8.09</v>
      </c>
      <c r="D16" s="13" t="n">
        <v>1469</v>
      </c>
      <c r="E16" s="13" t="n">
        <v>0.0554969939220641</v>
      </c>
      <c r="F16" s="13" t="n">
        <v>0.0868664422898145</v>
      </c>
      <c r="G16" s="13" t="n">
        <v>0.142233568607972</v>
      </c>
      <c r="H16" s="13" t="n">
        <v>0.421922719693385</v>
      </c>
      <c r="I16" s="13" t="n">
        <v>0.0691283099736573</v>
      </c>
      <c r="J16" s="13" t="n">
        <v>0.102136563638534</v>
      </c>
      <c r="K16" s="13" t="n">
        <v>0.0161162230593348</v>
      </c>
      <c r="L16" s="13" t="n">
        <v>0.00151160625309699</v>
      </c>
      <c r="M16" s="13" t="n">
        <v>0.104587572562141</v>
      </c>
      <c r="N16" s="13" t="n">
        <v>0.01893026497644</v>
      </c>
      <c r="O16" s="13" t="n">
        <v>0</v>
      </c>
      <c r="P16" s="13" t="n">
        <v>0</v>
      </c>
      <c r="Q16" s="14" t="n">
        <v>0.01893026497644</v>
      </c>
      <c r="R16" s="14" t="n">
        <v>0.0856573075857014</v>
      </c>
      <c r="S16" s="13" t="n">
        <v>0.180999180999181</v>
      </c>
      <c r="T16" s="13" t="n">
        <v>0.221</v>
      </c>
      <c r="U16" s="15" t="s">
        <v>25</v>
      </c>
      <c r="W16" s="16" t="n">
        <v>-32128.7032977816</v>
      </c>
      <c r="X16" s="16" t="n">
        <f aca="false">-W16/(8.314*D16)</f>
        <v>2.63063977299615</v>
      </c>
      <c r="Y16" s="5" t="n">
        <f aca="false">X16+C16/4 - LN(AN16)</f>
        <v>2.11773235046054</v>
      </c>
      <c r="Z16" s="6" t="n">
        <f aca="false">EXP(Y16)</f>
        <v>8.31226679174948</v>
      </c>
      <c r="AA16" s="8" t="n">
        <v>0.0554969939220641</v>
      </c>
      <c r="AB16" s="8" t="n">
        <v>0.0868664422898145</v>
      </c>
      <c r="AC16" s="8" t="n">
        <v>0.142233568607972</v>
      </c>
      <c r="AD16" s="8" t="n">
        <v>0.421922719693385</v>
      </c>
      <c r="AE16" s="8" t="n">
        <v>0.0691283099736573</v>
      </c>
      <c r="AF16" s="8" t="n">
        <v>0.102136563638534</v>
      </c>
      <c r="AG16" s="8" t="n">
        <v>0.0161162230593348</v>
      </c>
      <c r="AH16" s="8" t="n">
        <v>0.00151160625309699</v>
      </c>
      <c r="AI16" s="17" t="n">
        <f aca="false">R16</f>
        <v>0.0856573075857014</v>
      </c>
      <c r="AJ16" s="17" t="n">
        <f aca="false">Q16</f>
        <v>0.01893026497644</v>
      </c>
      <c r="AK16" s="8" t="n">
        <v>0</v>
      </c>
      <c r="AL16" s="8" t="n">
        <v>0</v>
      </c>
      <c r="AM16" s="17" t="n">
        <v>-32128.7032977816</v>
      </c>
      <c r="AN16" s="9" t="n">
        <f aca="false">AJ16/AI16</f>
        <v>0.221</v>
      </c>
      <c r="AO16" s="8" t="n">
        <f aca="false">AI16-AJ16</f>
        <v>0.0667270426092614</v>
      </c>
      <c r="AP16" s="8" t="n">
        <f aca="false">AA16*$BA$3+AB16*$AW$3+AC16*$AY$3+AD16*$AX$3+AE16*$BB$3+AF16*$AZ$3+AG16*BD17</f>
        <v>3669.67932034865</v>
      </c>
      <c r="AQ16" s="8" t="n">
        <f aca="false">AP16/(D16*8.314)</f>
        <v>0.300466666356784</v>
      </c>
      <c r="AR16" s="8" t="n">
        <f aca="false">('[1]Sheet1 (4)'!AO16*$BE$3)/(8.314*'[1]Sheet1 (4)'!D16)</f>
        <v>-0.0776382837343039</v>
      </c>
      <c r="AS16" s="8" t="n">
        <f aca="false">AQ16+AR16</f>
        <v>0.22282838262248</v>
      </c>
      <c r="AT16" s="11" t="n">
        <f aca="false">EXP(AS16)</f>
        <v>1.24960610121088</v>
      </c>
      <c r="AU16" s="8" t="n">
        <v>14.7453679957312</v>
      </c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8" t="n">
        <v>2.69092899927905</v>
      </c>
    </row>
    <row r="17" customFormat="false" ht="13.8" hidden="false" customHeight="false" outlineLevel="0" collapsed="false">
      <c r="A17" s="3" t="n">
        <v>15</v>
      </c>
      <c r="B17" s="13" t="n">
        <v>0.0001</v>
      </c>
      <c r="C17" s="13" t="n">
        <v>-6.07</v>
      </c>
      <c r="D17" s="13" t="n">
        <v>1636</v>
      </c>
      <c r="E17" s="13" t="n">
        <v>0.0503334029465205</v>
      </c>
      <c r="F17" s="13" t="n">
        <v>0.0909250045409372</v>
      </c>
      <c r="G17" s="13" t="n">
        <v>0.162653154248999</v>
      </c>
      <c r="H17" s="13" t="n">
        <v>0.44994401623066</v>
      </c>
      <c r="I17" s="13" t="n">
        <v>0.0540835822144122</v>
      </c>
      <c r="J17" s="13" t="n">
        <v>0.0852105291051128</v>
      </c>
      <c r="K17" s="13" t="n">
        <v>0.0125850709486242</v>
      </c>
      <c r="L17" s="13" t="n">
        <v>0.000960329575386877</v>
      </c>
      <c r="M17" s="13" t="n">
        <v>0.093304910189348</v>
      </c>
      <c r="N17" s="13" t="n">
        <v>0.0191945764408587</v>
      </c>
      <c r="O17" s="13" t="n">
        <v>0</v>
      </c>
      <c r="P17" s="13" t="n">
        <v>0</v>
      </c>
      <c r="Q17" s="14" t="n">
        <v>0.0191945764408587</v>
      </c>
      <c r="R17" s="14" t="n">
        <v>0.0741103337484893</v>
      </c>
      <c r="S17" s="13" t="n">
        <v>0.20571882446386</v>
      </c>
      <c r="T17" s="13" t="n">
        <v>0.259</v>
      </c>
      <c r="U17" s="15" t="s">
        <v>25</v>
      </c>
      <c r="W17" s="16" t="n">
        <v>-35484.3787478999</v>
      </c>
      <c r="X17" s="16" t="n">
        <f aca="false">-W17/(8.314*D17)</f>
        <v>2.6088186265412</v>
      </c>
      <c r="Y17" s="5" t="n">
        <f aca="false">X17+C17/4 - LN(AN17)</f>
        <v>2.4422458438238</v>
      </c>
      <c r="Z17" s="6" t="n">
        <f aca="false">EXP(Y17)</f>
        <v>11.4988363561043</v>
      </c>
      <c r="AA17" s="8" t="n">
        <v>0.0503334029465205</v>
      </c>
      <c r="AB17" s="8" t="n">
        <v>0.0909250045409372</v>
      </c>
      <c r="AC17" s="8" t="n">
        <v>0.162653154248999</v>
      </c>
      <c r="AD17" s="8" t="n">
        <v>0.44994401623066</v>
      </c>
      <c r="AE17" s="8" t="n">
        <v>0.0540835822144122</v>
      </c>
      <c r="AF17" s="8" t="n">
        <v>0.0852105291051128</v>
      </c>
      <c r="AG17" s="8" t="n">
        <v>0.0125850709486242</v>
      </c>
      <c r="AH17" s="8" t="n">
        <v>0.000960329575386877</v>
      </c>
      <c r="AI17" s="17" t="n">
        <f aca="false">R17</f>
        <v>0.0741103337484893</v>
      </c>
      <c r="AJ17" s="17" t="n">
        <f aca="false">Q17</f>
        <v>0.0191945764408587</v>
      </c>
      <c r="AK17" s="8" t="n">
        <v>0</v>
      </c>
      <c r="AL17" s="8" t="n">
        <v>0</v>
      </c>
      <c r="AM17" s="17" t="n">
        <v>-35484.3787478999</v>
      </c>
      <c r="AN17" s="9" t="n">
        <f aca="false">AJ17/AI17</f>
        <v>0.259</v>
      </c>
      <c r="AO17" s="8" t="n">
        <f aca="false">AI17-AJ17</f>
        <v>0.0549157573076306</v>
      </c>
      <c r="AP17" s="8" t="n">
        <f aca="false">AA17*$BA$3+AB17*$AW$3+AC17*$AY$3+AD17*$AX$3+AE17*$BB$3+AF17*$AZ$3+AG17*BD18</f>
        <v>6792.76418418238</v>
      </c>
      <c r="AQ17" s="8" t="n">
        <f aca="false">AP17/(D17*8.314)</f>
        <v>0.499405382162587</v>
      </c>
      <c r="AR17" s="8" t="n">
        <f aca="false">('[1]Sheet1 (4)'!AO17*$BE$3)/(8.314*'[1]Sheet1 (4)'!D17)</f>
        <v>-0.0573732593703372</v>
      </c>
      <c r="AS17" s="8" t="n">
        <f aca="false">AQ17+AR17</f>
        <v>0.442032122792249</v>
      </c>
      <c r="AT17" s="11" t="n">
        <f aca="false">EXP(AS17)</f>
        <v>1.55586571838263</v>
      </c>
      <c r="AU17" s="8" t="n">
        <v>7.50423604606333</v>
      </c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8" t="n">
        <v>2.01546766724109</v>
      </c>
    </row>
    <row r="18" customFormat="false" ht="13.8" hidden="false" customHeight="false" outlineLevel="0" collapsed="false">
      <c r="A18" s="3" t="n">
        <v>16</v>
      </c>
      <c r="B18" s="13" t="n">
        <v>0.0001</v>
      </c>
      <c r="C18" s="13" t="n">
        <v>-6.11</v>
      </c>
      <c r="D18" s="13" t="n">
        <v>1632</v>
      </c>
      <c r="E18" s="13" t="n">
        <v>0.0458405703405445</v>
      </c>
      <c r="F18" s="13" t="n">
        <v>0.0918592066415751</v>
      </c>
      <c r="G18" s="13" t="n">
        <v>0.164185947155974</v>
      </c>
      <c r="H18" s="13" t="n">
        <v>0.450473397541736</v>
      </c>
      <c r="I18" s="13" t="n">
        <v>0.0542066590023392</v>
      </c>
      <c r="J18" s="13" t="n">
        <v>0.0857325635395726</v>
      </c>
      <c r="K18" s="13" t="n">
        <v>0.0141184873753517</v>
      </c>
      <c r="L18" s="13" t="n">
        <v>0.000638824754266715</v>
      </c>
      <c r="M18" s="13" t="n">
        <v>0.0929443436486405</v>
      </c>
      <c r="N18" s="13" t="n">
        <v>0.0178074449836118</v>
      </c>
      <c r="O18" s="13" t="n">
        <v>0</v>
      </c>
      <c r="P18" s="13" t="n">
        <v>0</v>
      </c>
      <c r="Q18" s="14" t="n">
        <v>0.0178074449836118</v>
      </c>
      <c r="R18" s="14" t="n">
        <v>0.0751368986650287</v>
      </c>
      <c r="S18" s="13" t="n">
        <v>0.191592562651576</v>
      </c>
      <c r="T18" s="13" t="n">
        <v>0.237</v>
      </c>
      <c r="U18" s="15" t="s">
        <v>25</v>
      </c>
      <c r="W18" s="16" t="n">
        <v>-35409.3354213991</v>
      </c>
      <c r="X18" s="16" t="n">
        <f aca="false">-W18/(8.314*D18)</f>
        <v>2.60968206690987</v>
      </c>
      <c r="Y18" s="5" t="n">
        <f aca="false">X18+C18/4 - LN(AN18)</f>
        <v>2.52187720475687</v>
      </c>
      <c r="Z18" s="6" t="n">
        <f aca="false">EXP(Y18)</f>
        <v>12.4519495966164</v>
      </c>
      <c r="AA18" s="8" t="n">
        <v>0.0458405703405445</v>
      </c>
      <c r="AB18" s="8" t="n">
        <v>0.0918592066415751</v>
      </c>
      <c r="AC18" s="8" t="n">
        <v>0.164185947155974</v>
      </c>
      <c r="AD18" s="8" t="n">
        <v>0.450473397541736</v>
      </c>
      <c r="AE18" s="8" t="n">
        <v>0.0542066590023392</v>
      </c>
      <c r="AF18" s="8" t="n">
        <v>0.0857325635395726</v>
      </c>
      <c r="AG18" s="8" t="n">
        <v>0.0141184873753517</v>
      </c>
      <c r="AH18" s="8" t="n">
        <v>0.000638824754266715</v>
      </c>
      <c r="AI18" s="17" t="n">
        <f aca="false">R18</f>
        <v>0.0751368986650287</v>
      </c>
      <c r="AJ18" s="17" t="n">
        <f aca="false">Q18</f>
        <v>0.0178074449836118</v>
      </c>
      <c r="AK18" s="8" t="n">
        <v>0</v>
      </c>
      <c r="AL18" s="8" t="n">
        <v>0</v>
      </c>
      <c r="AM18" s="17" t="n">
        <v>-35409.3354213991</v>
      </c>
      <c r="AN18" s="9" t="n">
        <f aca="false">AJ18/AI18</f>
        <v>0.237</v>
      </c>
      <c r="AO18" s="8" t="n">
        <f aca="false">AI18-AJ18</f>
        <v>0.0573294536814169</v>
      </c>
      <c r="AP18" s="8" t="n">
        <f aca="false">AA18*$BA$3+AB18*$AW$3+AC18*$AY$3+AD18*$AX$3+AE18*$BB$3+AF18*$AZ$3+AG18*BD19</f>
        <v>6884.37249654467</v>
      </c>
      <c r="AQ18" s="8" t="n">
        <f aca="false">AP18/(D18*8.314)</f>
        <v>0.50738098392275</v>
      </c>
      <c r="AR18" s="8" t="n">
        <f aca="false">('[1]Sheet1 (4)'!AO18*$BE$3)/(8.314*'[1]Sheet1 (4)'!D18)</f>
        <v>-0.0600417710165626</v>
      </c>
      <c r="AS18" s="8" t="n">
        <f aca="false">AQ18+AR18</f>
        <v>0.447339212906188</v>
      </c>
      <c r="AT18" s="11" t="n">
        <f aca="false">EXP(AS18)</f>
        <v>1.56414478740616</v>
      </c>
      <c r="AU18" s="8" t="n">
        <v>8.15413856794747</v>
      </c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8" t="n">
        <v>2.09852559811427</v>
      </c>
    </row>
    <row r="19" customFormat="false" ht="13.8" hidden="false" customHeight="false" outlineLevel="0" collapsed="false">
      <c r="A19" s="3" t="n">
        <v>17</v>
      </c>
      <c r="B19" s="13" t="n">
        <v>0.0001</v>
      </c>
      <c r="C19" s="13" t="n">
        <v>-6.07</v>
      </c>
      <c r="D19" s="13" t="n">
        <v>1636</v>
      </c>
      <c r="E19" s="13" t="n">
        <v>0.0337486807779176</v>
      </c>
      <c r="F19" s="13" t="n">
        <v>0.0914718342396019</v>
      </c>
      <c r="G19" s="13" t="n">
        <v>0.164111232018109</v>
      </c>
      <c r="H19" s="13" t="n">
        <v>0.453547844771359</v>
      </c>
      <c r="I19" s="13" t="n">
        <v>0.0727395703128749</v>
      </c>
      <c r="J19" s="13" t="n">
        <v>0.0826921715782115</v>
      </c>
      <c r="K19" s="13" t="n">
        <v>0.0114626358696243</v>
      </c>
      <c r="L19" s="13" t="n">
        <v>0.00161269101268692</v>
      </c>
      <c r="M19" s="13" t="n">
        <v>0.0886133394196143</v>
      </c>
      <c r="N19" s="13" t="n">
        <v>0.0177793350873886</v>
      </c>
      <c r="O19" s="13" t="n">
        <v>0</v>
      </c>
      <c r="P19" s="13" t="n">
        <v>0</v>
      </c>
      <c r="Q19" s="14" t="n">
        <v>0.0177793350873886</v>
      </c>
      <c r="R19" s="14" t="n">
        <v>0.0708340043322257</v>
      </c>
      <c r="S19" s="13" t="n">
        <v>0.200639488409273</v>
      </c>
      <c r="T19" s="13" t="n">
        <v>0.251</v>
      </c>
      <c r="U19" s="15" t="s">
        <v>25</v>
      </c>
      <c r="W19" s="16" t="n">
        <v>-35484.3787478999</v>
      </c>
      <c r="X19" s="16" t="n">
        <f aca="false">-W19/(8.314*D19)</f>
        <v>2.6088186265412</v>
      </c>
      <c r="Y19" s="5" t="n">
        <f aca="false">X19+C19/4 - LN(AN19)</f>
        <v>2.47362096639155</v>
      </c>
      <c r="Z19" s="6" t="n">
        <f aca="false">EXP(Y19)</f>
        <v>11.8653331323945</v>
      </c>
      <c r="AA19" s="8" t="n">
        <v>0.0337486807779176</v>
      </c>
      <c r="AB19" s="8" t="n">
        <v>0.0914718342396019</v>
      </c>
      <c r="AC19" s="8" t="n">
        <v>0.164111232018109</v>
      </c>
      <c r="AD19" s="8" t="n">
        <v>0.453547844771359</v>
      </c>
      <c r="AE19" s="8" t="n">
        <v>0.0727395703128749</v>
      </c>
      <c r="AF19" s="8" t="n">
        <v>0.0826921715782115</v>
      </c>
      <c r="AG19" s="8" t="n">
        <v>0.0114626358696243</v>
      </c>
      <c r="AH19" s="8" t="n">
        <v>0.00161269101268692</v>
      </c>
      <c r="AI19" s="17" t="n">
        <f aca="false">R19</f>
        <v>0.0708340043322257</v>
      </c>
      <c r="AJ19" s="17" t="n">
        <f aca="false">Q19</f>
        <v>0.0177793350873886</v>
      </c>
      <c r="AK19" s="8" t="n">
        <v>0</v>
      </c>
      <c r="AL19" s="8" t="n">
        <v>0</v>
      </c>
      <c r="AM19" s="17" t="n">
        <v>-35484.3787478999</v>
      </c>
      <c r="AN19" s="9" t="n">
        <f aca="false">AJ19/AI19</f>
        <v>0.250999999999999</v>
      </c>
      <c r="AO19" s="8" t="n">
        <f aca="false">AI19-AJ19</f>
        <v>0.0530546692448371</v>
      </c>
      <c r="AP19" s="8" t="n">
        <f aca="false">AA19*$BA$3+AB19*$AW$3+AC19*$AY$3+AD19*$AX$3+AE19*$BB$3+AF19*$AZ$3+AG19*BD20</f>
        <v>5941.28165649177</v>
      </c>
      <c r="AQ19" s="8" t="n">
        <f aca="false">AP19/(D19*8.314)</f>
        <v>0.436804216331408</v>
      </c>
      <c r="AR19" s="8" t="n">
        <f aca="false">('[1]Sheet1 (4)'!AO19*$BE$3)/(8.314*'[1]Sheet1 (4)'!D19)</f>
        <v>-0.0554288868737596</v>
      </c>
      <c r="AS19" s="8" t="n">
        <f aca="false">AQ19+AR19</f>
        <v>0.381375329457648</v>
      </c>
      <c r="AT19" s="11" t="n">
        <f aca="false">EXP(AS19)</f>
        <v>1.46429709611817</v>
      </c>
      <c r="AU19" s="8" t="n">
        <v>7.69421129476988</v>
      </c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8" t="n">
        <v>2.04046826623141</v>
      </c>
    </row>
    <row r="20" customFormat="false" ht="13.8" hidden="false" customHeight="false" outlineLevel="0" collapsed="false">
      <c r="A20" s="3" t="n">
        <v>18</v>
      </c>
      <c r="B20" s="13" t="n">
        <v>0.0001</v>
      </c>
      <c r="C20" s="13" t="n">
        <v>-6.11</v>
      </c>
      <c r="D20" s="13" t="n">
        <v>1632</v>
      </c>
      <c r="E20" s="13" t="n">
        <v>0.0366136000248439</v>
      </c>
      <c r="F20" s="13" t="n">
        <v>0.0914793528978936</v>
      </c>
      <c r="G20" s="13" t="n">
        <v>0.160659091085504</v>
      </c>
      <c r="H20" s="13" t="n">
        <v>0.446197131778717</v>
      </c>
      <c r="I20" s="13" t="n">
        <v>0.0754518434723892</v>
      </c>
      <c r="J20" s="13" t="n">
        <v>0.0846022675058782</v>
      </c>
      <c r="K20" s="13" t="n">
        <v>0.0126665461251299</v>
      </c>
      <c r="L20" s="13" t="n">
        <v>0.00127432973442537</v>
      </c>
      <c r="M20" s="13" t="n">
        <v>0.0910558373752181</v>
      </c>
      <c r="N20" s="13" t="n">
        <v>0.0210128855481273</v>
      </c>
      <c r="O20" s="13" t="n">
        <v>0</v>
      </c>
      <c r="P20" s="13" t="n">
        <v>0</v>
      </c>
      <c r="Q20" s="14" t="n">
        <v>0.0210128855481273</v>
      </c>
      <c r="R20" s="14" t="n">
        <v>0.0700429518270909</v>
      </c>
      <c r="S20" s="13" t="n">
        <v>0.230769230769231</v>
      </c>
      <c r="T20" s="13" t="n">
        <v>0.3</v>
      </c>
      <c r="U20" s="15" t="s">
        <v>25</v>
      </c>
      <c r="W20" s="16" t="n">
        <v>-35409.3354213991</v>
      </c>
      <c r="X20" s="16" t="n">
        <f aca="false">-W20/(8.314*D20)</f>
        <v>2.60968206690987</v>
      </c>
      <c r="Y20" s="5" t="n">
        <f aca="false">X20+C20/4 - LN(AN20)</f>
        <v>2.2861548712358</v>
      </c>
      <c r="Z20" s="6" t="n">
        <f aca="false">EXP(Y20)</f>
        <v>9.83704018132694</v>
      </c>
      <c r="AA20" s="8" t="n">
        <v>0.0366136000248439</v>
      </c>
      <c r="AB20" s="8" t="n">
        <v>0.0914793528978936</v>
      </c>
      <c r="AC20" s="8" t="n">
        <v>0.160659091085504</v>
      </c>
      <c r="AD20" s="8" t="n">
        <v>0.446197131778717</v>
      </c>
      <c r="AE20" s="8" t="n">
        <v>0.0754518434723892</v>
      </c>
      <c r="AF20" s="8" t="n">
        <v>0.0846022675058782</v>
      </c>
      <c r="AG20" s="8" t="n">
        <v>0.0126665461251299</v>
      </c>
      <c r="AH20" s="8" t="n">
        <v>0.00127432973442537</v>
      </c>
      <c r="AI20" s="17" t="n">
        <f aca="false">R20</f>
        <v>0.0700429518270909</v>
      </c>
      <c r="AJ20" s="17" t="n">
        <f aca="false">Q20</f>
        <v>0.0210128855481273</v>
      </c>
      <c r="AK20" s="8" t="n">
        <v>0</v>
      </c>
      <c r="AL20" s="8" t="n">
        <v>0</v>
      </c>
      <c r="AM20" s="17" t="n">
        <v>-35409.3354213991</v>
      </c>
      <c r="AN20" s="9" t="n">
        <f aca="false">AJ20/AI20</f>
        <v>0.3</v>
      </c>
      <c r="AO20" s="8" t="n">
        <f aca="false">AI20-AJ20</f>
        <v>0.0490300662789636</v>
      </c>
      <c r="AP20" s="8" t="n">
        <f aca="false">AA20*$BA$3+AB20*$AW$3+AC20*$AY$3+AD20*$AX$3+AE20*$BB$3+AF20*$AZ$3+AG20*BD21</f>
        <v>5494.09979325463</v>
      </c>
      <c r="AQ20" s="8" t="n">
        <f aca="false">AP20/(D20*8.314)</f>
        <v>0.404917334189925</v>
      </c>
      <c r="AR20" s="8" t="n">
        <f aca="false">('[1]Sheet1 (4)'!AO20*$BE$3)/(8.314*'[1]Sheet1 (4)'!D20)</f>
        <v>-0.0513497307824976</v>
      </c>
      <c r="AS20" s="8" t="n">
        <f aca="false">AQ20+AR20</f>
        <v>0.353567603407428</v>
      </c>
      <c r="AT20" s="11" t="n">
        <f aca="false">EXP(AS20)</f>
        <v>1.42413926036378</v>
      </c>
      <c r="AU20" s="8" t="n">
        <v>6.7698466526128</v>
      </c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8" t="n">
        <v>1.91247843565033</v>
      </c>
    </row>
    <row r="21" customFormat="false" ht="13.8" hidden="false" customHeight="false" outlineLevel="0" collapsed="false">
      <c r="A21" s="3" t="n">
        <v>19</v>
      </c>
      <c r="B21" s="13" t="n">
        <v>0.0001</v>
      </c>
      <c r="C21" s="13" t="n">
        <v>-6.02</v>
      </c>
      <c r="D21" s="13" t="n">
        <v>1639</v>
      </c>
      <c r="E21" s="13" t="n">
        <v>0.0460049636382862</v>
      </c>
      <c r="F21" s="13" t="n">
        <v>0.0891346170491796</v>
      </c>
      <c r="G21" s="13" t="n">
        <v>0.156353159567126</v>
      </c>
      <c r="H21" s="13" t="n">
        <v>0.429355319373403</v>
      </c>
      <c r="I21" s="13" t="n">
        <v>0.0918739788024641</v>
      </c>
      <c r="J21" s="13" t="n">
        <v>0.0808477252146754</v>
      </c>
      <c r="K21" s="13" t="n">
        <v>0.0125526731254364</v>
      </c>
      <c r="L21" s="13" t="n">
        <v>0.00175607188759662</v>
      </c>
      <c r="M21" s="13" t="n">
        <v>0.0921214913418329</v>
      </c>
      <c r="N21" s="13" t="n">
        <v>0.0204873612159908</v>
      </c>
      <c r="O21" s="13" t="n">
        <v>0</v>
      </c>
      <c r="P21" s="13" t="n">
        <v>0</v>
      </c>
      <c r="Q21" s="14" t="n">
        <v>0.0204873612159908</v>
      </c>
      <c r="R21" s="14" t="n">
        <v>0.071634130125842</v>
      </c>
      <c r="S21" s="13" t="n">
        <v>0.222395023328149</v>
      </c>
      <c r="T21" s="13" t="n">
        <v>0.286</v>
      </c>
      <c r="U21" s="15" t="s">
        <v>25</v>
      </c>
      <c r="W21" s="16" t="n">
        <v>-35540.50426919</v>
      </c>
      <c r="X21" s="16" t="n">
        <f aca="false">-W21/(8.314*D21)</f>
        <v>2.60816229240783</v>
      </c>
      <c r="Y21" s="5" t="n">
        <f aca="false">X21+C21/4 - LN(AN21)</f>
        <v>2.35492576057011</v>
      </c>
      <c r="Z21" s="6" t="n">
        <f aca="false">EXP(Y21)</f>
        <v>10.5373465460564</v>
      </c>
      <c r="AA21" s="8" t="n">
        <v>0.0460049636382862</v>
      </c>
      <c r="AB21" s="8" t="n">
        <v>0.0891346170491796</v>
      </c>
      <c r="AC21" s="8" t="n">
        <v>0.156353159567126</v>
      </c>
      <c r="AD21" s="8" t="n">
        <v>0.429355319373403</v>
      </c>
      <c r="AE21" s="8" t="n">
        <v>0.0918739788024641</v>
      </c>
      <c r="AF21" s="8" t="n">
        <v>0.0808477252146754</v>
      </c>
      <c r="AG21" s="8" t="n">
        <v>0.0125526731254364</v>
      </c>
      <c r="AH21" s="8" t="n">
        <v>0.00175607188759662</v>
      </c>
      <c r="AI21" s="17" t="n">
        <f aca="false">R21</f>
        <v>0.071634130125842</v>
      </c>
      <c r="AJ21" s="17" t="n">
        <f aca="false">Q21</f>
        <v>0.0204873612159908</v>
      </c>
      <c r="AK21" s="8" t="n">
        <v>0</v>
      </c>
      <c r="AL21" s="8" t="n">
        <v>0</v>
      </c>
      <c r="AM21" s="17" t="n">
        <v>-35540.50426919</v>
      </c>
      <c r="AN21" s="9" t="n">
        <f aca="false">AJ21/AI21</f>
        <v>0.286</v>
      </c>
      <c r="AO21" s="8" t="n">
        <f aca="false">AI21-AJ21</f>
        <v>0.0511467689098512</v>
      </c>
      <c r="AP21" s="8" t="n">
        <f aca="false">AA21*$BA$3+AB21*$AW$3+AC21*$AY$3+AD21*$AX$3+AE21*$BB$3+AF21*$AZ$3+AG21*BD22</f>
        <v>4319.14739202535</v>
      </c>
      <c r="AQ21" s="8" t="n">
        <f aca="false">AP21/(D21*8.314)</f>
        <v>0.31696335195215</v>
      </c>
      <c r="AR21" s="8" t="n">
        <f aca="false">('[1]Sheet1 (4)'!AO21*$BE$3)/(8.314*'[1]Sheet1 (4)'!D21)</f>
        <v>-0.0533377995362597</v>
      </c>
      <c r="AS21" s="8" t="n">
        <f aca="false">AQ21+AR21</f>
        <v>0.26362555241589</v>
      </c>
      <c r="AT21" s="11" t="n">
        <f aca="false">EXP(AS21)</f>
        <v>1.30164070881854</v>
      </c>
      <c r="AU21" s="8" t="n">
        <v>6.91489403516657</v>
      </c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8" t="n">
        <v>1.93367764108992</v>
      </c>
    </row>
    <row r="22" customFormat="false" ht="13.8" hidden="false" customHeight="false" outlineLevel="0" collapsed="false">
      <c r="A22" s="3" t="n">
        <v>20</v>
      </c>
      <c r="B22" s="13" t="n">
        <v>0.0001</v>
      </c>
      <c r="C22" s="13" t="n">
        <v>-8.03</v>
      </c>
      <c r="D22" s="13" t="n">
        <v>1473</v>
      </c>
      <c r="E22" s="13" t="n">
        <v>0.0721628507243338</v>
      </c>
      <c r="F22" s="13" t="n">
        <v>0.0926014370255915</v>
      </c>
      <c r="G22" s="13" t="n">
        <v>0.169723839470869</v>
      </c>
      <c r="H22" s="13" t="n">
        <v>0.465677029291062</v>
      </c>
      <c r="I22" s="13" t="n">
        <v>0.0104043199189313</v>
      </c>
      <c r="J22" s="13" t="n">
        <v>0.0861175297723363</v>
      </c>
      <c r="K22" s="13" t="n">
        <v>0.0128191963510123</v>
      </c>
      <c r="L22" s="13" t="n">
        <v>0.00103059829620268</v>
      </c>
      <c r="M22" s="13" t="n">
        <v>0.0894631991496609</v>
      </c>
      <c r="N22" s="13" t="n">
        <v>0.00600872233094737</v>
      </c>
      <c r="O22" s="13" t="n">
        <v>0</v>
      </c>
      <c r="P22" s="13" t="n">
        <v>0</v>
      </c>
      <c r="Q22" s="14" t="n">
        <v>0.00600872233094737</v>
      </c>
      <c r="R22" s="14" t="n">
        <v>0.0834544768187136</v>
      </c>
      <c r="S22" s="13" t="n">
        <v>0.0671641791044776</v>
      </c>
      <c r="T22" s="13" t="n">
        <v>0.072</v>
      </c>
      <c r="U22" s="15" t="s">
        <v>25</v>
      </c>
      <c r="W22" s="16" t="n">
        <v>-32214.882653538</v>
      </c>
      <c r="X22" s="16" t="n">
        <f aca="false">-W22/(8.314*D22)</f>
        <v>2.63053319575452</v>
      </c>
      <c r="Y22" s="5" t="n">
        <f aca="false">X22+C22/4 - LN(AN22)</f>
        <v>3.2541223557206</v>
      </c>
      <c r="Z22" s="6" t="n">
        <f aca="false">EXP(Y22)</f>
        <v>25.8968763120738</v>
      </c>
      <c r="AA22" s="8" t="n">
        <v>0.0721628507243338</v>
      </c>
      <c r="AB22" s="8" t="n">
        <v>0.0926014370255915</v>
      </c>
      <c r="AC22" s="8" t="n">
        <v>0.169723839470869</v>
      </c>
      <c r="AD22" s="8" t="n">
        <v>0.465677029291062</v>
      </c>
      <c r="AE22" s="8" t="n">
        <v>0.0104043199189313</v>
      </c>
      <c r="AF22" s="8" t="n">
        <v>0.0861175297723363</v>
      </c>
      <c r="AG22" s="8" t="n">
        <v>0.0128191963510123</v>
      </c>
      <c r="AH22" s="8" t="n">
        <v>0.00103059829620268</v>
      </c>
      <c r="AI22" s="17" t="n">
        <f aca="false">R22</f>
        <v>0.0834544768187136</v>
      </c>
      <c r="AJ22" s="17" t="n">
        <f aca="false">Q22</f>
        <v>0.00600872233094737</v>
      </c>
      <c r="AK22" s="8" t="n">
        <v>0</v>
      </c>
      <c r="AL22" s="8" t="n">
        <v>0</v>
      </c>
      <c r="AM22" s="17" t="n">
        <v>-32214.882653538</v>
      </c>
      <c r="AN22" s="9" t="n">
        <f aca="false">AJ22/AI22</f>
        <v>0.0719999999999999</v>
      </c>
      <c r="AO22" s="8" t="n">
        <f aca="false">AI22-AJ22</f>
        <v>0.0774457544877662</v>
      </c>
      <c r="AP22" s="8" t="n">
        <f aca="false">AA22*$BA$3+AB22*$AW$3+AC22*$AY$3+AD22*$AX$3+AE22*$BB$3+AF22*$AZ$3+AG22*BD23</f>
        <v>9819.45207102066</v>
      </c>
      <c r="AQ22" s="8" t="n">
        <f aca="false">AP22/(D22*8.314)</f>
        <v>0.80181557433373</v>
      </c>
      <c r="AR22" s="8" t="n">
        <f aca="false">('[1]Sheet1 (4)'!AO22*$BE$3)/(8.314*'[1]Sheet1 (4)'!D22)</f>
        <v>-0.0898650278715694</v>
      </c>
      <c r="AS22" s="8" t="n">
        <f aca="false">AQ22+AR22</f>
        <v>0.711950546462161</v>
      </c>
      <c r="AT22" s="11" t="n">
        <f aca="false">EXP(AS22)</f>
        <v>2.03796252491095</v>
      </c>
      <c r="AU22" s="8" t="n">
        <v>39.1887925306989</v>
      </c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8" t="n">
        <v>3.66839080108873</v>
      </c>
    </row>
    <row r="23" customFormat="false" ht="13.8" hidden="false" customHeight="false" outlineLevel="0" collapsed="false">
      <c r="A23" s="3" t="n">
        <v>21</v>
      </c>
      <c r="B23" s="13" t="n">
        <v>0.0001</v>
      </c>
      <c r="C23" s="13" t="n">
        <v>-8.01</v>
      </c>
      <c r="D23" s="13" t="n">
        <v>1475</v>
      </c>
      <c r="E23" s="13" t="n">
        <v>0.0988665737360624</v>
      </c>
      <c r="F23" s="13" t="n">
        <v>0.090477217546976</v>
      </c>
      <c r="G23" s="13" t="n">
        <v>0.164963416192307</v>
      </c>
      <c r="H23" s="13" t="n">
        <v>0.447259507261315</v>
      </c>
      <c r="I23" s="13" t="n">
        <v>0.0100232165670626</v>
      </c>
      <c r="J23" s="13" t="n">
        <v>0.0847172371693409</v>
      </c>
      <c r="K23" s="13" t="n">
        <v>0.0120846034329114</v>
      </c>
      <c r="L23" s="13" t="n">
        <v>0.000469019675086975</v>
      </c>
      <c r="M23" s="13" t="n">
        <v>0.0911392084189379</v>
      </c>
      <c r="N23" s="13" t="n">
        <v>0.0114023681573999</v>
      </c>
      <c r="O23" s="13" t="n">
        <v>0</v>
      </c>
      <c r="P23" s="13" t="n">
        <v>0</v>
      </c>
      <c r="Q23" s="14" t="n">
        <v>0.0114023681573999</v>
      </c>
      <c r="R23" s="14" t="n">
        <v>0.079736840261538</v>
      </c>
      <c r="S23" s="13" t="n">
        <v>0.125109361329834</v>
      </c>
      <c r="T23" s="13" t="n">
        <v>0.143</v>
      </c>
      <c r="U23" s="15" t="s">
        <v>25</v>
      </c>
      <c r="W23" s="16" t="n">
        <v>-32257.8558842302</v>
      </c>
      <c r="X23" s="16" t="n">
        <f aca="false">-W23/(8.314*D23)</f>
        <v>2.63047062820158</v>
      </c>
      <c r="Y23" s="5" t="n">
        <f aca="false">X23+C23/4 - LN(AN23)</f>
        <v>2.57288127692381</v>
      </c>
      <c r="Z23" s="6" t="n">
        <f aca="false">EXP(Y23)</f>
        <v>13.1035249861605</v>
      </c>
      <c r="AA23" s="8" t="n">
        <v>0.0988665737360624</v>
      </c>
      <c r="AB23" s="8" t="n">
        <v>0.090477217546976</v>
      </c>
      <c r="AC23" s="8" t="n">
        <v>0.164963416192307</v>
      </c>
      <c r="AD23" s="8" t="n">
        <v>0.447259507261315</v>
      </c>
      <c r="AE23" s="8" t="n">
        <v>0.0100232165670626</v>
      </c>
      <c r="AF23" s="8" t="n">
        <v>0.0847172371693409</v>
      </c>
      <c r="AG23" s="8" t="n">
        <v>0.0120846034329114</v>
      </c>
      <c r="AH23" s="8" t="n">
        <v>0.000469019675086975</v>
      </c>
      <c r="AI23" s="17" t="n">
        <f aca="false">R23</f>
        <v>0.079736840261538</v>
      </c>
      <c r="AJ23" s="17" t="n">
        <f aca="false">Q23</f>
        <v>0.0114023681573999</v>
      </c>
      <c r="AK23" s="8" t="n">
        <v>0</v>
      </c>
      <c r="AL23" s="8" t="n">
        <v>0</v>
      </c>
      <c r="AM23" s="17" t="n">
        <v>-32257.8558842302</v>
      </c>
      <c r="AN23" s="9" t="n">
        <f aca="false">AJ23/AI23</f>
        <v>0.143</v>
      </c>
      <c r="AO23" s="8" t="n">
        <f aca="false">AI23-AJ23</f>
        <v>0.0683344721041381</v>
      </c>
      <c r="AP23" s="8" t="n">
        <f aca="false">AA23*$BA$3+AB23*$AW$3+AC23*$AY$3+AD23*$AX$3+AE23*$BB$3+AF23*$AZ$3+AG23*BD24</f>
        <v>9498.18819028898</v>
      </c>
      <c r="AQ23" s="8" t="n">
        <f aca="false">AP23/(D23*8.314)</f>
        <v>0.774530866073479</v>
      </c>
      <c r="AR23" s="8" t="n">
        <f aca="false">('[1]Sheet1 (4)'!AO23*$BE$3)/(8.314*'[1]Sheet1 (4)'!D23)</f>
        <v>-0.0791851362914559</v>
      </c>
      <c r="AS23" s="8" t="n">
        <f aca="false">AQ23+AR23</f>
        <v>0.695345729782023</v>
      </c>
      <c r="AT23" s="11" t="n">
        <f aca="false">EXP(AS23)</f>
        <v>2.0044019356071</v>
      </c>
      <c r="AU23" s="8" t="n">
        <v>20.8420629349909</v>
      </c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8" t="n">
        <v>3.03697320118908</v>
      </c>
    </row>
    <row r="24" customFormat="false" ht="13.8" hidden="false" customHeight="false" outlineLevel="0" collapsed="false">
      <c r="A24" s="3" t="n">
        <v>22</v>
      </c>
      <c r="B24" s="13" t="n">
        <v>0.0001</v>
      </c>
      <c r="C24" s="13" t="n">
        <v>-8.09</v>
      </c>
      <c r="D24" s="13" t="n">
        <v>1470</v>
      </c>
      <c r="E24" s="13" t="n">
        <v>0.100165547838432</v>
      </c>
      <c r="F24" s="13" t="n">
        <v>0.090936008073319</v>
      </c>
      <c r="G24" s="13" t="n">
        <v>0.162432324320347</v>
      </c>
      <c r="H24" s="13" t="n">
        <v>0.448303430044381</v>
      </c>
      <c r="I24" s="13" t="n">
        <v>0.00825832974199836</v>
      </c>
      <c r="J24" s="13" t="n">
        <v>0.0839653036217057</v>
      </c>
      <c r="K24" s="13" t="n">
        <v>0.0126462142164436</v>
      </c>
      <c r="L24" s="13" t="n">
        <v>0.00203338282182591</v>
      </c>
      <c r="M24" s="13" t="n">
        <v>0.0912594593215473</v>
      </c>
      <c r="N24" s="13" t="n">
        <v>0.0125196324694789</v>
      </c>
      <c r="O24" s="13" t="n">
        <v>0</v>
      </c>
      <c r="P24" s="13" t="n">
        <v>0</v>
      </c>
      <c r="Q24" s="14" t="n">
        <v>0.0125196324694789</v>
      </c>
      <c r="R24" s="14" t="n">
        <v>0.0787398268520684</v>
      </c>
      <c r="S24" s="13" t="n">
        <v>0.137187230371009</v>
      </c>
      <c r="T24" s="13" t="n">
        <v>0.159</v>
      </c>
      <c r="U24" s="15" t="s">
        <v>25</v>
      </c>
      <c r="W24" s="16" t="n">
        <v>-32150.2773308175</v>
      </c>
      <c r="X24" s="16" t="n">
        <f aca="false">-W24/(8.314*D24)</f>
        <v>2.63061546304304</v>
      </c>
      <c r="Y24" s="5" t="n">
        <f aca="false">X24+C24/4 - LN(AN24)</f>
        <v>2.44696653980494</v>
      </c>
      <c r="Z24" s="6" t="n">
        <f aca="false">EXP(Y24)</f>
        <v>11.5532471941453</v>
      </c>
      <c r="AA24" s="8" t="n">
        <v>0.100165547838432</v>
      </c>
      <c r="AB24" s="8" t="n">
        <v>0.090936008073319</v>
      </c>
      <c r="AC24" s="8" t="n">
        <v>0.162432324320347</v>
      </c>
      <c r="AD24" s="8" t="n">
        <v>0.448303430044381</v>
      </c>
      <c r="AE24" s="8" t="n">
        <v>0.00825832974199836</v>
      </c>
      <c r="AF24" s="8" t="n">
        <v>0.0839653036217057</v>
      </c>
      <c r="AG24" s="8" t="n">
        <v>0.0126462142164436</v>
      </c>
      <c r="AH24" s="8" t="n">
        <v>0.00203338282182591</v>
      </c>
      <c r="AI24" s="17" t="n">
        <f aca="false">R24</f>
        <v>0.0787398268520684</v>
      </c>
      <c r="AJ24" s="17" t="n">
        <f aca="false">Q24</f>
        <v>0.0125196324694789</v>
      </c>
      <c r="AK24" s="8" t="n">
        <v>0</v>
      </c>
      <c r="AL24" s="8" t="n">
        <v>0</v>
      </c>
      <c r="AM24" s="17" t="n">
        <v>-32150.2773308175</v>
      </c>
      <c r="AN24" s="9" t="n">
        <f aca="false">AJ24/AI24</f>
        <v>0.159</v>
      </c>
      <c r="AO24" s="8" t="n">
        <f aca="false">AI24-AJ24</f>
        <v>0.0662201943825895</v>
      </c>
      <c r="AP24" s="8" t="n">
        <f aca="false">AA24*$BA$3+AB24*$AW$3+AC24*$AY$3+AD24*$AX$3+AE24*$BB$3+AF24*$AZ$3+AG24*BD25</f>
        <v>9579.74986312942</v>
      </c>
      <c r="AQ24" s="8" t="n">
        <f aca="false">AP24/(D24*8.314)</f>
        <v>0.783838903245687</v>
      </c>
      <c r="AR24" s="8" t="n">
        <f aca="false">('[1]Sheet1 (4)'!AO24*$BE$3)/(8.314*'[1]Sheet1 (4)'!D24)</f>
        <v>-0.0769961414355808</v>
      </c>
      <c r="AS24" s="8" t="n">
        <f aca="false">AQ24+AR24</f>
        <v>0.706842761810106</v>
      </c>
      <c r="AT24" s="11" t="n">
        <f aca="false">EXP(AS24)</f>
        <v>2.02757959067457</v>
      </c>
      <c r="AU24" s="8" t="n">
        <v>19.3140566911895</v>
      </c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8" t="n">
        <v>2.96083315677856</v>
      </c>
    </row>
    <row r="25" customFormat="false" ht="13.8" hidden="false" customHeight="false" outlineLevel="0" collapsed="false">
      <c r="A25" s="3" t="n">
        <v>23</v>
      </c>
      <c r="B25" s="13" t="n">
        <v>0.0001</v>
      </c>
      <c r="C25" s="13" t="n">
        <v>-8.08</v>
      </c>
      <c r="D25" s="13" t="n">
        <v>1472</v>
      </c>
      <c r="E25" s="13" t="n">
        <v>0.104785130918139</v>
      </c>
      <c r="F25" s="13" t="n">
        <v>0.0899540046958797</v>
      </c>
      <c r="G25" s="13" t="n">
        <v>0.162553048911823</v>
      </c>
      <c r="H25" s="13" t="n">
        <v>0.446068212586564</v>
      </c>
      <c r="I25" s="13" t="n">
        <v>0.0100421465709874</v>
      </c>
      <c r="J25" s="13" t="n">
        <v>0.0836873676844384</v>
      </c>
      <c r="K25" s="13" t="n">
        <v>0.0126640898965393</v>
      </c>
      <c r="L25" s="13" t="n">
        <v>0.000939810945994669</v>
      </c>
      <c r="M25" s="13" t="n">
        <v>0.0893061877896337</v>
      </c>
      <c r="N25" s="13" t="n">
        <v>0.00949726215099768</v>
      </c>
      <c r="O25" s="13" t="n">
        <v>0</v>
      </c>
      <c r="P25" s="13" t="n">
        <v>0</v>
      </c>
      <c r="Q25" s="14" t="n">
        <v>0.00949726215099768</v>
      </c>
      <c r="R25" s="14" t="n">
        <v>0.079808925638636</v>
      </c>
      <c r="S25" s="13" t="n">
        <v>0.106344950848972</v>
      </c>
      <c r="T25" s="13" t="n">
        <v>0.119</v>
      </c>
      <c r="U25" s="15" t="s">
        <v>25</v>
      </c>
      <c r="W25" s="16" t="n">
        <v>-32193.3669757153</v>
      </c>
      <c r="X25" s="16" t="n">
        <f aca="false">-W25/(8.314*D25)</f>
        <v>2.63056216855567</v>
      </c>
      <c r="Y25" s="5" t="n">
        <f aca="false">X25+C25/4 - LN(AN25)</f>
        <v>2.73919395442627</v>
      </c>
      <c r="Z25" s="6" t="n">
        <f aca="false">EXP(Y25)</f>
        <v>15.4745069102216</v>
      </c>
      <c r="AA25" s="8" t="n">
        <v>0.104785130918139</v>
      </c>
      <c r="AB25" s="8" t="n">
        <v>0.0899540046958797</v>
      </c>
      <c r="AC25" s="8" t="n">
        <v>0.162553048911823</v>
      </c>
      <c r="AD25" s="8" t="n">
        <v>0.446068212586564</v>
      </c>
      <c r="AE25" s="8" t="n">
        <v>0.0100421465709874</v>
      </c>
      <c r="AF25" s="8" t="n">
        <v>0.0836873676844384</v>
      </c>
      <c r="AG25" s="8" t="n">
        <v>0.0126640898965393</v>
      </c>
      <c r="AH25" s="8" t="n">
        <v>0.000939810945994669</v>
      </c>
      <c r="AI25" s="17" t="n">
        <f aca="false">R25</f>
        <v>0.079808925638636</v>
      </c>
      <c r="AJ25" s="17" t="n">
        <f aca="false">Q25</f>
        <v>0.00949726215099768</v>
      </c>
      <c r="AK25" s="8" t="n">
        <v>0</v>
      </c>
      <c r="AL25" s="8" t="n">
        <v>0</v>
      </c>
      <c r="AM25" s="17" t="n">
        <v>-32193.3669757153</v>
      </c>
      <c r="AN25" s="9" t="n">
        <f aca="false">AJ25/AI25</f>
        <v>0.119</v>
      </c>
      <c r="AO25" s="8" t="n">
        <f aca="false">AI25-AJ25</f>
        <v>0.0703116634876383</v>
      </c>
      <c r="AP25" s="8" t="n">
        <f aca="false">AA25*$BA$3+AB25*$AW$3+AC25*$AY$3+AD25*$AX$3+AE25*$BB$3+AF25*$AZ$3+AG25*BD26</f>
        <v>9416.87481329476</v>
      </c>
      <c r="AQ25" s="8" t="n">
        <f aca="false">AP25/(D25*8.314)</f>
        <v>0.769465171150446</v>
      </c>
      <c r="AR25" s="8" t="n">
        <f aca="false">('[1]Sheet1 (4)'!AO25*$BE$3)/(8.314*'[1]Sheet1 (4)'!D25)</f>
        <v>-0.0816423332765053</v>
      </c>
      <c r="AS25" s="8" t="n">
        <f aca="false">AQ25+AR25</f>
        <v>0.687822837873941</v>
      </c>
      <c r="AT25" s="11" t="n">
        <f aca="false">EXP(AS25)</f>
        <v>1.98937961300733</v>
      </c>
      <c r="AU25" s="8" t="n">
        <v>24.619687680495</v>
      </c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8" t="n">
        <v>3.2035464350745</v>
      </c>
    </row>
    <row r="26" customFormat="false" ht="13.8" hidden="false" customHeight="false" outlineLevel="0" collapsed="false">
      <c r="A26" s="3" t="n">
        <v>24</v>
      </c>
      <c r="B26" s="13" t="n">
        <v>0.0001</v>
      </c>
      <c r="C26" s="13" t="n">
        <v>-8.03</v>
      </c>
      <c r="D26" s="13" t="n">
        <v>1473</v>
      </c>
      <c r="E26" s="13" t="n">
        <v>0.0991153323681076</v>
      </c>
      <c r="F26" s="13" t="n">
        <v>0.0866804500733014</v>
      </c>
      <c r="G26" s="13" t="n">
        <v>0.162942111790909</v>
      </c>
      <c r="H26" s="13" t="n">
        <v>0.442751523843248</v>
      </c>
      <c r="I26" s="13" t="n">
        <v>0.009836079440942</v>
      </c>
      <c r="J26" s="13" t="n">
        <v>0.0866804500733014</v>
      </c>
      <c r="K26" s="13" t="n">
        <v>0.0137764637319264</v>
      </c>
      <c r="L26" s="13" t="n">
        <v>0.00174937323986619</v>
      </c>
      <c r="M26" s="13" t="n">
        <v>0.0964682154383987</v>
      </c>
      <c r="N26" s="13" t="n">
        <v>0.0174606679868027</v>
      </c>
      <c r="O26" s="13" t="n">
        <v>0</v>
      </c>
      <c r="P26" s="13" t="n">
        <v>0</v>
      </c>
      <c r="Q26" s="14" t="n">
        <v>0.0174606679868027</v>
      </c>
      <c r="R26" s="14" t="n">
        <v>0.079007547451596</v>
      </c>
      <c r="S26" s="13" t="n">
        <v>0.180999180999181</v>
      </c>
      <c r="T26" s="13" t="n">
        <v>0.221</v>
      </c>
      <c r="U26" s="15" t="s">
        <v>25</v>
      </c>
      <c r="W26" s="16" t="n">
        <v>-32214.882653538</v>
      </c>
      <c r="X26" s="16" t="n">
        <f aca="false">-W26/(8.314*D26)</f>
        <v>2.63053319575452</v>
      </c>
      <c r="Y26" s="5" t="n">
        <f aca="false">X26+C26/4 - LN(AN26)</f>
        <v>2.1326257732189</v>
      </c>
      <c r="Z26" s="6" t="n">
        <f aca="false">EXP(Y26)</f>
        <v>8.43699137768919</v>
      </c>
      <c r="AA26" s="8" t="n">
        <v>0.0991153323681076</v>
      </c>
      <c r="AB26" s="8" t="n">
        <v>0.0866804500733014</v>
      </c>
      <c r="AC26" s="8" t="n">
        <v>0.162942111790909</v>
      </c>
      <c r="AD26" s="8" t="n">
        <v>0.442751523843248</v>
      </c>
      <c r="AE26" s="8" t="n">
        <v>0.009836079440942</v>
      </c>
      <c r="AF26" s="8" t="n">
        <v>0.0866804500733014</v>
      </c>
      <c r="AG26" s="8" t="n">
        <v>0.0137764637319264</v>
      </c>
      <c r="AH26" s="8" t="n">
        <v>0.00174937323986619</v>
      </c>
      <c r="AI26" s="17" t="n">
        <f aca="false">R26</f>
        <v>0.079007547451596</v>
      </c>
      <c r="AJ26" s="17" t="n">
        <f aca="false">Q26</f>
        <v>0.0174606679868027</v>
      </c>
      <c r="AK26" s="8" t="n">
        <v>0</v>
      </c>
      <c r="AL26" s="8" t="n">
        <v>0</v>
      </c>
      <c r="AM26" s="17" t="n">
        <v>-32214.882653538</v>
      </c>
      <c r="AN26" s="9" t="n">
        <f aca="false">AJ26/AI26</f>
        <v>0.221</v>
      </c>
      <c r="AO26" s="8" t="n">
        <f aca="false">AI26-AJ26</f>
        <v>0.0615468794647933</v>
      </c>
      <c r="AP26" s="8" t="n">
        <f aca="false">AA26*$BA$3+AB26*$AW$3+AC26*$AY$3+AD26*$AX$3+AE26*$BB$3+AF26*$AZ$3+AG26*BD27</f>
        <v>9031.22938431689</v>
      </c>
      <c r="AQ26" s="8" t="n">
        <f aca="false">AP26/(D26*8.314)</f>
        <v>0.737452591382018</v>
      </c>
      <c r="AR26" s="8" t="n">
        <f aca="false">('[1]Sheet1 (4)'!AO26*$BE$3)/(8.314*'[1]Sheet1 (4)'!D26)</f>
        <v>-0.0714165944291428</v>
      </c>
      <c r="AS26" s="8" t="n">
        <f aca="false">AQ26+AR26</f>
        <v>0.666035996952875</v>
      </c>
      <c r="AT26" s="11" t="n">
        <f aca="false">EXP(AS26)</f>
        <v>1.94650605145309</v>
      </c>
      <c r="AU26" s="8" t="n">
        <v>14.5419612723661</v>
      </c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8" t="n">
        <v>2.67703835106699</v>
      </c>
    </row>
    <row r="27" customFormat="false" ht="13.8" hidden="false" customHeight="false" outlineLevel="0" collapsed="false">
      <c r="A27" s="3" t="n">
        <v>25</v>
      </c>
      <c r="B27" s="13" t="n">
        <v>0.0001</v>
      </c>
      <c r="C27" s="13" t="n">
        <v>-7.98</v>
      </c>
      <c r="D27" s="13" t="n">
        <v>1479</v>
      </c>
      <c r="E27" s="13" t="n">
        <v>0.133932169576863</v>
      </c>
      <c r="F27" s="13" t="n">
        <v>0.0885845783083289</v>
      </c>
      <c r="G27" s="13" t="n">
        <v>0.156061751879981</v>
      </c>
      <c r="H27" s="13" t="n">
        <v>0.431344967932957</v>
      </c>
      <c r="I27" s="13" t="n">
        <v>0.00905151870446612</v>
      </c>
      <c r="J27" s="13" t="n">
        <v>0.0803915625985269</v>
      </c>
      <c r="K27" s="13" t="n">
        <v>0.0114044943164199</v>
      </c>
      <c r="L27" s="13" t="n">
        <v>7.59531840370477E-005</v>
      </c>
      <c r="M27" s="13" t="n">
        <v>0.0891530034984195</v>
      </c>
      <c r="N27" s="13" t="n">
        <v>0.018001364632961</v>
      </c>
      <c r="O27" s="13" t="n">
        <v>0</v>
      </c>
      <c r="P27" s="13" t="n">
        <v>0</v>
      </c>
      <c r="Q27" s="14" t="n">
        <v>0.018001364632961</v>
      </c>
      <c r="R27" s="14" t="n">
        <v>0.0711516388654585</v>
      </c>
      <c r="S27" s="13" t="n">
        <v>0.201915403032722</v>
      </c>
      <c r="T27" s="13" t="n">
        <v>0.253</v>
      </c>
      <c r="U27" s="15" t="s">
        <v>25</v>
      </c>
      <c r="W27" s="16" t="n">
        <v>-32343.5707608443</v>
      </c>
      <c r="X27" s="16" t="n">
        <f aca="false">-W27/(8.314*D27)</f>
        <v>2.63032716721002</v>
      </c>
      <c r="Y27" s="5" t="n">
        <f aca="false">X27+C27/4 - LN(AN27)</f>
        <v>2.00969295746463</v>
      </c>
      <c r="Z27" s="6" t="n">
        <f aca="false">EXP(Y27)</f>
        <v>7.4610261432052</v>
      </c>
      <c r="AA27" s="8" t="n">
        <v>0.133932169576863</v>
      </c>
      <c r="AB27" s="8" t="n">
        <v>0.0885845783083289</v>
      </c>
      <c r="AC27" s="8" t="n">
        <v>0.156061751879981</v>
      </c>
      <c r="AD27" s="8" t="n">
        <v>0.431344967932957</v>
      </c>
      <c r="AE27" s="8" t="n">
        <v>0.00905151870446612</v>
      </c>
      <c r="AF27" s="8" t="n">
        <v>0.0803915625985269</v>
      </c>
      <c r="AG27" s="8" t="n">
        <v>0.0114044943164199</v>
      </c>
      <c r="AH27" s="8" t="n">
        <v>7.59531840370477E-005</v>
      </c>
      <c r="AI27" s="17" t="n">
        <f aca="false">R27</f>
        <v>0.0711516388654585</v>
      </c>
      <c r="AJ27" s="17" t="n">
        <f aca="false">Q27</f>
        <v>0.018001364632961</v>
      </c>
      <c r="AK27" s="8" t="n">
        <v>0</v>
      </c>
      <c r="AL27" s="8" t="n">
        <v>0</v>
      </c>
      <c r="AM27" s="17" t="n">
        <v>-32343.5707608443</v>
      </c>
      <c r="AN27" s="9" t="n">
        <f aca="false">AJ27/AI27</f>
        <v>0.253</v>
      </c>
      <c r="AO27" s="8" t="n">
        <f aca="false">AI27-AJ27</f>
        <v>0.0531502742324975</v>
      </c>
      <c r="AP27" s="8" t="n">
        <f aca="false">AA27*$BA$3+AB27*$AW$3+AC27*$AY$3+AD27*$AX$3+AE27*$BB$3+AF27*$AZ$3+AG27*BD28</f>
        <v>9240.04021957649</v>
      </c>
      <c r="AQ27" s="8" t="n">
        <f aca="false">AP27/(D27*8.314)</f>
        <v>0.751442349868448</v>
      </c>
      <c r="AR27" s="8" t="n">
        <f aca="false">('[1]Sheet1 (4)'!AO27*$BE$3)/(8.314*'[1]Sheet1 (4)'!D27)</f>
        <v>-0.0614233049928843</v>
      </c>
      <c r="AS27" s="8" t="n">
        <f aca="false">AQ27+AR27</f>
        <v>0.690019044875564</v>
      </c>
      <c r="AT27" s="11" t="n">
        <f aca="false">EXP(AS27)</f>
        <v>1.99375350366889</v>
      </c>
      <c r="AU27" s="8" t="n">
        <v>12.6445275330839</v>
      </c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8" t="n">
        <v>2.5372245154922</v>
      </c>
    </row>
    <row r="28" customFormat="false" ht="13.8" hidden="false" customHeight="false" outlineLevel="0" collapsed="false">
      <c r="A28" s="3" t="n">
        <v>26</v>
      </c>
      <c r="B28" s="13" t="n">
        <v>0.0001</v>
      </c>
      <c r="C28" s="13" t="n">
        <v>-6.05</v>
      </c>
      <c r="D28" s="13" t="n">
        <v>1473</v>
      </c>
      <c r="E28" s="13" t="n">
        <v>0.137992495391627</v>
      </c>
      <c r="F28" s="13" t="n">
        <v>0.0907609530692156</v>
      </c>
      <c r="G28" s="13" t="n">
        <v>0.154957079796522</v>
      </c>
      <c r="H28" s="13" t="n">
        <v>0.426158412628115</v>
      </c>
      <c r="I28" s="13" t="n">
        <v>0.00883765089479258</v>
      </c>
      <c r="J28" s="13" t="n">
        <v>0.0787969216839507</v>
      </c>
      <c r="K28" s="13" t="n">
        <v>0.0120326444985572</v>
      </c>
      <c r="L28" s="13" t="n">
        <v>0.00213037359689833</v>
      </c>
      <c r="M28" s="13" t="n">
        <v>0.0883334684403212</v>
      </c>
      <c r="N28" s="13" t="n">
        <v>0.0136644334104639</v>
      </c>
      <c r="O28" s="13" t="n">
        <v>0</v>
      </c>
      <c r="P28" s="13" t="n">
        <v>0</v>
      </c>
      <c r="Q28" s="14" t="n">
        <v>0.0136644334104639</v>
      </c>
      <c r="R28" s="14" t="n">
        <v>0.0746690350298574</v>
      </c>
      <c r="S28" s="13" t="n">
        <v>0.15469146238377</v>
      </c>
      <c r="T28" s="13" t="n">
        <v>0.183</v>
      </c>
      <c r="U28" s="15" t="s">
        <v>25</v>
      </c>
      <c r="W28" s="16" t="n">
        <v>-32214.882653538</v>
      </c>
      <c r="X28" s="16" t="n">
        <f aca="false">-W28/(8.314*D28)</f>
        <v>2.63053319575452</v>
      </c>
      <c r="Y28" s="5" t="n">
        <f aca="false">X28+C28/4 - LN(AN28)</f>
        <v>2.81630232189523</v>
      </c>
      <c r="Z28" s="6" t="n">
        <f aca="false">EXP(Y28)</f>
        <v>16.7149298309646</v>
      </c>
      <c r="AA28" s="8" t="n">
        <v>0.137992495391627</v>
      </c>
      <c r="AB28" s="8" t="n">
        <v>0.0907609530692156</v>
      </c>
      <c r="AC28" s="8" t="n">
        <v>0.154957079796522</v>
      </c>
      <c r="AD28" s="8" t="n">
        <v>0.426158412628115</v>
      </c>
      <c r="AE28" s="8" t="n">
        <v>0.00883765089479258</v>
      </c>
      <c r="AF28" s="8" t="n">
        <v>0.0787969216839507</v>
      </c>
      <c r="AG28" s="8" t="n">
        <v>0.0120326444985572</v>
      </c>
      <c r="AH28" s="8" t="n">
        <v>0.00213037359689833</v>
      </c>
      <c r="AI28" s="17" t="n">
        <f aca="false">R28</f>
        <v>0.0746690350298574</v>
      </c>
      <c r="AJ28" s="17" t="n">
        <f aca="false">Q28</f>
        <v>0.0136644334104639</v>
      </c>
      <c r="AK28" s="8" t="n">
        <v>0</v>
      </c>
      <c r="AL28" s="8" t="n">
        <v>0</v>
      </c>
      <c r="AM28" s="17" t="n">
        <v>-32214.882653538</v>
      </c>
      <c r="AN28" s="9" t="n">
        <f aca="false">AJ28/AI28</f>
        <v>0.183</v>
      </c>
      <c r="AO28" s="8" t="n">
        <f aca="false">AI28-AJ28</f>
        <v>0.0610046016193935</v>
      </c>
      <c r="AP28" s="8" t="n">
        <f aca="false">AA28*$BA$3+AB28*$AW$3+AC28*$AY$3+AD28*$AX$3+AE28*$BB$3+AF28*$AZ$3+AG28*BD29</f>
        <v>9425.73616042726</v>
      </c>
      <c r="AQ28" s="8" t="n">
        <f aca="false">AP28/(D28*8.314)</f>
        <v>0.769666372250608</v>
      </c>
      <c r="AR28" s="8" t="n">
        <f aca="false">('[1]Sheet1 (4)'!AO28*$BE$3)/(8.314*'[1]Sheet1 (4)'!D28)</f>
        <v>-0.0707873564029488</v>
      </c>
      <c r="AS28" s="8" t="n">
        <f aca="false">AQ28+AR28</f>
        <v>0.698879015847659</v>
      </c>
      <c r="AT28" s="11" t="n">
        <f aca="false">EXP(AS28)</f>
        <v>2.01149658737236</v>
      </c>
      <c r="AU28" s="8" t="n">
        <v>27.9131607649343</v>
      </c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8" t="n">
        <v>3.329098289611</v>
      </c>
    </row>
    <row r="29" customFormat="false" ht="13.8" hidden="false" customHeight="false" outlineLevel="0" collapsed="false">
      <c r="A29" s="3" t="n">
        <v>27</v>
      </c>
      <c r="B29" s="13" t="n">
        <v>0.0001</v>
      </c>
      <c r="C29" s="13" t="n">
        <v>-8.03</v>
      </c>
      <c r="D29" s="13" t="n">
        <v>1473</v>
      </c>
      <c r="E29" s="13" t="n">
        <v>0.146796867539847</v>
      </c>
      <c r="F29" s="13" t="n">
        <v>0.0875341086030254</v>
      </c>
      <c r="G29" s="13" t="n">
        <v>0.153999565054432</v>
      </c>
      <c r="H29" s="13" t="n">
        <v>0.425267646892986</v>
      </c>
      <c r="I29" s="13" t="n">
        <v>0.00956843662262234</v>
      </c>
      <c r="J29" s="13" t="n">
        <v>0.0787768736226441</v>
      </c>
      <c r="K29" s="13" t="n">
        <v>0.0119419890179106</v>
      </c>
      <c r="L29" s="13" t="n">
        <v>0.000528580772523801</v>
      </c>
      <c r="M29" s="13" t="n">
        <v>0.0855859318740081</v>
      </c>
      <c r="N29" s="13" t="n">
        <v>0.0155483444157363</v>
      </c>
      <c r="O29" s="13" t="n">
        <v>0</v>
      </c>
      <c r="P29" s="13" t="n">
        <v>0</v>
      </c>
      <c r="Q29" s="14" t="n">
        <v>0.0155483444157363</v>
      </c>
      <c r="R29" s="14" t="n">
        <v>0.0700375874582717</v>
      </c>
      <c r="S29" s="13" t="n">
        <v>0.181669394435352</v>
      </c>
      <c r="T29" s="13" t="n">
        <v>0.222</v>
      </c>
      <c r="U29" s="15" t="s">
        <v>25</v>
      </c>
      <c r="W29" s="16" t="n">
        <v>-32214.882653538</v>
      </c>
      <c r="X29" s="16" t="n">
        <f aca="false">-W29/(8.314*D29)</f>
        <v>2.63053319575452</v>
      </c>
      <c r="Y29" s="5" t="n">
        <f aca="false">X29+C29/4 - LN(AN29)</f>
        <v>2.12811109286438</v>
      </c>
      <c r="Z29" s="6" t="n">
        <f aca="false">EXP(Y29)</f>
        <v>8.39898691202393</v>
      </c>
      <c r="AA29" s="8" t="n">
        <v>0.146796867539847</v>
      </c>
      <c r="AB29" s="8" t="n">
        <v>0.0875341086030254</v>
      </c>
      <c r="AC29" s="8" t="n">
        <v>0.153999565054432</v>
      </c>
      <c r="AD29" s="8" t="n">
        <v>0.425267646892986</v>
      </c>
      <c r="AE29" s="8" t="n">
        <v>0.00956843662262234</v>
      </c>
      <c r="AF29" s="8" t="n">
        <v>0.0787768736226441</v>
      </c>
      <c r="AG29" s="8" t="n">
        <v>0.0119419890179106</v>
      </c>
      <c r="AH29" s="8" t="n">
        <v>0.000528580772523801</v>
      </c>
      <c r="AI29" s="17" t="n">
        <f aca="false">R29</f>
        <v>0.0700375874582717</v>
      </c>
      <c r="AJ29" s="17" t="n">
        <f aca="false">Q29</f>
        <v>0.0155483444157363</v>
      </c>
      <c r="AK29" s="8" t="n">
        <v>0</v>
      </c>
      <c r="AL29" s="8" t="n">
        <v>0</v>
      </c>
      <c r="AM29" s="17" t="n">
        <v>-32214.882653538</v>
      </c>
      <c r="AN29" s="9" t="n">
        <f aca="false">AJ29/AI29</f>
        <v>0.222</v>
      </c>
      <c r="AO29" s="8" t="n">
        <f aca="false">AI29-AJ29</f>
        <v>0.0544892430425354</v>
      </c>
      <c r="AP29" s="8" t="n">
        <f aca="false">AA29*$BA$3+AB29*$AW$3+AC29*$AY$3+AD29*$AX$3+AE29*$BB$3+AF29*$AZ$3+AG29*BD30</f>
        <v>9118.6192949894</v>
      </c>
      <c r="AQ29" s="8" t="n">
        <f aca="false">AP29/(D29*8.314)</f>
        <v>0.744588487653017</v>
      </c>
      <c r="AR29" s="8" t="n">
        <f aca="false">('[1]Sheet1 (4)'!AO29*$BE$3)/(8.314*'[1]Sheet1 (4)'!D29)</f>
        <v>-0.0632271888511548</v>
      </c>
      <c r="AS29" s="8" t="n">
        <f aca="false">AQ29+AR29</f>
        <v>0.681361298801862</v>
      </c>
      <c r="AT29" s="11" t="n">
        <f aca="false">EXP(AS29)</f>
        <v>1.97656659938294</v>
      </c>
      <c r="AU29" s="8" t="n">
        <v>14.4883131724024</v>
      </c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8" t="n">
        <v>2.6733423363333</v>
      </c>
    </row>
    <row r="30" customFormat="false" ht="13.8" hidden="false" customHeight="false" outlineLevel="0" collapsed="false">
      <c r="A30" s="3" t="n">
        <v>28</v>
      </c>
      <c r="B30" s="13" t="n">
        <v>0.0001</v>
      </c>
      <c r="C30" s="13" t="n">
        <v>-8.05</v>
      </c>
      <c r="D30" s="13" t="n">
        <v>1473</v>
      </c>
      <c r="E30" s="13" t="n">
        <v>0.144073969199898</v>
      </c>
      <c r="F30" s="13" t="n">
        <v>0.0867097351467865</v>
      </c>
      <c r="G30" s="13" t="n">
        <v>0.156110839601936</v>
      </c>
      <c r="H30" s="13" t="n">
        <v>0.421456960464629</v>
      </c>
      <c r="I30" s="13" t="n">
        <v>0.0102143098217319</v>
      </c>
      <c r="J30" s="13" t="n">
        <v>0.0786956827537487</v>
      </c>
      <c r="K30" s="13" t="n">
        <v>0.0125050581369095</v>
      </c>
      <c r="L30" s="13" t="n">
        <v>0.00213024068166894</v>
      </c>
      <c r="M30" s="13" t="n">
        <v>0.0881032041926913</v>
      </c>
      <c r="N30" s="13" t="n">
        <v>0.0215097014015414</v>
      </c>
      <c r="O30" s="13" t="n">
        <v>0</v>
      </c>
      <c r="P30" s="13" t="n">
        <v>0</v>
      </c>
      <c r="Q30" s="14" t="n">
        <v>0.0215097014015414</v>
      </c>
      <c r="R30" s="14" t="n">
        <v>0.0665935027911499</v>
      </c>
      <c r="S30" s="13" t="n">
        <v>0.244142101284958</v>
      </c>
      <c r="T30" s="13" t="n">
        <v>0.323</v>
      </c>
      <c r="U30" s="15" t="s">
        <v>25</v>
      </c>
      <c r="W30" s="16" t="n">
        <v>-32214.882653538</v>
      </c>
      <c r="X30" s="16" t="n">
        <f aca="false">-W30/(8.314*D30)</f>
        <v>2.63053319575452</v>
      </c>
      <c r="Y30" s="5" t="n">
        <f aca="false">X30+C30/4 - LN(AN30)</f>
        <v>1.748136151514</v>
      </c>
      <c r="Z30" s="6" t="n">
        <f aca="false">EXP(Y30)</f>
        <v>5.74388695786018</v>
      </c>
      <c r="AA30" s="8" t="n">
        <v>0.144073969199898</v>
      </c>
      <c r="AB30" s="8" t="n">
        <v>0.0867097351467865</v>
      </c>
      <c r="AC30" s="8" t="n">
        <v>0.156110839601936</v>
      </c>
      <c r="AD30" s="8" t="n">
        <v>0.421456960464629</v>
      </c>
      <c r="AE30" s="8" t="n">
        <v>0.0102143098217319</v>
      </c>
      <c r="AF30" s="8" t="n">
        <v>0.0786956827537487</v>
      </c>
      <c r="AG30" s="8" t="n">
        <v>0.0125050581369095</v>
      </c>
      <c r="AH30" s="8" t="n">
        <v>0.00213024068166894</v>
      </c>
      <c r="AI30" s="17" t="n">
        <f aca="false">R30</f>
        <v>0.0665935027911499</v>
      </c>
      <c r="AJ30" s="17" t="n">
        <f aca="false">Q30</f>
        <v>0.0215097014015414</v>
      </c>
      <c r="AK30" s="8" t="n">
        <v>0</v>
      </c>
      <c r="AL30" s="8" t="n">
        <v>0</v>
      </c>
      <c r="AM30" s="17" t="n">
        <v>-32214.882653538</v>
      </c>
      <c r="AN30" s="9" t="n">
        <f aca="false">AJ30/AI30</f>
        <v>0.323</v>
      </c>
      <c r="AO30" s="8" t="n">
        <f aca="false">AI30-AJ30</f>
        <v>0.0450838013896085</v>
      </c>
      <c r="AP30" s="8" t="n">
        <f aca="false">AA30*$BA$3+AB30*$AW$3+AC30*$AY$3+AD30*$AX$3+AE30*$BB$3+AF30*$AZ$3+AG30*BD31</f>
        <v>9097.14408871156</v>
      </c>
      <c r="AQ30" s="8" t="n">
        <f aca="false">AP30/(D30*8.314)</f>
        <v>0.742834911717103</v>
      </c>
      <c r="AR30" s="8" t="n">
        <f aca="false">('[1]Sheet1 (4)'!AO30*$BE$3)/(8.314*'[1]Sheet1 (4)'!D30)</f>
        <v>-0.0523134818071074</v>
      </c>
      <c r="AS30" s="8" t="n">
        <f aca="false">AQ30+AR30</f>
        <v>0.690521429909995</v>
      </c>
      <c r="AT30" s="11" t="n">
        <f aca="false">EXP(AS30)</f>
        <v>1.99475538723606</v>
      </c>
      <c r="AU30" s="8" t="n">
        <v>10.7271769084722</v>
      </c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8" t="n">
        <v>2.37278041936634</v>
      </c>
    </row>
    <row r="31" customFormat="false" ht="13.8" hidden="false" customHeight="false" outlineLevel="0" collapsed="false">
      <c r="A31" s="3" t="n">
        <v>29</v>
      </c>
      <c r="B31" s="13" t="n">
        <v>0.0001</v>
      </c>
      <c r="C31" s="13" t="n">
        <v>-8.05</v>
      </c>
      <c r="D31" s="13" t="n">
        <v>1473</v>
      </c>
      <c r="E31" s="13" t="n">
        <v>0.140014093084799</v>
      </c>
      <c r="F31" s="13" t="n">
        <v>0.0860366142513452</v>
      </c>
      <c r="G31" s="13" t="n">
        <v>0.15550609765389</v>
      </c>
      <c r="H31" s="13" t="n">
        <v>0.423289111781458</v>
      </c>
      <c r="I31" s="13" t="n">
        <v>0.0102089272229501</v>
      </c>
      <c r="J31" s="13" t="n">
        <v>0.0807578109959971</v>
      </c>
      <c r="K31" s="13" t="n">
        <v>0.0113344296134733</v>
      </c>
      <c r="L31" s="13" t="n">
        <v>0.000933455725847295</v>
      </c>
      <c r="M31" s="13" t="n">
        <v>0.0919194596702406</v>
      </c>
      <c r="N31" s="13" t="n">
        <v>0.0170664794827483</v>
      </c>
      <c r="O31" s="13" t="n">
        <v>0</v>
      </c>
      <c r="P31" s="13" t="n">
        <v>0</v>
      </c>
      <c r="Q31" s="14" t="n">
        <v>0.0170664794827483</v>
      </c>
      <c r="R31" s="14" t="n">
        <v>0.0748529801874924</v>
      </c>
      <c r="S31" s="13" t="n">
        <v>0.185667752442997</v>
      </c>
      <c r="T31" s="13" t="n">
        <v>0.228</v>
      </c>
      <c r="U31" s="15" t="s">
        <v>25</v>
      </c>
      <c r="W31" s="16" t="n">
        <v>-32214.882653538</v>
      </c>
      <c r="X31" s="16" t="n">
        <f aca="false">-W31/(8.314*D31)</f>
        <v>2.63053319575452</v>
      </c>
      <c r="Y31" s="5" t="n">
        <f aca="false">X31+C31/4 - LN(AN31)</f>
        <v>2.09644284578221</v>
      </c>
      <c r="Z31" s="6" t="n">
        <f aca="false">EXP(Y31)</f>
        <v>8.1371731903019</v>
      </c>
      <c r="AA31" s="8" t="n">
        <v>0.140014093084799</v>
      </c>
      <c r="AB31" s="8" t="n">
        <v>0.0860366142513452</v>
      </c>
      <c r="AC31" s="8" t="n">
        <v>0.15550609765389</v>
      </c>
      <c r="AD31" s="8" t="n">
        <v>0.423289111781458</v>
      </c>
      <c r="AE31" s="8" t="n">
        <v>0.0102089272229501</v>
      </c>
      <c r="AF31" s="8" t="n">
        <v>0.0807578109959971</v>
      </c>
      <c r="AG31" s="8" t="n">
        <v>0.0113344296134733</v>
      </c>
      <c r="AH31" s="8" t="n">
        <v>0.000933455725847295</v>
      </c>
      <c r="AI31" s="17" t="n">
        <f aca="false">R31</f>
        <v>0.0748529801874924</v>
      </c>
      <c r="AJ31" s="17" t="n">
        <f aca="false">Q31</f>
        <v>0.0170664794827483</v>
      </c>
      <c r="AK31" s="8" t="n">
        <v>0</v>
      </c>
      <c r="AL31" s="8" t="n">
        <v>0</v>
      </c>
      <c r="AM31" s="17" t="n">
        <v>-32214.882653538</v>
      </c>
      <c r="AN31" s="9" t="n">
        <f aca="false">AJ31/AI31</f>
        <v>0.228</v>
      </c>
      <c r="AO31" s="8" t="n">
        <f aca="false">AI31-AJ31</f>
        <v>0.0577865007047441</v>
      </c>
      <c r="AP31" s="8" t="n">
        <f aca="false">AA31*$BA$3+AB31*$AW$3+AC31*$AY$3+AD31*$AX$3+AE31*$BB$3+AF31*$AZ$3+AG31*BD32</f>
        <v>8915.12397897824</v>
      </c>
      <c r="AQ31" s="8" t="n">
        <f aca="false">AP31/(D31*8.314)</f>
        <v>0.727971907369148</v>
      </c>
      <c r="AR31" s="8" t="n">
        <f aca="false">('[1]Sheet1 (4)'!AO31*$BE$3)/(8.314*'[1]Sheet1 (4)'!D31)</f>
        <v>-0.0670531978257453</v>
      </c>
      <c r="AS31" s="8" t="n">
        <f aca="false">AQ31+AR31</f>
        <v>0.660918709543403</v>
      </c>
      <c r="AT31" s="11" t="n">
        <f aca="false">EXP(AS31)</f>
        <v>1.93657066334295</v>
      </c>
      <c r="AU31" s="8" t="n">
        <v>14.1056024906315</v>
      </c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8" t="n">
        <v>2.64657205822668</v>
      </c>
    </row>
    <row r="32" customFormat="false" ht="13.8" hidden="false" customHeight="false" outlineLevel="0" collapsed="false">
      <c r="A32" s="3" t="n">
        <v>30</v>
      </c>
      <c r="B32" s="13" t="n">
        <v>0.0001</v>
      </c>
      <c r="C32" s="13" t="n">
        <v>-6.1</v>
      </c>
      <c r="D32" s="13" t="n">
        <v>1633</v>
      </c>
      <c r="E32" s="13" t="n">
        <v>0.0882962749532464</v>
      </c>
      <c r="F32" s="13" t="n">
        <v>0.0923234242705871</v>
      </c>
      <c r="G32" s="13" t="n">
        <v>0.162563300580345</v>
      </c>
      <c r="H32" s="13" t="n">
        <v>0.452709960971547</v>
      </c>
      <c r="I32" s="13" t="n">
        <v>0.00998708965424226</v>
      </c>
      <c r="J32" s="13" t="n">
        <v>0.0844261460186073</v>
      </c>
      <c r="K32" s="13" t="n">
        <v>0.0135359639801511</v>
      </c>
      <c r="L32" s="13" t="n">
        <v>0.00111671028132129</v>
      </c>
      <c r="M32" s="13" t="n">
        <v>0.0950411292899527</v>
      </c>
      <c r="N32" s="13" t="n">
        <v>0.0210215581918587</v>
      </c>
      <c r="O32" s="13" t="n">
        <v>0</v>
      </c>
      <c r="P32" s="13" t="n">
        <v>0</v>
      </c>
      <c r="Q32" s="14" t="n">
        <v>0.0210215581918587</v>
      </c>
      <c r="R32" s="14" t="n">
        <v>0.074019571098094</v>
      </c>
      <c r="S32" s="13" t="n">
        <v>0.221183800623053</v>
      </c>
      <c r="T32" s="13" t="n">
        <v>0.284</v>
      </c>
      <c r="U32" s="15" t="s">
        <v>25</v>
      </c>
      <c r="W32" s="16" t="n">
        <v>-35428.1187455817</v>
      </c>
      <c r="X32" s="16" t="n">
        <f aca="false">-W32/(8.314*D32)</f>
        <v>2.60946746695432</v>
      </c>
      <c r="Y32" s="5" t="n">
        <f aca="false">X32+C32/4 - LN(AN32)</f>
        <v>2.34324850777525</v>
      </c>
      <c r="Z32" s="6" t="n">
        <f aca="false">EXP(Y32)</f>
        <v>10.4150149253547</v>
      </c>
      <c r="AA32" s="8" t="n">
        <v>0.0882962749532464</v>
      </c>
      <c r="AB32" s="8" t="n">
        <v>0.0923234242705871</v>
      </c>
      <c r="AC32" s="8" t="n">
        <v>0.162563300580345</v>
      </c>
      <c r="AD32" s="8" t="n">
        <v>0.452709960971547</v>
      </c>
      <c r="AE32" s="8" t="n">
        <v>0.00998708965424226</v>
      </c>
      <c r="AF32" s="8" t="n">
        <v>0.0844261460186073</v>
      </c>
      <c r="AG32" s="8" t="n">
        <v>0.0135359639801511</v>
      </c>
      <c r="AH32" s="8" t="n">
        <v>0.00111671028132129</v>
      </c>
      <c r="AI32" s="17" t="n">
        <f aca="false">R32</f>
        <v>0.074019571098094</v>
      </c>
      <c r="AJ32" s="17" t="n">
        <f aca="false">Q32</f>
        <v>0.0210215581918587</v>
      </c>
      <c r="AK32" s="8" t="n">
        <v>0</v>
      </c>
      <c r="AL32" s="8" t="n">
        <v>0</v>
      </c>
      <c r="AM32" s="17" t="n">
        <v>-35428.1187455817</v>
      </c>
      <c r="AN32" s="9" t="n">
        <f aca="false">AJ32/AI32</f>
        <v>0.284</v>
      </c>
      <c r="AO32" s="8" t="n">
        <f aca="false">AI32-AJ32</f>
        <v>0.0529980129062353</v>
      </c>
      <c r="AP32" s="8" t="n">
        <f aca="false">AA32*$BA$3+AB32*$AW$3+AC32*$AY$3+AD32*$AX$3+AE32*$BB$3+AF32*$AZ$3+AG32*BD33</f>
        <v>9570.81702233417</v>
      </c>
      <c r="AQ32" s="8" t="n">
        <f aca="false">AP32/(D32*8.314)</f>
        <v>0.704941061965597</v>
      </c>
      <c r="AR32" s="8" t="n">
        <f aca="false">('[1]Sheet1 (4)'!AO32*$BE$3)/(8.314*'[1]Sheet1 (4)'!D32)</f>
        <v>-0.0554714153406673</v>
      </c>
      <c r="AS32" s="8" t="n">
        <f aca="false">AQ32+AR32</f>
        <v>0.64946964662493</v>
      </c>
      <c r="AT32" s="11" t="n">
        <f aca="false">EXP(AS32)</f>
        <v>1.91452518481911</v>
      </c>
      <c r="AU32" s="8" t="n">
        <v>7.04212155746303</v>
      </c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8" t="n">
        <v>1.95190948236505</v>
      </c>
    </row>
    <row r="33" customFormat="false" ht="13.8" hidden="false" customHeight="false" outlineLevel="0" collapsed="false">
      <c r="A33" s="3" t="n">
        <v>31</v>
      </c>
      <c r="B33" s="13" t="n">
        <v>0.0001</v>
      </c>
      <c r="C33" s="13" t="n">
        <v>-6.14</v>
      </c>
      <c r="D33" s="13" t="n">
        <v>1629</v>
      </c>
      <c r="E33" s="13" t="n">
        <v>0.10075154452154</v>
      </c>
      <c r="F33" s="13" t="n">
        <v>0.0903223981562022</v>
      </c>
      <c r="G33" s="13" t="n">
        <v>0.164082103791183</v>
      </c>
      <c r="H33" s="13" t="n">
        <v>0.449829928927462</v>
      </c>
      <c r="I33" s="13" t="n">
        <v>0.00742359473147019</v>
      </c>
      <c r="J33" s="13" t="n">
        <v>0.0857198549479756</v>
      </c>
      <c r="K33" s="13" t="n">
        <v>0.012270627721312</v>
      </c>
      <c r="L33" s="13" t="n">
        <v>0.0018255848547976</v>
      </c>
      <c r="M33" s="13" t="n">
        <v>0.0877743623480574</v>
      </c>
      <c r="N33" s="13" t="n">
        <v>0.0172728664861639</v>
      </c>
      <c r="O33" s="13" t="n">
        <v>0</v>
      </c>
      <c r="P33" s="13" t="n">
        <v>0</v>
      </c>
      <c r="Q33" s="14" t="n">
        <v>0.0172728664861639</v>
      </c>
      <c r="R33" s="14" t="n">
        <v>0.0705014958618935</v>
      </c>
      <c r="S33" s="13" t="n">
        <v>0.196787148594377</v>
      </c>
      <c r="T33" s="13" t="n">
        <v>0.245</v>
      </c>
      <c r="U33" s="15" t="s">
        <v>25</v>
      </c>
      <c r="W33" s="16" t="n">
        <v>-35352.8951606792</v>
      </c>
      <c r="X33" s="16" t="n">
        <f aca="false">-W33/(8.314*D33)</f>
        <v>2.61032078109458</v>
      </c>
      <c r="Y33" s="5" t="n">
        <f aca="false">X33+C33/4 - LN(AN33)</f>
        <v>2.481817849532</v>
      </c>
      <c r="Z33" s="6" t="n">
        <f aca="false">EXP(Y33)</f>
        <v>11.962991582157</v>
      </c>
      <c r="AA33" s="8" t="n">
        <v>0.10075154452154</v>
      </c>
      <c r="AB33" s="8" t="n">
        <v>0.0903223981562022</v>
      </c>
      <c r="AC33" s="8" t="n">
        <v>0.164082103791183</v>
      </c>
      <c r="AD33" s="8" t="n">
        <v>0.449829928927462</v>
      </c>
      <c r="AE33" s="8" t="n">
        <v>0.00742359473147019</v>
      </c>
      <c r="AF33" s="8" t="n">
        <v>0.0857198549479756</v>
      </c>
      <c r="AG33" s="8" t="n">
        <v>0.012270627721312</v>
      </c>
      <c r="AH33" s="8" t="n">
        <v>0.0018255848547976</v>
      </c>
      <c r="AI33" s="17" t="n">
        <f aca="false">R33</f>
        <v>0.0705014958618935</v>
      </c>
      <c r="AJ33" s="17" t="n">
        <f aca="false">Q33</f>
        <v>0.0172728664861639</v>
      </c>
      <c r="AK33" s="8" t="n">
        <v>0</v>
      </c>
      <c r="AL33" s="8" t="n">
        <v>0</v>
      </c>
      <c r="AM33" s="17" t="n">
        <v>-35352.8951606792</v>
      </c>
      <c r="AN33" s="9" t="n">
        <f aca="false">AJ33/AI33</f>
        <v>0.245</v>
      </c>
      <c r="AO33" s="8" t="n">
        <f aca="false">AI33-AJ33</f>
        <v>0.0532286293757296</v>
      </c>
      <c r="AP33" s="8" t="n">
        <f aca="false">AA33*$BA$3+AB33*$AW$3+AC33*$AY$3+AD33*$AX$3+AE33*$BB$3+AF33*$AZ$3+AG33*BD34</f>
        <v>9559.95951798106</v>
      </c>
      <c r="AQ33" s="8" t="n">
        <f aca="false">AP33/(D33*8.314)</f>
        <v>0.705870364585142</v>
      </c>
      <c r="AR33" s="8" t="n">
        <f aca="false">('[1]Sheet1 (4)'!AO33*$BE$3)/(8.314*'[1]Sheet1 (4)'!D33)</f>
        <v>-0.0558495970585449</v>
      </c>
      <c r="AS33" s="8" t="n">
        <f aca="false">AQ33+AR33</f>
        <v>0.650020767526597</v>
      </c>
      <c r="AT33" s="11" t="n">
        <f aca="false">EXP(AS33)</f>
        <v>1.91558061047209</v>
      </c>
      <c r="AU33" s="8" t="n">
        <v>8.0109348416439</v>
      </c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8" t="n">
        <v>2.0808074635891</v>
      </c>
    </row>
    <row r="34" customFormat="false" ht="13.8" hidden="false" customHeight="false" outlineLevel="0" collapsed="false">
      <c r="A34" s="3" t="n">
        <v>32</v>
      </c>
      <c r="B34" s="13" t="n">
        <v>0.0001</v>
      </c>
      <c r="C34" s="13" t="n">
        <v>-6.1</v>
      </c>
      <c r="D34" s="13" t="n">
        <v>1633</v>
      </c>
      <c r="E34" s="13" t="n">
        <v>0.12164864369637</v>
      </c>
      <c r="F34" s="13" t="n">
        <v>0.0880110866801806</v>
      </c>
      <c r="G34" s="13" t="n">
        <v>0.159464118333412</v>
      </c>
      <c r="H34" s="13" t="n">
        <v>0.436434724138743</v>
      </c>
      <c r="I34" s="13" t="n">
        <v>0.00948139904984439</v>
      </c>
      <c r="J34" s="13" t="n">
        <v>0.0812670183292354</v>
      </c>
      <c r="K34" s="13" t="n">
        <v>0.0127740465582255</v>
      </c>
      <c r="L34" s="13" t="n">
        <v>0.000942790737678462</v>
      </c>
      <c r="M34" s="13" t="n">
        <v>0.0899761724763098</v>
      </c>
      <c r="N34" s="13" t="n">
        <v>0.020389032123402</v>
      </c>
      <c r="O34" s="13" t="n">
        <v>0</v>
      </c>
      <c r="P34" s="13" t="n">
        <v>0</v>
      </c>
      <c r="Q34" s="14" t="n">
        <v>0.020389032123402</v>
      </c>
      <c r="R34" s="14" t="n">
        <v>0.0695871403529078</v>
      </c>
      <c r="S34" s="13" t="n">
        <v>0.226604795050271</v>
      </c>
      <c r="T34" s="13" t="n">
        <v>0.293</v>
      </c>
      <c r="U34" s="15" t="s">
        <v>25</v>
      </c>
      <c r="W34" s="16" t="n">
        <v>-35428.1187455817</v>
      </c>
      <c r="X34" s="16" t="n">
        <f aca="false">-W34/(8.314*D34)</f>
        <v>2.60946746695432</v>
      </c>
      <c r="Y34" s="5" t="n">
        <f aca="false">X34+C34/4 - LN(AN34)</f>
        <v>2.31205013691939</v>
      </c>
      <c r="Z34" s="6" t="n">
        <f aca="false">EXP(Y34)</f>
        <v>10.0950997911288</v>
      </c>
      <c r="AA34" s="8" t="n">
        <v>0.12164864369637</v>
      </c>
      <c r="AB34" s="8" t="n">
        <v>0.0880110866801806</v>
      </c>
      <c r="AC34" s="8" t="n">
        <v>0.159464118333412</v>
      </c>
      <c r="AD34" s="8" t="n">
        <v>0.436434724138743</v>
      </c>
      <c r="AE34" s="8" t="n">
        <v>0.00948139904984439</v>
      </c>
      <c r="AF34" s="8" t="n">
        <v>0.0812670183292354</v>
      </c>
      <c r="AG34" s="8" t="n">
        <v>0.0127740465582255</v>
      </c>
      <c r="AH34" s="8" t="n">
        <v>0.000942790737678462</v>
      </c>
      <c r="AI34" s="17" t="n">
        <f aca="false">R34</f>
        <v>0.0695871403529078</v>
      </c>
      <c r="AJ34" s="17" t="n">
        <f aca="false">Q34</f>
        <v>0.020389032123402</v>
      </c>
      <c r="AK34" s="8" t="n">
        <v>0</v>
      </c>
      <c r="AL34" s="8" t="n">
        <v>0</v>
      </c>
      <c r="AM34" s="17" t="n">
        <v>-35428.1187455817</v>
      </c>
      <c r="AN34" s="9" t="n">
        <f aca="false">AJ34/AI34</f>
        <v>0.293</v>
      </c>
      <c r="AO34" s="8" t="n">
        <f aca="false">AI34-AJ34</f>
        <v>0.0491981082295058</v>
      </c>
      <c r="AP34" s="8" t="n">
        <f aca="false">AA34*$BA$3+AB34*$AW$3+AC34*$AY$3+AD34*$AX$3+AE34*$BB$3+AF34*$AZ$3+AG34*BD35</f>
        <v>9286.85269928103</v>
      </c>
      <c r="AQ34" s="8" t="n">
        <f aca="false">AP34/(D34*8.314)</f>
        <v>0.684025594562314</v>
      </c>
      <c r="AR34" s="8" t="n">
        <f aca="false">('[1]Sheet1 (4)'!AO34*$BE$3)/(8.314*'[1]Sheet1 (4)'!D34)</f>
        <v>-0.0514941701758206</v>
      </c>
      <c r="AS34" s="8" t="n">
        <f aca="false">AQ34+AR34</f>
        <v>0.632531424386493</v>
      </c>
      <c r="AT34" s="11" t="n">
        <f aca="false">EXP(AS34)</f>
        <v>1.88236962951959</v>
      </c>
      <c r="AU34" s="8" t="n">
        <v>6.87365512359817</v>
      </c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8" t="n">
        <v>1.92769600603114</v>
      </c>
    </row>
    <row r="35" customFormat="false" ht="13.8" hidden="false" customHeight="false" outlineLevel="0" collapsed="false">
      <c r="A35" s="3" t="n">
        <v>33</v>
      </c>
      <c r="B35" s="13" t="n">
        <v>0.0001</v>
      </c>
      <c r="C35" s="13" t="n">
        <v>-6.05</v>
      </c>
      <c r="D35" s="13" t="n">
        <v>1637</v>
      </c>
      <c r="E35" s="13" t="n">
        <v>0.123928121017919</v>
      </c>
      <c r="F35" s="13" t="n">
        <v>0.08417675174026</v>
      </c>
      <c r="G35" s="13" t="n">
        <v>0.163537218745783</v>
      </c>
      <c r="H35" s="13" t="n">
        <v>0.440111016749075</v>
      </c>
      <c r="I35" s="13" t="n">
        <v>0.00927793984999029</v>
      </c>
      <c r="J35" s="13" t="n">
        <v>0.0820082639905109</v>
      </c>
      <c r="K35" s="13" t="n">
        <v>0.0109980718408327</v>
      </c>
      <c r="L35" s="13" t="n">
        <v>0.00147920949207144</v>
      </c>
      <c r="M35" s="13" t="n">
        <v>0.0844834065735578</v>
      </c>
      <c r="N35" s="13" t="n">
        <v>0.0168425686443682</v>
      </c>
      <c r="O35" s="13" t="n">
        <v>0</v>
      </c>
      <c r="P35" s="13" t="n">
        <v>0</v>
      </c>
      <c r="Q35" s="14" t="n">
        <v>0.0168425686443682</v>
      </c>
      <c r="R35" s="14" t="n">
        <v>0.0676408379291896</v>
      </c>
      <c r="S35" s="13" t="n">
        <v>0.199359487590072</v>
      </c>
      <c r="T35" s="13" t="n">
        <v>0.249</v>
      </c>
      <c r="U35" s="15" t="s">
        <v>25</v>
      </c>
      <c r="W35" s="16" t="n">
        <v>-35503.1021672998</v>
      </c>
      <c r="X35" s="16" t="n">
        <f aca="false">-W35/(8.314*D35)</f>
        <v>2.60860067689108</v>
      </c>
      <c r="Y35" s="5" t="n">
        <f aca="false">X35+C35/4 - LN(AN35)</f>
        <v>2.48640305940851</v>
      </c>
      <c r="Z35" s="6" t="n">
        <f aca="false">EXP(Y35)</f>
        <v>12.0179703576008</v>
      </c>
      <c r="AA35" s="8" t="n">
        <v>0.123928121017919</v>
      </c>
      <c r="AB35" s="8" t="n">
        <v>0.08417675174026</v>
      </c>
      <c r="AC35" s="8" t="n">
        <v>0.163537218745783</v>
      </c>
      <c r="AD35" s="8" t="n">
        <v>0.440111016749075</v>
      </c>
      <c r="AE35" s="8" t="n">
        <v>0.00927793984999029</v>
      </c>
      <c r="AF35" s="8" t="n">
        <v>0.0820082639905109</v>
      </c>
      <c r="AG35" s="8" t="n">
        <v>0.0109980718408327</v>
      </c>
      <c r="AH35" s="8" t="n">
        <v>0.00147920949207144</v>
      </c>
      <c r="AI35" s="17" t="n">
        <f aca="false">R35</f>
        <v>0.0676408379291896</v>
      </c>
      <c r="AJ35" s="17" t="n">
        <f aca="false">Q35</f>
        <v>0.0168425686443682</v>
      </c>
      <c r="AK35" s="8" t="n">
        <v>0</v>
      </c>
      <c r="AL35" s="8" t="n">
        <v>0</v>
      </c>
      <c r="AM35" s="17" t="n">
        <v>-35503.1021672998</v>
      </c>
      <c r="AN35" s="9" t="n">
        <f aca="false">AJ35/AI35</f>
        <v>0.249</v>
      </c>
      <c r="AO35" s="8" t="n">
        <f aca="false">AI35-AJ35</f>
        <v>0.0507982692848214</v>
      </c>
      <c r="AP35" s="8" t="n">
        <f aca="false">AA35*$BA$3+AB35*$AW$3+AC35*$AY$3+AD35*$AX$3+AE35*$BB$3+AF35*$AZ$3+AG35*BD36</f>
        <v>9176.35755506672</v>
      </c>
      <c r="AQ35" s="8" t="n">
        <f aca="false">AP35/(D35*8.314)</f>
        <v>0.674235519384818</v>
      </c>
      <c r="AR35" s="8" t="n">
        <f aca="false">('[1]Sheet1 (4)'!AO35*$BE$3)/(8.314*'[1]Sheet1 (4)'!D35)</f>
        <v>-0.053039092131779</v>
      </c>
      <c r="AS35" s="8" t="n">
        <f aca="false">AQ35+AR35</f>
        <v>0.621196427253039</v>
      </c>
      <c r="AT35" s="11" t="n">
        <f aca="false">EXP(AS35)</f>
        <v>1.86115344501809</v>
      </c>
      <c r="AU35" s="8" t="n">
        <v>7.74007221385364</v>
      </c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8" t="n">
        <v>2.04641101751336</v>
      </c>
    </row>
    <row r="36" customFormat="false" ht="13.8" hidden="false" customHeight="false" outlineLevel="0" collapsed="false">
      <c r="A36" s="3" t="n">
        <v>34</v>
      </c>
      <c r="B36" s="13" t="n">
        <v>0.0001</v>
      </c>
      <c r="C36" s="13" t="n">
        <v>-8.05</v>
      </c>
      <c r="D36" s="13" t="n">
        <v>1470</v>
      </c>
      <c r="E36" s="13" t="n">
        <v>0.0531486383414127</v>
      </c>
      <c r="F36" s="13" t="n">
        <v>0.0921058520701356</v>
      </c>
      <c r="G36" s="13" t="n">
        <v>0.199781418264416</v>
      </c>
      <c r="H36" s="13" t="n">
        <v>0.450708450036782</v>
      </c>
      <c r="I36" s="13" t="n">
        <v>0.010954839019839</v>
      </c>
      <c r="J36" s="13" t="n">
        <v>0.0805006781624522</v>
      </c>
      <c r="K36" s="13" t="n">
        <v>0.0144096859120606</v>
      </c>
      <c r="L36" s="13" t="n">
        <v>0.00153309375406931</v>
      </c>
      <c r="M36" s="13" t="n">
        <v>0.0968573444388331</v>
      </c>
      <c r="N36" s="13" t="n">
        <v>0.0158729427341231</v>
      </c>
      <c r="O36" s="13" t="n">
        <v>0</v>
      </c>
      <c r="P36" s="13" t="n">
        <v>0</v>
      </c>
      <c r="Q36" s="14" t="n">
        <v>0.0158729427341231</v>
      </c>
      <c r="R36" s="14" t="n">
        <v>0.08098440170471</v>
      </c>
      <c r="S36" s="13" t="n">
        <v>0.163879598662207</v>
      </c>
      <c r="T36" s="13" t="n">
        <v>0.196</v>
      </c>
      <c r="U36" s="15" t="s">
        <v>25</v>
      </c>
      <c r="W36" s="16" t="n">
        <v>-32150.2773308175</v>
      </c>
      <c r="X36" s="16" t="n">
        <f aca="false">-W36/(8.314*D36)</f>
        <v>2.63061546304304</v>
      </c>
      <c r="Y36" s="5" t="n">
        <f aca="false">X36+C36/4 - LN(AN36)</f>
        <v>2.24775608279466</v>
      </c>
      <c r="Z36" s="6" t="n">
        <f aca="false">EXP(Y36)</f>
        <v>9.4664700109744</v>
      </c>
      <c r="AA36" s="8" t="n">
        <v>0.0531486383414127</v>
      </c>
      <c r="AB36" s="8" t="n">
        <v>0.0921058520701356</v>
      </c>
      <c r="AC36" s="8" t="n">
        <v>0.199781418264416</v>
      </c>
      <c r="AD36" s="8" t="n">
        <v>0.450708450036782</v>
      </c>
      <c r="AE36" s="8" t="n">
        <v>0.010954839019839</v>
      </c>
      <c r="AF36" s="8" t="n">
        <v>0.0805006781624522</v>
      </c>
      <c r="AG36" s="8" t="n">
        <v>0.0144096859120606</v>
      </c>
      <c r="AH36" s="8" t="n">
        <v>0.00153309375406931</v>
      </c>
      <c r="AI36" s="17" t="n">
        <f aca="false">R36</f>
        <v>0.08098440170471</v>
      </c>
      <c r="AJ36" s="17" t="n">
        <f aca="false">Q36</f>
        <v>0.0158729427341231</v>
      </c>
      <c r="AK36" s="8" t="n">
        <v>0</v>
      </c>
      <c r="AL36" s="8" t="n">
        <v>0</v>
      </c>
      <c r="AM36" s="17" t="n">
        <v>-32150.2773308175</v>
      </c>
      <c r="AN36" s="9" t="n">
        <f aca="false">AJ36/AI36</f>
        <v>0.195999999999999</v>
      </c>
      <c r="AO36" s="8" t="n">
        <f aca="false">AI36-AJ36</f>
        <v>0.0651114589705869</v>
      </c>
      <c r="AP36" s="8" t="n">
        <f aca="false">AA36*$BA$3+AB36*$AW$3+AC36*$AY$3+AD36*$AX$3+AE36*$BB$3+AF36*$AZ$3+AG36*BD37</f>
        <v>11240.2117049739</v>
      </c>
      <c r="AQ36" s="8" t="n">
        <f aca="false">AP36/(D36*8.314)</f>
        <v>0.919702011112626</v>
      </c>
      <c r="AR36" s="8" t="n">
        <f aca="false">('[1]Sheet1 (4)'!AO36*$BE$3)/(8.314*'[1]Sheet1 (4)'!D36)</f>
        <v>-0.0757069826012837</v>
      </c>
      <c r="AS36" s="8" t="n">
        <f aca="false">AQ36+AR36</f>
        <v>0.843995028511342</v>
      </c>
      <c r="AT36" s="11" t="n">
        <f aca="false">EXP(AS36)</f>
        <v>2.32563943843784</v>
      </c>
      <c r="AU36" s="8" t="n">
        <v>16.3307166407378</v>
      </c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8" t="n">
        <v>2.7930477909391</v>
      </c>
    </row>
    <row r="37" customFormat="false" ht="13.8" hidden="false" customHeight="false" outlineLevel="0" collapsed="false">
      <c r="A37" s="3" t="n">
        <v>35</v>
      </c>
      <c r="B37" s="13" t="n">
        <v>0.0001</v>
      </c>
      <c r="C37" s="13" t="n">
        <v>-8.1</v>
      </c>
      <c r="D37" s="13" t="n">
        <v>1468</v>
      </c>
      <c r="E37" s="13" t="n">
        <v>0.0547550422027588</v>
      </c>
      <c r="F37" s="13" t="n">
        <v>0.0961199042024101</v>
      </c>
      <c r="G37" s="13" t="n">
        <v>0.19165345604803</v>
      </c>
      <c r="H37" s="13" t="n">
        <v>0.450743017435104</v>
      </c>
      <c r="I37" s="13" t="n">
        <v>0.00993769222329094</v>
      </c>
      <c r="J37" s="13" t="n">
        <v>0.0828970602380574</v>
      </c>
      <c r="K37" s="13" t="n">
        <v>0.0134191344955374</v>
      </c>
      <c r="L37" s="13" t="n">
        <v>0.000241015274602501</v>
      </c>
      <c r="M37" s="13" t="n">
        <v>0.100233677880209</v>
      </c>
      <c r="N37" s="13" t="n">
        <v>0.0160036964682686</v>
      </c>
      <c r="O37" s="13" t="n">
        <v>0</v>
      </c>
      <c r="P37" s="13" t="n">
        <v>0</v>
      </c>
      <c r="Q37" s="14" t="n">
        <v>0.0160036964682686</v>
      </c>
      <c r="R37" s="14" t="n">
        <v>0.0842299814119401</v>
      </c>
      <c r="S37" s="13" t="n">
        <v>0.159663865546219</v>
      </c>
      <c r="T37" s="13" t="n">
        <v>0.19</v>
      </c>
      <c r="U37" s="15" t="s">
        <v>25</v>
      </c>
      <c r="W37" s="16" t="n">
        <v>-32107.1097469127</v>
      </c>
      <c r="X37" s="16" t="n">
        <f aca="false">-W37/(8.314*D37)</f>
        <v>2.63066251689582</v>
      </c>
      <c r="Y37" s="5" t="n">
        <f aca="false">X37+C37/4 - LN(AN37)</f>
        <v>2.26639372371747</v>
      </c>
      <c r="Z37" s="6" t="n">
        <f aca="false">EXP(Y37)</f>
        <v>9.64455708630505</v>
      </c>
      <c r="AA37" s="8" t="n">
        <v>0.0547550422027588</v>
      </c>
      <c r="AB37" s="8" t="n">
        <v>0.0961199042024101</v>
      </c>
      <c r="AC37" s="8" t="n">
        <v>0.19165345604803</v>
      </c>
      <c r="AD37" s="8" t="n">
        <v>0.450743017435104</v>
      </c>
      <c r="AE37" s="8" t="n">
        <v>0.00993769222329094</v>
      </c>
      <c r="AF37" s="8" t="n">
        <v>0.0828970602380574</v>
      </c>
      <c r="AG37" s="8" t="n">
        <v>0.0134191344955374</v>
      </c>
      <c r="AH37" s="8" t="n">
        <v>0.000241015274602501</v>
      </c>
      <c r="AI37" s="17" t="n">
        <f aca="false">R37</f>
        <v>0.0842299814119401</v>
      </c>
      <c r="AJ37" s="17" t="n">
        <f aca="false">Q37</f>
        <v>0.0160036964682686</v>
      </c>
      <c r="AK37" s="8" t="n">
        <v>0</v>
      </c>
      <c r="AL37" s="8" t="n">
        <v>0</v>
      </c>
      <c r="AM37" s="17" t="n">
        <v>-32107.1097469127</v>
      </c>
      <c r="AN37" s="9" t="n">
        <f aca="false">AJ37/AI37</f>
        <v>0.19</v>
      </c>
      <c r="AO37" s="8" t="n">
        <f aca="false">AI37-AJ37</f>
        <v>0.0682262849436715</v>
      </c>
      <c r="AP37" s="8" t="n">
        <f aca="false">AA37*$BA$3+AB37*$AW$3+AC37*$AY$3+AD37*$AX$3+AE37*$BB$3+AF37*$AZ$3+AG37*BD38</f>
        <v>11104.5820072616</v>
      </c>
      <c r="AQ37" s="8" t="n">
        <f aca="false">AP37/(D37*8.314)</f>
        <v>0.909842333444787</v>
      </c>
      <c r="AR37" s="8" t="n">
        <f aca="false">('[1]Sheet1 (4)'!AO37*$BE$3)/(8.314*'[1]Sheet1 (4)'!D37)</f>
        <v>-0.0794367583613831</v>
      </c>
      <c r="AS37" s="8" t="n">
        <f aca="false">AQ37+AR37</f>
        <v>0.830405575083404</v>
      </c>
      <c r="AT37" s="11" t="n">
        <f aca="false">EXP(AS37)</f>
        <v>2.29424904184435</v>
      </c>
      <c r="AU37" s="8" t="n">
        <v>16.7954026690847</v>
      </c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8" t="n">
        <v>2.82110519831032</v>
      </c>
    </row>
    <row r="38" customFormat="false" ht="13.8" hidden="false" customHeight="false" outlineLevel="0" collapsed="false">
      <c r="A38" s="3" t="n">
        <v>36</v>
      </c>
      <c r="B38" s="13" t="n">
        <v>0.0001</v>
      </c>
      <c r="C38" s="13" t="n">
        <v>-8</v>
      </c>
      <c r="D38" s="13" t="n">
        <v>1478</v>
      </c>
      <c r="E38" s="13" t="n">
        <v>0.0487257905923908</v>
      </c>
      <c r="F38" s="13" t="n">
        <v>0.0866820740595316</v>
      </c>
      <c r="G38" s="13" t="n">
        <v>0.216747255656526</v>
      </c>
      <c r="H38" s="13" t="n">
        <v>0.443613870764512</v>
      </c>
      <c r="I38" s="13" t="n">
        <v>0.0101040827848341</v>
      </c>
      <c r="J38" s="13" t="n">
        <v>0.0750958562396932</v>
      </c>
      <c r="K38" s="13" t="n">
        <v>0.0150568132811415</v>
      </c>
      <c r="L38" s="13" t="n">
        <v>0.00209818498191365</v>
      </c>
      <c r="M38" s="13" t="n">
        <v>0.101876071639457</v>
      </c>
      <c r="N38" s="13" t="n">
        <v>0.0172613941980475</v>
      </c>
      <c r="O38" s="13" t="n">
        <v>0</v>
      </c>
      <c r="P38" s="13" t="n">
        <v>0</v>
      </c>
      <c r="Q38" s="14" t="n">
        <v>0.0172613941980475</v>
      </c>
      <c r="R38" s="14" t="n">
        <v>0.0846146774414093</v>
      </c>
      <c r="S38" s="13" t="n">
        <v>0.169435215946844</v>
      </c>
      <c r="T38" s="13" t="n">
        <v>0.204</v>
      </c>
      <c r="U38" s="15" t="s">
        <v>25</v>
      </c>
      <c r="W38" s="16" t="n">
        <v>-32322.1709083848</v>
      </c>
      <c r="X38" s="16" t="n">
        <f aca="false">-W38/(8.314*D38)</f>
        <v>2.63036530881969</v>
      </c>
      <c r="Y38" s="5" t="n">
        <f aca="false">X38+C38/4 - LN(AN38)</f>
        <v>2.22000059395761</v>
      </c>
      <c r="Z38" s="6" t="n">
        <f aca="false">EXP(Y38)</f>
        <v>9.20733633464814</v>
      </c>
      <c r="AA38" s="8" t="n">
        <v>0.0487257905923908</v>
      </c>
      <c r="AB38" s="8" t="n">
        <v>0.0866820740595316</v>
      </c>
      <c r="AC38" s="8" t="n">
        <v>0.216747255656526</v>
      </c>
      <c r="AD38" s="8" t="n">
        <v>0.443613870764512</v>
      </c>
      <c r="AE38" s="8" t="n">
        <v>0.0101040827848341</v>
      </c>
      <c r="AF38" s="8" t="n">
        <v>0.0750958562396932</v>
      </c>
      <c r="AG38" s="8" t="n">
        <v>0.0150568132811415</v>
      </c>
      <c r="AH38" s="8" t="n">
        <v>0.00209818498191365</v>
      </c>
      <c r="AI38" s="17" t="n">
        <f aca="false">R38</f>
        <v>0.0846146774414093</v>
      </c>
      <c r="AJ38" s="17" t="n">
        <f aca="false">Q38</f>
        <v>0.0172613941980475</v>
      </c>
      <c r="AK38" s="8" t="n">
        <v>0</v>
      </c>
      <c r="AL38" s="8" t="n">
        <v>0</v>
      </c>
      <c r="AM38" s="17" t="n">
        <v>-32322.1709083848</v>
      </c>
      <c r="AN38" s="9" t="n">
        <f aca="false">AJ38/AI38</f>
        <v>0.204</v>
      </c>
      <c r="AO38" s="8" t="n">
        <f aca="false">AI38-AJ38</f>
        <v>0.0673532832433618</v>
      </c>
      <c r="AP38" s="8" t="n">
        <f aca="false">AA38*$BA$3+AB38*$AW$3+AC38*$AY$3+AD38*$AX$3+AE38*$BB$3+AF38*$AZ$3+AG38*BD39</f>
        <v>11894.3983642901</v>
      </c>
      <c r="AQ38" s="8" t="n">
        <f aca="false">AP38/(D38*8.314)</f>
        <v>0.967961369778975</v>
      </c>
      <c r="AR38" s="8" t="n">
        <f aca="false">('[1]Sheet1 (4)'!AO38*$BE$3)/(8.314*'[1]Sheet1 (4)'!D38)</f>
        <v>-0.0778897270603189</v>
      </c>
      <c r="AS38" s="8" t="n">
        <f aca="false">AQ38+AR38</f>
        <v>0.890071642718656</v>
      </c>
      <c r="AT38" s="11" t="n">
        <f aca="false">EXP(AS38)</f>
        <v>2.43530411684789</v>
      </c>
      <c r="AU38" s="8" t="n">
        <v>15.1005466141016</v>
      </c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8" t="n">
        <v>2.71473094277507</v>
      </c>
    </row>
    <row r="39" customFormat="false" ht="13.8" hidden="false" customHeight="false" outlineLevel="0" collapsed="false">
      <c r="A39" s="3" t="n">
        <v>37</v>
      </c>
      <c r="B39" s="13" t="n">
        <v>0.0001</v>
      </c>
      <c r="C39" s="13" t="n">
        <v>-8.05</v>
      </c>
      <c r="D39" s="13" t="n">
        <v>1473</v>
      </c>
      <c r="E39" s="13" t="n">
        <v>0.0508638282296988</v>
      </c>
      <c r="F39" s="13" t="n">
        <v>0.0885862928385972</v>
      </c>
      <c r="G39" s="13" t="n">
        <v>0.210012304108763</v>
      </c>
      <c r="H39" s="13" t="n">
        <v>0.446085021543227</v>
      </c>
      <c r="I39" s="13" t="n">
        <v>0.0123214426450435</v>
      </c>
      <c r="J39" s="13" t="n">
        <v>0.0701359345751723</v>
      </c>
      <c r="K39" s="13" t="n">
        <v>0.01508879114948</v>
      </c>
      <c r="L39" s="13" t="n">
        <v>0.00234525357499675</v>
      </c>
      <c r="M39" s="13" t="n">
        <v>0.104561131335022</v>
      </c>
      <c r="N39" s="13" t="n">
        <v>0.0201014129707069</v>
      </c>
      <c r="O39" s="13" t="n">
        <v>0</v>
      </c>
      <c r="P39" s="13" t="n">
        <v>0</v>
      </c>
      <c r="Q39" s="14" t="n">
        <v>0.0201014129707069</v>
      </c>
      <c r="R39" s="14" t="n">
        <v>0.0844597183643147</v>
      </c>
      <c r="S39" s="13" t="n">
        <v>0.192245557350565</v>
      </c>
      <c r="T39" s="13" t="n">
        <v>0.238</v>
      </c>
      <c r="U39" s="15" t="s">
        <v>25</v>
      </c>
      <c r="W39" s="16" t="n">
        <v>-32214.882653538</v>
      </c>
      <c r="X39" s="16" t="n">
        <f aca="false">-W39/(8.314*D39)</f>
        <v>2.63053319575452</v>
      </c>
      <c r="Y39" s="5" t="n">
        <f aca="false">X39+C39/4 - LN(AN39)</f>
        <v>2.05351780106518</v>
      </c>
      <c r="Z39" s="6" t="n">
        <f aca="false">EXP(Y39)</f>
        <v>7.79527515709596</v>
      </c>
      <c r="AA39" s="8" t="n">
        <v>0.0508638282296988</v>
      </c>
      <c r="AB39" s="8" t="n">
        <v>0.0885862928385972</v>
      </c>
      <c r="AC39" s="8" t="n">
        <v>0.210012304108763</v>
      </c>
      <c r="AD39" s="8" t="n">
        <v>0.446085021543227</v>
      </c>
      <c r="AE39" s="8" t="n">
        <v>0.0123214426450435</v>
      </c>
      <c r="AF39" s="8" t="n">
        <v>0.0701359345751723</v>
      </c>
      <c r="AG39" s="8" t="n">
        <v>0.01508879114948</v>
      </c>
      <c r="AH39" s="8" t="n">
        <v>0.00234525357499675</v>
      </c>
      <c r="AI39" s="17" t="n">
        <f aca="false">R39</f>
        <v>0.0844597183643147</v>
      </c>
      <c r="AJ39" s="17" t="n">
        <f aca="false">Q39</f>
        <v>0.0201014129707069</v>
      </c>
      <c r="AK39" s="8" t="n">
        <v>0</v>
      </c>
      <c r="AL39" s="8" t="n">
        <v>0</v>
      </c>
      <c r="AM39" s="17" t="n">
        <v>-32214.882653538</v>
      </c>
      <c r="AN39" s="9" t="n">
        <f aca="false">AJ39/AI39</f>
        <v>0.238</v>
      </c>
      <c r="AO39" s="8" t="n">
        <f aca="false">AI39-AJ39</f>
        <v>0.0643583053936078</v>
      </c>
      <c r="AP39" s="8" t="n">
        <f aca="false">AA39*$BA$3+AB39*$AW$3+AC39*$AY$3+AD39*$AX$3+AE39*$BB$3+AF39*$AZ$3+AG39*BD40</f>
        <v>11916.9302882995</v>
      </c>
      <c r="AQ39" s="8" t="n">
        <f aca="false">AP39/(D39*8.314)</f>
        <v>0.973086913027187</v>
      </c>
      <c r="AR39" s="8" t="n">
        <f aca="false">('[1]Sheet1 (4)'!AO39*$BE$3)/(8.314*'[1]Sheet1 (4)'!D39)</f>
        <v>-0.0746788632406847</v>
      </c>
      <c r="AS39" s="8" t="n">
        <f aca="false">AQ39+AR39</f>
        <v>0.898408049786503</v>
      </c>
      <c r="AT39" s="11" t="n">
        <f aca="false">EXP(AS39)</f>
        <v>2.45569066049863</v>
      </c>
      <c r="AU39" s="8" t="n">
        <v>13.6229702646088</v>
      </c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8" t="n">
        <v>2.61175735804711</v>
      </c>
    </row>
    <row r="40" customFormat="false" ht="13.8" hidden="false" customHeight="false" outlineLevel="0" collapsed="false">
      <c r="A40" s="3" t="n">
        <v>38</v>
      </c>
      <c r="B40" s="13" t="n">
        <v>0.0001</v>
      </c>
      <c r="C40" s="13" t="n">
        <v>-8.05</v>
      </c>
      <c r="D40" s="13" t="n">
        <v>1473</v>
      </c>
      <c r="E40" s="13" t="n">
        <v>0.0508076520186223</v>
      </c>
      <c r="F40" s="13" t="n">
        <v>0.0873562305864628</v>
      </c>
      <c r="G40" s="13" t="n">
        <v>0.209776198102161</v>
      </c>
      <c r="H40" s="13" t="n">
        <v>0.444510502216258</v>
      </c>
      <c r="I40" s="13" t="n">
        <v>0.0121634079458294</v>
      </c>
      <c r="J40" s="13" t="n">
        <v>0.0711475142982996</v>
      </c>
      <c r="K40" s="13" t="n">
        <v>0.0165208581658994</v>
      </c>
      <c r="L40" s="13" t="n">
        <v>0.00271515582798154</v>
      </c>
      <c r="M40" s="13" t="n">
        <v>0.105002480838486</v>
      </c>
      <c r="N40" s="13" t="n">
        <v>0.0093718061221964</v>
      </c>
      <c r="O40" s="13" t="n">
        <v>0</v>
      </c>
      <c r="P40" s="13" t="n">
        <v>0</v>
      </c>
      <c r="Q40" s="14" t="n">
        <v>0.0093718061221964</v>
      </c>
      <c r="R40" s="14" t="n">
        <v>0.0956306747162898</v>
      </c>
      <c r="S40" s="13" t="n">
        <v>0.0892531876138433</v>
      </c>
      <c r="T40" s="13" t="n">
        <v>0.098</v>
      </c>
      <c r="U40" s="15" t="s">
        <v>25</v>
      </c>
      <c r="W40" s="16" t="n">
        <v>-32214.882653538</v>
      </c>
      <c r="X40" s="16" t="n">
        <f aca="false">-W40/(8.314*D40)</f>
        <v>2.63053319575452</v>
      </c>
      <c r="Y40" s="5" t="n">
        <f aca="false">X40+C40/4 - LN(AN40)</f>
        <v>2.94082099606608</v>
      </c>
      <c r="Z40" s="6" t="n">
        <f aca="false">EXP(Y40)</f>
        <v>18.9313825243759</v>
      </c>
      <c r="AA40" s="8" t="n">
        <v>0.0508076520186223</v>
      </c>
      <c r="AB40" s="8" t="n">
        <v>0.0873562305864628</v>
      </c>
      <c r="AC40" s="8" t="n">
        <v>0.209776198102161</v>
      </c>
      <c r="AD40" s="8" t="n">
        <v>0.444510502216258</v>
      </c>
      <c r="AE40" s="8" t="n">
        <v>0.0121634079458294</v>
      </c>
      <c r="AF40" s="8" t="n">
        <v>0.0711475142982996</v>
      </c>
      <c r="AG40" s="8" t="n">
        <v>0.0165208581658994</v>
      </c>
      <c r="AH40" s="8" t="n">
        <v>0.00271515582798154</v>
      </c>
      <c r="AI40" s="17" t="n">
        <f aca="false">R40</f>
        <v>0.0956306747162898</v>
      </c>
      <c r="AJ40" s="17" t="n">
        <f aca="false">Q40</f>
        <v>0.0093718061221964</v>
      </c>
      <c r="AK40" s="8" t="n">
        <v>0</v>
      </c>
      <c r="AL40" s="8" t="n">
        <v>0</v>
      </c>
      <c r="AM40" s="17" t="n">
        <v>-32214.882653538</v>
      </c>
      <c r="AN40" s="9" t="n">
        <f aca="false">AJ40/AI40</f>
        <v>0.098</v>
      </c>
      <c r="AO40" s="8" t="n">
        <f aca="false">AI40-AJ40</f>
        <v>0.0862588685940934</v>
      </c>
      <c r="AP40" s="8" t="n">
        <f aca="false">AA40*$BA$3+AB40*$AW$3+AC40*$AY$3+AD40*$AX$3+AE40*$BB$3+AF40*$AZ$3+AG40*BD41</f>
        <v>11766.2401520409</v>
      </c>
      <c r="AQ40" s="8" t="n">
        <f aca="false">AP40/(D40*8.314)</f>
        <v>0.960782183875627</v>
      </c>
      <c r="AR40" s="8" t="n">
        <f aca="false">('[1]Sheet1 (4)'!AO40*$BE$3)/(8.314*'[1]Sheet1 (4)'!D40)</f>
        <v>-0.100091421171483</v>
      </c>
      <c r="AS40" s="8" t="n">
        <f aca="false">AQ40+AR40</f>
        <v>0.860690762704144</v>
      </c>
      <c r="AT40" s="11" t="n">
        <f aca="false">EXP(AS40)</f>
        <v>2.36479364090149</v>
      </c>
      <c r="AU40" s="8" t="n">
        <v>29.3429913407785</v>
      </c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8" t="n">
        <v>3.37905372187294</v>
      </c>
    </row>
    <row r="41" customFormat="false" ht="13.8" hidden="false" customHeight="false" outlineLevel="0" collapsed="false">
      <c r="A41" s="3" t="n">
        <v>39</v>
      </c>
      <c r="B41" s="13" t="n">
        <v>0.0001</v>
      </c>
      <c r="C41" s="13" t="n">
        <v>-6.11</v>
      </c>
      <c r="D41" s="13" t="n">
        <v>1632</v>
      </c>
      <c r="E41" s="13" t="n">
        <v>0.0482284443655994</v>
      </c>
      <c r="F41" s="13" t="n">
        <v>0.0931572900088577</v>
      </c>
      <c r="G41" s="13" t="n">
        <v>0.22736163504549</v>
      </c>
      <c r="H41" s="13" t="n">
        <v>0.4466223929368</v>
      </c>
      <c r="I41" s="13" t="n">
        <v>0.00862033506973236</v>
      </c>
      <c r="J41" s="13" t="n">
        <v>0.0851886834909265</v>
      </c>
      <c r="K41" s="13" t="n">
        <v>0.0119420046528874</v>
      </c>
      <c r="L41" s="13" t="n">
        <v>0.00128776733197694</v>
      </c>
      <c r="M41" s="13" t="n">
        <v>0.0775914470977298</v>
      </c>
      <c r="N41" s="13" t="n">
        <v>0.00916865424258889</v>
      </c>
      <c r="O41" s="13" t="n">
        <v>0</v>
      </c>
      <c r="P41" s="13" t="n">
        <v>0</v>
      </c>
      <c r="Q41" s="14" t="n">
        <v>0.00916865424258889</v>
      </c>
      <c r="R41" s="14" t="n">
        <v>0.068422792855141</v>
      </c>
      <c r="S41" s="13" t="n">
        <v>0.118165784832452</v>
      </c>
      <c r="T41" s="13" t="n">
        <v>0.134</v>
      </c>
      <c r="U41" s="15" t="s">
        <v>25</v>
      </c>
      <c r="W41" s="16" t="n">
        <v>-35409.3354213991</v>
      </c>
      <c r="X41" s="16" t="n">
        <f aca="false">-W41/(8.314*D41)</f>
        <v>2.60968206690987</v>
      </c>
      <c r="Y41" s="5" t="n">
        <f aca="false">X41+C41/4 - LN(AN41)</f>
        <v>3.09209754594109</v>
      </c>
      <c r="Z41" s="6" t="n">
        <f aca="false">EXP(Y41)</f>
        <v>22.0232242865529</v>
      </c>
      <c r="AA41" s="8" t="n">
        <v>0.0482284443655994</v>
      </c>
      <c r="AB41" s="8" t="n">
        <v>0.0931572900088577</v>
      </c>
      <c r="AC41" s="8" t="n">
        <v>0.22736163504549</v>
      </c>
      <c r="AD41" s="8" t="n">
        <v>0.4466223929368</v>
      </c>
      <c r="AE41" s="8" t="n">
        <v>0.00862033506973236</v>
      </c>
      <c r="AF41" s="8" t="n">
        <v>0.0851886834909265</v>
      </c>
      <c r="AG41" s="8" t="n">
        <v>0.0119420046528874</v>
      </c>
      <c r="AH41" s="8" t="n">
        <v>0.00128776733197694</v>
      </c>
      <c r="AI41" s="17" t="n">
        <f aca="false">R41</f>
        <v>0.068422792855141</v>
      </c>
      <c r="AJ41" s="17" t="n">
        <f aca="false">Q41</f>
        <v>0.00916865424258889</v>
      </c>
      <c r="AK41" s="8" t="n">
        <v>0</v>
      </c>
      <c r="AL41" s="8" t="n">
        <v>0</v>
      </c>
      <c r="AM41" s="17" t="n">
        <v>-35409.3354213991</v>
      </c>
      <c r="AN41" s="9" t="n">
        <f aca="false">AJ41/AI41</f>
        <v>0.134</v>
      </c>
      <c r="AO41" s="8" t="n">
        <f aca="false">AI41-AJ41</f>
        <v>0.0592541386125521</v>
      </c>
      <c r="AP41" s="8" t="n">
        <f aca="false">AA41*$BA$3+AB41*$AW$3+AC41*$AY$3+AD41*$AX$3+AE41*$BB$3+AF41*$AZ$3+AG41*BD42</f>
        <v>12288.934387708</v>
      </c>
      <c r="AQ41" s="8" t="n">
        <f aca="false">AP41/(D41*8.314)</f>
        <v>0.905699339210205</v>
      </c>
      <c r="AR41" s="8" t="n">
        <f aca="false">('[1]Sheet1 (4)'!AO41*$BE$3)/(8.314*'[1]Sheet1 (4)'!D41)</f>
        <v>-0.0620575148357246</v>
      </c>
      <c r="AS41" s="8" t="n">
        <f aca="false">AQ41+AR41</f>
        <v>0.84364182437448</v>
      </c>
      <c r="AT41" s="11" t="n">
        <f aca="false">EXP(AS41)</f>
        <v>2.3248181580157</v>
      </c>
      <c r="AU41" s="8" t="n">
        <v>13.2210208451141</v>
      </c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8" t="n">
        <v>2.58180805119369</v>
      </c>
    </row>
    <row r="42" customFormat="false" ht="13.8" hidden="false" customHeight="false" outlineLevel="0" collapsed="false">
      <c r="A42" s="3" t="n">
        <v>40</v>
      </c>
      <c r="B42" s="13" t="n">
        <v>0.0001</v>
      </c>
      <c r="C42" s="13" t="n">
        <v>-6.07</v>
      </c>
      <c r="D42" s="13" t="n">
        <v>1636</v>
      </c>
      <c r="E42" s="13" t="n">
        <v>0.0470957235634035</v>
      </c>
      <c r="F42" s="13" t="n">
        <v>0.091459349649818</v>
      </c>
      <c r="G42" s="13" t="n">
        <v>0.226472349536212</v>
      </c>
      <c r="H42" s="13" t="n">
        <v>0.439117617116846</v>
      </c>
      <c r="I42" s="13" t="n">
        <v>0.00935492151288176</v>
      </c>
      <c r="J42" s="13" t="n">
        <v>0.0836481615221206</v>
      </c>
      <c r="K42" s="13" t="n">
        <v>0.0121497952429368</v>
      </c>
      <c r="L42" s="13" t="n">
        <v>0.00270318696929316</v>
      </c>
      <c r="M42" s="13" t="n">
        <v>0.0879988948864882</v>
      </c>
      <c r="N42" s="13" t="n">
        <v>0.0127218248381664</v>
      </c>
      <c r="O42" s="13" t="n">
        <v>0</v>
      </c>
      <c r="P42" s="13" t="n">
        <v>0</v>
      </c>
      <c r="Q42" s="14" t="n">
        <v>0.0127218248381664</v>
      </c>
      <c r="R42" s="14" t="n">
        <v>0.0752770700483218</v>
      </c>
      <c r="S42" s="13" t="n">
        <v>0.144568006843456</v>
      </c>
      <c r="T42" s="13" t="n">
        <v>0.169</v>
      </c>
      <c r="U42" s="15" t="s">
        <v>25</v>
      </c>
      <c r="W42" s="16" t="n">
        <v>-35484.3787478999</v>
      </c>
      <c r="X42" s="16" t="n">
        <f aca="false">-W42/(8.314*D42)</f>
        <v>2.6088186265412</v>
      </c>
      <c r="Y42" s="5" t="n">
        <f aca="false">X42+C42/4 - LN(AN42)</f>
        <v>2.86917519060026</v>
      </c>
      <c r="Z42" s="6" t="n">
        <f aca="false">EXP(Y42)</f>
        <v>17.6224770191183</v>
      </c>
      <c r="AA42" s="8" t="n">
        <v>0.0470957235634035</v>
      </c>
      <c r="AB42" s="8" t="n">
        <v>0.091459349649818</v>
      </c>
      <c r="AC42" s="8" t="n">
        <v>0.226472349536212</v>
      </c>
      <c r="AD42" s="8" t="n">
        <v>0.439117617116846</v>
      </c>
      <c r="AE42" s="8" t="n">
        <v>0.00935492151288176</v>
      </c>
      <c r="AF42" s="8" t="n">
        <v>0.0836481615221206</v>
      </c>
      <c r="AG42" s="8" t="n">
        <v>0.0121497952429368</v>
      </c>
      <c r="AH42" s="8" t="n">
        <v>0.00270318696929316</v>
      </c>
      <c r="AI42" s="17" t="n">
        <f aca="false">R42</f>
        <v>0.0752770700483218</v>
      </c>
      <c r="AJ42" s="17" t="n">
        <f aca="false">Q42</f>
        <v>0.0127218248381664</v>
      </c>
      <c r="AK42" s="8" t="n">
        <v>0</v>
      </c>
      <c r="AL42" s="8" t="n">
        <v>0</v>
      </c>
      <c r="AM42" s="17" t="n">
        <v>-35484.3787478999</v>
      </c>
      <c r="AN42" s="9" t="n">
        <f aca="false">AJ42/AI42</f>
        <v>0.169</v>
      </c>
      <c r="AO42" s="8" t="n">
        <f aca="false">AI42-AJ42</f>
        <v>0.0625552452101554</v>
      </c>
      <c r="AP42" s="8" t="n">
        <f aca="false">AA42*$BA$3+AB42*$AW$3+AC42*$AY$3+AD42*$AX$3+AE42*$BB$3+AF42*$AZ$3+AG42*BD43</f>
        <v>12147.2299463847</v>
      </c>
      <c r="AQ42" s="8" t="n">
        <f aca="false">AP42/(D42*8.314)</f>
        <v>0.893066776514524</v>
      </c>
      <c r="AR42" s="8" t="n">
        <f aca="false">('[1]Sheet1 (4)'!AO42*$BE$3)/(8.314*'[1]Sheet1 (4)'!D42)</f>
        <v>-0.0653546174062977</v>
      </c>
      <c r="AS42" s="8" t="n">
        <f aca="false">AQ42+AR42</f>
        <v>0.827712159108227</v>
      </c>
      <c r="AT42" s="11" t="n">
        <f aca="false">EXP(AS42)</f>
        <v>2.28807798916061</v>
      </c>
      <c r="AU42" s="8" t="n">
        <v>10.6784526646142</v>
      </c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8" t="n">
        <v>2.36822794144527</v>
      </c>
    </row>
    <row r="43" customFormat="false" ht="13.8" hidden="false" customHeight="false" outlineLevel="0" collapsed="false">
      <c r="A43" s="3" t="n">
        <v>41</v>
      </c>
      <c r="B43" s="13" t="n">
        <v>0.0001</v>
      </c>
      <c r="C43" s="13" t="n">
        <v>-6.07</v>
      </c>
      <c r="D43" s="13" t="n">
        <v>1636</v>
      </c>
      <c r="E43" s="13" t="n">
        <v>0.046139160815128</v>
      </c>
      <c r="F43" s="13" t="n">
        <v>0.0854292594314345</v>
      </c>
      <c r="G43" s="13" t="n">
        <v>0.273687912951444</v>
      </c>
      <c r="H43" s="13" t="n">
        <v>0.416757505565076</v>
      </c>
      <c r="I43" s="13" t="n">
        <v>0.00840734273980435</v>
      </c>
      <c r="J43" s="13" t="n">
        <v>0.0787109975217498</v>
      </c>
      <c r="K43" s="13" t="n">
        <v>0.0117864244029556</v>
      </c>
      <c r="L43" s="13" t="n">
        <v>0.000392484066797914</v>
      </c>
      <c r="M43" s="13" t="n">
        <v>0.0786889125056101</v>
      </c>
      <c r="N43" s="13" t="n">
        <v>0.0117765719396151</v>
      </c>
      <c r="O43" s="13" t="n">
        <v>0</v>
      </c>
      <c r="P43" s="13" t="n">
        <v>0</v>
      </c>
      <c r="Q43" s="14" t="n">
        <v>0.0117765719396151</v>
      </c>
      <c r="R43" s="14" t="n">
        <v>0.066912340565995</v>
      </c>
      <c r="S43" s="13" t="n">
        <v>0.149659863945578</v>
      </c>
      <c r="T43" s="13" t="n">
        <v>0.176</v>
      </c>
      <c r="U43" s="15" t="s">
        <v>25</v>
      </c>
      <c r="W43" s="16" t="n">
        <v>-35484.3787478999</v>
      </c>
      <c r="X43" s="16" t="n">
        <f aca="false">-W43/(8.314*D43)</f>
        <v>2.6088186265412</v>
      </c>
      <c r="Y43" s="5" t="n">
        <f aca="false">X43+C43/4 - LN(AN43)</f>
        <v>2.82858991048518</v>
      </c>
      <c r="Z43" s="6" t="n">
        <f aca="false">EXP(Y43)</f>
        <v>16.9215830467671</v>
      </c>
      <c r="AA43" s="8" t="n">
        <v>0.046139160815128</v>
      </c>
      <c r="AB43" s="8" t="n">
        <v>0.0854292594314345</v>
      </c>
      <c r="AC43" s="8" t="n">
        <v>0.273687912951444</v>
      </c>
      <c r="AD43" s="8" t="n">
        <v>0.416757505565076</v>
      </c>
      <c r="AE43" s="8" t="n">
        <v>0.00840734273980435</v>
      </c>
      <c r="AF43" s="8" t="n">
        <v>0.0787109975217498</v>
      </c>
      <c r="AG43" s="8" t="n">
        <v>0.0117864244029556</v>
      </c>
      <c r="AH43" s="8" t="n">
        <v>0.000392484066797914</v>
      </c>
      <c r="AI43" s="17" t="n">
        <f aca="false">R43</f>
        <v>0.066912340565995</v>
      </c>
      <c r="AJ43" s="17" t="n">
        <f aca="false">Q43</f>
        <v>0.0117765719396151</v>
      </c>
      <c r="AK43" s="8" t="n">
        <v>0</v>
      </c>
      <c r="AL43" s="8" t="n">
        <v>0</v>
      </c>
      <c r="AM43" s="17" t="n">
        <v>-35484.3787478999</v>
      </c>
      <c r="AN43" s="9" t="n">
        <f aca="false">AJ43/AI43</f>
        <v>0.176</v>
      </c>
      <c r="AO43" s="8" t="n">
        <f aca="false">AI43-AJ43</f>
        <v>0.0551357686263799</v>
      </c>
      <c r="AP43" s="8" t="n">
        <f aca="false">AA43*$BA$3+AB43*$AW$3+AC43*$AY$3+AD43*$AX$3+AE43*$BB$3+AF43*$AZ$3+AG43*BD44</f>
        <v>13906.0832015634</v>
      </c>
      <c r="AQ43" s="8" t="n">
        <f aca="false">AP43/(D43*8.314)</f>
        <v>1.02237801981012</v>
      </c>
      <c r="AR43" s="8" t="n">
        <f aca="false">('[1]Sheet1 (4)'!AO43*$BE$3)/(8.314*'[1]Sheet1 (4)'!D43)</f>
        <v>-0.0576031162834324</v>
      </c>
      <c r="AS43" s="8" t="n">
        <f aca="false">AQ43+AR43</f>
        <v>0.964774903526686</v>
      </c>
      <c r="AT43" s="11" t="n">
        <f aca="false">EXP(AS43)</f>
        <v>2.62419689252184</v>
      </c>
      <c r="AU43" s="8" t="n">
        <v>10.3151411286652</v>
      </c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8" t="n">
        <v>2.3336128283167</v>
      </c>
    </row>
    <row r="44" customFormat="false" ht="13.8" hidden="false" customHeight="false" outlineLevel="0" collapsed="false">
      <c r="A44" s="3" t="n">
        <v>42</v>
      </c>
      <c r="B44" s="13" t="n">
        <v>0.0001</v>
      </c>
      <c r="C44" s="13" t="n">
        <v>-6.11</v>
      </c>
      <c r="D44" s="13" t="n">
        <v>1632</v>
      </c>
      <c r="E44" s="13" t="n">
        <v>0.0463663978115792</v>
      </c>
      <c r="F44" s="13" t="n">
        <v>0.084082621802184</v>
      </c>
      <c r="G44" s="13" t="n">
        <v>0.272923189474498</v>
      </c>
      <c r="H44" s="13" t="n">
        <v>0.410470907108635</v>
      </c>
      <c r="I44" s="13" t="n">
        <v>0.0087032040968333</v>
      </c>
      <c r="J44" s="13" t="n">
        <v>0.0791318110590052</v>
      </c>
      <c r="K44" s="13" t="n">
        <v>0.0111774128081546</v>
      </c>
      <c r="L44" s="13" t="n">
        <v>0.00208339511956008</v>
      </c>
      <c r="M44" s="13" t="n">
        <v>0.0850610607195517</v>
      </c>
      <c r="N44" s="13" t="n">
        <v>0.0111591834653799</v>
      </c>
      <c r="O44" s="13" t="n">
        <v>0</v>
      </c>
      <c r="P44" s="13" t="n">
        <v>0</v>
      </c>
      <c r="Q44" s="14" t="n">
        <v>0.0111591834653799</v>
      </c>
      <c r="R44" s="14" t="n">
        <v>0.0739018772541718</v>
      </c>
      <c r="S44" s="13" t="n">
        <v>0.131190269331016</v>
      </c>
      <c r="T44" s="13" t="n">
        <v>0.151</v>
      </c>
      <c r="U44" s="15" t="s">
        <v>25</v>
      </c>
      <c r="W44" s="16" t="n">
        <v>-35409.3354213991</v>
      </c>
      <c r="X44" s="16" t="n">
        <f aca="false">-W44/(8.314*D44)</f>
        <v>2.60968206690987</v>
      </c>
      <c r="Y44" s="5" t="n">
        <f aca="false">X44+C44/4 - LN(AN44)</f>
        <v>2.97265750907709</v>
      </c>
      <c r="Z44" s="6" t="n">
        <f aca="false">EXP(Y44)</f>
        <v>19.5437884397225</v>
      </c>
      <c r="AA44" s="8" t="n">
        <v>0.0463663978115792</v>
      </c>
      <c r="AB44" s="8" t="n">
        <v>0.084082621802184</v>
      </c>
      <c r="AC44" s="8" t="n">
        <v>0.272923189474498</v>
      </c>
      <c r="AD44" s="8" t="n">
        <v>0.410470907108635</v>
      </c>
      <c r="AE44" s="8" t="n">
        <v>0.0087032040968333</v>
      </c>
      <c r="AF44" s="8" t="n">
        <v>0.0791318110590052</v>
      </c>
      <c r="AG44" s="8" t="n">
        <v>0.0111774128081546</v>
      </c>
      <c r="AH44" s="8" t="n">
        <v>0.00208339511956008</v>
      </c>
      <c r="AI44" s="17" t="n">
        <f aca="false">R44</f>
        <v>0.0739018772541718</v>
      </c>
      <c r="AJ44" s="17" t="n">
        <f aca="false">Q44</f>
        <v>0.0111591834653799</v>
      </c>
      <c r="AK44" s="8" t="n">
        <v>0</v>
      </c>
      <c r="AL44" s="8" t="n">
        <v>0</v>
      </c>
      <c r="AM44" s="17" t="n">
        <v>-35409.3354213991</v>
      </c>
      <c r="AN44" s="9" t="n">
        <f aca="false">AJ44/AI44</f>
        <v>0.150999999999999</v>
      </c>
      <c r="AO44" s="8" t="n">
        <f aca="false">AI44-AJ44</f>
        <v>0.0627426937887919</v>
      </c>
      <c r="AP44" s="8" t="n">
        <f aca="false">AA44*$BA$3+AB44*$AW$3+AC44*$AY$3+AD44*$AX$3+AE44*$BB$3+AF44*$AZ$3+AG44*BD45</f>
        <v>13711.3616561258</v>
      </c>
      <c r="AQ44" s="8" t="n">
        <f aca="false">AP44/(D44*8.314)</f>
        <v>1.01053279314818</v>
      </c>
      <c r="AR44" s="8" t="n">
        <f aca="false">('[1]Sheet1 (4)'!AO44*$BE$3)/(8.314*'[1]Sheet1 (4)'!D44)</f>
        <v>-0.0657111172620517</v>
      </c>
      <c r="AS44" s="8" t="n">
        <f aca="false">AQ44+AR44</f>
        <v>0.944821675886129</v>
      </c>
      <c r="AT44" s="11" t="n">
        <f aca="false">EXP(AS44)</f>
        <v>2.57235462482708</v>
      </c>
      <c r="AU44" s="8" t="n">
        <v>11.9084465060989</v>
      </c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8" t="n">
        <v>2.47724793876387</v>
      </c>
    </row>
    <row r="45" customFormat="false" ht="13.8" hidden="false" customHeight="false" outlineLevel="0" collapsed="false">
      <c r="A45" s="3" t="n">
        <v>43</v>
      </c>
      <c r="B45" s="13" t="n">
        <v>0.0001</v>
      </c>
      <c r="C45" s="13" t="n">
        <v>-7.97</v>
      </c>
      <c r="D45" s="13" t="n">
        <v>1480</v>
      </c>
      <c r="E45" s="13" t="n">
        <v>0.0520082818348095</v>
      </c>
      <c r="F45" s="13" t="n">
        <v>0.0865527300850882</v>
      </c>
      <c r="G45" s="13" t="n">
        <v>0.159728221610313</v>
      </c>
      <c r="H45" s="13" t="n">
        <v>0.518750676392326</v>
      </c>
      <c r="I45" s="13" t="n">
        <v>0.00938828111060615</v>
      </c>
      <c r="J45" s="13" t="n">
        <v>0.0811179298066361</v>
      </c>
      <c r="K45" s="13" t="n">
        <v>0.011271548219838</v>
      </c>
      <c r="L45" s="13" t="n">
        <v>0.00127662424418209</v>
      </c>
      <c r="M45" s="13" t="n">
        <v>0.0799057066962007</v>
      </c>
      <c r="N45" s="13" t="n">
        <v>0.0101190632934053</v>
      </c>
      <c r="O45" s="13" t="n">
        <v>0</v>
      </c>
      <c r="P45" s="13" t="n">
        <v>0</v>
      </c>
      <c r="Q45" s="14" t="n">
        <v>0.0101190632934053</v>
      </c>
      <c r="R45" s="14" t="n">
        <v>0.0697866434027954</v>
      </c>
      <c r="S45" s="13" t="n">
        <v>0.126637554585153</v>
      </c>
      <c r="T45" s="13" t="n">
        <v>0.145</v>
      </c>
      <c r="U45" s="15" t="s">
        <v>25</v>
      </c>
      <c r="W45" s="16" t="n">
        <v>-32364.9514228786</v>
      </c>
      <c r="X45" s="16" t="n">
        <f aca="false">-W45/(8.314*D45)</f>
        <v>2.63028751754438</v>
      </c>
      <c r="Y45" s="5" t="n">
        <f aca="false">X45+C45/4 - LN(AN45)</f>
        <v>2.56880905410594</v>
      </c>
      <c r="Z45" s="6" t="n">
        <f aca="false">EXP(Y45)</f>
        <v>13.0502730132567</v>
      </c>
      <c r="AA45" s="8" t="n">
        <v>0.0520082818348095</v>
      </c>
      <c r="AB45" s="8" t="n">
        <v>0.0865527300850882</v>
      </c>
      <c r="AC45" s="8" t="n">
        <v>0.159728221610313</v>
      </c>
      <c r="AD45" s="8" t="n">
        <v>0.518750676392326</v>
      </c>
      <c r="AE45" s="8" t="n">
        <v>0.00938828111060615</v>
      </c>
      <c r="AF45" s="8" t="n">
        <v>0.0811179298066361</v>
      </c>
      <c r="AG45" s="8" t="n">
        <v>0.011271548219838</v>
      </c>
      <c r="AH45" s="8" t="n">
        <v>0.00127662424418209</v>
      </c>
      <c r="AI45" s="17" t="n">
        <f aca="false">R45</f>
        <v>0.0697866434027954</v>
      </c>
      <c r="AJ45" s="17" t="n">
        <f aca="false">Q45</f>
        <v>0.0101190632934053</v>
      </c>
      <c r="AK45" s="8" t="n">
        <v>0</v>
      </c>
      <c r="AL45" s="8" t="n">
        <v>0</v>
      </c>
      <c r="AM45" s="17" t="n">
        <v>-32364.9514228786</v>
      </c>
      <c r="AN45" s="9" t="n">
        <f aca="false">AJ45/AI45</f>
        <v>0.145</v>
      </c>
      <c r="AO45" s="8" t="n">
        <f aca="false">AI45-AJ45</f>
        <v>0.0596675801093901</v>
      </c>
      <c r="AP45" s="8" t="n">
        <f aca="false">AA45*$BA$3+AB45*$AW$3+AC45*$AY$3+AD45*$AX$3+AE45*$BB$3+AF45*$AZ$3+AG45*BD46</f>
        <v>9590.54684950205</v>
      </c>
      <c r="AQ45" s="8" t="n">
        <f aca="false">AP45/(D45*8.314)</f>
        <v>0.779420161491042</v>
      </c>
      <c r="AR45" s="8" t="n">
        <f aca="false">('[1]Sheet1 (4)'!AO45*$BE$3)/(8.314*'[1]Sheet1 (4)'!D45)</f>
        <v>-0.0689084616460673</v>
      </c>
      <c r="AS45" s="8" t="n">
        <f aca="false">AQ45+AR45</f>
        <v>0.710511699844975</v>
      </c>
      <c r="AT45" s="11" t="n">
        <f aca="false">EXP(AS45)</f>
        <v>2.03503231799072</v>
      </c>
      <c r="AU45" s="8" t="n">
        <v>20.0680385440566</v>
      </c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8" t="n">
        <v>2.99912842729271</v>
      </c>
    </row>
    <row r="46" customFormat="false" ht="13.8" hidden="false" customHeight="false" outlineLevel="0" collapsed="false">
      <c r="A46" s="3" t="n">
        <v>44</v>
      </c>
      <c r="B46" s="13" t="n">
        <v>0.0001</v>
      </c>
      <c r="C46" s="13" t="n">
        <v>-7.97</v>
      </c>
      <c r="D46" s="13" t="n">
        <v>1480</v>
      </c>
      <c r="E46" s="13" t="n">
        <v>0.0412300752287741</v>
      </c>
      <c r="F46" s="13" t="n">
        <v>0.081674375481215</v>
      </c>
      <c r="G46" s="13" t="n">
        <v>0.14890753011711</v>
      </c>
      <c r="H46" s="13" t="n">
        <v>0.542871901590344</v>
      </c>
      <c r="I46" s="13" t="n">
        <v>0.00756074845813412</v>
      </c>
      <c r="J46" s="13" t="n">
        <v>0.0781945148717396</v>
      </c>
      <c r="K46" s="13" t="n">
        <v>0.0114199759939438</v>
      </c>
      <c r="L46" s="13" t="n">
        <v>0.00121259558282555</v>
      </c>
      <c r="M46" s="13" t="n">
        <v>0.086928282675913</v>
      </c>
      <c r="N46" s="13" t="n">
        <v>0.0203165718131444</v>
      </c>
      <c r="O46" s="13" t="n">
        <v>0</v>
      </c>
      <c r="P46" s="13" t="n">
        <v>0</v>
      </c>
      <c r="Q46" s="14" t="n">
        <v>0.0203165718131444</v>
      </c>
      <c r="R46" s="14" t="n">
        <v>0.0666117108627686</v>
      </c>
      <c r="S46" s="13" t="n">
        <v>0.233716475095785</v>
      </c>
      <c r="T46" s="13" t="n">
        <v>0.305</v>
      </c>
      <c r="U46" s="15" t="s">
        <v>25</v>
      </c>
      <c r="W46" s="16" t="n">
        <v>-32364.9514228786</v>
      </c>
      <c r="X46" s="16" t="n">
        <f aca="false">-W46/(8.314*D46)</f>
        <v>2.63028751754438</v>
      </c>
      <c r="Y46" s="5" t="n">
        <f aca="false">X46+C46/4 - LN(AN46)</f>
        <v>1.8252310199191</v>
      </c>
      <c r="Z46" s="6" t="n">
        <f aca="false">EXP(Y46)</f>
        <v>6.20422815384335</v>
      </c>
      <c r="AA46" s="8" t="n">
        <v>0.0412300752287741</v>
      </c>
      <c r="AB46" s="8" t="n">
        <v>0.081674375481215</v>
      </c>
      <c r="AC46" s="8" t="n">
        <v>0.14890753011711</v>
      </c>
      <c r="AD46" s="8" t="n">
        <v>0.542871901590344</v>
      </c>
      <c r="AE46" s="8" t="n">
        <v>0.00756074845813412</v>
      </c>
      <c r="AF46" s="8" t="n">
        <v>0.0781945148717396</v>
      </c>
      <c r="AG46" s="8" t="n">
        <v>0.0114199759939438</v>
      </c>
      <c r="AH46" s="8" t="n">
        <v>0.00121259558282555</v>
      </c>
      <c r="AI46" s="17" t="n">
        <f aca="false">R46</f>
        <v>0.0666117108627686</v>
      </c>
      <c r="AJ46" s="17" t="n">
        <f aca="false">Q46</f>
        <v>0.0203165718131444</v>
      </c>
      <c r="AK46" s="8" t="n">
        <v>0</v>
      </c>
      <c r="AL46" s="8" t="n">
        <v>0</v>
      </c>
      <c r="AM46" s="17" t="n">
        <v>-32364.9514228786</v>
      </c>
      <c r="AN46" s="9" t="n">
        <f aca="false">AJ46/AI46</f>
        <v>0.305</v>
      </c>
      <c r="AO46" s="8" t="n">
        <f aca="false">AI46-AJ46</f>
        <v>0.0462951390496242</v>
      </c>
      <c r="AP46" s="8" t="n">
        <f aca="false">AA46*$BA$3+AB46*$AW$3+AC46*$AY$3+AD46*$AX$3+AE46*$BB$3+AF46*$AZ$3+AG46*BD47</f>
        <v>9202.68620006551</v>
      </c>
      <c r="AQ46" s="8" t="n">
        <f aca="false">AP46/(D46*8.314)</f>
        <v>0.74789887133275</v>
      </c>
      <c r="AR46" s="8" t="n">
        <f aca="false">('[1]Sheet1 (4)'!AO46*$BE$3)/(8.314*'[1]Sheet1 (4)'!D46)</f>
        <v>-0.0534649940177202</v>
      </c>
      <c r="AS46" s="8" t="n">
        <f aca="false">AQ46+AR46</f>
        <v>0.69443387731503</v>
      </c>
      <c r="AT46" s="11" t="n">
        <f aca="false">EXP(AS46)</f>
        <v>2.00257504980902</v>
      </c>
      <c r="AU46" s="8" t="n">
        <v>10.8737192168347</v>
      </c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8" t="n">
        <v>2.38634879687432</v>
      </c>
    </row>
    <row r="47" customFormat="false" ht="13.8" hidden="false" customHeight="false" outlineLevel="0" collapsed="false">
      <c r="A47" s="3" t="n">
        <v>45</v>
      </c>
      <c r="B47" s="13" t="n">
        <v>0.0001</v>
      </c>
      <c r="C47" s="13" t="n">
        <v>-8.1</v>
      </c>
      <c r="D47" s="13" t="n">
        <v>1469</v>
      </c>
      <c r="E47" s="13" t="n">
        <v>0.04968150053245</v>
      </c>
      <c r="F47" s="13" t="n">
        <v>0.0902195883746566</v>
      </c>
      <c r="G47" s="13" t="n">
        <v>0.154781544853973</v>
      </c>
      <c r="H47" s="13" t="n">
        <v>0.503145882883124</v>
      </c>
      <c r="I47" s="13" t="n">
        <v>0.010277989628877</v>
      </c>
      <c r="J47" s="13" t="n">
        <v>0.083115683778227</v>
      </c>
      <c r="K47" s="13" t="n">
        <v>0.0118220367218779</v>
      </c>
      <c r="L47" s="13" t="n">
        <v>0.00176345163465673</v>
      </c>
      <c r="M47" s="13" t="n">
        <v>0.0951923215921574</v>
      </c>
      <c r="N47" s="13" t="n">
        <v>0.014793401328511</v>
      </c>
      <c r="O47" s="13" t="n">
        <v>0</v>
      </c>
      <c r="P47" s="13" t="n">
        <v>0</v>
      </c>
      <c r="Q47" s="14" t="n">
        <v>0.014793401328511</v>
      </c>
      <c r="R47" s="14" t="n">
        <v>0.0803989202636465</v>
      </c>
      <c r="S47" s="13" t="n">
        <v>0.155405405405405</v>
      </c>
      <c r="T47" s="13" t="n">
        <v>0.184</v>
      </c>
      <c r="U47" s="15" t="s">
        <v>25</v>
      </c>
      <c r="W47" s="16" t="n">
        <v>-32128.7032977816</v>
      </c>
      <c r="X47" s="16" t="n">
        <f aca="false">-W47/(8.314*D47)</f>
        <v>2.63063977299615</v>
      </c>
      <c r="Y47" s="5" t="n">
        <f aca="false">X47+C47/4 - LN(AN47)</f>
        <v>2.2984592943693</v>
      </c>
      <c r="Z47" s="6" t="n">
        <f aca="false">EXP(Y47)</f>
        <v>9.95882700789427</v>
      </c>
      <c r="AA47" s="8" t="n">
        <v>0.04968150053245</v>
      </c>
      <c r="AB47" s="8" t="n">
        <v>0.0902195883746566</v>
      </c>
      <c r="AC47" s="8" t="n">
        <v>0.154781544853973</v>
      </c>
      <c r="AD47" s="8" t="n">
        <v>0.503145882883124</v>
      </c>
      <c r="AE47" s="8" t="n">
        <v>0.010277989628877</v>
      </c>
      <c r="AF47" s="8" t="n">
        <v>0.083115683778227</v>
      </c>
      <c r="AG47" s="8" t="n">
        <v>0.0118220367218779</v>
      </c>
      <c r="AH47" s="8" t="n">
        <v>0.00176345163465673</v>
      </c>
      <c r="AI47" s="17" t="n">
        <f aca="false">R47</f>
        <v>0.0803989202636465</v>
      </c>
      <c r="AJ47" s="17" t="n">
        <f aca="false">Q47</f>
        <v>0.014793401328511</v>
      </c>
      <c r="AK47" s="8" t="n">
        <v>0</v>
      </c>
      <c r="AL47" s="8" t="n">
        <v>0</v>
      </c>
      <c r="AM47" s="17" t="n">
        <v>-32128.7032977816</v>
      </c>
      <c r="AN47" s="9" t="n">
        <f aca="false">AJ47/AI47</f>
        <v>0.184000000000001</v>
      </c>
      <c r="AO47" s="8" t="n">
        <f aca="false">AI47-AJ47</f>
        <v>0.0656055189351355</v>
      </c>
      <c r="AP47" s="8" t="n">
        <f aca="false">AA47*$BA$3+AB47*$AW$3+AC47*$AY$3+AD47*$AX$3+AE47*$BB$3+AF47*$AZ$3+AG47*BD48</f>
        <v>9398.86294885394</v>
      </c>
      <c r="AQ47" s="8" t="n">
        <f aca="false">AP47/(D47*8.314)</f>
        <v>0.769561798527433</v>
      </c>
      <c r="AR47" s="8" t="n">
        <f aca="false">('[1]Sheet1 (4)'!AO47*$BE$3)/(8.314*'[1]Sheet1 (4)'!D47)</f>
        <v>-0.0763333679187416</v>
      </c>
      <c r="AS47" s="8" t="n">
        <f aca="false">AQ47+AR47</f>
        <v>0.693228430608691</v>
      </c>
      <c r="AT47" s="11" t="n">
        <f aca="false">EXP(AS47)</f>
        <v>2.00016250669924</v>
      </c>
      <c r="AU47" s="8" t="n">
        <v>17.1309074375639</v>
      </c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8" t="n">
        <v>2.84088428452106</v>
      </c>
    </row>
    <row r="48" customFormat="false" ht="13.8" hidden="false" customHeight="false" outlineLevel="0" collapsed="false">
      <c r="A48" s="3" t="n">
        <v>46</v>
      </c>
      <c r="B48" s="13" t="n">
        <v>0.0001</v>
      </c>
      <c r="C48" s="13" t="n">
        <v>-8.03</v>
      </c>
      <c r="D48" s="13" t="n">
        <v>1473</v>
      </c>
      <c r="E48" s="13" t="n">
        <v>0.0434977147378679</v>
      </c>
      <c r="F48" s="13" t="n">
        <v>0.084276822304619</v>
      </c>
      <c r="G48" s="13" t="n">
        <v>0.143308091313836</v>
      </c>
      <c r="H48" s="13" t="n">
        <v>0.546170465221195</v>
      </c>
      <c r="I48" s="13" t="n">
        <v>0.00771495315930001</v>
      </c>
      <c r="J48" s="13" t="n">
        <v>0.0748677653126267</v>
      </c>
      <c r="K48" s="13" t="n">
        <v>0.0117857269245102</v>
      </c>
      <c r="L48" s="13" t="n">
        <v>0.000639285610872885</v>
      </c>
      <c r="M48" s="13" t="n">
        <v>0.0877391754151729</v>
      </c>
      <c r="N48" s="13" t="n">
        <v>0.0170957169488501</v>
      </c>
      <c r="O48" s="13" t="n">
        <v>0</v>
      </c>
      <c r="P48" s="13" t="n">
        <v>0</v>
      </c>
      <c r="Q48" s="14" t="n">
        <v>0.0170957169488501</v>
      </c>
      <c r="R48" s="14" t="n">
        <v>0.0706434584663228</v>
      </c>
      <c r="S48" s="13" t="n">
        <v>0.194847020933977</v>
      </c>
      <c r="T48" s="13" t="n">
        <v>0.242</v>
      </c>
      <c r="U48" s="15" t="s">
        <v>25</v>
      </c>
      <c r="W48" s="16" t="n">
        <v>-32214.882653538</v>
      </c>
      <c r="X48" s="16" t="n">
        <f aca="false">-W48/(8.314*D48)</f>
        <v>2.63053319575452</v>
      </c>
      <c r="Y48" s="5" t="n">
        <f aca="false">X48+C48/4 - LN(AN48)</f>
        <v>2.04185074857997</v>
      </c>
      <c r="Z48" s="6" t="n">
        <f aca="false">EXP(Y48)</f>
        <v>7.70485576226988</v>
      </c>
      <c r="AA48" s="8" t="n">
        <v>0.0434977147378679</v>
      </c>
      <c r="AB48" s="8" t="n">
        <v>0.084276822304619</v>
      </c>
      <c r="AC48" s="8" t="n">
        <v>0.143308091313836</v>
      </c>
      <c r="AD48" s="8" t="n">
        <v>0.546170465221195</v>
      </c>
      <c r="AE48" s="8" t="n">
        <v>0.00771495315930001</v>
      </c>
      <c r="AF48" s="8" t="n">
        <v>0.0748677653126267</v>
      </c>
      <c r="AG48" s="8" t="n">
        <v>0.0117857269245102</v>
      </c>
      <c r="AH48" s="8" t="n">
        <v>0.000639285610872885</v>
      </c>
      <c r="AI48" s="17" t="n">
        <f aca="false">R48</f>
        <v>0.0706434584663228</v>
      </c>
      <c r="AJ48" s="17" t="n">
        <f aca="false">Q48</f>
        <v>0.0170957169488501</v>
      </c>
      <c r="AK48" s="8" t="n">
        <v>0</v>
      </c>
      <c r="AL48" s="8" t="n">
        <v>0</v>
      </c>
      <c r="AM48" s="17" t="n">
        <v>-32214.882653538</v>
      </c>
      <c r="AN48" s="9" t="n">
        <f aca="false">AJ48/AI48</f>
        <v>0.242</v>
      </c>
      <c r="AO48" s="8" t="n">
        <f aca="false">AI48-AJ48</f>
        <v>0.0535477415174727</v>
      </c>
      <c r="AP48" s="8" t="n">
        <f aca="false">AA48*$BA$3+AB48*$AW$3+AC48*$AY$3+AD48*$AX$3+AE48*$BB$3+AF48*$AZ$3+AG48*BD49</f>
        <v>9351.44313374176</v>
      </c>
      <c r="AQ48" s="8" t="n">
        <f aca="false">AP48/(D48*8.314)</f>
        <v>0.763599912999116</v>
      </c>
      <c r="AR48" s="8" t="n">
        <f aca="false">('[1]Sheet1 (4)'!AO48*$BE$3)/(8.314*'[1]Sheet1 (4)'!D48)</f>
        <v>-0.0621347072638749</v>
      </c>
      <c r="AS48" s="8" t="n">
        <f aca="false">AQ48+AR48</f>
        <v>0.701465205735242</v>
      </c>
      <c r="AT48" s="11" t="n">
        <f aca="false">EXP(AS48)</f>
        <v>2.01670543213313</v>
      </c>
      <c r="AU48" s="8" t="n">
        <v>13.5084594457923</v>
      </c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8" t="n">
        <v>2.60331611481077</v>
      </c>
    </row>
    <row r="49" customFormat="false" ht="13.8" hidden="false" customHeight="false" outlineLevel="0" collapsed="false">
      <c r="A49" s="3" t="n">
        <v>47</v>
      </c>
      <c r="B49" s="13" t="n">
        <v>0.0001</v>
      </c>
      <c r="C49" s="13" t="n">
        <v>-8.09</v>
      </c>
      <c r="D49" s="13" t="n">
        <v>1471</v>
      </c>
      <c r="E49" s="13" t="n">
        <v>0.0444863226165329</v>
      </c>
      <c r="F49" s="13" t="n">
        <v>0.0814118395614745</v>
      </c>
      <c r="G49" s="13" t="n">
        <v>0.143497527550265</v>
      </c>
      <c r="H49" s="13" t="n">
        <v>0.550374939099458</v>
      </c>
      <c r="I49" s="13" t="n">
        <v>0.00863001252260651</v>
      </c>
      <c r="J49" s="13" t="n">
        <v>0.0762589295333079</v>
      </c>
      <c r="K49" s="13" t="n">
        <v>0.010165678911341</v>
      </c>
      <c r="L49" s="13" t="n">
        <v>0.00187971862521411</v>
      </c>
      <c r="M49" s="13" t="n">
        <v>0.0832950315798004</v>
      </c>
      <c r="N49" s="13" t="n">
        <v>0.012825461715333</v>
      </c>
      <c r="O49" s="13" t="n">
        <v>0</v>
      </c>
      <c r="P49" s="13" t="n">
        <v>0</v>
      </c>
      <c r="Q49" s="14" t="n">
        <v>0.012825461715333</v>
      </c>
      <c r="R49" s="14" t="n">
        <v>0.0704695698644673</v>
      </c>
      <c r="S49" s="13" t="n">
        <v>0.153976311336717</v>
      </c>
      <c r="T49" s="13" t="n">
        <v>0.182</v>
      </c>
      <c r="U49" s="15" t="s">
        <v>25</v>
      </c>
      <c r="W49" s="16" t="n">
        <v>-32171.8318791218</v>
      </c>
      <c r="X49" s="16" t="n">
        <f aca="false">-W49/(8.314*D49)</f>
        <v>2.63058959293693</v>
      </c>
      <c r="Y49" s="5" t="n">
        <f aca="false">X49+C49/4 - LN(AN49)</f>
        <v>2.31183818484228</v>
      </c>
      <c r="Z49" s="6" t="n">
        <f aca="false">EXP(Y49)</f>
        <v>10.0929603404979</v>
      </c>
      <c r="AA49" s="8" t="n">
        <v>0.0444863226165329</v>
      </c>
      <c r="AB49" s="8" t="n">
        <v>0.0814118395614745</v>
      </c>
      <c r="AC49" s="8" t="n">
        <v>0.143497527550265</v>
      </c>
      <c r="AD49" s="8" t="n">
        <v>0.550374939099458</v>
      </c>
      <c r="AE49" s="8" t="n">
        <v>0.00863001252260651</v>
      </c>
      <c r="AF49" s="8" t="n">
        <v>0.0762589295333079</v>
      </c>
      <c r="AG49" s="8" t="n">
        <v>0.010165678911341</v>
      </c>
      <c r="AH49" s="8" t="n">
        <v>0.00187971862521411</v>
      </c>
      <c r="AI49" s="17" t="n">
        <f aca="false">R49</f>
        <v>0.0704695698644673</v>
      </c>
      <c r="AJ49" s="17" t="n">
        <f aca="false">Q49</f>
        <v>0.012825461715333</v>
      </c>
      <c r="AK49" s="8" t="n">
        <v>0</v>
      </c>
      <c r="AL49" s="8" t="n">
        <v>0</v>
      </c>
      <c r="AM49" s="17" t="n">
        <v>-32171.8318791218</v>
      </c>
      <c r="AN49" s="9" t="n">
        <f aca="false">AJ49/AI49</f>
        <v>0.181999999999999</v>
      </c>
      <c r="AO49" s="8" t="n">
        <f aca="false">AI49-AJ49</f>
        <v>0.0576441081491343</v>
      </c>
      <c r="AP49" s="8" t="n">
        <f aca="false">AA49*$BA$3+AB49*$AW$3+AC49*$AY$3+AD49*$AX$3+AE49*$BB$3+AF49*$AZ$3+AG49*BD50</f>
        <v>9046.55908150617</v>
      </c>
      <c r="AQ49" s="8" t="n">
        <f aca="false">AP49/(D49*8.314)</f>
        <v>0.73970870732863</v>
      </c>
      <c r="AR49" s="8" t="n">
        <f aca="false">('[1]Sheet1 (4)'!AO49*$BE$3)/(8.314*'[1]Sheet1 (4)'!D49)</f>
        <v>-0.0669789132440229</v>
      </c>
      <c r="AS49" s="8" t="n">
        <f aca="false">AQ49+AR49</f>
        <v>0.672729794084607</v>
      </c>
      <c r="AT49" s="11" t="n">
        <f aca="false">EXP(AS49)</f>
        <v>1.95957927401284</v>
      </c>
      <c r="AU49" s="8" t="n">
        <v>17.0841653867704</v>
      </c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8" t="n">
        <v>2.83815203373138</v>
      </c>
    </row>
    <row r="50" customFormat="false" ht="13.8" hidden="false" customHeight="false" outlineLevel="0" collapsed="false">
      <c r="A50" s="3" t="n">
        <v>48</v>
      </c>
      <c r="B50" s="13" t="n">
        <v>0.0001</v>
      </c>
      <c r="C50" s="13" t="n">
        <v>-6.07</v>
      </c>
      <c r="D50" s="13" t="n">
        <v>1836</v>
      </c>
      <c r="E50" s="13" t="n">
        <v>0.0439614222037361</v>
      </c>
      <c r="F50" s="13" t="n">
        <v>0.0920465366372975</v>
      </c>
      <c r="G50" s="13" t="n">
        <v>0.154828376815581</v>
      </c>
      <c r="H50" s="13" t="n">
        <v>0.515155214896975</v>
      </c>
      <c r="I50" s="13" t="n">
        <v>0.00986832926457907</v>
      </c>
      <c r="J50" s="13" t="n">
        <v>0.0821077193065429</v>
      </c>
      <c r="K50" s="13" t="n">
        <v>0.0127006762511268</v>
      </c>
      <c r="L50" s="13" t="n">
        <v>0.00137296402207921</v>
      </c>
      <c r="M50" s="13" t="n">
        <v>0.0879587606020832</v>
      </c>
      <c r="N50" s="13" t="n">
        <v>0.0185906528717337</v>
      </c>
      <c r="O50" s="13" t="n">
        <v>0</v>
      </c>
      <c r="P50" s="13" t="n">
        <v>0</v>
      </c>
      <c r="Q50" s="14" t="n">
        <v>0.0185906528717337</v>
      </c>
      <c r="R50" s="14" t="n">
        <v>0.0693681077303495</v>
      </c>
      <c r="S50" s="13" t="n">
        <v>0.211356466876972</v>
      </c>
      <c r="T50" s="13" t="n">
        <v>0.268</v>
      </c>
      <c r="U50" s="15" t="s">
        <v>25</v>
      </c>
      <c r="W50" s="16" t="n">
        <v>-38958.8155047027</v>
      </c>
      <c r="X50" s="16" t="n">
        <f aca="false">-W50/(8.314*D50)</f>
        <v>2.55224902851103</v>
      </c>
      <c r="Y50" s="5" t="n">
        <f aca="false">X50+C50/4 - LN(AN50)</f>
        <v>2.35151732698231</v>
      </c>
      <c r="Z50" s="6" t="n">
        <f aca="false">EXP(Y50)</f>
        <v>10.5014918390678</v>
      </c>
      <c r="AA50" s="8" t="n">
        <v>0.0439614222037361</v>
      </c>
      <c r="AB50" s="8" t="n">
        <v>0.0920465366372975</v>
      </c>
      <c r="AC50" s="8" t="n">
        <v>0.154828376815581</v>
      </c>
      <c r="AD50" s="8" t="n">
        <v>0.515155214896975</v>
      </c>
      <c r="AE50" s="8" t="n">
        <v>0.00986832926457907</v>
      </c>
      <c r="AF50" s="8" t="n">
        <v>0.0821077193065429</v>
      </c>
      <c r="AG50" s="8" t="n">
        <v>0.0127006762511268</v>
      </c>
      <c r="AH50" s="8" t="n">
        <v>0.00137296402207921</v>
      </c>
      <c r="AI50" s="17" t="n">
        <f aca="false">R50</f>
        <v>0.0693681077303495</v>
      </c>
      <c r="AJ50" s="17" t="n">
        <f aca="false">Q50</f>
        <v>0.0185906528717337</v>
      </c>
      <c r="AK50" s="8" t="n">
        <v>0</v>
      </c>
      <c r="AL50" s="8" t="n">
        <v>0</v>
      </c>
      <c r="AM50" s="17" t="n">
        <v>-38958.8155047027</v>
      </c>
      <c r="AN50" s="9" t="n">
        <f aca="false">AJ50/AI50</f>
        <v>0.268</v>
      </c>
      <c r="AO50" s="8" t="n">
        <f aca="false">AI50-AJ50</f>
        <v>0.0507774548586158</v>
      </c>
      <c r="AP50" s="8" t="n">
        <f aca="false">AA50*$BA$3+AB50*$AW$3+AC50*$AY$3+AD50*$AX$3+AE50*$BB$3+AF50*$AZ$3+AG50*BD51</f>
        <v>9664.40021149227</v>
      </c>
      <c r="AQ50" s="8" t="n">
        <f aca="false">AP50/(D50*8.314)</f>
        <v>0.633129003830866</v>
      </c>
      <c r="AR50" s="8" t="n">
        <f aca="false">('[1]Sheet1 (4)'!AO50*$BE$3)/(8.314*'[1]Sheet1 (4)'!D50)</f>
        <v>-0.0472709245968947</v>
      </c>
      <c r="AS50" s="8" t="n">
        <f aca="false">AQ50+AR50</f>
        <v>0.585858079233971</v>
      </c>
      <c r="AT50" s="11" t="n">
        <f aca="false">EXP(AS50)</f>
        <v>1.7965318911448</v>
      </c>
      <c r="AU50" s="8" t="n">
        <v>2.86711681257822</v>
      </c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8" t="n">
        <v>1.05330692990737</v>
      </c>
    </row>
    <row r="51" customFormat="false" ht="13.8" hidden="false" customHeight="false" outlineLevel="0" collapsed="false">
      <c r="A51" s="3" t="n">
        <v>49</v>
      </c>
      <c r="B51" s="13" t="n">
        <v>0.0001</v>
      </c>
      <c r="C51" s="13" t="n">
        <v>-6.1</v>
      </c>
      <c r="D51" s="13" t="n">
        <v>1633</v>
      </c>
      <c r="E51" s="13" t="n">
        <v>0.0480682649495865</v>
      </c>
      <c r="F51" s="13" t="n">
        <v>0.0917103967239488</v>
      </c>
      <c r="G51" s="13" t="n">
        <v>0.154676784017166</v>
      </c>
      <c r="H51" s="13" t="n">
        <v>0.506563679682462</v>
      </c>
      <c r="I51" s="13" t="n">
        <v>0.00955978405567139</v>
      </c>
      <c r="J51" s="13" t="n">
        <v>0.082671387523028</v>
      </c>
      <c r="K51" s="13" t="n">
        <v>0.0116885275690992</v>
      </c>
      <c r="L51" s="13" t="n">
        <v>0.00216588990852636</v>
      </c>
      <c r="M51" s="13" t="n">
        <v>0.0928952855705114</v>
      </c>
      <c r="N51" s="13" t="n">
        <v>0.0163121977135358</v>
      </c>
      <c r="O51" s="13" t="n">
        <v>0</v>
      </c>
      <c r="P51" s="13" t="n">
        <v>0</v>
      </c>
      <c r="Q51" s="14" t="n">
        <v>0.0163121977135358</v>
      </c>
      <c r="R51" s="14" t="n">
        <v>0.0765830878569756</v>
      </c>
      <c r="S51" s="13" t="n">
        <v>0.175597691673537</v>
      </c>
      <c r="T51" s="13" t="n">
        <v>0.213</v>
      </c>
      <c r="U51" s="15" t="s">
        <v>25</v>
      </c>
      <c r="W51" s="16" t="n">
        <v>-35428.1187455817</v>
      </c>
      <c r="X51" s="16" t="n">
        <f aca="false">-W51/(8.314*D51)</f>
        <v>2.60946746695432</v>
      </c>
      <c r="Y51" s="5" t="n">
        <f aca="false">X51+C51/4 - LN(AN51)</f>
        <v>2.63093058022704</v>
      </c>
      <c r="Z51" s="6" t="n">
        <f aca="false">EXP(Y51)</f>
        <v>13.8866865671397</v>
      </c>
      <c r="AA51" s="8" t="n">
        <v>0.0480682649495865</v>
      </c>
      <c r="AB51" s="8" t="n">
        <v>0.0917103967239488</v>
      </c>
      <c r="AC51" s="8" t="n">
        <v>0.154676784017166</v>
      </c>
      <c r="AD51" s="8" t="n">
        <v>0.506563679682462</v>
      </c>
      <c r="AE51" s="8" t="n">
        <v>0.00955978405567139</v>
      </c>
      <c r="AF51" s="8" t="n">
        <v>0.082671387523028</v>
      </c>
      <c r="AG51" s="8" t="n">
        <v>0.0116885275690992</v>
      </c>
      <c r="AH51" s="8" t="n">
        <v>0.00216588990852636</v>
      </c>
      <c r="AI51" s="17" t="n">
        <f aca="false">R51</f>
        <v>0.0765830878569756</v>
      </c>
      <c r="AJ51" s="17" t="n">
        <f aca="false">Q51</f>
        <v>0.0163121977135358</v>
      </c>
      <c r="AK51" s="8" t="n">
        <v>0</v>
      </c>
      <c r="AL51" s="8" t="n">
        <v>0</v>
      </c>
      <c r="AM51" s="17" t="n">
        <v>-35428.1187455817</v>
      </c>
      <c r="AN51" s="9" t="n">
        <f aca="false">AJ51/AI51</f>
        <v>0.213</v>
      </c>
      <c r="AO51" s="8" t="n">
        <f aca="false">AI51-AJ51</f>
        <v>0.0602708901434398</v>
      </c>
      <c r="AP51" s="8" t="n">
        <f aca="false">AA51*$BA$3+AB51*$AW$3+AC51*$AY$3+AD51*$AX$3+AE51*$BB$3+AF51*$AZ$3+AG51*BD52</f>
        <v>9581.22581597733</v>
      </c>
      <c r="AQ51" s="8" t="n">
        <f aca="false">AP51/(D51*8.314)</f>
        <v>0.705707724417452</v>
      </c>
      <c r="AR51" s="8" t="n">
        <f aca="false">('[1]Sheet1 (4)'!AO51*$BE$3)/(8.314*'[1]Sheet1 (4)'!D51)</f>
        <v>-0.0630837157237103</v>
      </c>
      <c r="AS51" s="8" t="n">
        <f aca="false">AQ51+AR51</f>
        <v>0.642624008693741</v>
      </c>
      <c r="AT51" s="11" t="n">
        <f aca="false">EXP(AS51)</f>
        <v>1.90146379636949</v>
      </c>
      <c r="AU51" s="8" t="n">
        <v>8.87029433977431</v>
      </c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8" t="n">
        <v>2.18270797951098</v>
      </c>
    </row>
    <row r="52" customFormat="false" ht="13.8" hidden="false" customHeight="false" outlineLevel="0" collapsed="false">
      <c r="A52" s="3" t="n">
        <v>50</v>
      </c>
      <c r="B52" s="13" t="n">
        <v>0.0001</v>
      </c>
      <c r="C52" s="13" t="n">
        <v>-6.08</v>
      </c>
      <c r="D52" s="13" t="n">
        <v>1635</v>
      </c>
      <c r="E52" s="13" t="n">
        <v>0.0430596839468894</v>
      </c>
      <c r="F52" s="13" t="n">
        <v>0.0769994759582743</v>
      </c>
      <c r="G52" s="13" t="n">
        <v>0.143557864899582</v>
      </c>
      <c r="H52" s="13" t="n">
        <v>0.565144371386058</v>
      </c>
      <c r="I52" s="13" t="n">
        <v>0.00872933263029416</v>
      </c>
      <c r="J52" s="13" t="n">
        <v>0.0736767968831517</v>
      </c>
      <c r="K52" s="13" t="n">
        <v>0.0099930197748046</v>
      </c>
      <c r="L52" s="13" t="n">
        <v>0.00171156584479237</v>
      </c>
      <c r="M52" s="13" t="n">
        <v>0.0771278886761534</v>
      </c>
      <c r="N52" s="13" t="n">
        <v>0.0120410627891041</v>
      </c>
      <c r="O52" s="13" t="n">
        <v>0</v>
      </c>
      <c r="P52" s="13" t="n">
        <v>0</v>
      </c>
      <c r="Q52" s="14" t="n">
        <v>0.0120410627891041</v>
      </c>
      <c r="R52" s="14" t="n">
        <v>0.0650868258870493</v>
      </c>
      <c r="S52" s="13" t="n">
        <v>0.156118143459916</v>
      </c>
      <c r="T52" s="13" t="n">
        <v>0.185</v>
      </c>
      <c r="U52" s="15" t="s">
        <v>25</v>
      </c>
      <c r="W52" s="16" t="n">
        <v>-35465.6403861963</v>
      </c>
      <c r="X52" s="16" t="n">
        <f aca="false">-W52/(8.314*D52)</f>
        <v>2.60903574356333</v>
      </c>
      <c r="Y52" s="5" t="n">
        <f aca="false">X52+C52/4 - LN(AN52)</f>
        <v>2.77643519746714</v>
      </c>
      <c r="Z52" s="6" t="n">
        <f aca="false">EXP(Y52)</f>
        <v>16.0616621185173</v>
      </c>
      <c r="AA52" s="8" t="n">
        <v>0.0430596839468894</v>
      </c>
      <c r="AB52" s="8" t="n">
        <v>0.0769994759582743</v>
      </c>
      <c r="AC52" s="8" t="n">
        <v>0.143557864899582</v>
      </c>
      <c r="AD52" s="8" t="n">
        <v>0.565144371386058</v>
      </c>
      <c r="AE52" s="8" t="n">
        <v>0.00872933263029416</v>
      </c>
      <c r="AF52" s="8" t="n">
        <v>0.0736767968831517</v>
      </c>
      <c r="AG52" s="8" t="n">
        <v>0.0099930197748046</v>
      </c>
      <c r="AH52" s="8" t="n">
        <v>0.00171156584479237</v>
      </c>
      <c r="AI52" s="17" t="n">
        <f aca="false">R52</f>
        <v>0.0650868258870493</v>
      </c>
      <c r="AJ52" s="17" t="n">
        <f aca="false">Q52</f>
        <v>0.0120410627891041</v>
      </c>
      <c r="AK52" s="8" t="n">
        <v>0</v>
      </c>
      <c r="AL52" s="8" t="n">
        <v>0</v>
      </c>
      <c r="AM52" s="17" t="n">
        <v>-35465.6403861963</v>
      </c>
      <c r="AN52" s="9" t="n">
        <f aca="false">AJ52/AI52</f>
        <v>0.185</v>
      </c>
      <c r="AO52" s="8" t="n">
        <f aca="false">AI52-AJ52</f>
        <v>0.0530457630979452</v>
      </c>
      <c r="AP52" s="8" t="n">
        <f aca="false">AA52*$BA$3+AB52*$AW$3+AC52*$AY$3+AD52*$AX$3+AE52*$BB$3+AF52*$AZ$3+AG52*BD53</f>
        <v>8958.29691280851</v>
      </c>
      <c r="AQ52" s="8" t="n">
        <f aca="false">AP52/(D52*8.314)</f>
        <v>0.659018604837242</v>
      </c>
      <c r="AR52" s="8" t="n">
        <f aca="false">('[1]Sheet1 (4)'!AO52*$BE$3)/(8.314*'[1]Sheet1 (4)'!D52)</f>
        <v>-0.0554534779421521</v>
      </c>
      <c r="AS52" s="8" t="n">
        <f aca="false">AQ52+AR52</f>
        <v>0.60356512689509</v>
      </c>
      <c r="AT52" s="11" t="n">
        <f aca="false">EXP(AS52)</f>
        <v>1.82862647858833</v>
      </c>
      <c r="AU52" s="8" t="n">
        <v>9.91780024312456</v>
      </c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8" t="n">
        <v>2.29433114702166</v>
      </c>
    </row>
    <row r="53" customFormat="false" ht="13.8" hidden="false" customHeight="false" outlineLevel="0" collapsed="false">
      <c r="A53" s="3" t="n">
        <v>51</v>
      </c>
      <c r="B53" s="13" t="n">
        <v>0.0001</v>
      </c>
      <c r="C53" s="13" t="n">
        <v>-6.07</v>
      </c>
      <c r="D53" s="13" t="n">
        <v>1636</v>
      </c>
      <c r="E53" s="13" t="n">
        <v>0.0418124130309783</v>
      </c>
      <c r="F53" s="13" t="n">
        <v>0.0800670209621234</v>
      </c>
      <c r="G53" s="13" t="n">
        <v>0.141665146515668</v>
      </c>
      <c r="H53" s="13" t="n">
        <v>0.558773837761074</v>
      </c>
      <c r="I53" s="13" t="n">
        <v>0.00816221706529736</v>
      </c>
      <c r="J53" s="13" t="n">
        <v>0.0776382313711023</v>
      </c>
      <c r="K53" s="13" t="n">
        <v>0.0110714055431162</v>
      </c>
      <c r="L53" s="13" t="n">
        <v>0</v>
      </c>
      <c r="M53" s="13" t="n">
        <v>0.0808097277506408</v>
      </c>
      <c r="N53" s="13" t="n">
        <v>0.0113258689796685</v>
      </c>
      <c r="O53" s="13" t="n">
        <v>0</v>
      </c>
      <c r="P53" s="13" t="n">
        <v>0</v>
      </c>
      <c r="Q53" s="14" t="n">
        <v>0.0113258689796685</v>
      </c>
      <c r="R53" s="14" t="n">
        <v>0.0694838587709723</v>
      </c>
      <c r="S53" s="13" t="n">
        <v>0.140154772141015</v>
      </c>
      <c r="T53" s="13" t="n">
        <v>0.163</v>
      </c>
      <c r="U53" s="15" t="s">
        <v>25</v>
      </c>
      <c r="W53" s="16" t="n">
        <v>-35484.3787478999</v>
      </c>
      <c r="X53" s="16" t="n">
        <f aca="false">-W53/(8.314*D53)</f>
        <v>2.6088186265412</v>
      </c>
      <c r="Y53" s="5" t="n">
        <f aca="false">X53+C53/4 - LN(AN53)</f>
        <v>2.90532370471657</v>
      </c>
      <c r="Z53" s="6" t="n">
        <f aca="false">EXP(Y53)</f>
        <v>18.2711571547914</v>
      </c>
      <c r="AA53" s="8" t="n">
        <v>0.0418124130309783</v>
      </c>
      <c r="AB53" s="8" t="n">
        <v>0.0800670209621234</v>
      </c>
      <c r="AC53" s="8" t="n">
        <v>0.141665146515668</v>
      </c>
      <c r="AD53" s="8" t="n">
        <v>0.558773837761074</v>
      </c>
      <c r="AE53" s="8" t="n">
        <v>0.00816221706529736</v>
      </c>
      <c r="AF53" s="8" t="n">
        <v>0.0776382313711023</v>
      </c>
      <c r="AG53" s="8" t="n">
        <v>0.0110714055431162</v>
      </c>
      <c r="AH53" s="8" t="n">
        <v>0</v>
      </c>
      <c r="AI53" s="17" t="n">
        <f aca="false">R53</f>
        <v>0.0694838587709723</v>
      </c>
      <c r="AJ53" s="17" t="n">
        <f aca="false">Q53</f>
        <v>0.0113258689796685</v>
      </c>
      <c r="AK53" s="8" t="n">
        <v>0</v>
      </c>
      <c r="AL53" s="8" t="n">
        <v>0</v>
      </c>
      <c r="AM53" s="17" t="n">
        <v>-35484.3787478999</v>
      </c>
      <c r="AN53" s="9" t="n">
        <f aca="false">AJ53/AI53</f>
        <v>0.163</v>
      </c>
      <c r="AO53" s="8" t="n">
        <f aca="false">AI53-AJ53</f>
        <v>0.0581579897913038</v>
      </c>
      <c r="AP53" s="8" t="n">
        <f aca="false">AA53*$BA$3+AB53*$AW$3+AC53*$AY$3+AD53*$AX$3+AE53*$BB$3+AF53*$AZ$3+AG53*BD54</f>
        <v>8865.6478513328</v>
      </c>
      <c r="AQ53" s="8" t="n">
        <f aca="false">AP53/(D53*8.314)</f>
        <v>0.651804204188887</v>
      </c>
      <c r="AR53" s="8" t="n">
        <f aca="false">('[1]Sheet1 (4)'!AO53*$BE$3)/(8.314*'[1]Sheet1 (4)'!D53)</f>
        <v>-0.0607605830520024</v>
      </c>
      <c r="AS53" s="8" t="n">
        <f aca="false">AQ53+AR53</f>
        <v>0.591043621136885</v>
      </c>
      <c r="AT53" s="11" t="n">
        <f aca="false">EXP(AS53)</f>
        <v>1.80587207858325</v>
      </c>
      <c r="AU53" s="8" t="n">
        <v>11.0146989240027</v>
      </c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8" t="n">
        <v>2.39923064660818</v>
      </c>
    </row>
    <row r="54" customFormat="false" ht="13.8" hidden="false" customHeight="false" outlineLevel="0" collapsed="false">
      <c r="A54" s="3" t="n">
        <v>52</v>
      </c>
      <c r="B54" s="13" t="n">
        <v>0.0001</v>
      </c>
      <c r="C54" s="13" t="n">
        <v>-7.99</v>
      </c>
      <c r="D54" s="13" t="n">
        <v>1478</v>
      </c>
      <c r="E54" s="13" t="n">
        <v>0.0384814765480932</v>
      </c>
      <c r="F54" s="13" t="n">
        <v>0.0930712619990476</v>
      </c>
      <c r="G54" s="13" t="n">
        <v>0.168593847996818</v>
      </c>
      <c r="H54" s="13" t="n">
        <v>0.463531383289374</v>
      </c>
      <c r="I54" s="13" t="n">
        <v>0.0106675446860116</v>
      </c>
      <c r="J54" s="13" t="n">
        <v>0.118963267216828</v>
      </c>
      <c r="K54" s="13" t="n">
        <v>0.0127824308246091</v>
      </c>
      <c r="L54" s="13" t="n">
        <v>0.00138180182613091</v>
      </c>
      <c r="M54" s="13" t="n">
        <v>0.0925269856130882</v>
      </c>
      <c r="N54" s="13" t="n">
        <v>0.0144451412138577</v>
      </c>
      <c r="O54" s="13" t="n">
        <v>0</v>
      </c>
      <c r="P54" s="13" t="n">
        <v>0</v>
      </c>
      <c r="Q54" s="14" t="n">
        <v>0.0144451412138577</v>
      </c>
      <c r="R54" s="14" t="n">
        <v>0.0780818443992306</v>
      </c>
      <c r="S54" s="13" t="n">
        <v>0.156118143459916</v>
      </c>
      <c r="T54" s="13" t="n">
        <v>0.185</v>
      </c>
      <c r="U54" s="15" t="s">
        <v>25</v>
      </c>
      <c r="W54" s="16" t="n">
        <v>-32322.1709083848</v>
      </c>
      <c r="X54" s="16" t="n">
        <f aca="false">-W54/(8.314*D54)</f>
        <v>2.63036530881969</v>
      </c>
      <c r="Y54" s="5" t="n">
        <f aca="false">X54+C54/4 - LN(AN54)</f>
        <v>2.3202647627235</v>
      </c>
      <c r="Z54" s="6" t="n">
        <f aca="false">EXP(Y54)</f>
        <v>10.1783688020014</v>
      </c>
      <c r="AA54" s="8" t="n">
        <v>0.0384814765480932</v>
      </c>
      <c r="AB54" s="8" t="n">
        <v>0.0930712619990476</v>
      </c>
      <c r="AC54" s="8" t="n">
        <v>0.168593847996818</v>
      </c>
      <c r="AD54" s="8" t="n">
        <v>0.463531383289374</v>
      </c>
      <c r="AE54" s="8" t="n">
        <v>0.0106675446860116</v>
      </c>
      <c r="AF54" s="8" t="n">
        <v>0.118963267216828</v>
      </c>
      <c r="AG54" s="8" t="n">
        <v>0.0127824308246091</v>
      </c>
      <c r="AH54" s="8" t="n">
        <v>0.00138180182613091</v>
      </c>
      <c r="AI54" s="17" t="n">
        <f aca="false">R54</f>
        <v>0.0780818443992306</v>
      </c>
      <c r="AJ54" s="17" t="n">
        <f aca="false">Q54</f>
        <v>0.0144451412138577</v>
      </c>
      <c r="AK54" s="8" t="n">
        <v>0</v>
      </c>
      <c r="AL54" s="8" t="n">
        <v>0</v>
      </c>
      <c r="AM54" s="17" t="n">
        <v>-32322.1709083848</v>
      </c>
      <c r="AN54" s="9" t="n">
        <f aca="false">AJ54/AI54</f>
        <v>0.185000000000001</v>
      </c>
      <c r="AO54" s="8" t="n">
        <f aca="false">AI54-AJ54</f>
        <v>0.0636367031853729</v>
      </c>
      <c r="AP54" s="8" t="n">
        <f aca="false">AA54*$BA$3+AB54*$AW$3+AC54*$AY$3+AD54*$AX$3+AE54*$BB$3+AF54*$AZ$3+AG54*BD55</f>
        <v>7871.27661545847</v>
      </c>
      <c r="AQ54" s="8" t="n">
        <f aca="false">AP54/(D54*8.314)</f>
        <v>0.640561334945935</v>
      </c>
      <c r="AR54" s="8" t="n">
        <f aca="false">('[1]Sheet1 (4)'!AO54*$BE$3)/(8.314*'[1]Sheet1 (4)'!D54)</f>
        <v>-0.0735917419826113</v>
      </c>
      <c r="AS54" s="8" t="n">
        <f aca="false">AQ54+AR54</f>
        <v>0.566969592963324</v>
      </c>
      <c r="AT54" s="11" t="n">
        <f aca="false">EXP(AS54)</f>
        <v>1.76291659364541</v>
      </c>
      <c r="AU54" s="8" t="n">
        <v>16.4296649495848</v>
      </c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8" t="n">
        <v>2.79908853924142</v>
      </c>
    </row>
    <row r="55" customFormat="false" ht="13.8" hidden="false" customHeight="false" outlineLevel="0" collapsed="false">
      <c r="A55" s="3" t="n">
        <v>53</v>
      </c>
      <c r="B55" s="13" t="n">
        <v>0.0001</v>
      </c>
      <c r="C55" s="13" t="n">
        <v>-7.99</v>
      </c>
      <c r="D55" s="13" t="n">
        <v>1478</v>
      </c>
      <c r="E55" s="13" t="n">
        <v>0.0534299348374083</v>
      </c>
      <c r="F55" s="13" t="n">
        <v>0.095338466200427</v>
      </c>
      <c r="G55" s="13" t="n">
        <v>0.16417077410691</v>
      </c>
      <c r="H55" s="13" t="n">
        <v>0.453260887070289</v>
      </c>
      <c r="I55" s="13" t="n">
        <v>0.00968825315469567</v>
      </c>
      <c r="J55" s="13" t="n">
        <v>0.11576813752909</v>
      </c>
      <c r="K55" s="13" t="n">
        <v>0.0129100829553565</v>
      </c>
      <c r="L55" s="13" t="n">
        <v>0.00104363940012677</v>
      </c>
      <c r="M55" s="13" t="n">
        <v>0.0943898247456964</v>
      </c>
      <c r="N55" s="13" t="n">
        <v>0.0158625163050172</v>
      </c>
      <c r="O55" s="13" t="n">
        <v>0</v>
      </c>
      <c r="P55" s="13" t="n">
        <v>0</v>
      </c>
      <c r="Q55" s="14" t="n">
        <v>0.0158625163050172</v>
      </c>
      <c r="R55" s="14" t="n">
        <v>0.0785273084406792</v>
      </c>
      <c r="S55" s="13" t="n">
        <v>0.168053244592346</v>
      </c>
      <c r="T55" s="13" t="n">
        <v>0.202</v>
      </c>
      <c r="U55" s="15" t="s">
        <v>25</v>
      </c>
      <c r="W55" s="16" t="n">
        <v>-32322.1709083848</v>
      </c>
      <c r="X55" s="16" t="n">
        <f aca="false">-W55/(8.314*D55)</f>
        <v>2.63036530881969</v>
      </c>
      <c r="Y55" s="5" t="n">
        <f aca="false">X55+C55/4 - LN(AN55)</f>
        <v>2.23235289040062</v>
      </c>
      <c r="Z55" s="6" t="n">
        <f aca="false">EXP(Y55)</f>
        <v>9.32177340777357</v>
      </c>
      <c r="AA55" s="8" t="n">
        <v>0.0534299348374083</v>
      </c>
      <c r="AB55" s="8" t="n">
        <v>0.095338466200427</v>
      </c>
      <c r="AC55" s="8" t="n">
        <v>0.16417077410691</v>
      </c>
      <c r="AD55" s="8" t="n">
        <v>0.453260887070289</v>
      </c>
      <c r="AE55" s="8" t="n">
        <v>0.00968825315469567</v>
      </c>
      <c r="AF55" s="8" t="n">
        <v>0.11576813752909</v>
      </c>
      <c r="AG55" s="8" t="n">
        <v>0.0129100829553565</v>
      </c>
      <c r="AH55" s="8" t="n">
        <v>0.00104363940012677</v>
      </c>
      <c r="AI55" s="17" t="n">
        <f aca="false">R55</f>
        <v>0.0785273084406792</v>
      </c>
      <c r="AJ55" s="17" t="n">
        <f aca="false">Q55</f>
        <v>0.0158625163050172</v>
      </c>
      <c r="AK55" s="8" t="n">
        <v>0</v>
      </c>
      <c r="AL55" s="8" t="n">
        <v>0</v>
      </c>
      <c r="AM55" s="17" t="n">
        <v>-32322.1709083848</v>
      </c>
      <c r="AN55" s="9" t="n">
        <f aca="false">AJ55/AI55</f>
        <v>0.202</v>
      </c>
      <c r="AO55" s="8" t="n">
        <f aca="false">AI55-AJ55</f>
        <v>0.062664792135662</v>
      </c>
      <c r="AP55" s="8" t="n">
        <f aca="false">AA55*$BA$3+AB55*$AW$3+AC55*$AY$3+AD55*$AX$3+AE55*$BB$3+AF55*$AZ$3+AG55*BD56</f>
        <v>8042.62204481677</v>
      </c>
      <c r="AQ55" s="8" t="n">
        <f aca="false">AP55/(D55*8.314)</f>
        <v>0.654505357285473</v>
      </c>
      <c r="AR55" s="8" t="n">
        <f aca="false">('[1]Sheet1 (4)'!AO55*$BE$3)/(8.314*'[1]Sheet1 (4)'!D55)</f>
        <v>-0.0724677895523287</v>
      </c>
      <c r="AS55" s="8" t="n">
        <f aca="false">AQ55+AR55</f>
        <v>0.582037567733144</v>
      </c>
      <c r="AT55" s="11" t="n">
        <f aca="false">EXP(AS55)</f>
        <v>1.78968131507817</v>
      </c>
      <c r="AU55" s="8" t="n">
        <v>15.2628340846355</v>
      </c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8" t="n">
        <v>2.72542072844446</v>
      </c>
    </row>
    <row r="56" customFormat="false" ht="13.8" hidden="false" customHeight="false" outlineLevel="0" collapsed="false">
      <c r="A56" s="3" t="n">
        <v>54</v>
      </c>
      <c r="B56" s="13" t="n">
        <v>0.0001</v>
      </c>
      <c r="C56" s="13" t="n">
        <v>-8.05</v>
      </c>
      <c r="D56" s="13" t="n">
        <v>1473</v>
      </c>
      <c r="E56" s="13" t="n">
        <v>0.048380803460804</v>
      </c>
      <c r="F56" s="13" t="n">
        <v>0.0878702493390214</v>
      </c>
      <c r="G56" s="13" t="n">
        <v>0.159386541561487</v>
      </c>
      <c r="H56" s="13" t="n">
        <v>0.443167544169114</v>
      </c>
      <c r="I56" s="13" t="n">
        <v>0.0101091284151899</v>
      </c>
      <c r="J56" s="13" t="n">
        <v>0.146484489649625</v>
      </c>
      <c r="K56" s="13" t="n">
        <v>0.0121232006223169</v>
      </c>
      <c r="L56" s="13" t="n">
        <v>0.000807397208887329</v>
      </c>
      <c r="M56" s="13" t="n">
        <v>0.0916706455735538</v>
      </c>
      <c r="N56" s="13" t="n">
        <v>0.0116788082493358</v>
      </c>
      <c r="O56" s="13" t="n">
        <v>0</v>
      </c>
      <c r="P56" s="13" t="n">
        <v>0</v>
      </c>
      <c r="Q56" s="14" t="n">
        <v>0.0116788082493358</v>
      </c>
      <c r="R56" s="14" t="n">
        <v>0.079991837324218</v>
      </c>
      <c r="S56" s="13" t="n">
        <v>0.12739965095986</v>
      </c>
      <c r="T56" s="13" t="n">
        <v>0.146</v>
      </c>
      <c r="U56" s="15" t="s">
        <v>25</v>
      </c>
      <c r="W56" s="16" t="n">
        <v>-32214.882653538</v>
      </c>
      <c r="X56" s="16" t="n">
        <f aca="false">-W56/(8.314*D56)</f>
        <v>2.63053319575452</v>
      </c>
      <c r="Y56" s="5" t="n">
        <f aca="false">X56+C56/4 - LN(AN56)</f>
        <v>2.54218185302832</v>
      </c>
      <c r="Z56" s="6" t="n">
        <f aca="false">EXP(Y56)</f>
        <v>12.7073663519784</v>
      </c>
      <c r="AA56" s="8" t="n">
        <v>0.048380803460804</v>
      </c>
      <c r="AB56" s="8" t="n">
        <v>0.0878702493390214</v>
      </c>
      <c r="AC56" s="8" t="n">
        <v>0.159386541561487</v>
      </c>
      <c r="AD56" s="8" t="n">
        <v>0.443167544169114</v>
      </c>
      <c r="AE56" s="8" t="n">
        <v>0.0101091284151899</v>
      </c>
      <c r="AF56" s="8" t="n">
        <v>0.146484489649625</v>
      </c>
      <c r="AG56" s="8" t="n">
        <v>0.0121232006223169</v>
      </c>
      <c r="AH56" s="8" t="n">
        <v>0.000807397208887329</v>
      </c>
      <c r="AI56" s="17" t="n">
        <f aca="false">R56</f>
        <v>0.079991837324218</v>
      </c>
      <c r="AJ56" s="17" t="n">
        <f aca="false">Q56</f>
        <v>0.0116788082493358</v>
      </c>
      <c r="AK56" s="8" t="n">
        <v>0</v>
      </c>
      <c r="AL56" s="8" t="n">
        <v>0</v>
      </c>
      <c r="AM56" s="17" t="n">
        <v>-32214.882653538</v>
      </c>
      <c r="AN56" s="9" t="n">
        <f aca="false">AJ56/AI56</f>
        <v>0.146</v>
      </c>
      <c r="AO56" s="8" t="n">
        <f aca="false">AI56-AJ56</f>
        <v>0.0683130290748822</v>
      </c>
      <c r="AP56" s="8" t="n">
        <f aca="false">AA56*$BA$3+AB56*$AW$3+AC56*$AY$3+AD56*$AX$3+AE56*$BB$3+AF56*$AZ$3+AG56*BD57</f>
        <v>5477.8949024016</v>
      </c>
      <c r="AQ56" s="8" t="n">
        <f aca="false">AP56/(D56*8.314)</f>
        <v>0.447302091353088</v>
      </c>
      <c r="AR56" s="8" t="n">
        <f aca="false">('[1]Sheet1 (4)'!AO56*$BE$3)/(8.314*'[1]Sheet1 (4)'!D56)</f>
        <v>-0.0792677700980415</v>
      </c>
      <c r="AS56" s="8" t="n">
        <f aca="false">AQ56+AR56</f>
        <v>0.368034321255046</v>
      </c>
      <c r="AT56" s="11" t="n">
        <f aca="false">EXP(AS56)</f>
        <v>1.44489162861698</v>
      </c>
      <c r="AU56" s="8" t="n">
        <v>20.5570069584809</v>
      </c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8" t="n">
        <v>3.02320185404039</v>
      </c>
    </row>
    <row r="57" customFormat="false" ht="13.8" hidden="false" customHeight="false" outlineLevel="0" collapsed="false">
      <c r="A57" s="3" t="n">
        <v>55</v>
      </c>
      <c r="B57" s="13" t="n">
        <v>0.0001</v>
      </c>
      <c r="C57" s="13" t="n">
        <v>-7.99</v>
      </c>
      <c r="D57" s="13" t="n">
        <v>1480</v>
      </c>
      <c r="E57" s="13" t="n">
        <v>0.0434231995205513</v>
      </c>
      <c r="F57" s="13" t="n">
        <v>0.0802062681144182</v>
      </c>
      <c r="G57" s="13" t="n">
        <v>0.146379463677898</v>
      </c>
      <c r="H57" s="13" t="n">
        <v>0.391963732172209</v>
      </c>
      <c r="I57" s="13" t="n">
        <v>0.0083535765035103</v>
      </c>
      <c r="J57" s="13" t="n">
        <v>0.238575587722957</v>
      </c>
      <c r="K57" s="13" t="n">
        <v>0.0113160604013717</v>
      </c>
      <c r="L57" s="13" t="n">
        <v>0.000791090259248407</v>
      </c>
      <c r="M57" s="13" t="n">
        <v>0.0789910216278361</v>
      </c>
      <c r="N57" s="13" t="n">
        <v>0.0187385261069848</v>
      </c>
      <c r="O57" s="13" t="n">
        <v>0</v>
      </c>
      <c r="P57" s="13" t="n">
        <v>0</v>
      </c>
      <c r="Q57" s="14" t="n">
        <v>0.0187385261069848</v>
      </c>
      <c r="R57" s="14" t="n">
        <v>0.0602524955208514</v>
      </c>
      <c r="S57" s="13" t="n">
        <v>0.2372234935164</v>
      </c>
      <c r="T57" s="13" t="n">
        <v>0.311</v>
      </c>
      <c r="U57" s="15" t="s">
        <v>25</v>
      </c>
      <c r="W57" s="16" t="n">
        <v>-32364.9514228786</v>
      </c>
      <c r="X57" s="16" t="n">
        <f aca="false">-W57/(8.314*D57)</f>
        <v>2.63028751754438</v>
      </c>
      <c r="Y57" s="5" t="n">
        <f aca="false">X57+C57/4 - LN(AN57)</f>
        <v>1.80074988434728</v>
      </c>
      <c r="Z57" s="6" t="n">
        <f aca="false">EXP(Y57)</f>
        <v>6.05418570171695</v>
      </c>
      <c r="AA57" s="8" t="n">
        <v>0.0434231995205513</v>
      </c>
      <c r="AB57" s="8" t="n">
        <v>0.0802062681144182</v>
      </c>
      <c r="AC57" s="8" t="n">
        <v>0.146379463677898</v>
      </c>
      <c r="AD57" s="8" t="n">
        <v>0.391963732172209</v>
      </c>
      <c r="AE57" s="8" t="n">
        <v>0.0083535765035103</v>
      </c>
      <c r="AF57" s="8" t="n">
        <v>0.238575587722957</v>
      </c>
      <c r="AG57" s="8" t="n">
        <v>0.0113160604013717</v>
      </c>
      <c r="AH57" s="8" t="n">
        <v>0.000791090259248407</v>
      </c>
      <c r="AI57" s="17" t="n">
        <f aca="false">R57</f>
        <v>0.0602524955208514</v>
      </c>
      <c r="AJ57" s="17" t="n">
        <f aca="false">Q57</f>
        <v>0.0187385261069848</v>
      </c>
      <c r="AK57" s="8" t="n">
        <v>0</v>
      </c>
      <c r="AL57" s="8" t="n">
        <v>0</v>
      </c>
      <c r="AM57" s="17" t="n">
        <v>-32364.9514228786</v>
      </c>
      <c r="AN57" s="9" t="n">
        <f aca="false">AJ57/AI57</f>
        <v>0.311</v>
      </c>
      <c r="AO57" s="8" t="n">
        <f aca="false">AI57-AJ57</f>
        <v>0.0415139694138666</v>
      </c>
      <c r="AP57" s="8" t="n">
        <f aca="false">AA57*$BA$3+AB57*$AW$3+AC57*$AY$3+AD57*$AX$3+AE57*$BB$3+AF57*$AZ$3+AG57*BD58</f>
        <v>-1062.65494487123</v>
      </c>
      <c r="AQ57" s="8" t="n">
        <f aca="false">AP57/(D57*8.314)</f>
        <v>-0.0863615705900848</v>
      </c>
      <c r="AR57" s="8" t="n">
        <f aca="false">('[1]Sheet1 (4)'!AO57*$BE$3)/(8.314*'[1]Sheet1 (4)'!D57)</f>
        <v>-0.0479433515468016</v>
      </c>
      <c r="AS57" s="8" t="n">
        <f aca="false">AQ57+AR57</f>
        <v>-0.134304922136886</v>
      </c>
      <c r="AT57" s="11" t="n">
        <f aca="false">EXP(AS57)</f>
        <v>0.874323423386406</v>
      </c>
      <c r="AU57" s="8" t="n">
        <v>10.6595353041833</v>
      </c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8" t="n">
        <v>2.3664548253094</v>
      </c>
    </row>
    <row r="58" customFormat="false" ht="13.8" hidden="false" customHeight="false" outlineLevel="0" collapsed="false">
      <c r="A58" s="3" t="n">
        <v>56</v>
      </c>
      <c r="B58" s="13" t="n">
        <v>0.0001</v>
      </c>
      <c r="C58" s="13" t="n">
        <v>-7.94</v>
      </c>
      <c r="D58" s="13" t="n">
        <v>1484</v>
      </c>
      <c r="E58" s="13" t="n">
        <v>0.0440471329315057</v>
      </c>
      <c r="F58" s="13" t="n">
        <v>0.0810742540520526</v>
      </c>
      <c r="G58" s="13" t="n">
        <v>0.143351106235827</v>
      </c>
      <c r="H58" s="13" t="n">
        <v>0.393139014385743</v>
      </c>
      <c r="I58" s="13" t="n">
        <v>0.00714203955068474</v>
      </c>
      <c r="J58" s="13" t="n">
        <v>0.23773653443835</v>
      </c>
      <c r="K58" s="13" t="n">
        <v>0.0122629131574138</v>
      </c>
      <c r="L58" s="13" t="n">
        <v>0.000962948604285384</v>
      </c>
      <c r="M58" s="13" t="n">
        <v>0.0802840566441378</v>
      </c>
      <c r="N58" s="13" t="n">
        <v>0.0162616829247297</v>
      </c>
      <c r="O58" s="13" t="n">
        <v>0</v>
      </c>
      <c r="P58" s="13" t="n">
        <v>0</v>
      </c>
      <c r="Q58" s="14" t="n">
        <v>0.0162616829247297</v>
      </c>
      <c r="R58" s="14" t="n">
        <v>0.0640223737194082</v>
      </c>
      <c r="S58" s="13" t="n">
        <v>0.202551834130782</v>
      </c>
      <c r="T58" s="13" t="n">
        <v>0.254</v>
      </c>
      <c r="U58" s="15" t="s">
        <v>25</v>
      </c>
      <c r="W58" s="16" t="n">
        <v>-32450.2828116812</v>
      </c>
      <c r="X58" s="16" t="n">
        <f aca="false">-W58/(8.314*D58)</f>
        <v>2.63011395156557</v>
      </c>
      <c r="Y58" s="5" t="n">
        <f aca="false">X58+C58/4 - LN(AN58)</f>
        <v>2.01553496352917</v>
      </c>
      <c r="Z58" s="6" t="n">
        <f aca="false">EXP(Y58)</f>
        <v>7.50474107028708</v>
      </c>
      <c r="AA58" s="8" t="n">
        <v>0.0440471329315057</v>
      </c>
      <c r="AB58" s="8" t="n">
        <v>0.0810742540520526</v>
      </c>
      <c r="AC58" s="8" t="n">
        <v>0.143351106235827</v>
      </c>
      <c r="AD58" s="8" t="n">
        <v>0.393139014385743</v>
      </c>
      <c r="AE58" s="8" t="n">
        <v>0.00714203955068474</v>
      </c>
      <c r="AF58" s="8" t="n">
        <v>0.23773653443835</v>
      </c>
      <c r="AG58" s="8" t="n">
        <v>0.0122629131574138</v>
      </c>
      <c r="AH58" s="8" t="n">
        <v>0.000962948604285384</v>
      </c>
      <c r="AI58" s="17" t="n">
        <f aca="false">R58</f>
        <v>0.0640223737194082</v>
      </c>
      <c r="AJ58" s="17" t="n">
        <f aca="false">Q58</f>
        <v>0.0162616829247297</v>
      </c>
      <c r="AK58" s="8" t="n">
        <v>0</v>
      </c>
      <c r="AL58" s="8" t="n">
        <v>0</v>
      </c>
      <c r="AM58" s="17" t="n">
        <v>-32450.2828116812</v>
      </c>
      <c r="AN58" s="9" t="n">
        <f aca="false">AJ58/AI58</f>
        <v>0.254</v>
      </c>
      <c r="AO58" s="8" t="n">
        <f aca="false">AI58-AJ58</f>
        <v>0.0477606907946785</v>
      </c>
      <c r="AP58" s="8" t="n">
        <f aca="false">AA58*$BA$3+AB58*$AW$3+AC58*$AY$3+AD58*$AX$3+AE58*$BB$3+AF58*$AZ$3+AG58*BD59</f>
        <v>-1000.66449329727</v>
      </c>
      <c r="AQ58" s="8" t="n">
        <f aca="false">AP58/(D58*8.314)</f>
        <v>-0.0811044285786638</v>
      </c>
      <c r="AR58" s="8" t="n">
        <f aca="false">('[1]Sheet1 (4)'!AO58*$BE$3)/(8.314*'[1]Sheet1 (4)'!D58)</f>
        <v>-0.0550088472150382</v>
      </c>
      <c r="AS58" s="8" t="n">
        <f aca="false">AQ58+AR58</f>
        <v>-0.136113275793702</v>
      </c>
      <c r="AT58" s="11" t="n">
        <f aca="false">EXP(AS58)</f>
        <v>0.872743766146435</v>
      </c>
      <c r="AU58" s="8" t="n">
        <v>12.2879933102517</v>
      </c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8" t="n">
        <v>2.50862263199206</v>
      </c>
    </row>
    <row r="59" customFormat="false" ht="13.8" hidden="false" customHeight="false" outlineLevel="0" collapsed="false">
      <c r="A59" s="3" t="n">
        <v>57</v>
      </c>
      <c r="B59" s="13" t="n">
        <v>0.0001</v>
      </c>
      <c r="C59" s="13" t="n">
        <v>-5.07</v>
      </c>
      <c r="D59" s="13" t="n">
        <v>1636</v>
      </c>
      <c r="E59" s="13" t="n">
        <v>0.0497157311009305</v>
      </c>
      <c r="F59" s="13" t="n">
        <v>0.0951910027844286</v>
      </c>
      <c r="G59" s="13" t="n">
        <v>0.164428903035661</v>
      </c>
      <c r="H59" s="13" t="n">
        <v>0.45593468397145</v>
      </c>
      <c r="I59" s="13" t="n">
        <v>0.00964447849892894</v>
      </c>
      <c r="J59" s="13" t="n">
        <v>0.117572220701006</v>
      </c>
      <c r="K59" s="13" t="n">
        <v>0.0132067717790785</v>
      </c>
      <c r="L59" s="13" t="n">
        <v>0.0018380961314073</v>
      </c>
      <c r="M59" s="13" t="n">
        <v>0.0924681119971095</v>
      </c>
      <c r="N59" s="13" t="n">
        <v>0.0164252567363287</v>
      </c>
      <c r="O59" s="13" t="n">
        <v>0</v>
      </c>
      <c r="P59" s="13" t="n">
        <v>0</v>
      </c>
      <c r="Q59" s="14" t="n">
        <v>0.0164252567363287</v>
      </c>
      <c r="R59" s="14" t="n">
        <v>0.0760428552607809</v>
      </c>
      <c r="S59" s="13" t="n">
        <v>0.177631578947368</v>
      </c>
      <c r="T59" s="13" t="n">
        <v>0.216</v>
      </c>
      <c r="U59" s="15" t="s">
        <v>25</v>
      </c>
      <c r="W59" s="16" t="n">
        <v>-35484.3787478999</v>
      </c>
      <c r="X59" s="16" t="n">
        <f aca="false">-W59/(8.314*D59)</f>
        <v>2.6088186265412</v>
      </c>
      <c r="Y59" s="5" t="n">
        <f aca="false">X59+C59/4 - LN(AN59)</f>
        <v>2.87379549783917</v>
      </c>
      <c r="Z59" s="6" t="n">
        <f aca="false">EXP(Y59)</f>
        <v>17.7040866628929</v>
      </c>
      <c r="AA59" s="8" t="n">
        <v>0.0497157311009305</v>
      </c>
      <c r="AB59" s="8" t="n">
        <v>0.0951910027844286</v>
      </c>
      <c r="AC59" s="8" t="n">
        <v>0.164428903035661</v>
      </c>
      <c r="AD59" s="8" t="n">
        <v>0.45593468397145</v>
      </c>
      <c r="AE59" s="8" t="n">
        <v>0.00964447849892894</v>
      </c>
      <c r="AF59" s="8" t="n">
        <v>0.117572220701006</v>
      </c>
      <c r="AG59" s="8" t="n">
        <v>0.0132067717790785</v>
      </c>
      <c r="AH59" s="8" t="n">
        <v>0.0018380961314073</v>
      </c>
      <c r="AI59" s="17" t="n">
        <f aca="false">R59</f>
        <v>0.0760428552607809</v>
      </c>
      <c r="AJ59" s="17" t="n">
        <f aca="false">Q59</f>
        <v>0.0164252567363287</v>
      </c>
      <c r="AK59" s="8" t="n">
        <v>0</v>
      </c>
      <c r="AL59" s="8" t="n">
        <v>0</v>
      </c>
      <c r="AM59" s="17" t="n">
        <v>-35484.3787478999</v>
      </c>
      <c r="AN59" s="9" t="n">
        <f aca="false">AJ59/AI59</f>
        <v>0.216</v>
      </c>
      <c r="AO59" s="8" t="n">
        <f aca="false">AI59-AJ59</f>
        <v>0.0596175985244522</v>
      </c>
      <c r="AP59" s="8" t="n">
        <f aca="false">AA59*$BA$3+AB59*$AW$3+AC59*$AY$3+AD59*$AX$3+AE59*$BB$3+AF59*$AZ$3+AG59*BD60</f>
        <v>7953.14381087165</v>
      </c>
      <c r="AQ59" s="8" t="n">
        <f aca="false">AP59/(D59*8.314)</f>
        <v>0.584716724527431</v>
      </c>
      <c r="AR59" s="8" t="n">
        <f aca="false">('[1]Sheet1 (4)'!AO59*$BE$3)/(8.314*'[1]Sheet1 (4)'!D59)</f>
        <v>-0.0622855098586568</v>
      </c>
      <c r="AS59" s="8" t="n">
        <f aca="false">AQ59+AR59</f>
        <v>0.522431214668774</v>
      </c>
      <c r="AT59" s="11" t="n">
        <f aca="false">EXP(AS59)</f>
        <v>1.68612199509367</v>
      </c>
      <c r="AU59" s="8" t="n">
        <v>11.1592232105166</v>
      </c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8" t="n">
        <v>2.41226634973822</v>
      </c>
    </row>
    <row r="60" customFormat="false" ht="13.8" hidden="false" customHeight="false" outlineLevel="0" collapsed="false">
      <c r="A60" s="3" t="n">
        <v>58</v>
      </c>
      <c r="B60" s="13" t="n">
        <v>0.0001</v>
      </c>
      <c r="C60" s="13" t="n">
        <v>-6.07</v>
      </c>
      <c r="D60" s="13" t="n">
        <v>1636</v>
      </c>
      <c r="E60" s="13" t="n">
        <v>0.0427996585476546</v>
      </c>
      <c r="F60" s="13" t="n">
        <v>0.091180874297682</v>
      </c>
      <c r="G60" s="13" t="n">
        <v>0.171747208033306</v>
      </c>
      <c r="H60" s="13" t="n">
        <v>0.459302713785069</v>
      </c>
      <c r="I60" s="13" t="n">
        <v>0.00867661862976769</v>
      </c>
      <c r="J60" s="13" t="n">
        <v>0.119694128577497</v>
      </c>
      <c r="K60" s="13" t="n">
        <v>0.012523807256564</v>
      </c>
      <c r="L60" s="13" t="n">
        <v>0.00145819729449998</v>
      </c>
      <c r="M60" s="13" t="n">
        <v>0.0926167935779604</v>
      </c>
      <c r="N60" s="13" t="n">
        <v>0.0151780029609367</v>
      </c>
      <c r="O60" s="13" t="n">
        <v>0</v>
      </c>
      <c r="P60" s="13" t="n">
        <v>0</v>
      </c>
      <c r="Q60" s="14" t="n">
        <v>0.0151780029609367</v>
      </c>
      <c r="R60" s="14" t="n">
        <v>0.0774387906170238</v>
      </c>
      <c r="S60" s="13" t="n">
        <v>0.163879598662207</v>
      </c>
      <c r="T60" s="13" t="n">
        <v>0.196</v>
      </c>
      <c r="U60" s="15" t="s">
        <v>25</v>
      </c>
      <c r="W60" s="16" t="n">
        <v>-35484.3787478999</v>
      </c>
      <c r="X60" s="16" t="n">
        <f aca="false">-W60/(8.314*D60)</f>
        <v>2.6088186265412</v>
      </c>
      <c r="Y60" s="5" t="n">
        <f aca="false">X60+C60/4 - LN(AN60)</f>
        <v>2.72095924629281</v>
      </c>
      <c r="Z60" s="6" t="n">
        <f aca="false">EXP(Y60)</f>
        <v>15.1948908991377</v>
      </c>
      <c r="AA60" s="8" t="n">
        <v>0.0427996585476546</v>
      </c>
      <c r="AB60" s="8" t="n">
        <v>0.091180874297682</v>
      </c>
      <c r="AC60" s="8" t="n">
        <v>0.171747208033306</v>
      </c>
      <c r="AD60" s="8" t="n">
        <v>0.459302713785069</v>
      </c>
      <c r="AE60" s="8" t="n">
        <v>0.00867661862976769</v>
      </c>
      <c r="AF60" s="8" t="n">
        <v>0.119694128577497</v>
      </c>
      <c r="AG60" s="8" t="n">
        <v>0.012523807256564</v>
      </c>
      <c r="AH60" s="8" t="n">
        <v>0.00145819729449998</v>
      </c>
      <c r="AI60" s="17" t="n">
        <f aca="false">R60</f>
        <v>0.0774387906170238</v>
      </c>
      <c r="AJ60" s="17" t="n">
        <f aca="false">Q60</f>
        <v>0.0151780029609367</v>
      </c>
      <c r="AK60" s="8" t="n">
        <v>0</v>
      </c>
      <c r="AL60" s="8" t="n">
        <v>0</v>
      </c>
      <c r="AM60" s="17" t="n">
        <v>-35484.3787478999</v>
      </c>
      <c r="AN60" s="9" t="n">
        <f aca="false">AJ60/AI60</f>
        <v>0.196</v>
      </c>
      <c r="AO60" s="8" t="n">
        <f aca="false">AI60-AJ60</f>
        <v>0.0622607876560871</v>
      </c>
      <c r="AP60" s="8" t="n">
        <f aca="false">AA60*$BA$3+AB60*$AW$3+AC60*$AY$3+AD60*$AX$3+AE60*$BB$3+AF60*$AZ$3+AG60*BD61</f>
        <v>7927.28864841916</v>
      </c>
      <c r="AQ60" s="8" t="n">
        <f aca="false">AP60/(D60*8.314)</f>
        <v>0.582815847809889</v>
      </c>
      <c r="AR60" s="8" t="n">
        <f aca="false">('[1]Sheet1 (4)'!AO60*$BE$3)/(8.314*'[1]Sheet1 (4)'!D60)</f>
        <v>-0.0650469827591329</v>
      </c>
      <c r="AS60" s="8" t="n">
        <f aca="false">AQ60+AR60</f>
        <v>0.517768865050756</v>
      </c>
      <c r="AT60" s="11" t="n">
        <f aca="false">EXP(AS60)</f>
        <v>1.67827900244805</v>
      </c>
      <c r="AU60" s="8" t="n">
        <v>9.42010250511724</v>
      </c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8" t="n">
        <v>2.24284597017633</v>
      </c>
    </row>
    <row r="61" customFormat="false" ht="13.8" hidden="false" customHeight="false" outlineLevel="0" collapsed="false">
      <c r="A61" s="3" t="n">
        <v>59</v>
      </c>
      <c r="B61" s="13" t="n">
        <v>0.0001</v>
      </c>
      <c r="C61" s="13" t="n">
        <v>-6.13</v>
      </c>
      <c r="D61" s="13" t="n">
        <v>1630</v>
      </c>
      <c r="E61" s="13" t="n">
        <v>0.0287984224099539</v>
      </c>
      <c r="F61" s="13" t="n">
        <v>0.0855790062125094</v>
      </c>
      <c r="G61" s="13" t="n">
        <v>0.145837196437968</v>
      </c>
      <c r="H61" s="13" t="n">
        <v>0.400411186320988</v>
      </c>
      <c r="I61" s="13" t="n">
        <v>0.00399251743127562</v>
      </c>
      <c r="J61" s="13" t="n">
        <v>0.244409905023149</v>
      </c>
      <c r="K61" s="13" t="n">
        <v>0.0118286705395353</v>
      </c>
      <c r="L61" s="13" t="n">
        <v>0.000561413102059956</v>
      </c>
      <c r="M61" s="13" t="n">
        <v>0.0785816825225607</v>
      </c>
      <c r="N61" s="13" t="n">
        <v>0.0252698219238085</v>
      </c>
      <c r="O61" s="13" t="n">
        <v>0</v>
      </c>
      <c r="P61" s="13" t="n">
        <v>0</v>
      </c>
      <c r="Q61" s="14" t="n">
        <v>0.0252698219238085</v>
      </c>
      <c r="R61" s="14" t="n">
        <v>0.0533118605987522</v>
      </c>
      <c r="S61" s="13" t="n">
        <v>0.32157394843962</v>
      </c>
      <c r="T61" s="13" t="n">
        <v>0.474</v>
      </c>
      <c r="U61" s="15" t="s">
        <v>25</v>
      </c>
      <c r="W61" s="16" t="n">
        <v>-35371.7236517326</v>
      </c>
      <c r="X61" s="16" t="n">
        <f aca="false">-W61/(8.314*D61)</f>
        <v>2.61010872722133</v>
      </c>
      <c r="Y61" s="5" t="n">
        <f aca="false">X61+C61/4 - LN(AN61)</f>
        <v>1.82415668450839</v>
      </c>
      <c r="Z61" s="6" t="n">
        <f aca="false">EXP(Y61)</f>
        <v>6.19756631100914</v>
      </c>
      <c r="AA61" s="8" t="n">
        <v>0.0287984224099539</v>
      </c>
      <c r="AB61" s="8" t="n">
        <v>0.0855790062125094</v>
      </c>
      <c r="AC61" s="8" t="n">
        <v>0.145837196437968</v>
      </c>
      <c r="AD61" s="8" t="n">
        <v>0.400411186320988</v>
      </c>
      <c r="AE61" s="8" t="n">
        <v>0.00399251743127562</v>
      </c>
      <c r="AF61" s="8" t="n">
        <v>0.244409905023149</v>
      </c>
      <c r="AG61" s="8" t="n">
        <v>0.0118286705395353</v>
      </c>
      <c r="AH61" s="8" t="n">
        <v>0.000561413102059956</v>
      </c>
      <c r="AI61" s="17" t="n">
        <f aca="false">R61</f>
        <v>0.0533118605987522</v>
      </c>
      <c r="AJ61" s="17" t="n">
        <f aca="false">Q61</f>
        <v>0.0252698219238085</v>
      </c>
      <c r="AK61" s="8" t="n">
        <v>0</v>
      </c>
      <c r="AL61" s="8" t="n">
        <v>0</v>
      </c>
      <c r="AM61" s="17" t="n">
        <v>-35371.7236517326</v>
      </c>
      <c r="AN61" s="9" t="n">
        <f aca="false">AJ61/AI61</f>
        <v>0.473999999999999</v>
      </c>
      <c r="AO61" s="8" t="n">
        <f aca="false">AI61-AJ61</f>
        <v>0.0280420386749437</v>
      </c>
      <c r="AP61" s="8" t="n">
        <f aca="false">AA61*$BA$3+AB61*$AW$3+AC61*$AY$3+AD61*$AX$3+AE61*$BB$3+AF61*$AZ$3+AG61*BD62</f>
        <v>-756.425532852751</v>
      </c>
      <c r="AQ61" s="8" t="n">
        <f aca="false">AP61/(D61*8.314)</f>
        <v>-0.0558172653453743</v>
      </c>
      <c r="AR61" s="8" t="n">
        <f aca="false">('[1]Sheet1 (4)'!AO61*$BE$3)/(8.314*'[1]Sheet1 (4)'!D61)</f>
        <v>-0.0294047725646213</v>
      </c>
      <c r="AS61" s="8" t="n">
        <f aca="false">AQ61+AR61</f>
        <v>-0.0852220379099957</v>
      </c>
      <c r="AT61" s="11" t="n">
        <f aca="false">EXP(AS61)</f>
        <v>0.918308362493558</v>
      </c>
      <c r="AU61" s="8" t="n">
        <v>4.88750727604025</v>
      </c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8" t="n">
        <v>1.58668241401426</v>
      </c>
    </row>
    <row r="62" customFormat="false" ht="13.8" hidden="false" customHeight="false" outlineLevel="0" collapsed="false">
      <c r="A62" s="3" t="n">
        <v>60</v>
      </c>
      <c r="B62" s="13" t="n">
        <v>0.0001</v>
      </c>
      <c r="C62" s="13" t="n">
        <v>-6.11</v>
      </c>
      <c r="D62" s="13" t="n">
        <v>1632</v>
      </c>
      <c r="E62" s="13" t="n">
        <v>0.0209427621927253</v>
      </c>
      <c r="F62" s="13" t="n">
        <v>0.08215864141624</v>
      </c>
      <c r="G62" s="13" t="n">
        <v>0.151857738419157</v>
      </c>
      <c r="H62" s="13" t="n">
        <v>0.403515751664377</v>
      </c>
      <c r="I62" s="13" t="n">
        <v>0.00281155892363267</v>
      </c>
      <c r="J62" s="13" t="n">
        <v>0.248794587205772</v>
      </c>
      <c r="K62" s="13" t="n">
        <v>0.0113755239004556</v>
      </c>
      <c r="L62" s="13" t="n">
        <v>0.00153965911498374</v>
      </c>
      <c r="M62" s="13" t="n">
        <v>0.0770037771626569</v>
      </c>
      <c r="N62" s="13" t="n">
        <v>0.0141948235226431</v>
      </c>
      <c r="O62" s="13" t="n">
        <v>0</v>
      </c>
      <c r="P62" s="13" t="n">
        <v>0</v>
      </c>
      <c r="Q62" s="14" t="n">
        <v>0.0141948235226431</v>
      </c>
      <c r="R62" s="14" t="n">
        <v>0.0628089536400138</v>
      </c>
      <c r="S62" s="13" t="n">
        <v>0.184339314845024</v>
      </c>
      <c r="T62" s="13" t="n">
        <v>0.226</v>
      </c>
      <c r="U62" s="15" t="s">
        <v>25</v>
      </c>
      <c r="W62" s="16" t="n">
        <v>-35409.3354213991</v>
      </c>
      <c r="X62" s="16" t="n">
        <f aca="false">-W62/(8.314*D62)</f>
        <v>2.60968206690987</v>
      </c>
      <c r="Y62" s="5" t="n">
        <f aca="false">X62+C62/4 - LN(AN62)</f>
        <v>2.56940234661972</v>
      </c>
      <c r="Z62" s="6" t="n">
        <f aca="false">EXP(Y62)</f>
        <v>13.0580179398146</v>
      </c>
      <c r="AA62" s="8" t="n">
        <v>0.0209427621927253</v>
      </c>
      <c r="AB62" s="8" t="n">
        <v>0.08215864141624</v>
      </c>
      <c r="AC62" s="8" t="n">
        <v>0.151857738419157</v>
      </c>
      <c r="AD62" s="8" t="n">
        <v>0.403515751664377</v>
      </c>
      <c r="AE62" s="8" t="n">
        <v>0.00281155892363267</v>
      </c>
      <c r="AF62" s="8" t="n">
        <v>0.248794587205772</v>
      </c>
      <c r="AG62" s="8" t="n">
        <v>0.0113755239004556</v>
      </c>
      <c r="AH62" s="8" t="n">
        <v>0.00153965911498374</v>
      </c>
      <c r="AI62" s="17" t="n">
        <f aca="false">R62</f>
        <v>0.0628089536400138</v>
      </c>
      <c r="AJ62" s="17" t="n">
        <f aca="false">Q62</f>
        <v>0.0141948235226431</v>
      </c>
      <c r="AK62" s="8" t="n">
        <v>0</v>
      </c>
      <c r="AL62" s="8" t="n">
        <v>0</v>
      </c>
      <c r="AM62" s="17" t="n">
        <v>-35409.3354213991</v>
      </c>
      <c r="AN62" s="9" t="n">
        <f aca="false">AJ62/AI62</f>
        <v>0.226</v>
      </c>
      <c r="AO62" s="8" t="n">
        <f aca="false">AI62-AJ62</f>
        <v>0.0486141301173707</v>
      </c>
      <c r="AP62" s="8" t="n">
        <f aca="false">AA62*$BA$3+AB62*$AW$3+AC62*$AY$3+AD62*$AX$3+AE62*$BB$3+AF62*$AZ$3+AG62*BD63</f>
        <v>-914.916373751095</v>
      </c>
      <c r="AQ62" s="8" t="n">
        <f aca="false">AP62/(D62*8.314)</f>
        <v>-0.0674296996790713</v>
      </c>
      <c r="AR62" s="8" t="n">
        <f aca="false">('[1]Sheet1 (4)'!AO62*$BE$3)/(8.314*'[1]Sheet1 (4)'!D62)</f>
        <v>-0.0509141162393929</v>
      </c>
      <c r="AS62" s="8" t="n">
        <f aca="false">AQ62+AR62</f>
        <v>-0.118343815918464</v>
      </c>
      <c r="AT62" s="11" t="n">
        <f aca="false">EXP(AS62)</f>
        <v>0.88839055728514</v>
      </c>
      <c r="AU62" s="8" t="n">
        <v>8.47498161617085</v>
      </c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8" t="n">
        <v>2.13711848408078</v>
      </c>
    </row>
    <row r="63" customFormat="false" ht="13.8" hidden="false" customHeight="false" outlineLevel="0" collapsed="false">
      <c r="A63" s="3" t="n">
        <v>61</v>
      </c>
      <c r="B63" s="13" t="n">
        <v>0.0001</v>
      </c>
      <c r="C63" s="13" t="n">
        <v>-6.07</v>
      </c>
      <c r="D63" s="13" t="n">
        <v>1636</v>
      </c>
      <c r="E63" s="13" t="n">
        <v>0.0341695790203294</v>
      </c>
      <c r="F63" s="13" t="n">
        <v>0.0781559857429859</v>
      </c>
      <c r="G63" s="13" t="n">
        <v>0.144602326563192</v>
      </c>
      <c r="H63" s="13" t="n">
        <v>0.398127927374526</v>
      </c>
      <c r="I63" s="13" t="n">
        <v>0.00755306853100323</v>
      </c>
      <c r="J63" s="13" t="n">
        <v>0.244569751304582</v>
      </c>
      <c r="K63" s="13" t="n">
        <v>0.0104038649120355</v>
      </c>
      <c r="L63" s="13" t="n">
        <v>0.0020189397888732</v>
      </c>
      <c r="M63" s="13" t="n">
        <v>0.0803985567624732</v>
      </c>
      <c r="N63" s="13" t="n">
        <v>0.0181705716521998</v>
      </c>
      <c r="O63" s="13" t="n">
        <v>0</v>
      </c>
      <c r="P63" s="13" t="n">
        <v>0</v>
      </c>
      <c r="Q63" s="14" t="n">
        <v>0.0181705716521998</v>
      </c>
      <c r="R63" s="14" t="n">
        <v>0.0622279851102734</v>
      </c>
      <c r="S63" s="13" t="n">
        <v>0.226006191950464</v>
      </c>
      <c r="T63" s="13" t="n">
        <v>0.292</v>
      </c>
      <c r="U63" s="15" t="s">
        <v>25</v>
      </c>
      <c r="W63" s="16" t="n">
        <v>-35484.3787478999</v>
      </c>
      <c r="X63" s="16" t="n">
        <f aca="false">-W63/(8.314*D63)</f>
        <v>2.6088186265412</v>
      </c>
      <c r="Y63" s="5" t="n">
        <f aca="false">X63+C63/4 - LN(AN63)</f>
        <v>2.32232010325505</v>
      </c>
      <c r="Z63" s="6" t="n">
        <f aca="false">EXP(Y63)</f>
        <v>10.1993103295582</v>
      </c>
      <c r="AA63" s="8" t="n">
        <v>0.0341695790203294</v>
      </c>
      <c r="AB63" s="8" t="n">
        <v>0.0781559857429859</v>
      </c>
      <c r="AC63" s="8" t="n">
        <v>0.144602326563192</v>
      </c>
      <c r="AD63" s="8" t="n">
        <v>0.398127927374526</v>
      </c>
      <c r="AE63" s="8" t="n">
        <v>0.00755306853100323</v>
      </c>
      <c r="AF63" s="8" t="n">
        <v>0.244569751304582</v>
      </c>
      <c r="AG63" s="8" t="n">
        <v>0.0104038649120355</v>
      </c>
      <c r="AH63" s="8" t="n">
        <v>0.0020189397888732</v>
      </c>
      <c r="AI63" s="17" t="n">
        <f aca="false">R63</f>
        <v>0.0622279851102734</v>
      </c>
      <c r="AJ63" s="17" t="n">
        <f aca="false">Q63</f>
        <v>0.0181705716521998</v>
      </c>
      <c r="AK63" s="8" t="n">
        <v>0</v>
      </c>
      <c r="AL63" s="8" t="n">
        <v>0</v>
      </c>
      <c r="AM63" s="17" t="n">
        <v>-35484.3787478999</v>
      </c>
      <c r="AN63" s="9" t="n">
        <f aca="false">AJ63/AI63</f>
        <v>0.291999999999999</v>
      </c>
      <c r="AO63" s="8" t="n">
        <f aca="false">AI63-AJ63</f>
        <v>0.0440574134580736</v>
      </c>
      <c r="AP63" s="8" t="n">
        <f aca="false">AA63*$BA$3+AB63*$AW$3+AC63*$AY$3+AD63*$AX$3+AE63*$BB$3+AF63*$AZ$3+AG63*BD64</f>
        <v>-1548.34186335261</v>
      </c>
      <c r="AQ63" s="8" t="n">
        <f aca="false">AP63/(D63*8.314)</f>
        <v>-0.113834403641824</v>
      </c>
      <c r="AR63" s="8" t="n">
        <f aca="false">('[1]Sheet1 (4)'!AO63*$BE$3)/(8.314*'[1]Sheet1 (4)'!D63)</f>
        <v>-0.0460290002986996</v>
      </c>
      <c r="AS63" s="8" t="n">
        <f aca="false">AQ63+AR63</f>
        <v>-0.159863403940524</v>
      </c>
      <c r="AT63" s="11" t="n">
        <f aca="false">EXP(AS63)</f>
        <v>0.852260196400109</v>
      </c>
      <c r="AU63" s="8" t="n">
        <v>6.83062089835943</v>
      </c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8" t="n">
        <v>1.92141557697054</v>
      </c>
    </row>
    <row r="64" customFormat="false" ht="13.8" hidden="false" customHeight="false" outlineLevel="0" collapsed="false">
      <c r="A64" s="3" t="n">
        <v>0</v>
      </c>
      <c r="B64" s="13" t="n">
        <v>0.0001</v>
      </c>
      <c r="C64" s="13" t="n">
        <v>-7.17</v>
      </c>
      <c r="D64" s="13" t="n">
        <v>1734</v>
      </c>
      <c r="E64" s="13" t="n">
        <v>0.0417519571977192</v>
      </c>
      <c r="F64" s="13" t="n">
        <v>0.0979211022356551</v>
      </c>
      <c r="G64" s="13" t="n">
        <v>0.155374909129829</v>
      </c>
      <c r="H64" s="13" t="n">
        <v>0.483812199213395</v>
      </c>
      <c r="I64" s="13" t="n">
        <v>0.0086584008608482</v>
      </c>
      <c r="J64" s="13" t="n">
        <v>0.105975218869757</v>
      </c>
      <c r="K64" s="13" t="n">
        <v>0.0134571706501278</v>
      </c>
      <c r="L64" s="13" t="n">
        <v>0.00199295192984968</v>
      </c>
      <c r="M64" s="13" t="n">
        <v>0.081169167638021</v>
      </c>
      <c r="N64" s="13" t="n">
        <v>0.00770086590453564</v>
      </c>
      <c r="O64" s="13" t="n">
        <v>0.000148744782246818</v>
      </c>
      <c r="P64" s="13" t="n">
        <v>0.00203731158801611</v>
      </c>
      <c r="Q64" s="14" t="n">
        <v>0.00770086590453564</v>
      </c>
      <c r="R64" s="14" t="n">
        <v>0.081169167638021</v>
      </c>
      <c r="S64" s="13" t="n">
        <v>0.0866531225156788</v>
      </c>
      <c r="T64" s="13" t="n">
        <v>0.0948742746615087</v>
      </c>
      <c r="U64" s="15" t="s">
        <v>34</v>
      </c>
      <c r="W64" s="16" t="n">
        <v>-37251.6090397385</v>
      </c>
      <c r="X64" s="16" t="n">
        <f aca="false">-W64/(8.314*D64)</f>
        <v>2.58396081259654</v>
      </c>
      <c r="Y64" s="5" t="n">
        <f aca="false">X64+C64/4 - LN(AN64)</f>
        <v>3.1466635010936</v>
      </c>
      <c r="Z64" s="6" t="n">
        <f aca="false">EXP(Y64)</f>
        <v>23.2583335738088</v>
      </c>
      <c r="AA64" s="8" t="n">
        <v>0.0417519571977192</v>
      </c>
      <c r="AB64" s="8" t="n">
        <v>0.0979211022356551</v>
      </c>
      <c r="AC64" s="8" t="n">
        <v>0.155374909129829</v>
      </c>
      <c r="AD64" s="8" t="n">
        <v>0.483812199213395</v>
      </c>
      <c r="AE64" s="8" t="n">
        <v>0.0086584008608482</v>
      </c>
      <c r="AF64" s="8" t="n">
        <v>0.105975218869757</v>
      </c>
      <c r="AG64" s="8" t="n">
        <v>0.0134571706501278</v>
      </c>
      <c r="AH64" s="8" t="n">
        <v>0.00199295192984968</v>
      </c>
      <c r="AI64" s="17" t="n">
        <f aca="false">R64</f>
        <v>0.081169167638021</v>
      </c>
      <c r="AJ64" s="17" t="n">
        <f aca="false">Q64</f>
        <v>0.00770086590453564</v>
      </c>
      <c r="AK64" s="8" t="n">
        <v>0.000148744782246818</v>
      </c>
      <c r="AL64" s="8" t="n">
        <v>0.00203731158801611</v>
      </c>
      <c r="AM64" s="17" t="n">
        <v>-37251.6090397385</v>
      </c>
      <c r="AN64" s="9" t="n">
        <f aca="false">AJ64/AI64</f>
        <v>0.0948742746615086</v>
      </c>
      <c r="AO64" s="8" t="n">
        <f aca="false">AI64-AJ64</f>
        <v>0.0734683017334854</v>
      </c>
      <c r="AP64" s="8" t="n">
        <f aca="false">AA64*$BA$3+AB64*$AW$3+AC64*$AY$3+AD64*$AX$3+AE64*$BB$3+AF64*$AZ$3+AG64*BD65</f>
        <v>8630.89932803512</v>
      </c>
      <c r="AQ64" s="8" t="n">
        <f aca="false">AP64/(D64*8.314)</f>
        <v>0.598683015740818</v>
      </c>
      <c r="AR64" s="8" t="n">
        <f aca="false">('[1]Sheet1 (4)'!AO64*$BE$3)/(8.314*'[1]Sheet1 (4)'!D64)</f>
        <v>-0.0724180377494164</v>
      </c>
      <c r="AS64" s="8" t="n">
        <f aca="false">AQ64+AR64</f>
        <v>0.526264977991402</v>
      </c>
      <c r="AT64" s="11" t="n">
        <f aca="false">EXP(AS64)</f>
        <v>1.69259859469833</v>
      </c>
      <c r="AU64" s="8" t="n">
        <v>7.53373472020952</v>
      </c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8" t="n">
        <v>2.01939089763447</v>
      </c>
    </row>
    <row r="65" customFormat="false" ht="13.8" hidden="false" customHeight="false" outlineLevel="0" collapsed="false">
      <c r="A65" s="3" t="n">
        <v>1</v>
      </c>
      <c r="B65" s="13" t="n">
        <v>0.0001</v>
      </c>
      <c r="C65" s="13" t="n">
        <v>-7.17</v>
      </c>
      <c r="D65" s="13" t="n">
        <v>1734</v>
      </c>
      <c r="E65" s="13" t="n">
        <v>0.0118309218923037</v>
      </c>
      <c r="F65" s="13" t="n">
        <v>0.108400821838233</v>
      </c>
      <c r="G65" s="13" t="n">
        <v>0.122716817275072</v>
      </c>
      <c r="H65" s="13" t="n">
        <v>0.415265358419862</v>
      </c>
      <c r="I65" s="13" t="n">
        <v>0.0192567132927923</v>
      </c>
      <c r="J65" s="13" t="n">
        <v>0.163837141562171</v>
      </c>
      <c r="K65" s="13" t="n">
        <v>0.0449219214707774</v>
      </c>
      <c r="L65" s="13" t="n">
        <v>0.00258644977899447</v>
      </c>
      <c r="M65" s="13" t="n">
        <v>0.0957976036557373</v>
      </c>
      <c r="N65" s="13" t="n">
        <v>0.0142710495325914</v>
      </c>
      <c r="O65" s="13" t="n">
        <v>0.000155678013638907</v>
      </c>
      <c r="P65" s="13" t="n">
        <v>0.000959523267826744</v>
      </c>
      <c r="Q65" s="14" t="n">
        <v>0.0142710495325914</v>
      </c>
      <c r="R65" s="14" t="n">
        <v>0.0957976036557373</v>
      </c>
      <c r="S65" s="13" t="n">
        <v>0.129655893110398</v>
      </c>
      <c r="T65" s="13" t="n">
        <v>0.148970840480275</v>
      </c>
      <c r="U65" s="15" t="s">
        <v>34</v>
      </c>
      <c r="W65" s="16" t="n">
        <v>-37251.6090397385</v>
      </c>
      <c r="X65" s="16" t="n">
        <f aca="false">-W65/(8.314*D65)</f>
        <v>2.58396081259654</v>
      </c>
      <c r="Y65" s="5" t="n">
        <f aca="false">X65+C65/4 - LN(AN65)</f>
        <v>2.69546550625992</v>
      </c>
      <c r="Z65" s="6" t="n">
        <f aca="false">EXP(Y65)</f>
        <v>14.8124124193466</v>
      </c>
      <c r="AA65" s="8" t="n">
        <v>0.0118309218923037</v>
      </c>
      <c r="AB65" s="8" t="n">
        <v>0.108400821838233</v>
      </c>
      <c r="AC65" s="8" t="n">
        <v>0.122716817275072</v>
      </c>
      <c r="AD65" s="8" t="n">
        <v>0.415265358419862</v>
      </c>
      <c r="AE65" s="8" t="n">
        <v>0.0192567132927923</v>
      </c>
      <c r="AF65" s="8" t="n">
        <v>0.163837141562171</v>
      </c>
      <c r="AG65" s="8" t="n">
        <v>0.0449219214707774</v>
      </c>
      <c r="AH65" s="8" t="n">
        <v>0.00258644977899447</v>
      </c>
      <c r="AI65" s="17" t="n">
        <f aca="false">R65</f>
        <v>0.0957976036557373</v>
      </c>
      <c r="AJ65" s="17" t="n">
        <f aca="false">Q65</f>
        <v>0.0142710495325914</v>
      </c>
      <c r="AK65" s="8" t="n">
        <v>0.000155678013638907</v>
      </c>
      <c r="AL65" s="8" t="n">
        <v>0.000959523267826744</v>
      </c>
      <c r="AM65" s="17" t="n">
        <v>-37251.6090397385</v>
      </c>
      <c r="AN65" s="9" t="n">
        <f aca="false">AJ65/AI65</f>
        <v>0.148970840480274</v>
      </c>
      <c r="AO65" s="8" t="n">
        <f aca="false">AI65-AJ65</f>
        <v>0.0815265541231459</v>
      </c>
      <c r="AP65" s="8" t="n">
        <f aca="false">AA65*$BA$3+AB65*$AW$3+AC65*$AY$3+AD65*$AX$3+AE65*$BB$3+AF65*$AZ$3+AG65*BD66</f>
        <v>3704.45928287486</v>
      </c>
      <c r="AQ65" s="8" t="n">
        <f aca="false">AP65/(D65*8.314)</f>
        <v>0.256960111671872</v>
      </c>
      <c r="AR65" s="8" t="n">
        <f aca="false">('[1]Sheet1 (4)'!AO65*$BE$3)/(8.314*'[1]Sheet1 (4)'!D65)</f>
        <v>-0.0803610936249381</v>
      </c>
      <c r="AS65" s="8" t="n">
        <f aca="false">AQ65+AR65</f>
        <v>0.176599018046934</v>
      </c>
      <c r="AT65" s="11" t="n">
        <f aca="false">EXP(AS65)</f>
        <v>1.19315256454725</v>
      </c>
      <c r="AU65" s="8" t="n">
        <v>4.79796995685705</v>
      </c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8" t="n">
        <v>1.56819290280079</v>
      </c>
    </row>
    <row r="66" customFormat="false" ht="13.8" hidden="false" customHeight="false" outlineLevel="0" collapsed="false">
      <c r="A66" s="3" t="n">
        <v>2</v>
      </c>
      <c r="B66" s="13" t="n">
        <v>0.0001</v>
      </c>
      <c r="C66" s="13" t="n">
        <v>-8.21</v>
      </c>
      <c r="D66" s="13" t="n">
        <v>1732</v>
      </c>
      <c r="E66" s="13" t="n">
        <v>0.0413527454599588</v>
      </c>
      <c r="F66" s="13" t="n">
        <v>0.0988158313386931</v>
      </c>
      <c r="G66" s="13" t="n">
        <v>0.156879399765666</v>
      </c>
      <c r="H66" s="13" t="n">
        <v>0.4926266717378</v>
      </c>
      <c r="I66" s="13" t="n">
        <v>0.0129198387271316</v>
      </c>
      <c r="J66" s="13" t="n">
        <v>0.107430338886813</v>
      </c>
      <c r="K66" s="13" t="n">
        <v>0.0136687888139313</v>
      </c>
      <c r="L66" s="13" t="n">
        <v>0.00198255374084255</v>
      </c>
      <c r="M66" s="13" t="n">
        <v>0.0686416277435682</v>
      </c>
      <c r="N66" s="13" t="n">
        <v>0.00421689180677211</v>
      </c>
      <c r="O66" s="13" t="n">
        <v>0.00014796870915822</v>
      </c>
      <c r="P66" s="13" t="n">
        <v>0.00131734326966537</v>
      </c>
      <c r="Q66" s="14" t="n">
        <v>0.00421689180677211</v>
      </c>
      <c r="R66" s="14" t="n">
        <v>0.0686416277435682</v>
      </c>
      <c r="S66" s="13" t="n">
        <v>0.0578778135048232</v>
      </c>
      <c r="T66" s="13" t="n">
        <v>0.0614334470989761</v>
      </c>
      <c r="U66" s="15" t="s">
        <v>34</v>
      </c>
      <c r="W66" s="16" t="n">
        <v>-37216.8480060478</v>
      </c>
      <c r="X66" s="16" t="n">
        <f aca="false">-W66/(8.314*D66)</f>
        <v>2.58453061490981</v>
      </c>
      <c r="Y66" s="5" t="n">
        <f aca="false">X66+C66/4 - LN(AN66)</f>
        <v>3.32183146603071</v>
      </c>
      <c r="Z66" s="6" t="n">
        <f aca="false">EXP(Y66)</f>
        <v>27.7110559694077</v>
      </c>
      <c r="AA66" s="8" t="n">
        <v>0.0413527454599588</v>
      </c>
      <c r="AB66" s="8" t="n">
        <v>0.0988158313386931</v>
      </c>
      <c r="AC66" s="8" t="n">
        <v>0.156879399765666</v>
      </c>
      <c r="AD66" s="8" t="n">
        <v>0.4926266717378</v>
      </c>
      <c r="AE66" s="8" t="n">
        <v>0.0129198387271316</v>
      </c>
      <c r="AF66" s="8" t="n">
        <v>0.107430338886813</v>
      </c>
      <c r="AG66" s="8" t="n">
        <v>0.0136687888139313</v>
      </c>
      <c r="AH66" s="8" t="n">
        <v>0.00198255374084255</v>
      </c>
      <c r="AI66" s="17" t="n">
        <f aca="false">R66</f>
        <v>0.0686416277435682</v>
      </c>
      <c r="AJ66" s="17" t="n">
        <f aca="false">Q66</f>
        <v>0.00421689180677211</v>
      </c>
      <c r="AK66" s="8" t="n">
        <v>0.00014796870915822</v>
      </c>
      <c r="AL66" s="8" t="n">
        <v>0.00131734326966537</v>
      </c>
      <c r="AM66" s="17" t="n">
        <v>-37216.8480060478</v>
      </c>
      <c r="AN66" s="9" t="n">
        <f aca="false">AJ66/AI66</f>
        <v>0.0614334470989761</v>
      </c>
      <c r="AO66" s="8" t="n">
        <f aca="false">AI66-AJ66</f>
        <v>0.0644247359367961</v>
      </c>
      <c r="AP66" s="8" t="n">
        <f aca="false">AA66*$BA$3+AB66*$AW$3+AC66*$AY$3+AD66*$AX$3+AE66*$BB$3+AF66*$AZ$3+AG66*BD67</f>
        <v>8455.96161448002</v>
      </c>
      <c r="AQ66" s="8" t="n">
        <f aca="false">AP66/(D66*8.314)</f>
        <v>0.587225755055194</v>
      </c>
      <c r="AR66" s="8" t="n">
        <f aca="false">('[1]Sheet1 (4)'!AO66*$BE$3)/(8.314*'[1]Sheet1 (4)'!D66)</f>
        <v>-0.0635770839561598</v>
      </c>
      <c r="AS66" s="8" t="n">
        <f aca="false">AQ66+AR66</f>
        <v>0.523648671099034</v>
      </c>
      <c r="AT66" s="11" t="n">
        <f aca="false">EXP(AS66)</f>
        <v>1.6881760252512</v>
      </c>
      <c r="AU66" s="8" t="n">
        <v>9.05518170886905</v>
      </c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8" t="n">
        <v>2.20333715837523</v>
      </c>
    </row>
    <row r="67" customFormat="false" ht="13.8" hidden="false" customHeight="false" outlineLevel="0" collapsed="false">
      <c r="A67" s="3" t="n">
        <v>3</v>
      </c>
      <c r="B67" s="13" t="n">
        <v>0.0001</v>
      </c>
      <c r="C67" s="13" t="n">
        <v>-8.21</v>
      </c>
      <c r="D67" s="13" t="n">
        <v>1732</v>
      </c>
      <c r="E67" s="13" t="n">
        <v>0.0410710450301904</v>
      </c>
      <c r="F67" s="13" t="n">
        <v>0.099433726939242</v>
      </c>
      <c r="G67" s="13" t="n">
        <v>0.15641632766313</v>
      </c>
      <c r="H67" s="13" t="n">
        <v>0.48599525083807</v>
      </c>
      <c r="I67" s="13" t="n">
        <v>0.0100686312614024</v>
      </c>
      <c r="J67" s="13" t="n">
        <v>0.105932531836323</v>
      </c>
      <c r="K67" s="13" t="n">
        <v>0.0137664108949088</v>
      </c>
      <c r="L67" s="13" t="n">
        <v>0.00190701458507319</v>
      </c>
      <c r="M67" s="13" t="n">
        <v>0.0782449850009773</v>
      </c>
      <c r="N67" s="13" t="n">
        <v>0.00549279794706861</v>
      </c>
      <c r="O67" s="13" t="n">
        <v>0.000148261263935133</v>
      </c>
      <c r="P67" s="13" t="n">
        <v>0.00152301673967839</v>
      </c>
      <c r="Q67" s="14" t="n">
        <v>0.00549279794706861</v>
      </c>
      <c r="R67" s="14" t="n">
        <v>0.0782449850009773</v>
      </c>
      <c r="S67" s="13" t="n">
        <v>0.0655952158475051</v>
      </c>
      <c r="T67" s="13" t="n">
        <v>0.0702</v>
      </c>
      <c r="U67" s="15" t="s">
        <v>34</v>
      </c>
      <c r="W67" s="16" t="n">
        <v>-37216.8480060478</v>
      </c>
      <c r="X67" s="16" t="n">
        <f aca="false">-W67/(8.314*D67)</f>
        <v>2.58453061490981</v>
      </c>
      <c r="Y67" s="5" t="n">
        <f aca="false">X67+C67/4 - LN(AN67)</f>
        <v>3.18843758286018</v>
      </c>
      <c r="Z67" s="6" t="n">
        <f aca="false">EXP(Y67)</f>
        <v>24.2505084181392</v>
      </c>
      <c r="AA67" s="8" t="n">
        <v>0.0410710450301904</v>
      </c>
      <c r="AB67" s="8" t="n">
        <v>0.099433726939242</v>
      </c>
      <c r="AC67" s="8" t="n">
        <v>0.15641632766313</v>
      </c>
      <c r="AD67" s="8" t="n">
        <v>0.48599525083807</v>
      </c>
      <c r="AE67" s="8" t="n">
        <v>0.0100686312614024</v>
      </c>
      <c r="AF67" s="8" t="n">
        <v>0.105932531836323</v>
      </c>
      <c r="AG67" s="8" t="n">
        <v>0.0137664108949088</v>
      </c>
      <c r="AH67" s="8" t="n">
        <v>0.00190701458507319</v>
      </c>
      <c r="AI67" s="17" t="n">
        <f aca="false">R67</f>
        <v>0.0782449850009773</v>
      </c>
      <c r="AJ67" s="17" t="n">
        <f aca="false">Q67</f>
        <v>0.00549279794706861</v>
      </c>
      <c r="AK67" s="8" t="n">
        <v>0.000148261263935133</v>
      </c>
      <c r="AL67" s="8" t="n">
        <v>0.00152301673967839</v>
      </c>
      <c r="AM67" s="17" t="n">
        <v>-37216.8480060478</v>
      </c>
      <c r="AN67" s="9" t="n">
        <f aca="false">AJ67/AI67</f>
        <v>0.0702</v>
      </c>
      <c r="AO67" s="8" t="n">
        <f aca="false">AI67-AJ67</f>
        <v>0.0727521870539087</v>
      </c>
      <c r="AP67" s="8" t="n">
        <f aca="false">AA67*$BA$3+AB67*$AW$3+AC67*$AY$3+AD67*$AX$3+AE67*$BB$3+AF67*$AZ$3+AG67*BD68</f>
        <v>8705.82569408326</v>
      </c>
      <c r="AQ67" s="8" t="n">
        <f aca="false">AP67/(D67*8.314)</f>
        <v>0.604577610408336</v>
      </c>
      <c r="AR67" s="8" t="n">
        <f aca="false">('[1]Sheet1 (4)'!AO67*$BE$3)/(8.314*'[1]Sheet1 (4)'!D67)</f>
        <v>-0.0717949687656977</v>
      </c>
      <c r="AS67" s="8" t="n">
        <f aca="false">AQ67+AR67</f>
        <v>0.532782641642639</v>
      </c>
      <c r="AT67" s="11" t="n">
        <f aca="false">EXP(AS67)</f>
        <v>1.70366641201044</v>
      </c>
      <c r="AU67" s="8" t="n">
        <v>7.92437359662995</v>
      </c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8" t="n">
        <v>2.0699432752047</v>
      </c>
    </row>
    <row r="68" customFormat="false" ht="13.8" hidden="false" customHeight="false" outlineLevel="0" collapsed="false">
      <c r="A68" s="3" t="n">
        <v>4</v>
      </c>
      <c r="B68" s="13" t="n">
        <v>0.0001</v>
      </c>
      <c r="C68" s="13" t="n">
        <v>-8.21</v>
      </c>
      <c r="D68" s="13" t="n">
        <v>1732</v>
      </c>
      <c r="E68" s="13" t="n">
        <v>0.0133847370759225</v>
      </c>
      <c r="F68" s="13" t="n">
        <v>0.109659238757736</v>
      </c>
      <c r="G68" s="13" t="n">
        <v>0.123780698756745</v>
      </c>
      <c r="H68" s="13" t="n">
        <v>0.422632633698735</v>
      </c>
      <c r="I68" s="13" t="n">
        <v>0.00655811433628785</v>
      </c>
      <c r="J68" s="13" t="n">
        <v>0.16829941083475</v>
      </c>
      <c r="K68" s="13" t="n">
        <v>0.0459791836286925</v>
      </c>
      <c r="L68" s="13" t="n">
        <v>0.00267532927247936</v>
      </c>
      <c r="M68" s="13" t="n">
        <v>0.0985451267214792</v>
      </c>
      <c r="N68" s="13" t="n">
        <v>0.00726121986368794</v>
      </c>
      <c r="O68" s="13" t="n">
        <v>0.000155995542385388</v>
      </c>
      <c r="P68" s="13" t="n">
        <v>0.00106831151109977</v>
      </c>
      <c r="Q68" s="14" t="n">
        <v>0.00726121986368794</v>
      </c>
      <c r="R68" s="14" t="n">
        <v>0.0985451267214792</v>
      </c>
      <c r="S68" s="13" t="n">
        <v>0.0686274509803921</v>
      </c>
      <c r="T68" s="13" t="n">
        <v>0.0736842105263158</v>
      </c>
      <c r="U68" s="15" t="s">
        <v>34</v>
      </c>
      <c r="W68" s="16" t="n">
        <v>-37216.8480060478</v>
      </c>
      <c r="X68" s="16" t="n">
        <f aca="false">-W68/(8.314*D68)</f>
        <v>2.58453061490981</v>
      </c>
      <c r="Y68" s="5" t="n">
        <f aca="false">X68+C68/4 - LN(AN68)</f>
        <v>3.13999735745504</v>
      </c>
      <c r="Z68" s="6" t="n">
        <f aca="false">EXP(Y68)</f>
        <v>23.1038058057958</v>
      </c>
      <c r="AA68" s="8" t="n">
        <v>0.0133847370759225</v>
      </c>
      <c r="AB68" s="8" t="n">
        <v>0.109659238757736</v>
      </c>
      <c r="AC68" s="8" t="n">
        <v>0.123780698756745</v>
      </c>
      <c r="AD68" s="8" t="n">
        <v>0.422632633698735</v>
      </c>
      <c r="AE68" s="8" t="n">
        <v>0.00655811433628785</v>
      </c>
      <c r="AF68" s="8" t="n">
        <v>0.16829941083475</v>
      </c>
      <c r="AG68" s="8" t="n">
        <v>0.0459791836286925</v>
      </c>
      <c r="AH68" s="8" t="n">
        <v>0.00267532927247936</v>
      </c>
      <c r="AI68" s="17" t="n">
        <f aca="false">R68</f>
        <v>0.0985451267214792</v>
      </c>
      <c r="AJ68" s="17" t="n">
        <f aca="false">Q68</f>
        <v>0.00726121986368794</v>
      </c>
      <c r="AK68" s="8" t="n">
        <v>0.000155995542385388</v>
      </c>
      <c r="AL68" s="8" t="n">
        <v>0.00106831151109977</v>
      </c>
      <c r="AM68" s="17" t="n">
        <v>-37216.8480060478</v>
      </c>
      <c r="AN68" s="9" t="n">
        <f aca="false">AJ68/AI68</f>
        <v>0.0736842105263158</v>
      </c>
      <c r="AO68" s="8" t="n">
        <f aca="false">AI68-AJ68</f>
        <v>0.0912839068577913</v>
      </c>
      <c r="AP68" s="8" t="n">
        <f aca="false">AA68*$BA$3+AB68*$AW$3+AC68*$AY$3+AD68*$AX$3+AE68*$BB$3+AF68*$AZ$3+AG68*BD69</f>
        <v>4365.59886598504</v>
      </c>
      <c r="AQ68" s="8" t="n">
        <f aca="false">AP68/(D68*8.314)</f>
        <v>0.303169788041168</v>
      </c>
      <c r="AR68" s="8" t="n">
        <f aca="false">('[1]Sheet1 (4)'!AO68*$BE$3)/(8.314*'[1]Sheet1 (4)'!D68)</f>
        <v>-0.0900828622074238</v>
      </c>
      <c r="AS68" s="8" t="n">
        <f aca="false">AQ68+AR68</f>
        <v>0.213086925833745</v>
      </c>
      <c r="AT68" s="11" t="n">
        <f aca="false">EXP(AS68)</f>
        <v>1.23749221661111</v>
      </c>
      <c r="AU68" s="8" t="n">
        <v>7.54966393084646</v>
      </c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8" t="n">
        <v>2.02150304979956</v>
      </c>
    </row>
    <row r="69" customFormat="false" ht="13.8" hidden="false" customHeight="false" outlineLevel="0" collapsed="false">
      <c r="A69" s="3" t="n">
        <v>5</v>
      </c>
      <c r="B69" s="13" t="n">
        <v>0.0001</v>
      </c>
      <c r="C69" s="13" t="n">
        <v>-9.21</v>
      </c>
      <c r="D69" s="13" t="n">
        <v>1732</v>
      </c>
      <c r="E69" s="13" t="n">
        <v>0.0374119701547813</v>
      </c>
      <c r="F69" s="13" t="n">
        <v>0.0990872374584888</v>
      </c>
      <c r="G69" s="13" t="n">
        <v>0.157086830329133</v>
      </c>
      <c r="H69" s="13" t="n">
        <v>0.488211076227762</v>
      </c>
      <c r="I69" s="13" t="n">
        <v>0.0196449552021182</v>
      </c>
      <c r="J69" s="13" t="n">
        <v>0.108276131029619</v>
      </c>
      <c r="K69" s="13" t="n">
        <v>0.0137574129246449</v>
      </c>
      <c r="L69" s="13" t="n">
        <v>0.00198517513179752</v>
      </c>
      <c r="M69" s="13" t="n">
        <v>0.0688887754110863</v>
      </c>
      <c r="N69" s="13" t="n">
        <v>0.00408171858848888</v>
      </c>
      <c r="O69" s="13" t="n">
        <v>0.000148164357744089</v>
      </c>
      <c r="P69" s="13" t="n">
        <v>0.0014205531843361</v>
      </c>
      <c r="Q69" s="14" t="n">
        <v>0.00408171858848888</v>
      </c>
      <c r="R69" s="14" t="n">
        <v>0.0688887754110863</v>
      </c>
      <c r="S69" s="13" t="n">
        <v>0.0559365623660523</v>
      </c>
      <c r="T69" s="13" t="n">
        <v>0.0592508513053348</v>
      </c>
      <c r="U69" s="15" t="s">
        <v>34</v>
      </c>
      <c r="W69" s="16" t="n">
        <v>-37216.8480060478</v>
      </c>
      <c r="X69" s="16" t="n">
        <f aca="false">-W69/(8.314*D69)</f>
        <v>2.58453061490981</v>
      </c>
      <c r="Y69" s="5" t="n">
        <f aca="false">X69+C69/4 - LN(AN69)</f>
        <v>3.10800574595739</v>
      </c>
      <c r="Z69" s="6" t="n">
        <f aca="false">EXP(Y69)</f>
        <v>22.3763756974859</v>
      </c>
      <c r="AA69" s="8" t="n">
        <v>0.0374119701547813</v>
      </c>
      <c r="AB69" s="8" t="n">
        <v>0.0990872374584888</v>
      </c>
      <c r="AC69" s="8" t="n">
        <v>0.157086830329133</v>
      </c>
      <c r="AD69" s="8" t="n">
        <v>0.488211076227762</v>
      </c>
      <c r="AE69" s="8" t="n">
        <v>0.0196449552021182</v>
      </c>
      <c r="AF69" s="8" t="n">
        <v>0.108276131029619</v>
      </c>
      <c r="AG69" s="8" t="n">
        <v>0.0137574129246449</v>
      </c>
      <c r="AH69" s="8" t="n">
        <v>0.00198517513179752</v>
      </c>
      <c r="AI69" s="17" t="n">
        <f aca="false">R69</f>
        <v>0.0688887754110863</v>
      </c>
      <c r="AJ69" s="17" t="n">
        <f aca="false">Q69</f>
        <v>0.00408171858848888</v>
      </c>
      <c r="AK69" s="8" t="n">
        <v>0.000148164357744089</v>
      </c>
      <c r="AL69" s="8" t="n">
        <v>0.0014205531843361</v>
      </c>
      <c r="AM69" s="17" t="n">
        <v>-37216.8480060478</v>
      </c>
      <c r="AN69" s="9" t="n">
        <f aca="false">AJ69/AI69</f>
        <v>0.0592508513053348</v>
      </c>
      <c r="AO69" s="8" t="n">
        <f aca="false">AI69-AJ69</f>
        <v>0.0648070568225974</v>
      </c>
      <c r="AP69" s="8" t="n">
        <f aca="false">AA69*$BA$3+AB69*$AW$3+AC69*$AY$3+AD69*$AX$3+AE69*$BB$3+AF69*$AZ$3+AG69*BD70</f>
        <v>8012.90121606742</v>
      </c>
      <c r="AQ69" s="8" t="n">
        <f aca="false">AP69/(D69*8.314)</f>
        <v>0.556457347054457</v>
      </c>
      <c r="AR69" s="8" t="n">
        <f aca="false">('[1]Sheet1 (4)'!AO69*$BE$3)/(8.314*'[1]Sheet1 (4)'!D69)</f>
        <v>-0.0639543745527194</v>
      </c>
      <c r="AS69" s="8" t="n">
        <f aca="false">AQ69+AR69</f>
        <v>0.492502972501737</v>
      </c>
      <c r="AT69" s="11" t="n">
        <f aca="false">EXP(AS69)</f>
        <v>1.6364069799623</v>
      </c>
      <c r="AU69" s="8" t="n">
        <v>7.31196054565173</v>
      </c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8" t="n">
        <v>1.98951143830192</v>
      </c>
    </row>
    <row r="70" customFormat="false" ht="13.8" hidden="false" customHeight="false" outlineLevel="0" collapsed="false">
      <c r="A70" s="3" t="n">
        <v>6</v>
      </c>
      <c r="B70" s="13" t="n">
        <v>0.0001</v>
      </c>
      <c r="C70" s="13" t="n">
        <v>-9.21</v>
      </c>
      <c r="D70" s="13" t="n">
        <v>1732</v>
      </c>
      <c r="E70" s="13" t="n">
        <v>0.0118437206383438</v>
      </c>
      <c r="F70" s="13" t="n">
        <v>0.0932458005812466</v>
      </c>
      <c r="G70" s="13" t="n">
        <v>0.168779469924634</v>
      </c>
      <c r="H70" s="13" t="n">
        <v>0.415235205713364</v>
      </c>
      <c r="I70" s="13" t="n">
        <v>0.00409190348295364</v>
      </c>
      <c r="J70" s="13" t="n">
        <v>0.195545601888574</v>
      </c>
      <c r="K70" s="13" t="n">
        <v>0.0233698748323926</v>
      </c>
      <c r="L70" s="13" t="n">
        <v>0.00353452875969112</v>
      </c>
      <c r="M70" s="13" t="n">
        <v>0.0768954084654377</v>
      </c>
      <c r="N70" s="13" t="n">
        <v>0.00509937971928692</v>
      </c>
      <c r="O70" s="13" t="n">
        <v>0.000153372674027428</v>
      </c>
      <c r="P70" s="13" t="n">
        <v>0.00220573332004841</v>
      </c>
      <c r="Q70" s="14" t="n">
        <v>0.00509937971928692</v>
      </c>
      <c r="R70" s="14" t="n">
        <v>0.0768954084654377</v>
      </c>
      <c r="S70" s="13" t="n">
        <v>0.0621915103652517</v>
      </c>
      <c r="T70" s="13" t="n">
        <v>0.0663157894736842</v>
      </c>
      <c r="U70" s="15" t="s">
        <v>34</v>
      </c>
      <c r="W70" s="16" t="n">
        <v>-37216.8480060478</v>
      </c>
      <c r="X70" s="16" t="n">
        <f aca="false">-W70/(8.314*D70)</f>
        <v>2.58453061490981</v>
      </c>
      <c r="Y70" s="5" t="n">
        <f aca="false">X70+C70/4 - LN(AN70)</f>
        <v>2.99535787311286</v>
      </c>
      <c r="Z70" s="6" t="n">
        <f aca="false">EXP(Y70)</f>
        <v>19.9925133927594</v>
      </c>
      <c r="AA70" s="8" t="n">
        <v>0.0118437206383438</v>
      </c>
      <c r="AB70" s="8" t="n">
        <v>0.0932458005812466</v>
      </c>
      <c r="AC70" s="8" t="n">
        <v>0.168779469924634</v>
      </c>
      <c r="AD70" s="8" t="n">
        <v>0.415235205713364</v>
      </c>
      <c r="AE70" s="8" t="n">
        <v>0.00409190348295364</v>
      </c>
      <c r="AF70" s="8" t="n">
        <v>0.195545601888574</v>
      </c>
      <c r="AG70" s="8" t="n">
        <v>0.0233698748323926</v>
      </c>
      <c r="AH70" s="8" t="n">
        <v>0.00353452875969112</v>
      </c>
      <c r="AI70" s="17" t="n">
        <f aca="false">R70</f>
        <v>0.0768954084654377</v>
      </c>
      <c r="AJ70" s="17" t="n">
        <f aca="false">Q70</f>
        <v>0.00509937971928692</v>
      </c>
      <c r="AK70" s="8" t="n">
        <v>0.000153372674027428</v>
      </c>
      <c r="AL70" s="8" t="n">
        <v>0.00220573332004841</v>
      </c>
      <c r="AM70" s="17" t="n">
        <v>-37216.8480060478</v>
      </c>
      <c r="AN70" s="9" t="n">
        <f aca="false">AJ70/AI70</f>
        <v>0.0663157894736842</v>
      </c>
      <c r="AO70" s="8" t="n">
        <f aca="false">AI70-AJ70</f>
        <v>0.0717960287461508</v>
      </c>
      <c r="AP70" s="8" t="n">
        <f aca="false">AA70*$BA$3+AB70*$AW$3+AC70*$AY$3+AD70*$AX$3+AE70*$BB$3+AF70*$AZ$3+AG70*BD71</f>
        <v>3610.33967780074</v>
      </c>
      <c r="AQ70" s="8" t="n">
        <f aca="false">AP70/(D70*8.314)</f>
        <v>0.25072067967667</v>
      </c>
      <c r="AR70" s="8" t="n">
        <f aca="false">('[1]Sheet1 (4)'!AO70*$BE$3)/(8.314*'[1]Sheet1 (4)'!D70)</f>
        <v>-0.0708513908662501</v>
      </c>
      <c r="AS70" s="8" t="n">
        <f aca="false">AQ70+AR70</f>
        <v>0.17986928881042</v>
      </c>
      <c r="AT70" s="11" t="n">
        <f aca="false">EXP(AS70)</f>
        <v>1.19706088364312</v>
      </c>
      <c r="AU70" s="8" t="n">
        <v>6.5329824236324</v>
      </c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8" t="n">
        <v>1.87686356545738</v>
      </c>
    </row>
    <row r="71" customFormat="false" ht="13.8" hidden="false" customHeight="false" outlineLevel="0" collapsed="false">
      <c r="A71" s="3" t="n">
        <v>7</v>
      </c>
      <c r="B71" s="13" t="n">
        <v>0.0001</v>
      </c>
      <c r="C71" s="13" t="n">
        <v>-6.15</v>
      </c>
      <c r="D71" s="13" t="n">
        <v>1732</v>
      </c>
      <c r="E71" s="13" t="n">
        <v>0.0724665022737153</v>
      </c>
      <c r="F71" s="13" t="n">
        <v>0.0853328242186723</v>
      </c>
      <c r="G71" s="13" t="n">
        <v>0.181859467513577</v>
      </c>
      <c r="H71" s="13" t="n">
        <v>0.516268130336824</v>
      </c>
      <c r="I71" s="13" t="n">
        <v>0.0208822083602216</v>
      </c>
      <c r="J71" s="13" t="n">
        <v>0.0708834961560856</v>
      </c>
      <c r="K71" s="13" t="n">
        <v>0.00505627406550061</v>
      </c>
      <c r="L71" s="13" t="n">
        <v>0.00115357756573862</v>
      </c>
      <c r="M71" s="13" t="n">
        <v>0.0385466875464184</v>
      </c>
      <c r="N71" s="13" t="n">
        <v>0.00586151987444554</v>
      </c>
      <c r="O71" s="13" t="n">
        <v>0.000215244333356233</v>
      </c>
      <c r="P71" s="13" t="n">
        <v>0.00147406775544504</v>
      </c>
      <c r="Q71" s="14" t="n">
        <v>0.00586151987444554</v>
      </c>
      <c r="R71" s="14" t="n">
        <v>0.0385466875464184</v>
      </c>
      <c r="S71" s="13" t="n">
        <v>0.131991814461119</v>
      </c>
      <c r="T71" s="13" t="n">
        <v>0.152062868369352</v>
      </c>
      <c r="U71" s="15" t="s">
        <v>34</v>
      </c>
      <c r="W71" s="16" t="n">
        <v>-37216.8480060478</v>
      </c>
      <c r="X71" s="16" t="n">
        <f aca="false">-W71/(8.314*D71)</f>
        <v>2.58453061490981</v>
      </c>
      <c r="Y71" s="5" t="n">
        <f aca="false">X71+C71/4 - LN(AN71)</f>
        <v>2.93049185086465</v>
      </c>
      <c r="Z71" s="6" t="n">
        <f aca="false">EXP(Y71)</f>
        <v>18.7368439635657</v>
      </c>
      <c r="AA71" s="8" t="n">
        <v>0.0724665022737153</v>
      </c>
      <c r="AB71" s="8" t="n">
        <v>0.0853328242186723</v>
      </c>
      <c r="AC71" s="8" t="n">
        <v>0.181859467513577</v>
      </c>
      <c r="AD71" s="8" t="n">
        <v>0.516268130336824</v>
      </c>
      <c r="AE71" s="8" t="n">
        <v>0.0208822083602216</v>
      </c>
      <c r="AF71" s="8" t="n">
        <v>0.0708834961560856</v>
      </c>
      <c r="AG71" s="8" t="n">
        <v>0.00505627406550061</v>
      </c>
      <c r="AH71" s="8" t="n">
        <v>0.00115357756573862</v>
      </c>
      <c r="AI71" s="17" t="n">
        <f aca="false">R71</f>
        <v>0.0385466875464184</v>
      </c>
      <c r="AJ71" s="17" t="n">
        <f aca="false">Q71</f>
        <v>0.00586151987444554</v>
      </c>
      <c r="AK71" s="8" t="n">
        <v>0.000215244333356233</v>
      </c>
      <c r="AL71" s="8" t="n">
        <v>0.00147406775544504</v>
      </c>
      <c r="AM71" s="17" t="n">
        <v>-37216.8480060478</v>
      </c>
      <c r="AN71" s="9" t="n">
        <f aca="false">AJ71/AI71</f>
        <v>0.152062868369351</v>
      </c>
      <c r="AO71" s="8" t="n">
        <f aca="false">AI71-AJ71</f>
        <v>0.0326851676719729</v>
      </c>
      <c r="AP71" s="8" t="n">
        <f aca="false">AA71*$BA$3+AB71*$AW$3+AC71*$AY$3+AD71*$AX$3+AE71*$BB$3+AF71*$AZ$3+AG71*BD72</f>
        <v>10310.9433984331</v>
      </c>
      <c r="AQ71" s="8" t="n">
        <f aca="false">AP71/(D71*8.314)</f>
        <v>0.716045294258181</v>
      </c>
      <c r="AR71" s="8" t="n">
        <f aca="false">('[1]Sheet1 (4)'!AO71*$BE$3)/(8.314*'[1]Sheet1 (4)'!D71)</f>
        <v>-0.0322551209405162</v>
      </c>
      <c r="AS71" s="8" t="n">
        <f aca="false">AQ71+AR71</f>
        <v>0.683790173317665</v>
      </c>
      <c r="AT71" s="11" t="n">
        <f aca="false">EXP(AS71)</f>
        <v>1.98137326665774</v>
      </c>
      <c r="AU71" s="8" t="n">
        <v>6.12266551401431</v>
      </c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8" t="n">
        <v>1.81199754320917</v>
      </c>
    </row>
    <row r="72" customFormat="false" ht="13.8" hidden="false" customHeight="false" outlineLevel="0" collapsed="false">
      <c r="A72" s="3" t="n">
        <v>8</v>
      </c>
      <c r="B72" s="13" t="n">
        <v>0.0001</v>
      </c>
      <c r="C72" s="13" t="n">
        <v>-6.15</v>
      </c>
      <c r="D72" s="13" t="n">
        <v>1732</v>
      </c>
      <c r="E72" s="13" t="n">
        <v>0.0265228697784938</v>
      </c>
      <c r="F72" s="13" t="n">
        <v>0.0911957124602084</v>
      </c>
      <c r="G72" s="13" t="n">
        <v>0.163033978329112</v>
      </c>
      <c r="H72" s="13" t="n">
        <v>0.396725475051764</v>
      </c>
      <c r="I72" s="13" t="n">
        <v>0.0162618494356603</v>
      </c>
      <c r="J72" s="13" t="n">
        <v>0.18632049189716</v>
      </c>
      <c r="K72" s="13" t="n">
        <v>0.022275596710255</v>
      </c>
      <c r="L72" s="13" t="n">
        <v>0.00334835490260689</v>
      </c>
      <c r="M72" s="13" t="n">
        <v>0.0748705540568378</v>
      </c>
      <c r="N72" s="13" t="n">
        <v>0.0149097752117484</v>
      </c>
      <c r="O72" s="13" t="n">
        <v>0.000152381608154301</v>
      </c>
      <c r="P72" s="13" t="n">
        <v>0.00438296055799866</v>
      </c>
      <c r="Q72" s="14" t="n">
        <v>0.0149097752117484</v>
      </c>
      <c r="R72" s="14" t="n">
        <v>0.0748705540568378</v>
      </c>
      <c r="S72" s="13" t="n">
        <v>0.16606950913651</v>
      </c>
      <c r="T72" s="13" t="n">
        <v>0.199140708915145</v>
      </c>
      <c r="U72" s="15" t="s">
        <v>34</v>
      </c>
      <c r="W72" s="16" t="n">
        <v>-37216.8480060478</v>
      </c>
      <c r="X72" s="16" t="n">
        <f aca="false">-W72/(8.314*D72)</f>
        <v>2.58453061490981</v>
      </c>
      <c r="Y72" s="5" t="n">
        <f aca="false">X72+C72/4 - LN(AN72)</f>
        <v>2.66077423905512</v>
      </c>
      <c r="Z72" s="6" t="n">
        <f aca="false">EXP(Y72)</f>
        <v>14.3073621300746</v>
      </c>
      <c r="AA72" s="8" t="n">
        <v>0.0265228697784938</v>
      </c>
      <c r="AB72" s="8" t="n">
        <v>0.0911957124602084</v>
      </c>
      <c r="AC72" s="8" t="n">
        <v>0.163033978329112</v>
      </c>
      <c r="AD72" s="8" t="n">
        <v>0.396725475051764</v>
      </c>
      <c r="AE72" s="8" t="n">
        <v>0.0162618494356603</v>
      </c>
      <c r="AF72" s="8" t="n">
        <v>0.18632049189716</v>
      </c>
      <c r="AG72" s="8" t="n">
        <v>0.022275596710255</v>
      </c>
      <c r="AH72" s="8" t="n">
        <v>0.00334835490260689</v>
      </c>
      <c r="AI72" s="17" t="n">
        <f aca="false">R72</f>
        <v>0.0748705540568378</v>
      </c>
      <c r="AJ72" s="17" t="n">
        <f aca="false">Q72</f>
        <v>0.0149097752117484</v>
      </c>
      <c r="AK72" s="8" t="n">
        <v>0.000152381608154301</v>
      </c>
      <c r="AL72" s="8" t="n">
        <v>0.00438296055799866</v>
      </c>
      <c r="AM72" s="17" t="n">
        <v>-37216.8480060478</v>
      </c>
      <c r="AN72" s="9" t="n">
        <f aca="false">AJ72/AI72</f>
        <v>0.199140708915145</v>
      </c>
      <c r="AO72" s="8" t="n">
        <f aca="false">AI72-AJ72</f>
        <v>0.0599607788450894</v>
      </c>
      <c r="AP72" s="8" t="n">
        <f aca="false">AA72*$BA$3+AB72*$AW$3+AC72*$AY$3+AD72*$AX$3+AE72*$BB$3+AF72*$AZ$3+AG72*BD73</f>
        <v>2960.27220269616</v>
      </c>
      <c r="AQ72" s="8" t="n">
        <f aca="false">AP72/(D72*8.314)</f>
        <v>0.205576628496089</v>
      </c>
      <c r="AR72" s="8" t="n">
        <f aca="false">('[1]Sheet1 (4)'!AO72*$BE$3)/(8.314*'[1]Sheet1 (4)'!D72)</f>
        <v>-0.0591718602378266</v>
      </c>
      <c r="AS72" s="8" t="n">
        <f aca="false">AQ72+AR72</f>
        <v>0.146404768258263</v>
      </c>
      <c r="AT72" s="11" t="n">
        <f aca="false">EXP(AS72)</f>
        <v>1.15766467914507</v>
      </c>
      <c r="AU72" s="8" t="n">
        <v>4.67523734950568</v>
      </c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8" t="n">
        <v>1.54227993139964</v>
      </c>
    </row>
    <row r="73" customFormat="false" ht="13.8" hidden="false" customHeight="false" outlineLevel="0" collapsed="false">
      <c r="A73" s="3" t="n">
        <v>9</v>
      </c>
      <c r="B73" s="13" t="n">
        <v>0.0001</v>
      </c>
      <c r="C73" s="13" t="n">
        <v>-6.15</v>
      </c>
      <c r="D73" s="13" t="n">
        <v>1732</v>
      </c>
      <c r="E73" s="13" t="n">
        <v>0.024676901297019</v>
      </c>
      <c r="F73" s="13" t="n">
        <v>0.103714168816606</v>
      </c>
      <c r="G73" s="13" t="n">
        <v>0.120920538361622</v>
      </c>
      <c r="H73" s="13" t="n">
        <v>0.410345231516481</v>
      </c>
      <c r="I73" s="13" t="n">
        <v>0.0234127654367953</v>
      </c>
      <c r="J73" s="13" t="n">
        <v>0.16266416750568</v>
      </c>
      <c r="K73" s="13" t="n">
        <v>0.0435806351130408</v>
      </c>
      <c r="L73" s="13" t="n">
        <v>0.00265590605258141</v>
      </c>
      <c r="M73" s="13" t="n">
        <v>0.0847530284182981</v>
      </c>
      <c r="N73" s="13" t="n">
        <v>0.0211841706519025</v>
      </c>
      <c r="O73" s="13" t="n">
        <v>7.74314977709473E-005</v>
      </c>
      <c r="P73" s="13" t="n">
        <v>0.00201505533220263</v>
      </c>
      <c r="Q73" s="14" t="n">
        <v>0.0211841706519025</v>
      </c>
      <c r="R73" s="14" t="n">
        <v>0.0847530284182981</v>
      </c>
      <c r="S73" s="13" t="n">
        <v>0.199969140564728</v>
      </c>
      <c r="T73" s="13" t="n">
        <v>0.249951783992285</v>
      </c>
      <c r="U73" s="15" t="s">
        <v>34</v>
      </c>
      <c r="W73" s="16" t="n">
        <v>-37216.8480060478</v>
      </c>
      <c r="X73" s="16" t="n">
        <f aca="false">-W73/(8.314*D73)</f>
        <v>2.58453061490981</v>
      </c>
      <c r="Y73" s="5" t="n">
        <f aca="false">X73+C73/4 - LN(AN73)</f>
        <v>2.43351785866121</v>
      </c>
      <c r="Z73" s="6" t="n">
        <f aca="false">EXP(Y73)</f>
        <v>11.3989113891529</v>
      </c>
      <c r="AA73" s="8" t="n">
        <v>0.024676901297019</v>
      </c>
      <c r="AB73" s="8" t="n">
        <v>0.103714168816606</v>
      </c>
      <c r="AC73" s="8" t="n">
        <v>0.120920538361622</v>
      </c>
      <c r="AD73" s="8" t="n">
        <v>0.410345231516481</v>
      </c>
      <c r="AE73" s="8" t="n">
        <v>0.0234127654367953</v>
      </c>
      <c r="AF73" s="8" t="n">
        <v>0.16266416750568</v>
      </c>
      <c r="AG73" s="8" t="n">
        <v>0.0435806351130408</v>
      </c>
      <c r="AH73" s="8" t="n">
        <v>0.00265590605258141</v>
      </c>
      <c r="AI73" s="17" t="n">
        <f aca="false">R73</f>
        <v>0.0847530284182981</v>
      </c>
      <c r="AJ73" s="17" t="n">
        <f aca="false">Q73</f>
        <v>0.0211841706519025</v>
      </c>
      <c r="AK73" s="8" t="n">
        <v>7.74314977709473E-005</v>
      </c>
      <c r="AL73" s="8" t="n">
        <v>0.00201505533220263</v>
      </c>
      <c r="AM73" s="17" t="n">
        <v>-37216.8480060478</v>
      </c>
      <c r="AN73" s="9" t="n">
        <f aca="false">AJ73/AI73</f>
        <v>0.249951783992286</v>
      </c>
      <c r="AO73" s="8" t="n">
        <f aca="false">AI73-AJ73</f>
        <v>0.0635688577663956</v>
      </c>
      <c r="AP73" s="8" t="n">
        <f aca="false">AA73*$BA$3+AB73*$AW$3+AC73*$AY$3+AD73*$AX$3+AE73*$BB$3+AF73*$AZ$3+AG73*BD74</f>
        <v>3107.19513984098</v>
      </c>
      <c r="AQ73" s="8" t="n">
        <f aca="false">AP73/(D73*8.314)</f>
        <v>0.215779717941535</v>
      </c>
      <c r="AR73" s="8" t="n">
        <f aca="false">('[1]Sheet1 (4)'!AO73*$BE$3)/(8.314*'[1]Sheet1 (4)'!D73)</f>
        <v>-0.0627324667838181</v>
      </c>
      <c r="AS73" s="8" t="n">
        <f aca="false">AQ73+AR73</f>
        <v>0.153047251157717</v>
      </c>
      <c r="AT73" s="11" t="n">
        <f aca="false">EXP(AS73)</f>
        <v>1.16538004319802</v>
      </c>
      <c r="AU73" s="8" t="n">
        <v>3.724838707916</v>
      </c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8" t="n">
        <v>1.31502355100573</v>
      </c>
    </row>
    <row r="74" customFormat="false" ht="13.8" hidden="false" customHeight="false" outlineLevel="0" collapsed="false">
      <c r="A74" s="3" t="n">
        <v>10</v>
      </c>
      <c r="B74" s="13" t="n">
        <v>0.0001</v>
      </c>
      <c r="C74" s="13" t="n">
        <v>-6.15</v>
      </c>
      <c r="D74" s="13" t="n">
        <v>1732</v>
      </c>
      <c r="E74" s="13" t="n">
        <v>0.049059575737647</v>
      </c>
      <c r="F74" s="13" t="n">
        <v>0.0975876727381362</v>
      </c>
      <c r="G74" s="13" t="n">
        <v>0.154514505458679</v>
      </c>
      <c r="H74" s="13" t="n">
        <v>0.481132104649301</v>
      </c>
      <c r="I74" s="13" t="n">
        <v>0.00790984176195633</v>
      </c>
      <c r="J74" s="13" t="n">
        <v>0.104105587800424</v>
      </c>
      <c r="K74" s="13" t="n">
        <v>0.0134819339061825</v>
      </c>
      <c r="L74" s="13" t="n">
        <v>0.00198616576276845</v>
      </c>
      <c r="M74" s="13" t="n">
        <v>0.0740865208297379</v>
      </c>
      <c r="N74" s="13" t="n">
        <v>0.0143635535631889</v>
      </c>
      <c r="O74" s="13" t="n">
        <v>0.000148238293891695</v>
      </c>
      <c r="P74" s="13" t="n">
        <v>0.00162429949808743</v>
      </c>
      <c r="Q74" s="14" t="n">
        <v>0.0143635535631889</v>
      </c>
      <c r="R74" s="14" t="n">
        <v>0.0740865208297379</v>
      </c>
      <c r="S74" s="13" t="n">
        <v>0.162391650451088</v>
      </c>
      <c r="T74" s="13" t="n">
        <v>0.193875395987328</v>
      </c>
      <c r="U74" s="15" t="s">
        <v>34</v>
      </c>
      <c r="W74" s="16" t="n">
        <v>-37216.8480060478</v>
      </c>
      <c r="X74" s="16" t="n">
        <f aca="false">-W74/(8.314*D74)</f>
        <v>2.58453061490981</v>
      </c>
      <c r="Y74" s="5" t="n">
        <f aca="false">X74+C74/4 - LN(AN74)</f>
        <v>2.6875702299095</v>
      </c>
      <c r="Z74" s="6" t="n">
        <f aca="false">EXP(Y74)</f>
        <v>14.6959247860155</v>
      </c>
      <c r="AA74" s="8" t="n">
        <v>0.049059575737647</v>
      </c>
      <c r="AB74" s="8" t="n">
        <v>0.0975876727381362</v>
      </c>
      <c r="AC74" s="8" t="n">
        <v>0.154514505458679</v>
      </c>
      <c r="AD74" s="8" t="n">
        <v>0.481132104649301</v>
      </c>
      <c r="AE74" s="8" t="n">
        <v>0.00790984176195633</v>
      </c>
      <c r="AF74" s="8" t="n">
        <v>0.104105587800424</v>
      </c>
      <c r="AG74" s="8" t="n">
        <v>0.0134819339061825</v>
      </c>
      <c r="AH74" s="8" t="n">
        <v>0.00198616576276845</v>
      </c>
      <c r="AI74" s="17" t="n">
        <f aca="false">R74</f>
        <v>0.0740865208297379</v>
      </c>
      <c r="AJ74" s="17" t="n">
        <f aca="false">Q74</f>
        <v>0.0143635535631889</v>
      </c>
      <c r="AK74" s="8" t="n">
        <v>0.000148238293891695</v>
      </c>
      <c r="AL74" s="8" t="n">
        <v>0.00162429949808743</v>
      </c>
      <c r="AM74" s="17" t="n">
        <v>-37216.8480060478</v>
      </c>
      <c r="AN74" s="9" t="n">
        <f aca="false">AJ74/AI74</f>
        <v>0.193875395987329</v>
      </c>
      <c r="AO74" s="8" t="n">
        <f aca="false">AI74-AJ74</f>
        <v>0.059722967266549</v>
      </c>
      <c r="AP74" s="8" t="n">
        <f aca="false">AA74*$BA$3+AB74*$AW$3+AC74*$AY$3+AD74*$AX$3+AE74*$BB$3+AF74*$AZ$3+AG74*BD75</f>
        <v>8713.71762688855</v>
      </c>
      <c r="AQ74" s="8" t="n">
        <f aca="false">AP74/(D74*8.314)</f>
        <v>0.605125667082635</v>
      </c>
      <c r="AR74" s="8" t="n">
        <f aca="false">('[1]Sheet1 (4)'!AO74*$BE$3)/(8.314*'[1]Sheet1 (4)'!D74)</f>
        <v>-0.058937177604289</v>
      </c>
      <c r="AS74" s="8" t="n">
        <f aca="false">AQ74+AR74</f>
        <v>0.546188489478346</v>
      </c>
      <c r="AT74" s="11" t="n">
        <f aca="false">EXP(AS74)</f>
        <v>1.72665927978675</v>
      </c>
      <c r="AU74" s="8" t="n">
        <v>4.80220852876028</v>
      </c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8" t="n">
        <v>1.56907592225402</v>
      </c>
    </row>
    <row r="75" customFormat="false" ht="13.8" hidden="false" customHeight="false" outlineLevel="0" collapsed="false">
      <c r="A75" s="3" t="n">
        <v>11</v>
      </c>
      <c r="B75" s="13" t="n">
        <v>0.0001</v>
      </c>
      <c r="C75" s="13" t="n">
        <v>-6.15</v>
      </c>
      <c r="D75" s="13" t="n">
        <v>1732</v>
      </c>
      <c r="E75" s="13" t="n">
        <v>0.0495079205960394</v>
      </c>
      <c r="F75" s="13" t="n">
        <v>0.100402605026293</v>
      </c>
      <c r="G75" s="13" t="n">
        <v>0.154199422929871</v>
      </c>
      <c r="H75" s="13" t="n">
        <v>0.466491694389944</v>
      </c>
      <c r="I75" s="13" t="n">
        <v>0.0143010921429777</v>
      </c>
      <c r="J75" s="13" t="n">
        <v>0.108924523683635</v>
      </c>
      <c r="K75" s="13" t="n">
        <v>0.0200746951321957</v>
      </c>
      <c r="L75" s="13" t="n">
        <v>0.00150104316921475</v>
      </c>
      <c r="M75" s="13" t="n">
        <v>0.0707159212528282</v>
      </c>
      <c r="N75" s="13" t="n">
        <v>0.0110624906514325</v>
      </c>
      <c r="O75" s="13" t="n">
        <v>0.000294818344064126</v>
      </c>
      <c r="P75" s="13" t="n">
        <v>0.00252377268150533</v>
      </c>
      <c r="Q75" s="14" t="n">
        <v>0.0110624906514325</v>
      </c>
      <c r="R75" s="14" t="n">
        <v>0.0707159212528282</v>
      </c>
      <c r="S75" s="13" t="n">
        <v>0.13527397260274</v>
      </c>
      <c r="T75" s="13" t="n">
        <v>0.156435643564356</v>
      </c>
      <c r="U75" s="15" t="s">
        <v>34</v>
      </c>
      <c r="W75" s="16" t="n">
        <v>-37216.8480060478</v>
      </c>
      <c r="X75" s="16" t="n">
        <f aca="false">-W75/(8.314*D75)</f>
        <v>2.58453061490981</v>
      </c>
      <c r="Y75" s="5" t="n">
        <f aca="false">X75+C75/4 - LN(AN75)</f>
        <v>2.90214119171815</v>
      </c>
      <c r="Z75" s="6" t="n">
        <f aca="false">EXP(Y75)</f>
        <v>18.2131013902637</v>
      </c>
      <c r="AA75" s="8" t="n">
        <v>0.0495079205960394</v>
      </c>
      <c r="AB75" s="8" t="n">
        <v>0.100402605026293</v>
      </c>
      <c r="AC75" s="8" t="n">
        <v>0.154199422929871</v>
      </c>
      <c r="AD75" s="8" t="n">
        <v>0.466491694389944</v>
      </c>
      <c r="AE75" s="8" t="n">
        <v>0.0143010921429777</v>
      </c>
      <c r="AF75" s="8" t="n">
        <v>0.108924523683635</v>
      </c>
      <c r="AG75" s="8" t="n">
        <v>0.0200746951321957</v>
      </c>
      <c r="AH75" s="8" t="n">
        <v>0.00150104316921475</v>
      </c>
      <c r="AI75" s="17" t="n">
        <f aca="false">R75</f>
        <v>0.0707159212528282</v>
      </c>
      <c r="AJ75" s="17" t="n">
        <f aca="false">Q75</f>
        <v>0.0110624906514325</v>
      </c>
      <c r="AK75" s="8" t="n">
        <v>0.000294818344064126</v>
      </c>
      <c r="AL75" s="8" t="n">
        <v>0.00252377268150533</v>
      </c>
      <c r="AM75" s="17" t="n">
        <v>-37216.8480060478</v>
      </c>
      <c r="AN75" s="9" t="n">
        <f aca="false">AJ75/AI75</f>
        <v>0.156435643564356</v>
      </c>
      <c r="AO75" s="8" t="n">
        <f aca="false">AI75-AJ75</f>
        <v>0.0596534306013957</v>
      </c>
      <c r="AP75" s="8" t="n">
        <f aca="false">AA75*$BA$3+AB75*$AW$3+AC75*$AY$3+AD75*$AX$3+AE75*$BB$3+AF75*$AZ$3+AG75*BD76</f>
        <v>8165.80580026689</v>
      </c>
      <c r="AQ75" s="8" t="n">
        <f aca="false">AP75/(D75*8.314)</f>
        <v>0.567075833041216</v>
      </c>
      <c r="AR75" s="8" t="n">
        <f aca="false">('[1]Sheet1 (4)'!AO75*$BE$3)/(8.314*'[1]Sheet1 (4)'!D75)</f>
        <v>-0.0588685558500172</v>
      </c>
      <c r="AS75" s="8" t="n">
        <f aca="false">AQ75+AR75</f>
        <v>0.508207277191199</v>
      </c>
      <c r="AT75" s="11" t="n">
        <f aca="false">EXP(AS75)</f>
        <v>1.66230846384129</v>
      </c>
      <c r="AU75" s="8" t="n">
        <v>5.95152139828101</v>
      </c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8" t="n">
        <v>1.78364688406267</v>
      </c>
    </row>
    <row r="76" customFormat="false" ht="13.8" hidden="false" customHeight="false" outlineLevel="0" collapsed="false">
      <c r="A76" s="3" t="n">
        <v>12</v>
      </c>
      <c r="B76" s="13" t="n">
        <v>0.0001</v>
      </c>
      <c r="C76" s="13" t="n">
        <v>-10.23</v>
      </c>
      <c r="D76" s="13" t="n">
        <v>1731</v>
      </c>
      <c r="E76" s="13" t="n">
        <v>0.0115799171653051</v>
      </c>
      <c r="F76" s="13" t="n">
        <v>0.0939420780035379</v>
      </c>
      <c r="G76" s="13" t="n">
        <v>0.174720514876516</v>
      </c>
      <c r="H76" s="13" t="n">
        <v>0.420929988958841</v>
      </c>
      <c r="I76" s="13" t="n">
        <v>0.00418848067681249</v>
      </c>
      <c r="J76" s="13" t="n">
        <v>0.194997533694335</v>
      </c>
      <c r="K76" s="13" t="n">
        <v>0.023508102516033</v>
      </c>
      <c r="L76" s="13" t="n">
        <v>0.00351154046620677</v>
      </c>
      <c r="M76" s="13" t="n">
        <v>0.0678711811633162</v>
      </c>
      <c r="N76" s="13" t="n">
        <v>0.00376347307872417</v>
      </c>
      <c r="O76" s="13" t="n">
        <v>0.000152375150373573</v>
      </c>
      <c r="P76" s="13" t="n">
        <v>0.000834814249999469</v>
      </c>
      <c r="Q76" s="14" t="n">
        <v>0.00376347307872417</v>
      </c>
      <c r="R76" s="14" t="n">
        <v>0.0678711811633162</v>
      </c>
      <c r="S76" s="13" t="n">
        <v>0.0525370453524921</v>
      </c>
      <c r="T76" s="13" t="n">
        <v>0.0554502369668246</v>
      </c>
      <c r="U76" s="15" t="s">
        <v>34</v>
      </c>
      <c r="W76" s="16" t="n">
        <v>-37199.448018945</v>
      </c>
      <c r="X76" s="16" t="n">
        <f aca="false">-W76/(8.314*D76)</f>
        <v>2.58481465693268</v>
      </c>
      <c r="Y76" s="5" t="n">
        <f aca="false">X76+C76/4 - LN(AN76)</f>
        <v>2.91958394860504</v>
      </c>
      <c r="Z76" s="6" t="n">
        <f aca="false">EXP(Y76)</f>
        <v>18.5335749357493</v>
      </c>
      <c r="AA76" s="8" t="n">
        <v>0.0115799171653051</v>
      </c>
      <c r="AB76" s="8" t="n">
        <v>0.0939420780035379</v>
      </c>
      <c r="AC76" s="8" t="n">
        <v>0.174720514876516</v>
      </c>
      <c r="AD76" s="8" t="n">
        <v>0.420929988958841</v>
      </c>
      <c r="AE76" s="8" t="n">
        <v>0.00418848067681249</v>
      </c>
      <c r="AF76" s="8" t="n">
        <v>0.194997533694335</v>
      </c>
      <c r="AG76" s="8" t="n">
        <v>0.023508102516033</v>
      </c>
      <c r="AH76" s="8" t="n">
        <v>0.00351154046620677</v>
      </c>
      <c r="AI76" s="17" t="n">
        <f aca="false">R76</f>
        <v>0.0678711811633162</v>
      </c>
      <c r="AJ76" s="17" t="n">
        <f aca="false">Q76</f>
        <v>0.00376347307872417</v>
      </c>
      <c r="AK76" s="8" t="n">
        <v>0.000152375150373573</v>
      </c>
      <c r="AL76" s="8" t="n">
        <v>0.000834814249999469</v>
      </c>
      <c r="AM76" s="17" t="n">
        <v>-37199.448018945</v>
      </c>
      <c r="AN76" s="9" t="n">
        <f aca="false">AJ76/AI76</f>
        <v>0.0554502369668247</v>
      </c>
      <c r="AO76" s="8" t="n">
        <f aca="false">AI76-AJ76</f>
        <v>0.064107708084592</v>
      </c>
      <c r="AP76" s="8" t="n">
        <f aca="false">AA76*$BA$3+AB76*$AW$3+AC76*$AY$3+AD76*$AX$3+AE76*$BB$3+AF76*$AZ$3+AG76*BD77</f>
        <v>3953.54914007266</v>
      </c>
      <c r="AQ76" s="8" t="n">
        <f aca="false">AP76/(D76*8.314)</f>
        <v>0.274713532280344</v>
      </c>
      <c r="AR76" s="8" t="n">
        <f aca="false">('[1]Sheet1 (4)'!AO76*$BE$3)/(8.314*'[1]Sheet1 (4)'!D76)</f>
        <v>-0.0633007751084456</v>
      </c>
      <c r="AS76" s="8" t="n">
        <f aca="false">AQ76+AR76</f>
        <v>0.211412757171898</v>
      </c>
      <c r="AT76" s="11" t="n">
        <f aca="false">EXP(AS76)</f>
        <v>1.23542217920216</v>
      </c>
      <c r="AU76" s="8" t="n">
        <v>6.08295574501421</v>
      </c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8" t="n">
        <v>1.80549072012128</v>
      </c>
    </row>
    <row r="77" customFormat="false" ht="13.8" hidden="false" customHeight="false" outlineLevel="0" collapsed="false">
      <c r="A77" s="3" t="n">
        <v>13</v>
      </c>
      <c r="B77" s="13" t="n">
        <v>0.0001</v>
      </c>
      <c r="C77" s="13" t="n">
        <v>-10.23</v>
      </c>
      <c r="D77" s="13" t="n">
        <v>1731</v>
      </c>
      <c r="E77" s="13" t="n">
        <v>0.0099042537385956</v>
      </c>
      <c r="F77" s="13" t="n">
        <v>0.0954405658612121</v>
      </c>
      <c r="G77" s="13" t="n">
        <v>0.167089853767554</v>
      </c>
      <c r="H77" s="13" t="n">
        <v>0.424630863588883</v>
      </c>
      <c r="I77" s="13" t="n">
        <v>0.00357443761983037</v>
      </c>
      <c r="J77" s="13" t="n">
        <v>0.197998312441318</v>
      </c>
      <c r="K77" s="13" t="n">
        <v>0.0233028866867085</v>
      </c>
      <c r="L77" s="13" t="n">
        <v>0.00326829566912168</v>
      </c>
      <c r="M77" s="13" t="n">
        <v>0.0680683853638386</v>
      </c>
      <c r="N77" s="13" t="n">
        <v>0.00492409596249046</v>
      </c>
      <c r="O77" s="13" t="n">
        <v>0.00106719630387947</v>
      </c>
      <c r="P77" s="13" t="n">
        <v>0.000730852996568934</v>
      </c>
      <c r="Q77" s="14" t="n">
        <v>0.00492409596249046</v>
      </c>
      <c r="R77" s="14" t="n">
        <v>0.0680683853638386</v>
      </c>
      <c r="S77" s="13" t="n">
        <v>0.0674603174603175</v>
      </c>
      <c r="T77" s="13" t="n">
        <v>0.0723404255319149</v>
      </c>
      <c r="U77" s="15" t="s">
        <v>34</v>
      </c>
      <c r="W77" s="16" t="n">
        <v>-37199.448018945</v>
      </c>
      <c r="X77" s="16" t="n">
        <f aca="false">-W77/(8.314*D77)</f>
        <v>2.58481465693268</v>
      </c>
      <c r="Y77" s="5" t="n">
        <f aca="false">X77+C77/4 - LN(AN77)</f>
        <v>2.65368682702062</v>
      </c>
      <c r="Z77" s="6" t="n">
        <f aca="false">EXP(Y77)</f>
        <v>14.206318451587</v>
      </c>
      <c r="AA77" s="8" t="n">
        <v>0.0099042537385956</v>
      </c>
      <c r="AB77" s="8" t="n">
        <v>0.0954405658612121</v>
      </c>
      <c r="AC77" s="8" t="n">
        <v>0.167089853767554</v>
      </c>
      <c r="AD77" s="8" t="n">
        <v>0.424630863588883</v>
      </c>
      <c r="AE77" s="8" t="n">
        <v>0.00357443761983037</v>
      </c>
      <c r="AF77" s="8" t="n">
        <v>0.197998312441318</v>
      </c>
      <c r="AG77" s="8" t="n">
        <v>0.0233028866867085</v>
      </c>
      <c r="AH77" s="8" t="n">
        <v>0.00326829566912168</v>
      </c>
      <c r="AI77" s="17" t="n">
        <f aca="false">R77</f>
        <v>0.0680683853638386</v>
      </c>
      <c r="AJ77" s="17" t="n">
        <f aca="false">Q77</f>
        <v>0.00492409596249046</v>
      </c>
      <c r="AK77" s="8" t="n">
        <v>0.00106719630387947</v>
      </c>
      <c r="AL77" s="8" t="n">
        <v>0.000730852996568934</v>
      </c>
      <c r="AM77" s="17" t="n">
        <v>-37199.448018945</v>
      </c>
      <c r="AN77" s="9" t="n">
        <f aca="false">AJ77/AI77</f>
        <v>0.072340425531915</v>
      </c>
      <c r="AO77" s="8" t="n">
        <f aca="false">AI77-AJ77</f>
        <v>0.0631442894013481</v>
      </c>
      <c r="AP77" s="8" t="n">
        <f aca="false">AA77*$BA$3+AB77*$AW$3+AC77*$AY$3+AD77*$AX$3+AE77*$BB$3+AF77*$AZ$3+AG77*BD78</f>
        <v>3623.36064530714</v>
      </c>
      <c r="AQ77" s="8" t="n">
        <f aca="false">AP77/(D77*8.314)</f>
        <v>0.251770286983107</v>
      </c>
      <c r="AR77" s="8" t="n">
        <f aca="false">('[1]Sheet1 (4)'!AO77*$BE$3)/(8.314*'[1]Sheet1 (4)'!D77)</f>
        <v>-0.0623494831152453</v>
      </c>
      <c r="AS77" s="8" t="n">
        <f aca="false">AQ77+AR77</f>
        <v>0.189420803867861</v>
      </c>
      <c r="AT77" s="11" t="n">
        <f aca="false">EXP(AS77)</f>
        <v>1.20854940776071</v>
      </c>
      <c r="AU77" s="8" t="n">
        <v>4.66269495983177</v>
      </c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8" t="n">
        <v>1.53959359853686</v>
      </c>
    </row>
    <row r="78" customFormat="false" ht="13.8" hidden="false" customHeight="false" outlineLevel="0" collapsed="false">
      <c r="A78" s="3" t="n">
        <v>14</v>
      </c>
      <c r="B78" s="13" t="n">
        <v>0.0001</v>
      </c>
      <c r="C78" s="13" t="n">
        <v>-2.42</v>
      </c>
      <c r="D78" s="13" t="n">
        <v>1728</v>
      </c>
      <c r="E78" s="13" t="n">
        <v>0.0539235573061048</v>
      </c>
      <c r="F78" s="13" t="n">
        <v>0.0936396281999487</v>
      </c>
      <c r="G78" s="13" t="n">
        <v>0.151663365065326</v>
      </c>
      <c r="H78" s="13" t="n">
        <v>0.463523242768884</v>
      </c>
      <c r="I78" s="13" t="n">
        <v>0.00843953258955986</v>
      </c>
      <c r="J78" s="13" t="n">
        <v>0.103920356776904</v>
      </c>
      <c r="K78" s="13" t="n">
        <v>0.0128526859540612</v>
      </c>
      <c r="L78" s="13" t="n">
        <v>0.00175830680991435</v>
      </c>
      <c r="M78" s="13" t="n">
        <v>0.0545404793600306</v>
      </c>
      <c r="N78" s="13" t="n">
        <v>0.0526280209928607</v>
      </c>
      <c r="O78" s="13" t="n">
        <v>0.000149127213373661</v>
      </c>
      <c r="P78" s="13" t="n">
        <v>0.0029616969630325</v>
      </c>
      <c r="Q78" s="14" t="n">
        <v>0.0526280209928607</v>
      </c>
      <c r="R78" s="14" t="n">
        <v>0.0545404793600306</v>
      </c>
      <c r="S78" s="13" t="n">
        <v>0.491077329808328</v>
      </c>
      <c r="T78" s="13" t="n">
        <v>0.964935064935065</v>
      </c>
      <c r="U78" s="15" t="s">
        <v>34</v>
      </c>
      <c r="W78" s="16" t="n">
        <v>-37147.1699555256</v>
      </c>
      <c r="X78" s="16" t="n">
        <f aca="false">-W78/(8.314*D78)</f>
        <v>2.58566331914525</v>
      </c>
      <c r="Y78" s="5" t="n">
        <f aca="false">X78+C78/4 - LN(AN78)</f>
        <v>2.01635778927522</v>
      </c>
      <c r="Z78" s="6" t="n">
        <f aca="false">EXP(Y78)</f>
        <v>7.51091870566732</v>
      </c>
      <c r="AA78" s="8" t="n">
        <v>0.0539235573061048</v>
      </c>
      <c r="AB78" s="8" t="n">
        <v>0.0936396281999487</v>
      </c>
      <c r="AC78" s="8" t="n">
        <v>0.151663365065326</v>
      </c>
      <c r="AD78" s="8" t="n">
        <v>0.463523242768884</v>
      </c>
      <c r="AE78" s="8" t="n">
        <v>0.00843953258955986</v>
      </c>
      <c r="AF78" s="8" t="n">
        <v>0.103920356776904</v>
      </c>
      <c r="AG78" s="8" t="n">
        <v>0.0128526859540612</v>
      </c>
      <c r="AH78" s="8" t="n">
        <v>0.00175830680991435</v>
      </c>
      <c r="AI78" s="17" t="n">
        <f aca="false">R78</f>
        <v>0.0545404793600306</v>
      </c>
      <c r="AJ78" s="17" t="n">
        <f aca="false">Q78</f>
        <v>0.0526280209928607</v>
      </c>
      <c r="AK78" s="8" t="n">
        <v>0.000149127213373661</v>
      </c>
      <c r="AL78" s="8" t="n">
        <v>0.0029616969630325</v>
      </c>
      <c r="AM78" s="17" t="n">
        <v>-37147.1699555256</v>
      </c>
      <c r="AN78" s="9" t="n">
        <f aca="false">AJ78/AI78</f>
        <v>0.964935064935065</v>
      </c>
      <c r="AO78" s="8" t="n">
        <f aca="false">AI78-AJ78</f>
        <v>0.0019124583671699</v>
      </c>
      <c r="AP78" s="8" t="n">
        <f aca="false">AA78*$BA$3+AB78*$AW$3+AC78*$AY$3+AD78*$AX$3+AE78*$BB$3+AF78*$AZ$3+AG78*BD79</f>
        <v>8224.2674850139</v>
      </c>
      <c r="AQ78" s="8" t="n">
        <f aca="false">AP78/(D78*8.314)</f>
        <v>0.572457788528685</v>
      </c>
      <c r="AR78" s="8" t="n">
        <f aca="false">('[1]Sheet1 (4)'!AO78*$BE$3)/(8.314*'[1]Sheet1 (4)'!D78)</f>
        <v>-0.00189166442550073</v>
      </c>
      <c r="AS78" s="8" t="n">
        <f aca="false">AQ78+AR78</f>
        <v>0.570566124103184</v>
      </c>
      <c r="AT78" s="11" t="n">
        <f aca="false">EXP(AS78)</f>
        <v>1.7692683934476</v>
      </c>
      <c r="AU78" s="8" t="n">
        <v>2.49806322642555</v>
      </c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8" t="n">
        <v>0.915515722201947</v>
      </c>
    </row>
    <row r="79" customFormat="false" ht="13.8" hidden="false" customHeight="false" outlineLevel="0" collapsed="false">
      <c r="A79" s="3" t="n">
        <v>15</v>
      </c>
      <c r="B79" s="13" t="n">
        <v>0.0001</v>
      </c>
      <c r="C79" s="13" t="n">
        <v>-2.42</v>
      </c>
      <c r="D79" s="13" t="n">
        <v>1728</v>
      </c>
      <c r="E79" s="13" t="n">
        <v>0.0682572611441695</v>
      </c>
      <c r="F79" s="13" t="n">
        <v>0.0873454835920448</v>
      </c>
      <c r="G79" s="13" t="n">
        <v>0.181289653262325</v>
      </c>
      <c r="H79" s="13" t="n">
        <v>0.518423011116477</v>
      </c>
      <c r="I79" s="13" t="n">
        <v>0.0167519057533439</v>
      </c>
      <c r="J79" s="13" t="n">
        <v>0.0713721758392407</v>
      </c>
      <c r="K79" s="13" t="n">
        <v>0.00507023880970918</v>
      </c>
      <c r="L79" s="13" t="n">
        <v>0.0010025284453155</v>
      </c>
      <c r="M79" s="13" t="n">
        <v>0.0284772703416943</v>
      </c>
      <c r="N79" s="13" t="n">
        <v>0.0197518347089992</v>
      </c>
      <c r="O79" s="13" t="n">
        <v>0.000287785078739846</v>
      </c>
      <c r="P79" s="13" t="n">
        <v>0.001970851907941</v>
      </c>
      <c r="Q79" s="14" t="n">
        <v>0.0197518347089992</v>
      </c>
      <c r="R79" s="14" t="n">
        <v>0.0284772703416943</v>
      </c>
      <c r="S79" s="13" t="n">
        <v>0.409541804440246</v>
      </c>
      <c r="T79" s="13" t="n">
        <v>0.6936</v>
      </c>
      <c r="U79" s="15" t="s">
        <v>34</v>
      </c>
      <c r="W79" s="16" t="n">
        <v>-37147.1699555256</v>
      </c>
      <c r="X79" s="16" t="n">
        <f aca="false">-W79/(8.314*D79)</f>
        <v>2.58566331914525</v>
      </c>
      <c r="Y79" s="5" t="n">
        <f aca="false">X79+C79/4 - LN(AN79)</f>
        <v>2.34652317266105</v>
      </c>
      <c r="Z79" s="6" t="n">
        <f aca="false">EXP(Y79)</f>
        <v>10.4491765123631</v>
      </c>
      <c r="AA79" s="8" t="n">
        <v>0.0682572611441695</v>
      </c>
      <c r="AB79" s="8" t="n">
        <v>0.0873454835920448</v>
      </c>
      <c r="AC79" s="8" t="n">
        <v>0.181289653262325</v>
      </c>
      <c r="AD79" s="8" t="n">
        <v>0.518423011116477</v>
      </c>
      <c r="AE79" s="8" t="n">
        <v>0.0167519057533439</v>
      </c>
      <c r="AF79" s="8" t="n">
        <v>0.0713721758392407</v>
      </c>
      <c r="AG79" s="8" t="n">
        <v>0.00507023880970918</v>
      </c>
      <c r="AH79" s="8" t="n">
        <v>0.0010025284453155</v>
      </c>
      <c r="AI79" s="17" t="n">
        <f aca="false">R79</f>
        <v>0.0284772703416943</v>
      </c>
      <c r="AJ79" s="17" t="n">
        <f aca="false">Q79</f>
        <v>0.0197518347089992</v>
      </c>
      <c r="AK79" s="8" t="n">
        <v>0.000287785078739846</v>
      </c>
      <c r="AL79" s="8" t="n">
        <v>0.001970851907941</v>
      </c>
      <c r="AM79" s="17" t="n">
        <v>-37147.1699555256</v>
      </c>
      <c r="AN79" s="9" t="n">
        <f aca="false">AJ79/AI79</f>
        <v>0.693600000000001</v>
      </c>
      <c r="AO79" s="8" t="n">
        <f aca="false">AI79-AJ79</f>
        <v>0.0087254356326951</v>
      </c>
      <c r="AP79" s="8" t="n">
        <f aca="false">AA79*$BA$3+AB79*$AW$3+AC79*$AY$3+AD79*$AX$3+AE79*$BB$3+AF79*$AZ$3+AG79*BD80</f>
        <v>10653.3706740001</v>
      </c>
      <c r="AQ79" s="8" t="n">
        <f aca="false">AP79/(D79*8.314)</f>
        <v>0.741537775555962</v>
      </c>
      <c r="AR79" s="8" t="n">
        <f aca="false">('[1]Sheet1 (4)'!AO79*$BE$3)/(8.314*'[1]Sheet1 (4)'!D79)</f>
        <v>-0.0086305649663847</v>
      </c>
      <c r="AS79" s="8" t="n">
        <f aca="false">AQ79+AR79</f>
        <v>0.732907210589577</v>
      </c>
      <c r="AT79" s="11" t="n">
        <f aca="false">EXP(AS79)</f>
        <v>2.0811220816544</v>
      </c>
      <c r="AU79" s="8" t="n">
        <v>3.47530104037317</v>
      </c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8" t="n">
        <v>1.24568110558778</v>
      </c>
    </row>
    <row r="80" customFormat="false" ht="13.8" hidden="false" customHeight="false" outlineLevel="0" collapsed="false">
      <c r="A80" s="3" t="n">
        <v>16</v>
      </c>
      <c r="B80" s="13" t="n">
        <v>0.0001</v>
      </c>
      <c r="C80" s="13" t="n">
        <v>-2.42</v>
      </c>
      <c r="D80" s="13" t="n">
        <v>1728</v>
      </c>
      <c r="E80" s="13" t="n">
        <v>0.0666560195822323</v>
      </c>
      <c r="F80" s="13" t="n">
        <v>0.0826253125570764</v>
      </c>
      <c r="G80" s="13" t="n">
        <v>0.156876866945393</v>
      </c>
      <c r="H80" s="13" t="n">
        <v>0.369819825993683</v>
      </c>
      <c r="I80" s="13" t="n">
        <v>0.0335424807219999</v>
      </c>
      <c r="J80" s="13" t="n">
        <v>0.173836901206115</v>
      </c>
      <c r="K80" s="13" t="n">
        <v>0.0200378192211446</v>
      </c>
      <c r="L80" s="13" t="n">
        <v>0.00135001219508754</v>
      </c>
      <c r="M80" s="13" t="n">
        <v>0.0311232958524668</v>
      </c>
      <c r="N80" s="13" t="n">
        <v>0.0579221739646285</v>
      </c>
      <c r="O80" s="13" t="n">
        <v>0.000222261865214229</v>
      </c>
      <c r="P80" s="13" t="n">
        <v>0.00598702989495911</v>
      </c>
      <c r="Q80" s="14" t="n">
        <v>0.0579221739646285</v>
      </c>
      <c r="R80" s="14" t="n">
        <v>0.0311232958524668</v>
      </c>
      <c r="S80" s="13" t="n">
        <v>0.650478615965575</v>
      </c>
      <c r="T80" s="13" t="n">
        <v>1.86105527638191</v>
      </c>
      <c r="U80" s="15" t="s">
        <v>34</v>
      </c>
      <c r="W80" s="16" t="n">
        <v>-37147.1699555256</v>
      </c>
      <c r="X80" s="16" t="n">
        <f aca="false">-W80/(8.314*D80)</f>
        <v>2.58566331914525</v>
      </c>
      <c r="Y80" s="5" t="n">
        <f aca="false">X80+C80/4 - LN(AN80)</f>
        <v>1.35951963941044</v>
      </c>
      <c r="Z80" s="6" t="n">
        <f aca="false">EXP(Y80)</f>
        <v>3.89432217352786</v>
      </c>
      <c r="AA80" s="8" t="n">
        <v>0.0666560195822323</v>
      </c>
      <c r="AB80" s="8" t="n">
        <v>0.0826253125570764</v>
      </c>
      <c r="AC80" s="8" t="n">
        <v>0.156876866945393</v>
      </c>
      <c r="AD80" s="8" t="n">
        <v>0.369819825993683</v>
      </c>
      <c r="AE80" s="8" t="n">
        <v>0.0335424807219999</v>
      </c>
      <c r="AF80" s="8" t="n">
        <v>0.173836901206115</v>
      </c>
      <c r="AG80" s="8" t="n">
        <v>0.0200378192211446</v>
      </c>
      <c r="AH80" s="8" t="n">
        <v>0.00135001219508754</v>
      </c>
      <c r="AI80" s="17" t="n">
        <f aca="false">R80</f>
        <v>0.0311232958524668</v>
      </c>
      <c r="AJ80" s="17" t="n">
        <f aca="false">Q80</f>
        <v>0.0579221739646285</v>
      </c>
      <c r="AK80" s="8" t="n">
        <v>0.000222261865214229</v>
      </c>
      <c r="AL80" s="8" t="n">
        <v>0.00598702989495911</v>
      </c>
      <c r="AM80" s="17" t="n">
        <v>-37147.1699555256</v>
      </c>
      <c r="AN80" s="9" t="n">
        <f aca="false">AJ80/AI80</f>
        <v>1.86105527638191</v>
      </c>
      <c r="AO80" s="8" t="n">
        <f aca="false">AI80-AJ80</f>
        <v>-0.0267988781121617</v>
      </c>
      <c r="AP80" s="8" t="n">
        <f aca="false">AA80*$BA$3+AB80*$AW$3+AC80*$AY$3+AD80*$AX$3+AE80*$BB$3+AF80*$AZ$3+AG80*BD81</f>
        <v>1692.07520403449</v>
      </c>
      <c r="AQ80" s="8" t="n">
        <f aca="false">AP80/(D80*8.314)</f>
        <v>0.117778468549429</v>
      </c>
      <c r="AR80" s="8" t="n">
        <f aca="false">('[1]Sheet1 (4)'!AO80*$BE$3)/(8.314*'[1]Sheet1 (4)'!D80)</f>
        <v>0.0265074969674375</v>
      </c>
      <c r="AS80" s="8" t="n">
        <f aca="false">AQ80+AR80</f>
        <v>0.144285965516867</v>
      </c>
      <c r="AT80" s="11" t="n">
        <f aca="false">EXP(AS80)</f>
        <v>1.15521441278149</v>
      </c>
      <c r="AU80" s="8" t="n">
        <v>1.29521612398802</v>
      </c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8" t="n">
        <v>0.258677572337172</v>
      </c>
    </row>
    <row r="81" customFormat="false" ht="13.8" hidden="false" customHeight="false" outlineLevel="0" collapsed="false">
      <c r="A81" s="3" t="n">
        <v>17</v>
      </c>
      <c r="B81" s="13" t="n">
        <v>0.0001</v>
      </c>
      <c r="C81" s="13" t="n">
        <v>-2.42</v>
      </c>
      <c r="D81" s="13" t="n">
        <v>1728</v>
      </c>
      <c r="E81" s="13" t="n">
        <v>0.04294088498036</v>
      </c>
      <c r="F81" s="13" t="n">
        <v>0.100273529446496</v>
      </c>
      <c r="G81" s="13" t="n">
        <v>0.11466345055206</v>
      </c>
      <c r="H81" s="13" t="n">
        <v>0.385302247931124</v>
      </c>
      <c r="I81" s="13" t="n">
        <v>0.0473694255664605</v>
      </c>
      <c r="J81" s="13" t="n">
        <v>0.154562407190303</v>
      </c>
      <c r="K81" s="13" t="n">
        <v>0.042540947438708</v>
      </c>
      <c r="L81" s="13" t="n">
        <v>0.00106584565548901</v>
      </c>
      <c r="M81" s="13" t="n">
        <v>0.0419017405658062</v>
      </c>
      <c r="N81" s="13" t="n">
        <v>0.066921681608857</v>
      </c>
      <c r="O81" s="13" t="n">
        <v>0.000152980435279767</v>
      </c>
      <c r="P81" s="13" t="n">
        <v>0.00230485862905672</v>
      </c>
      <c r="Q81" s="14" t="n">
        <v>0.066921681608857</v>
      </c>
      <c r="R81" s="14" t="n">
        <v>0.0419017405658062</v>
      </c>
      <c r="S81" s="13" t="n">
        <v>0.61495659915424</v>
      </c>
      <c r="T81" s="13" t="n">
        <v>1.5971098265896</v>
      </c>
      <c r="U81" s="15" t="s">
        <v>34</v>
      </c>
      <c r="W81" s="16" t="n">
        <v>-37147.1699555256</v>
      </c>
      <c r="X81" s="16" t="n">
        <f aca="false">-W81/(8.314*D81)</f>
        <v>2.58566331914525</v>
      </c>
      <c r="Y81" s="5" t="n">
        <f aca="false">X81+C81/4 - LN(AN81)</f>
        <v>1.51246768171366</v>
      </c>
      <c r="Z81" s="6" t="n">
        <f aca="false">EXP(Y81)</f>
        <v>4.5379151191194</v>
      </c>
      <c r="AA81" s="8" t="n">
        <v>0.04294088498036</v>
      </c>
      <c r="AB81" s="8" t="n">
        <v>0.100273529446496</v>
      </c>
      <c r="AC81" s="8" t="n">
        <v>0.11466345055206</v>
      </c>
      <c r="AD81" s="8" t="n">
        <v>0.385302247931124</v>
      </c>
      <c r="AE81" s="8" t="n">
        <v>0.0473694255664605</v>
      </c>
      <c r="AF81" s="8" t="n">
        <v>0.154562407190303</v>
      </c>
      <c r="AG81" s="8" t="n">
        <v>0.042540947438708</v>
      </c>
      <c r="AH81" s="8" t="n">
        <v>0.00106584565548901</v>
      </c>
      <c r="AI81" s="17" t="n">
        <f aca="false">R81</f>
        <v>0.0419017405658062</v>
      </c>
      <c r="AJ81" s="17" t="n">
        <f aca="false">Q81</f>
        <v>0.066921681608857</v>
      </c>
      <c r="AK81" s="8" t="n">
        <v>0.000152980435279767</v>
      </c>
      <c r="AL81" s="8" t="n">
        <v>0.00230485862905672</v>
      </c>
      <c r="AM81" s="17" t="n">
        <v>-37147.1699555256</v>
      </c>
      <c r="AN81" s="9" t="n">
        <f aca="false">AJ81/AI81</f>
        <v>1.5971098265896</v>
      </c>
      <c r="AO81" s="8" t="n">
        <f aca="false">AI81-AJ81</f>
        <v>-0.0250199410430508</v>
      </c>
      <c r="AP81" s="8" t="n">
        <f aca="false">AA81*$BA$3+AB81*$AW$3+AC81*$AY$3+AD81*$AX$3+AE81*$BB$3+AF81*$AZ$3+AG81*BD82</f>
        <v>1543.12035077854</v>
      </c>
      <c r="AQ81" s="8" t="n">
        <f aca="false">AP81/(D81*8.314)</f>
        <v>0.10741032743037</v>
      </c>
      <c r="AR81" s="8" t="n">
        <f aca="false">('[1]Sheet1 (4)'!AO81*$BE$3)/(8.314*'[1]Sheet1 (4)'!D81)</f>
        <v>0.024747902078153</v>
      </c>
      <c r="AS81" s="8" t="n">
        <f aca="false">AQ81+AR81</f>
        <v>0.132158229508523</v>
      </c>
      <c r="AT81" s="11" t="n">
        <f aca="false">EXP(AS81)</f>
        <v>1.14128889056124</v>
      </c>
      <c r="AU81" s="8" t="n">
        <v>1.50926928221965</v>
      </c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8" t="n">
        <v>0.411625614640385</v>
      </c>
    </row>
    <row r="82" customFormat="false" ht="13.8" hidden="false" customHeight="false" outlineLevel="0" collapsed="false">
      <c r="A82" s="3" t="n">
        <v>18</v>
      </c>
      <c r="B82" s="13" t="n">
        <v>0.0001</v>
      </c>
      <c r="C82" s="13" t="n">
        <v>-2.42</v>
      </c>
      <c r="D82" s="13" t="n">
        <v>1728</v>
      </c>
      <c r="E82" s="13" t="n">
        <v>0.0515352002418225</v>
      </c>
      <c r="F82" s="13" t="n">
        <v>0.0975208060406431</v>
      </c>
      <c r="G82" s="13" t="n">
        <v>0.152973813397087</v>
      </c>
      <c r="H82" s="13" t="n">
        <v>0.463094459558172</v>
      </c>
      <c r="I82" s="13" t="n">
        <v>0.0186171443622252</v>
      </c>
      <c r="J82" s="13" t="n">
        <v>0.109073301773802</v>
      </c>
      <c r="K82" s="13" t="n">
        <v>0.0194540052455138</v>
      </c>
      <c r="L82" s="13" t="n">
        <v>0.000716597849330838</v>
      </c>
      <c r="M82" s="13" t="n">
        <v>0.0420253674527936</v>
      </c>
      <c r="N82" s="13" t="n">
        <v>0.0409276899446983</v>
      </c>
      <c r="O82" s="13" t="n">
        <v>0.000297130963986932</v>
      </c>
      <c r="P82" s="13" t="n">
        <v>0.00376448316992498</v>
      </c>
      <c r="Q82" s="14" t="n">
        <v>0.0409276899446983</v>
      </c>
      <c r="R82" s="14" t="n">
        <v>0.0420253674527936</v>
      </c>
      <c r="S82" s="13" t="n">
        <v>0.493383742911153</v>
      </c>
      <c r="T82" s="13" t="n">
        <v>0.973880597014925</v>
      </c>
      <c r="U82" s="15" t="s">
        <v>34</v>
      </c>
      <c r="W82" s="16" t="n">
        <v>-37147.1699555256</v>
      </c>
      <c r="X82" s="16" t="n">
        <f aca="false">-W82/(8.314*D82)</f>
        <v>2.58566331914525</v>
      </c>
      <c r="Y82" s="5" t="n">
        <f aca="false">X82+C82/4 - LN(AN82)</f>
        <v>2.00712989233341</v>
      </c>
      <c r="Z82" s="6" t="n">
        <f aca="false">EXP(Y82)</f>
        <v>7.44192753320047</v>
      </c>
      <c r="AA82" s="8" t="n">
        <v>0.0515352002418225</v>
      </c>
      <c r="AB82" s="8" t="n">
        <v>0.0975208060406431</v>
      </c>
      <c r="AC82" s="8" t="n">
        <v>0.152973813397087</v>
      </c>
      <c r="AD82" s="8" t="n">
        <v>0.463094459558172</v>
      </c>
      <c r="AE82" s="8" t="n">
        <v>0.0186171443622252</v>
      </c>
      <c r="AF82" s="8" t="n">
        <v>0.109073301773802</v>
      </c>
      <c r="AG82" s="8" t="n">
        <v>0.0194540052455138</v>
      </c>
      <c r="AH82" s="8" t="n">
        <v>0.000716597849330838</v>
      </c>
      <c r="AI82" s="17" t="n">
        <f aca="false">R82</f>
        <v>0.0420253674527936</v>
      </c>
      <c r="AJ82" s="17" t="n">
        <f aca="false">Q82</f>
        <v>0.0409276899446983</v>
      </c>
      <c r="AK82" s="8" t="n">
        <v>0.000297130963986932</v>
      </c>
      <c r="AL82" s="8" t="n">
        <v>0.00376448316992498</v>
      </c>
      <c r="AM82" s="17" t="n">
        <v>-37147.1699555256</v>
      </c>
      <c r="AN82" s="9" t="n">
        <f aca="false">AJ82/AI82</f>
        <v>0.973880597014927</v>
      </c>
      <c r="AO82" s="8" t="n">
        <f aca="false">AI82-AJ82</f>
        <v>0.0010976775080953</v>
      </c>
      <c r="AP82" s="8" t="n">
        <f aca="false">AA82*$BA$3+AB82*$AW$3+AC82*$AY$3+AD82*$AX$3+AE82*$BB$3+AF82*$AZ$3+AG82*BD83</f>
        <v>7636.42941724835</v>
      </c>
      <c r="AQ82" s="8" t="n">
        <f aca="false">AP82/(D82*8.314)</f>
        <v>0.531540773013415</v>
      </c>
      <c r="AR82" s="8" t="n">
        <f aca="false">('[1]Sheet1 (4)'!AO82*$BE$3)/(8.314*'[1]Sheet1 (4)'!D82)</f>
        <v>-0.00108574258576355</v>
      </c>
      <c r="AS82" s="8" t="n">
        <f aca="false">AQ82+AR82</f>
        <v>0.530455030427652</v>
      </c>
      <c r="AT82" s="11" t="n">
        <f aca="false">EXP(AS82)</f>
        <v>1.69970555042443</v>
      </c>
      <c r="AU82" s="8" t="n">
        <v>2.47511739015157</v>
      </c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8" t="n">
        <v>0.906287825260139</v>
      </c>
    </row>
    <row r="83" customFormat="false" ht="13.8" hidden="false" customHeight="false" outlineLevel="0" collapsed="false">
      <c r="A83" s="3" t="n">
        <v>19</v>
      </c>
      <c r="B83" s="13" t="n">
        <v>0.0001</v>
      </c>
      <c r="C83" s="13" t="n">
        <v>-7.93</v>
      </c>
      <c r="D83" s="13" t="n">
        <v>1635</v>
      </c>
      <c r="E83" s="13" t="n">
        <v>0.0560153883220466</v>
      </c>
      <c r="F83" s="13" t="n">
        <v>0.0968742013151536</v>
      </c>
      <c r="G83" s="13" t="n">
        <v>0.154258631014354</v>
      </c>
      <c r="H83" s="13" t="n">
        <v>0.475623480232229</v>
      </c>
      <c r="I83" s="13" t="n">
        <v>0.0111670549066459</v>
      </c>
      <c r="J83" s="13" t="n">
        <v>0.104990257291948</v>
      </c>
      <c r="K83" s="13" t="n">
        <v>0.0136439580626313</v>
      </c>
      <c r="L83" s="13" t="n">
        <v>0.000866273652842774</v>
      </c>
      <c r="M83" s="13" t="n">
        <v>0.0750674246502311</v>
      </c>
      <c r="N83" s="13" t="n">
        <v>0.00767735024831909</v>
      </c>
      <c r="O83" s="13" t="n">
        <v>0.000293884946902432</v>
      </c>
      <c r="P83" s="13" t="n">
        <v>0.00352209535669648</v>
      </c>
      <c r="Q83" s="14" t="n">
        <v>0.00767735024831909</v>
      </c>
      <c r="R83" s="14" t="n">
        <v>0.0750674246502311</v>
      </c>
      <c r="S83" s="13" t="n">
        <v>0.0927835051546392</v>
      </c>
      <c r="T83" s="13" t="n">
        <v>0.102272727272727</v>
      </c>
      <c r="U83" s="15" t="s">
        <v>34</v>
      </c>
      <c r="W83" s="16" t="n">
        <v>-35465.6403861963</v>
      </c>
      <c r="X83" s="16" t="n">
        <f aca="false">-W83/(8.314*D83)</f>
        <v>2.60903574356333</v>
      </c>
      <c r="Y83" s="5" t="n">
        <f aca="false">X83+C83/4 - LN(AN83)</f>
        <v>2.90664798070532</v>
      </c>
      <c r="Z83" s="6" t="n">
        <f aca="false">EXP(Y83)</f>
        <v>18.2953692376997</v>
      </c>
      <c r="AA83" s="8" t="n">
        <v>0.0560153883220466</v>
      </c>
      <c r="AB83" s="8" t="n">
        <v>0.0968742013151536</v>
      </c>
      <c r="AC83" s="8" t="n">
        <v>0.154258631014354</v>
      </c>
      <c r="AD83" s="8" t="n">
        <v>0.475623480232229</v>
      </c>
      <c r="AE83" s="8" t="n">
        <v>0.0111670549066459</v>
      </c>
      <c r="AF83" s="8" t="n">
        <v>0.104990257291948</v>
      </c>
      <c r="AG83" s="8" t="n">
        <v>0.0136439580626313</v>
      </c>
      <c r="AH83" s="8" t="n">
        <v>0.000866273652842774</v>
      </c>
      <c r="AI83" s="17" t="n">
        <f aca="false">R83</f>
        <v>0.0750674246502311</v>
      </c>
      <c r="AJ83" s="17" t="n">
        <f aca="false">Q83</f>
        <v>0.00767735024831909</v>
      </c>
      <c r="AK83" s="8" t="n">
        <v>0.000293884946902432</v>
      </c>
      <c r="AL83" s="8" t="n">
        <v>0.00352209535669648</v>
      </c>
      <c r="AM83" s="17" t="n">
        <v>-35465.6403861963</v>
      </c>
      <c r="AN83" s="9" t="n">
        <f aca="false">AJ83/AI83</f>
        <v>0.102272727272727</v>
      </c>
      <c r="AO83" s="8" t="n">
        <f aca="false">AI83-AJ83</f>
        <v>0.067390074401912</v>
      </c>
      <c r="AP83" s="8" t="n">
        <f aca="false">AA83*$BA$3+AB83*$AW$3+AC83*$AY$3+AD83*$AX$3+AE83*$BB$3+AF83*$AZ$3+AG83*BD84</f>
        <v>8383.449598008</v>
      </c>
      <c r="AQ83" s="8" t="n">
        <f aca="false">AP83/(D83*8.314)</f>
        <v>0.61672986635475</v>
      </c>
      <c r="AR83" s="8" t="n">
        <f aca="false">('[1]Sheet1 (4)'!AO83*$BE$3)/(8.314*'[1]Sheet1 (4)'!D83)</f>
        <v>-0.0704488687902611</v>
      </c>
      <c r="AS83" s="8" t="n">
        <f aca="false">AQ83+AR83</f>
        <v>0.546280997564489</v>
      </c>
      <c r="AT83" s="11" t="n">
        <f aca="false">EXP(AS83)</f>
        <v>1.72681901712052</v>
      </c>
      <c r="AU83" s="8" t="n">
        <v>9.53339745965908</v>
      </c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8" t="n">
        <v>2.25480115567274</v>
      </c>
    </row>
    <row r="84" customFormat="false" ht="13.8" hidden="false" customHeight="false" outlineLevel="0" collapsed="false">
      <c r="A84" s="3" t="n">
        <v>20</v>
      </c>
      <c r="B84" s="13" t="n">
        <v>0.0001</v>
      </c>
      <c r="C84" s="13" t="n">
        <v>-7.93</v>
      </c>
      <c r="D84" s="13" t="n">
        <v>1635</v>
      </c>
      <c r="E84" s="13" t="n">
        <v>0.0457272065530363</v>
      </c>
      <c r="F84" s="13" t="n">
        <v>0.086611901932106</v>
      </c>
      <c r="G84" s="13" t="n">
        <v>0.154540025911399</v>
      </c>
      <c r="H84" s="13" t="n">
        <v>0.381224672552227</v>
      </c>
      <c r="I84" s="13" t="n">
        <v>0.0300398559474798</v>
      </c>
      <c r="J84" s="13" t="n">
        <v>0.179217987397507</v>
      </c>
      <c r="K84" s="13" t="n">
        <v>0.0213874969597184</v>
      </c>
      <c r="L84" s="13" t="n">
        <v>0.00151951055908256</v>
      </c>
      <c r="M84" s="13" t="n">
        <v>0.0785161540519274</v>
      </c>
      <c r="N84" s="13" t="n">
        <v>0.0079382430576071</v>
      </c>
      <c r="O84" s="13" t="n">
        <v>0.000298445505102315</v>
      </c>
      <c r="P84" s="13" t="n">
        <v>0.0129784995728073</v>
      </c>
      <c r="Q84" s="14" t="n">
        <v>0.0079382430576071</v>
      </c>
      <c r="R84" s="14" t="n">
        <v>0.0785161540519274</v>
      </c>
      <c r="S84" s="13" t="n">
        <v>0.0918200036436509</v>
      </c>
      <c r="T84" s="13" t="n">
        <v>0.101103309929789</v>
      </c>
      <c r="U84" s="15" t="s">
        <v>34</v>
      </c>
      <c r="W84" s="16" t="n">
        <v>-35465.6403861963</v>
      </c>
      <c r="X84" s="16" t="n">
        <f aca="false">-W84/(8.314*D84)</f>
        <v>2.60903574356333</v>
      </c>
      <c r="Y84" s="5" t="n">
        <f aca="false">X84+C84/4 - LN(AN84)</f>
        <v>2.9181481578879</v>
      </c>
      <c r="Z84" s="6" t="n">
        <f aca="false">EXP(Y84)</f>
        <v>18.5069836951974</v>
      </c>
      <c r="AA84" s="8" t="n">
        <v>0.0457272065530363</v>
      </c>
      <c r="AB84" s="8" t="n">
        <v>0.086611901932106</v>
      </c>
      <c r="AC84" s="8" t="n">
        <v>0.154540025911399</v>
      </c>
      <c r="AD84" s="8" t="n">
        <v>0.381224672552227</v>
      </c>
      <c r="AE84" s="8" t="n">
        <v>0.0300398559474798</v>
      </c>
      <c r="AF84" s="8" t="n">
        <v>0.179217987397507</v>
      </c>
      <c r="AG84" s="8" t="n">
        <v>0.0213874969597184</v>
      </c>
      <c r="AH84" s="8" t="n">
        <v>0.00151951055908256</v>
      </c>
      <c r="AI84" s="17" t="n">
        <f aca="false">R84</f>
        <v>0.0785161540519274</v>
      </c>
      <c r="AJ84" s="17" t="n">
        <f aca="false">Q84</f>
        <v>0.0079382430576071</v>
      </c>
      <c r="AK84" s="8" t="n">
        <v>0.000298445505102315</v>
      </c>
      <c r="AL84" s="8" t="n">
        <v>0.0129784995728073</v>
      </c>
      <c r="AM84" s="17" t="n">
        <v>-35465.6403861963</v>
      </c>
      <c r="AN84" s="9" t="n">
        <f aca="false">AJ84/AI84</f>
        <v>0.101103309929789</v>
      </c>
      <c r="AO84" s="8" t="n">
        <f aca="false">AI84-AJ84</f>
        <v>0.0705779109943203</v>
      </c>
      <c r="AP84" s="8" t="n">
        <f aca="false">AA84*$BA$3+AB84*$AW$3+AC84*$AY$3+AD84*$AX$3+AE84*$BB$3+AF84*$AZ$3+AG84*BD85</f>
        <v>1818.52979620018</v>
      </c>
      <c r="AQ84" s="8" t="n">
        <f aca="false">AP84/(D84*8.314)</f>
        <v>0.133780447423357</v>
      </c>
      <c r="AR84" s="8" t="n">
        <f aca="false">('[1]Sheet1 (4)'!AO84*$BE$3)/(8.314*'[1]Sheet1 (4)'!D84)</f>
        <v>-0.0737813993419264</v>
      </c>
      <c r="AS84" s="8" t="n">
        <f aca="false">AQ84+AR84</f>
        <v>0.0599990480814305</v>
      </c>
      <c r="AT84" s="11" t="n">
        <f aca="false">EXP(AS84)</f>
        <v>1.06183553576391</v>
      </c>
      <c r="AU84" s="8" t="n">
        <v>9.64366605852283</v>
      </c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8" t="n">
        <v>2.26630133285532</v>
      </c>
    </row>
    <row r="85" customFormat="false" ht="13.8" hidden="false" customHeight="false" outlineLevel="0" collapsed="false">
      <c r="A85" s="3" t="n">
        <v>21</v>
      </c>
      <c r="B85" s="13" t="n">
        <v>0.0001</v>
      </c>
      <c r="C85" s="13" t="n">
        <v>-7.93</v>
      </c>
      <c r="D85" s="13" t="n">
        <v>1635</v>
      </c>
      <c r="E85" s="13" t="n">
        <v>0.0297833463229296</v>
      </c>
      <c r="F85" s="13" t="n">
        <v>0.103436631049962</v>
      </c>
      <c r="G85" s="13" t="n">
        <v>0.119936367668072</v>
      </c>
      <c r="H85" s="13" t="n">
        <v>0.395473200257967</v>
      </c>
      <c r="I85" s="13" t="n">
        <v>0.0383064528770446</v>
      </c>
      <c r="J85" s="13" t="n">
        <v>0.159204617425972</v>
      </c>
      <c r="K85" s="13" t="n">
        <v>0.044182829159039</v>
      </c>
      <c r="L85" s="13" t="n">
        <v>0.00113945454021081</v>
      </c>
      <c r="M85" s="13" t="n">
        <v>0.0926489582316411</v>
      </c>
      <c r="N85" s="13" t="n">
        <v>0.00887217965072895</v>
      </c>
      <c r="O85" s="13" t="n">
        <v>0.000151863670637509</v>
      </c>
      <c r="P85" s="13" t="n">
        <v>0.00686409914579548</v>
      </c>
      <c r="Q85" s="14" t="n">
        <v>0.00887217965072895</v>
      </c>
      <c r="R85" s="14" t="n">
        <v>0.0926489582316411</v>
      </c>
      <c r="S85" s="13" t="n">
        <v>0.0873924370411305</v>
      </c>
      <c r="T85" s="13" t="n">
        <v>0.0957612456747405</v>
      </c>
      <c r="U85" s="15" t="s">
        <v>34</v>
      </c>
      <c r="W85" s="16" t="n">
        <v>-35465.6403861963</v>
      </c>
      <c r="X85" s="16" t="n">
        <f aca="false">-W85/(8.314*D85)</f>
        <v>2.60903574356333</v>
      </c>
      <c r="Y85" s="5" t="n">
        <f aca="false">X85+C85/4 - LN(AN85)</f>
        <v>2.97243295308106</v>
      </c>
      <c r="Z85" s="6" t="n">
        <f aca="false">EXP(Y85)</f>
        <v>19.5394002575581</v>
      </c>
      <c r="AA85" s="8" t="n">
        <v>0.0297833463229296</v>
      </c>
      <c r="AB85" s="8" t="n">
        <v>0.103436631049962</v>
      </c>
      <c r="AC85" s="8" t="n">
        <v>0.119936367668072</v>
      </c>
      <c r="AD85" s="8" t="n">
        <v>0.395473200257967</v>
      </c>
      <c r="AE85" s="8" t="n">
        <v>0.0383064528770446</v>
      </c>
      <c r="AF85" s="8" t="n">
        <v>0.159204617425972</v>
      </c>
      <c r="AG85" s="8" t="n">
        <v>0.044182829159039</v>
      </c>
      <c r="AH85" s="8" t="n">
        <v>0.00113945454021081</v>
      </c>
      <c r="AI85" s="17" t="n">
        <f aca="false">R85</f>
        <v>0.0926489582316411</v>
      </c>
      <c r="AJ85" s="17" t="n">
        <f aca="false">Q85</f>
        <v>0.00887217965072895</v>
      </c>
      <c r="AK85" s="8" t="n">
        <v>0.000151863670637509</v>
      </c>
      <c r="AL85" s="8" t="n">
        <v>0.00686409914579548</v>
      </c>
      <c r="AM85" s="17" t="n">
        <v>-35465.6403861963</v>
      </c>
      <c r="AN85" s="9" t="n">
        <f aca="false">AJ85/AI85</f>
        <v>0.0957612456747405</v>
      </c>
      <c r="AO85" s="8" t="n">
        <f aca="false">AI85-AJ85</f>
        <v>0.0837767785809121</v>
      </c>
      <c r="AP85" s="8" t="n">
        <f aca="false">AA85*$BA$3+AB85*$AW$3+AC85*$AY$3+AD85*$AX$3+AE85*$BB$3+AF85*$AZ$3+AG85*BD86</f>
        <v>2293.04370513797</v>
      </c>
      <c r="AQ85" s="8" t="n">
        <f aca="false">AP85/(D85*8.314)</f>
        <v>0.168688142188076</v>
      </c>
      <c r="AR85" s="8" t="n">
        <f aca="false">('[1]Sheet1 (4)'!AO85*$BE$3)/(8.314*'[1]Sheet1 (4)'!D85)</f>
        <v>-0.0875793554807232</v>
      </c>
      <c r="AS85" s="8" t="n">
        <f aca="false">AQ85+AR85</f>
        <v>0.0811087867073529</v>
      </c>
      <c r="AT85" s="11" t="n">
        <f aca="false">EXP(AS85)</f>
        <v>1.0844888681229</v>
      </c>
      <c r="AU85" s="8" t="n">
        <v>10.1816403024445</v>
      </c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8" t="n">
        <v>2.32058612804848</v>
      </c>
    </row>
    <row r="86" customFormat="false" ht="13.8" hidden="false" customHeight="false" outlineLevel="0" collapsed="false">
      <c r="A86" s="3" t="n">
        <v>22</v>
      </c>
      <c r="B86" s="13" t="n">
        <v>0.0001</v>
      </c>
      <c r="C86" s="13" t="n">
        <v>-7.93</v>
      </c>
      <c r="D86" s="13" t="n">
        <v>1635</v>
      </c>
      <c r="E86" s="13" t="n">
        <v>0.0551927507898291</v>
      </c>
      <c r="F86" s="13" t="n">
        <v>0.0887956639975972</v>
      </c>
      <c r="G86" s="13" t="n">
        <v>0.15334891316646</v>
      </c>
      <c r="H86" s="13" t="n">
        <v>0.471129935317405</v>
      </c>
      <c r="I86" s="13" t="n">
        <v>0.0154986174010622</v>
      </c>
      <c r="J86" s="13" t="n">
        <v>0.0987178685596725</v>
      </c>
      <c r="K86" s="13" t="n">
        <v>0.0229267884617916</v>
      </c>
      <c r="L86" s="13" t="n">
        <v>0.000637154649828821</v>
      </c>
      <c r="M86" s="13" t="n">
        <v>0.0813293619197211</v>
      </c>
      <c r="N86" s="13" t="n">
        <v>0.00825842026050784</v>
      </c>
      <c r="O86" s="13" t="n">
        <v>0.000297214361479493</v>
      </c>
      <c r="P86" s="13" t="n">
        <v>0.00386731111464542</v>
      </c>
      <c r="Q86" s="14" t="n">
        <v>0.00825842026050784</v>
      </c>
      <c r="R86" s="14" t="n">
        <v>0.0813293619197211</v>
      </c>
      <c r="S86" s="13" t="n">
        <v>0.0921824389389828</v>
      </c>
      <c r="T86" s="13" t="n">
        <v>0.101542912246866</v>
      </c>
      <c r="U86" s="15" t="s">
        <v>34</v>
      </c>
      <c r="W86" s="16" t="n">
        <v>-35465.6403861963</v>
      </c>
      <c r="X86" s="16" t="n">
        <f aca="false">-W86/(8.314*D86)</f>
        <v>2.60903574356333</v>
      </c>
      <c r="Y86" s="5" t="n">
        <f aca="false">X86+C86/4 - LN(AN86)</f>
        <v>2.91380953265293</v>
      </c>
      <c r="Z86" s="6" t="n">
        <f aca="false">EXP(Y86)</f>
        <v>18.4268627617469</v>
      </c>
      <c r="AA86" s="8" t="n">
        <v>0.0551927507898291</v>
      </c>
      <c r="AB86" s="8" t="n">
        <v>0.0887956639975972</v>
      </c>
      <c r="AC86" s="8" t="n">
        <v>0.15334891316646</v>
      </c>
      <c r="AD86" s="8" t="n">
        <v>0.471129935317405</v>
      </c>
      <c r="AE86" s="8" t="n">
        <v>0.0154986174010622</v>
      </c>
      <c r="AF86" s="8" t="n">
        <v>0.0987178685596725</v>
      </c>
      <c r="AG86" s="8" t="n">
        <v>0.0229267884617916</v>
      </c>
      <c r="AH86" s="8" t="n">
        <v>0.000637154649828821</v>
      </c>
      <c r="AI86" s="17" t="n">
        <f aca="false">R86</f>
        <v>0.0813293619197211</v>
      </c>
      <c r="AJ86" s="17" t="n">
        <f aca="false">Q86</f>
        <v>0.00825842026050784</v>
      </c>
      <c r="AK86" s="8" t="n">
        <v>0.000297214361479493</v>
      </c>
      <c r="AL86" s="8" t="n">
        <v>0.00386731111464542</v>
      </c>
      <c r="AM86" s="17" t="n">
        <v>-35465.6403861963</v>
      </c>
      <c r="AN86" s="9" t="n">
        <f aca="false">AJ86/AI86</f>
        <v>0.101542912246866</v>
      </c>
      <c r="AO86" s="8" t="n">
        <f aca="false">AI86-AJ86</f>
        <v>0.0730709416592133</v>
      </c>
      <c r="AP86" s="8" t="n">
        <f aca="false">AA86*$BA$3+AB86*$AW$3+AC86*$AY$3+AD86*$AX$3+AE86*$BB$3+AF86*$AZ$3+AG86*BD87</f>
        <v>7877.50996772207</v>
      </c>
      <c r="AQ86" s="8" t="n">
        <f aca="false">AP86/(D86*8.314)</f>
        <v>0.57951033316355</v>
      </c>
      <c r="AR86" s="8" t="n">
        <f aca="false">('[1]Sheet1 (4)'!AO86*$BE$3)/(8.314*'[1]Sheet1 (4)'!D86)</f>
        <v>-0.0763875871486601</v>
      </c>
      <c r="AS86" s="8" t="n">
        <f aca="false">AQ86+AR86</f>
        <v>0.50312274601489</v>
      </c>
      <c r="AT86" s="11" t="n">
        <f aca="false">EXP(AS86)</f>
        <v>1.65387785564002</v>
      </c>
      <c r="AU86" s="8" t="n">
        <v>9.60191643906999</v>
      </c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8" t="n">
        <v>2.26196270762035</v>
      </c>
    </row>
    <row r="87" customFormat="false" ht="13.8" hidden="false" customHeight="false" outlineLevel="0" collapsed="false">
      <c r="A87" s="3" t="n">
        <v>23</v>
      </c>
      <c r="B87" s="13" t="n">
        <v>0.0001</v>
      </c>
      <c r="C87" s="13" t="n">
        <v>-9.97</v>
      </c>
      <c r="D87" s="13" t="n">
        <v>1634</v>
      </c>
      <c r="E87" s="13" t="n">
        <v>0.0207807680245686</v>
      </c>
      <c r="F87" s="13" t="n">
        <v>0.089872183141968</v>
      </c>
      <c r="G87" s="13" t="n">
        <v>0.167479456584562</v>
      </c>
      <c r="H87" s="13" t="n">
        <v>0.403394289772161</v>
      </c>
      <c r="I87" s="13" t="n">
        <v>0.0119931560141792</v>
      </c>
      <c r="J87" s="13" t="n">
        <v>0.191248005726108</v>
      </c>
      <c r="K87" s="13" t="n">
        <v>0.0218396162341985</v>
      </c>
      <c r="L87" s="13" t="n">
        <v>0.00154139033428255</v>
      </c>
      <c r="M87" s="13" t="n">
        <v>0.0806852488652335</v>
      </c>
      <c r="N87" s="13" t="n">
        <v>0.00567992197457238</v>
      </c>
      <c r="O87" s="13" t="n">
        <v>0.000302742889231734</v>
      </c>
      <c r="P87" s="13" t="n">
        <v>0.0051832204389348</v>
      </c>
      <c r="Q87" s="14" t="n">
        <v>0.00567992197457238</v>
      </c>
      <c r="R87" s="14" t="n">
        <v>0.0806852488652335</v>
      </c>
      <c r="S87" s="13" t="n">
        <v>0.065766349088891</v>
      </c>
      <c r="T87" s="13" t="n">
        <v>0.0703960396039604</v>
      </c>
      <c r="U87" s="15" t="s">
        <v>34</v>
      </c>
      <c r="W87" s="16" t="n">
        <v>-35446.8870596273</v>
      </c>
      <c r="X87" s="16" t="n">
        <f aca="false">-W87/(8.314*D87)</f>
        <v>2.60925202476801</v>
      </c>
      <c r="Y87" s="5" t="n">
        <f aca="false">X87+C87/4 - LN(AN87)</f>
        <v>2.77037029779412</v>
      </c>
      <c r="Z87" s="6" t="n">
        <f aca="false">EXP(Y87)</f>
        <v>15.9645445510276</v>
      </c>
      <c r="AA87" s="8" t="n">
        <v>0.0207807680245686</v>
      </c>
      <c r="AB87" s="8" t="n">
        <v>0.089872183141968</v>
      </c>
      <c r="AC87" s="8" t="n">
        <v>0.167479456584562</v>
      </c>
      <c r="AD87" s="8" t="n">
        <v>0.403394289772161</v>
      </c>
      <c r="AE87" s="8" t="n">
        <v>0.0119931560141792</v>
      </c>
      <c r="AF87" s="8" t="n">
        <v>0.191248005726108</v>
      </c>
      <c r="AG87" s="8" t="n">
        <v>0.0218396162341985</v>
      </c>
      <c r="AH87" s="8" t="n">
        <v>0.00154139033428255</v>
      </c>
      <c r="AI87" s="17" t="n">
        <f aca="false">R87</f>
        <v>0.0806852488652335</v>
      </c>
      <c r="AJ87" s="17" t="n">
        <f aca="false">Q87</f>
        <v>0.00567992197457238</v>
      </c>
      <c r="AK87" s="8" t="n">
        <v>0.000302742889231734</v>
      </c>
      <c r="AL87" s="8" t="n">
        <v>0.0051832204389348</v>
      </c>
      <c r="AM87" s="17" t="n">
        <v>-35446.8870596273</v>
      </c>
      <c r="AN87" s="9" t="n">
        <f aca="false">AJ87/AI87</f>
        <v>0.0703960396039604</v>
      </c>
      <c r="AO87" s="8" t="n">
        <f aca="false">AI87-AJ87</f>
        <v>0.0750053268906611</v>
      </c>
      <c r="AP87" s="8" t="n">
        <f aca="false">AA87*$BA$3+AB87*$AW$3+AC87*$AY$3+AD87*$AX$3+AE87*$BB$3+AF87*$AZ$3+AG87*BD88</f>
        <v>3050.06497440969</v>
      </c>
      <c r="AQ87" s="8" t="n">
        <f aca="false">AP87/(D87*8.314)</f>
        <v>0.224515856548001</v>
      </c>
      <c r="AR87" s="8" t="n">
        <f aca="false">('[1]Sheet1 (4)'!AO87*$BE$3)/(8.314*'[1]Sheet1 (4)'!D87)</f>
        <v>-0.0784577593434912</v>
      </c>
      <c r="AS87" s="8" t="n">
        <f aca="false">AQ87+AR87</f>
        <v>0.14605809720451</v>
      </c>
      <c r="AT87" s="11" t="n">
        <f aca="false">EXP(AS87)</f>
        <v>1.15726341986736</v>
      </c>
      <c r="AU87" s="8" t="n">
        <v>8.36270856746617</v>
      </c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8" t="n">
        <v>2.12378236594646</v>
      </c>
    </row>
    <row r="88" customFormat="false" ht="13.8" hidden="false" customHeight="false" outlineLevel="0" collapsed="false">
      <c r="A88" s="3" t="n">
        <v>24</v>
      </c>
      <c r="B88" s="13" t="n">
        <v>0.0001</v>
      </c>
      <c r="C88" s="13" t="n">
        <v>-9.97</v>
      </c>
      <c r="D88" s="13" t="n">
        <v>1634</v>
      </c>
      <c r="E88" s="13" t="n">
        <v>0.0195882493457675</v>
      </c>
      <c r="F88" s="13" t="n">
        <v>0.09209741900735</v>
      </c>
      <c r="G88" s="13" t="n">
        <v>0.163403676288474</v>
      </c>
      <c r="H88" s="13" t="n">
        <v>0.407715418525474</v>
      </c>
      <c r="I88" s="13" t="n">
        <v>0.0111972545905593</v>
      </c>
      <c r="J88" s="13" t="n">
        <v>0.191878228880529</v>
      </c>
      <c r="K88" s="13" t="n">
        <v>0.0229008820373718</v>
      </c>
      <c r="L88" s="13" t="n">
        <v>0.00342587153579008</v>
      </c>
      <c r="M88" s="13" t="n">
        <v>0.0772699433848514</v>
      </c>
      <c r="N88" s="13" t="n">
        <v>0.00484342784418559</v>
      </c>
      <c r="O88" s="13" t="n">
        <v>0.000989281904421572</v>
      </c>
      <c r="P88" s="13" t="n">
        <v>0.00469034665522567</v>
      </c>
      <c r="Q88" s="14" t="n">
        <v>0.00484342784418559</v>
      </c>
      <c r="R88" s="14" t="n">
        <v>0.0772699433848514</v>
      </c>
      <c r="S88" s="13" t="n">
        <v>0.0589846424728553</v>
      </c>
      <c r="T88" s="13" t="n">
        <v>0.0626819126819127</v>
      </c>
      <c r="U88" s="15" t="s">
        <v>34</v>
      </c>
      <c r="W88" s="16" t="n">
        <v>-35446.8870596273</v>
      </c>
      <c r="X88" s="16" t="n">
        <f aca="false">-W88/(8.314*D88)</f>
        <v>2.60925202476801</v>
      </c>
      <c r="Y88" s="5" t="n">
        <f aca="false">X88+C88/4 - LN(AN88)</f>
        <v>2.88643437170058</v>
      </c>
      <c r="Z88" s="6" t="n">
        <f aca="false">EXP(Y88)</f>
        <v>17.929266392626</v>
      </c>
      <c r="AA88" s="8" t="n">
        <v>0.0195882493457675</v>
      </c>
      <c r="AB88" s="8" t="n">
        <v>0.09209741900735</v>
      </c>
      <c r="AC88" s="8" t="n">
        <v>0.163403676288474</v>
      </c>
      <c r="AD88" s="8" t="n">
        <v>0.407715418525474</v>
      </c>
      <c r="AE88" s="8" t="n">
        <v>0.0111972545905593</v>
      </c>
      <c r="AF88" s="8" t="n">
        <v>0.191878228880529</v>
      </c>
      <c r="AG88" s="8" t="n">
        <v>0.0229008820373718</v>
      </c>
      <c r="AH88" s="8" t="n">
        <v>0.00342587153579008</v>
      </c>
      <c r="AI88" s="17" t="n">
        <f aca="false">R88</f>
        <v>0.0772699433848514</v>
      </c>
      <c r="AJ88" s="17" t="n">
        <f aca="false">Q88</f>
        <v>0.00484342784418559</v>
      </c>
      <c r="AK88" s="8" t="n">
        <v>0.000989281904421572</v>
      </c>
      <c r="AL88" s="8" t="n">
        <v>0.00469034665522567</v>
      </c>
      <c r="AM88" s="17" t="n">
        <v>-35446.8870596273</v>
      </c>
      <c r="AN88" s="9" t="n">
        <f aca="false">AJ88/AI88</f>
        <v>0.0626819126819127</v>
      </c>
      <c r="AO88" s="8" t="n">
        <f aca="false">AI88-AJ88</f>
        <v>0.0724265155406658</v>
      </c>
      <c r="AP88" s="8" t="n">
        <f aca="false">AA88*$BA$3+AB88*$AW$3+AC88*$AY$3+AD88*$AX$3+AE88*$BB$3+AF88*$AZ$3+AG88*BD89</f>
        <v>3066.67003984073</v>
      </c>
      <c r="AQ88" s="8" t="n">
        <f aca="false">AP88/(D88*8.314)</f>
        <v>0.225738158538143</v>
      </c>
      <c r="AR88" s="8" t="n">
        <f aca="false">('[1]Sheet1 (4)'!AO88*$BE$3)/(8.314*'[1]Sheet1 (4)'!D88)</f>
        <v>-0.0757602474642998</v>
      </c>
      <c r="AS88" s="8" t="n">
        <f aca="false">AQ88+AR88</f>
        <v>0.149977911073844</v>
      </c>
      <c r="AT88" s="11" t="n">
        <f aca="false">EXP(AS88)</f>
        <v>1.16180857934093</v>
      </c>
      <c r="AU88" s="8" t="n">
        <v>9.39188895685376</v>
      </c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8" t="n">
        <v>2.23984643985292</v>
      </c>
    </row>
    <row r="89" customFormat="false" ht="13.8" hidden="false" customHeight="false" outlineLevel="0" collapsed="false">
      <c r="A89" s="3" t="n">
        <v>25</v>
      </c>
      <c r="B89" s="13" t="n">
        <v>0.0001</v>
      </c>
      <c r="C89" s="13" t="n">
        <v>-2.74</v>
      </c>
      <c r="D89" s="13" t="n">
        <v>1634</v>
      </c>
      <c r="E89" s="13" t="n">
        <v>0.0514679506082608</v>
      </c>
      <c r="F89" s="13" t="n">
        <v>0.095673608541726</v>
      </c>
      <c r="G89" s="13" t="n">
        <v>0.153304892025318</v>
      </c>
      <c r="H89" s="13" t="n">
        <v>0.475245165278485</v>
      </c>
      <c r="I89" s="13" t="n">
        <v>0.00640280478907946</v>
      </c>
      <c r="J89" s="13" t="n">
        <v>0.105346417205228</v>
      </c>
      <c r="K89" s="13" t="n">
        <v>0.0135901022820179</v>
      </c>
      <c r="L89" s="13" t="n">
        <v>0.0010410926167942</v>
      </c>
      <c r="M89" s="13" t="n">
        <v>0.0421115289822632</v>
      </c>
      <c r="N89" s="13" t="n">
        <v>0.0509596817010084</v>
      </c>
      <c r="O89" s="13" t="n">
        <v>0.000149427640731581</v>
      </c>
      <c r="P89" s="13" t="n">
        <v>0.00470732832908768</v>
      </c>
      <c r="Q89" s="14" t="n">
        <v>0.0509596817010084</v>
      </c>
      <c r="R89" s="14" t="n">
        <v>0.0421115289822632</v>
      </c>
      <c r="S89" s="13" t="n">
        <v>0.54753431621759</v>
      </c>
      <c r="T89" s="13" t="n">
        <v>1.21011235955056</v>
      </c>
      <c r="U89" s="15" t="s">
        <v>34</v>
      </c>
      <c r="W89" s="16" t="n">
        <v>-35446.8870596273</v>
      </c>
      <c r="X89" s="16" t="n">
        <f aca="false">-W89/(8.314*D89)</f>
        <v>2.60925202476801</v>
      </c>
      <c r="Y89" s="5" t="n">
        <f aca="false">X89+C89/4 - LN(AN89)</f>
        <v>1.7335388103378</v>
      </c>
      <c r="Z89" s="6" t="n">
        <f aca="false">EXP(Y89)</f>
        <v>5.66065047394946</v>
      </c>
      <c r="AA89" s="8" t="n">
        <v>0.0514679506082608</v>
      </c>
      <c r="AB89" s="8" t="n">
        <v>0.095673608541726</v>
      </c>
      <c r="AC89" s="8" t="n">
        <v>0.153304892025318</v>
      </c>
      <c r="AD89" s="8" t="n">
        <v>0.475245165278485</v>
      </c>
      <c r="AE89" s="8" t="n">
        <v>0.00640280478907946</v>
      </c>
      <c r="AF89" s="8" t="n">
        <v>0.105346417205228</v>
      </c>
      <c r="AG89" s="8" t="n">
        <v>0.0135901022820179</v>
      </c>
      <c r="AH89" s="8" t="n">
        <v>0.0010410926167942</v>
      </c>
      <c r="AI89" s="17" t="n">
        <f aca="false">R89</f>
        <v>0.0421115289822632</v>
      </c>
      <c r="AJ89" s="17" t="n">
        <f aca="false">Q89</f>
        <v>0.0509596817010084</v>
      </c>
      <c r="AK89" s="8" t="n">
        <v>0.000149427640731581</v>
      </c>
      <c r="AL89" s="8" t="n">
        <v>0.00470732832908768</v>
      </c>
      <c r="AM89" s="17" t="n">
        <v>-35446.8870596273</v>
      </c>
      <c r="AN89" s="9" t="n">
        <f aca="false">AJ89/AI89</f>
        <v>1.21011235955056</v>
      </c>
      <c r="AO89" s="8" t="n">
        <f aca="false">AI89-AJ89</f>
        <v>-0.00884815271874521</v>
      </c>
      <c r="AP89" s="8" t="n">
        <f aca="false">AA89*$BA$3+AB89*$AW$3+AC89*$AY$3+AD89*$AX$3+AE89*$BB$3+AF89*$AZ$3+AG89*BD90</f>
        <v>8523.46085832645</v>
      </c>
      <c r="AQ89" s="8" t="n">
        <f aca="false">AP89/(D89*8.314)</f>
        <v>0.627413557224593</v>
      </c>
      <c r="AR89" s="8" t="n">
        <f aca="false">('[1]Sheet1 (4)'!AO89*$BE$3)/(8.314*'[1]Sheet1 (4)'!D89)</f>
        <v>0.00925542578667441</v>
      </c>
      <c r="AS89" s="8" t="n">
        <f aca="false">AQ89+AR89</f>
        <v>0.636668983011268</v>
      </c>
      <c r="AT89" s="11" t="n">
        <f aca="false">EXP(AS89)</f>
        <v>1.89017417897158</v>
      </c>
      <c r="AU89" s="8" t="n">
        <v>2.96521896159458</v>
      </c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8" t="n">
        <v>1.08695087849015</v>
      </c>
    </row>
    <row r="90" customFormat="false" ht="13.8" hidden="false" customHeight="false" outlineLevel="0" collapsed="false">
      <c r="A90" s="3" t="n">
        <v>26</v>
      </c>
      <c r="B90" s="13" t="n">
        <v>0.0001</v>
      </c>
      <c r="C90" s="13" t="n">
        <v>-2.74</v>
      </c>
      <c r="D90" s="13" t="n">
        <v>1634</v>
      </c>
      <c r="E90" s="13" t="n">
        <v>0.0679900400571806</v>
      </c>
      <c r="F90" s="13" t="n">
        <v>0.0860366151426706</v>
      </c>
      <c r="G90" s="13" t="n">
        <v>0.181990701074217</v>
      </c>
      <c r="H90" s="13" t="n">
        <v>0.519329999112112</v>
      </c>
      <c r="I90" s="13" t="n">
        <v>0.0144810346841646</v>
      </c>
      <c r="J90" s="13" t="n">
        <v>0.0719422140746414</v>
      </c>
      <c r="K90" s="13" t="n">
        <v>0.00508984544339927</v>
      </c>
      <c r="L90" s="13" t="n">
        <v>0.000464494720066246</v>
      </c>
      <c r="M90" s="13" t="n">
        <v>0.024547040648538</v>
      </c>
      <c r="N90" s="13" t="n">
        <v>0.0250425554442383</v>
      </c>
      <c r="O90" s="13" t="n">
        <v>0.00021667345858996</v>
      </c>
      <c r="P90" s="13" t="n">
        <v>0.00286878614018266</v>
      </c>
      <c r="Q90" s="14" t="n">
        <v>0.0250425554442383</v>
      </c>
      <c r="R90" s="14" t="n">
        <v>0.024547040648538</v>
      </c>
      <c r="S90" s="13" t="n">
        <v>0.50499615680246</v>
      </c>
      <c r="T90" s="13" t="n">
        <v>1.02018633540373</v>
      </c>
      <c r="U90" s="15" t="s">
        <v>34</v>
      </c>
      <c r="W90" s="16" t="n">
        <v>-35446.8870596273</v>
      </c>
      <c r="X90" s="16" t="n">
        <f aca="false">-W90/(8.314*D90)</f>
        <v>2.60925202476801</v>
      </c>
      <c r="Y90" s="5" t="n">
        <f aca="false">X90+C90/4 - LN(AN90)</f>
        <v>1.90426673238775</v>
      </c>
      <c r="Z90" s="6" t="n">
        <f aca="false">EXP(Y90)</f>
        <v>6.71448230965687</v>
      </c>
      <c r="AA90" s="8" t="n">
        <v>0.0679900400571806</v>
      </c>
      <c r="AB90" s="8" t="n">
        <v>0.0860366151426706</v>
      </c>
      <c r="AC90" s="8" t="n">
        <v>0.181990701074217</v>
      </c>
      <c r="AD90" s="8" t="n">
        <v>0.519329999112112</v>
      </c>
      <c r="AE90" s="8" t="n">
        <v>0.0144810346841646</v>
      </c>
      <c r="AF90" s="8" t="n">
        <v>0.0719422140746414</v>
      </c>
      <c r="AG90" s="8" t="n">
        <v>0.00508984544339927</v>
      </c>
      <c r="AH90" s="8" t="n">
        <v>0.000464494720066246</v>
      </c>
      <c r="AI90" s="17" t="n">
        <f aca="false">R90</f>
        <v>0.024547040648538</v>
      </c>
      <c r="AJ90" s="17" t="n">
        <f aca="false">Q90</f>
        <v>0.0250425554442383</v>
      </c>
      <c r="AK90" s="8" t="n">
        <v>0.00021667345858996</v>
      </c>
      <c r="AL90" s="8" t="n">
        <v>0.00286878614018266</v>
      </c>
      <c r="AM90" s="17" t="n">
        <v>-35446.8870596273</v>
      </c>
      <c r="AN90" s="9" t="n">
        <f aca="false">AJ90/AI90</f>
        <v>1.02018633540373</v>
      </c>
      <c r="AO90" s="8" t="n">
        <f aca="false">AI90-AJ90</f>
        <v>-0.000495514795700303</v>
      </c>
      <c r="AP90" s="8" t="n">
        <f aca="false">AA90*$BA$3+AB90*$AW$3+AC90*$AY$3+AD90*$AX$3+AE90*$BB$3+AF90*$AZ$3+AG90*BD91</f>
        <v>10698.5907801931</v>
      </c>
      <c r="AQ90" s="8" t="n">
        <f aca="false">AP90/(D90*8.314)</f>
        <v>0.787525279961117</v>
      </c>
      <c r="AR90" s="8" t="n">
        <f aca="false">('[1]Sheet1 (4)'!AO90*$BE$3)/(8.314*'[1]Sheet1 (4)'!D90)</f>
        <v>0.000518322927235104</v>
      </c>
      <c r="AS90" s="8" t="n">
        <f aca="false">AQ90+AR90</f>
        <v>0.788043602888352</v>
      </c>
      <c r="AT90" s="11" t="n">
        <f aca="false">EXP(AS90)</f>
        <v>2.19908992184178</v>
      </c>
      <c r="AU90" s="8" t="n">
        <v>3.51724777099595</v>
      </c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8" t="n">
        <v>1.25767880054009</v>
      </c>
    </row>
    <row r="91" customFormat="false" ht="13.8" hidden="false" customHeight="false" outlineLevel="0" collapsed="false">
      <c r="A91" s="3" t="n">
        <v>27</v>
      </c>
      <c r="B91" s="13" t="n">
        <v>0.0001</v>
      </c>
      <c r="C91" s="13" t="n">
        <v>-2.74</v>
      </c>
      <c r="D91" s="13" t="n">
        <v>1634</v>
      </c>
      <c r="E91" s="13" t="n">
        <v>0.0755944138939206</v>
      </c>
      <c r="F91" s="13" t="n">
        <v>0.0823022796569173</v>
      </c>
      <c r="G91" s="13" t="n">
        <v>0.1478135988188</v>
      </c>
      <c r="H91" s="13" t="n">
        <v>0.362995874941944</v>
      </c>
      <c r="I91" s="13" t="n">
        <v>0.0386866669822669</v>
      </c>
      <c r="J91" s="13" t="n">
        <v>0.172631098716788</v>
      </c>
      <c r="K91" s="13" t="n">
        <v>0.0203794705814211</v>
      </c>
      <c r="L91" s="13" t="n">
        <v>0.00143360521191591</v>
      </c>
      <c r="M91" s="13" t="n">
        <v>0.030508468445341</v>
      </c>
      <c r="N91" s="13" t="n">
        <v>0.0583739153312784</v>
      </c>
      <c r="O91" s="13" t="n">
        <v>0.000222911898384342</v>
      </c>
      <c r="P91" s="13" t="n">
        <v>0.00905769552102227</v>
      </c>
      <c r="Q91" s="14" t="n">
        <v>0.0583739153312784</v>
      </c>
      <c r="R91" s="14" t="n">
        <v>0.030508468445341</v>
      </c>
      <c r="S91" s="13" t="n">
        <v>0.656754610429718</v>
      </c>
      <c r="T91" s="13" t="n">
        <v>1.9133676092545</v>
      </c>
      <c r="U91" s="15" t="s">
        <v>34</v>
      </c>
      <c r="W91" s="16" t="n">
        <v>-35446.8870596273</v>
      </c>
      <c r="X91" s="16" t="n">
        <f aca="false">-W91/(8.314*D91)</f>
        <v>2.60925202476801</v>
      </c>
      <c r="Y91" s="5" t="n">
        <f aca="false">X91+C91/4 - LN(AN91)</f>
        <v>1.27538718902059</v>
      </c>
      <c r="Z91" s="6" t="n">
        <f aca="false">EXP(Y91)</f>
        <v>3.58008731228128</v>
      </c>
      <c r="AA91" s="8" t="n">
        <v>0.0755944138939206</v>
      </c>
      <c r="AB91" s="8" t="n">
        <v>0.0823022796569173</v>
      </c>
      <c r="AC91" s="8" t="n">
        <v>0.1478135988188</v>
      </c>
      <c r="AD91" s="8" t="n">
        <v>0.362995874941944</v>
      </c>
      <c r="AE91" s="8" t="n">
        <v>0.0386866669822669</v>
      </c>
      <c r="AF91" s="8" t="n">
        <v>0.172631098716788</v>
      </c>
      <c r="AG91" s="8" t="n">
        <v>0.0203794705814211</v>
      </c>
      <c r="AH91" s="8" t="n">
        <v>0.00143360521191591</v>
      </c>
      <c r="AI91" s="17" t="n">
        <f aca="false">R91</f>
        <v>0.030508468445341</v>
      </c>
      <c r="AJ91" s="17" t="n">
        <f aca="false">Q91</f>
        <v>0.0583739153312784</v>
      </c>
      <c r="AK91" s="8" t="n">
        <v>0.000222911898384342</v>
      </c>
      <c r="AL91" s="8" t="n">
        <v>0.00905769552102227</v>
      </c>
      <c r="AM91" s="17" t="n">
        <v>-35446.8870596273</v>
      </c>
      <c r="AN91" s="9" t="n">
        <f aca="false">AJ91/AI91</f>
        <v>1.9133676092545</v>
      </c>
      <c r="AO91" s="8" t="n">
        <f aca="false">AI91-AJ91</f>
        <v>-0.0278654468859374</v>
      </c>
      <c r="AP91" s="8" t="n">
        <f aca="false">AA91*$BA$3+AB91*$AW$3+AC91*$AY$3+AD91*$AX$3+AE91*$BB$3+AF91*$AZ$3+AG91*BD92</f>
        <v>1031.16180023788</v>
      </c>
      <c r="AQ91" s="8" t="n">
        <f aca="false">AP91/(D91*8.314)</f>
        <v>0.0759040140988451</v>
      </c>
      <c r="AR91" s="8" t="n">
        <f aca="false">('[1]Sheet1 (4)'!AO91*$BE$3)/(8.314*'[1]Sheet1 (4)'!D91)</f>
        <v>0.0291480700959111</v>
      </c>
      <c r="AS91" s="8" t="n">
        <f aca="false">AQ91+AR91</f>
        <v>0.105052084194756</v>
      </c>
      <c r="AT91" s="11" t="n">
        <f aca="false">EXP(AS91)</f>
        <v>1.11076846233003</v>
      </c>
      <c r="AU91" s="8" t="n">
        <v>1.87535740484149</v>
      </c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8" t="n">
        <v>0.628799257172931</v>
      </c>
    </row>
    <row r="92" customFormat="false" ht="13.8" hidden="false" customHeight="false" outlineLevel="0" collapsed="false">
      <c r="A92" s="3" t="n">
        <v>28</v>
      </c>
      <c r="B92" s="13" t="n">
        <v>0.0001</v>
      </c>
      <c r="C92" s="13" t="n">
        <v>-2.74</v>
      </c>
      <c r="D92" s="13" t="n">
        <v>1634</v>
      </c>
      <c r="E92" s="13" t="n">
        <v>0.0471038113524098</v>
      </c>
      <c r="F92" s="13" t="n">
        <v>0.09025757868196</v>
      </c>
      <c r="G92" s="13" t="n">
        <v>0.148005745984031</v>
      </c>
      <c r="H92" s="13" t="n">
        <v>0.483385864597121</v>
      </c>
      <c r="I92" s="13" t="n">
        <v>0.0111308302751841</v>
      </c>
      <c r="J92" s="13" t="n">
        <v>0.101118875115708</v>
      </c>
      <c r="K92" s="13" t="n">
        <v>0.0231252356663228</v>
      </c>
      <c r="L92" s="13" t="n">
        <v>0.00154060531560306</v>
      </c>
      <c r="M92" s="13" t="n">
        <v>0.038645318543939</v>
      </c>
      <c r="N92" s="13" t="n">
        <v>0.0502309295371736</v>
      </c>
      <c r="O92" s="13" t="n">
        <v>0.000378235880650999</v>
      </c>
      <c r="P92" s="13" t="n">
        <v>0.00507696904989647</v>
      </c>
      <c r="Q92" s="14" t="n">
        <v>0.0502309295371736</v>
      </c>
      <c r="R92" s="14" t="n">
        <v>0.038645318543939</v>
      </c>
      <c r="S92" s="13" t="n">
        <v>0.56517833078789</v>
      </c>
      <c r="T92" s="13" t="n">
        <v>1.29979338842975</v>
      </c>
      <c r="U92" s="15" t="s">
        <v>34</v>
      </c>
      <c r="W92" s="16" t="n">
        <v>-35446.8870596273</v>
      </c>
      <c r="X92" s="16" t="n">
        <f aca="false">-W92/(8.314*D92)</f>
        <v>2.60925202476801</v>
      </c>
      <c r="Y92" s="5" t="n">
        <f aca="false">X92+C92/4 - LN(AN92)</f>
        <v>1.66204670490866</v>
      </c>
      <c r="Z92" s="6" t="n">
        <f aca="false">EXP(Y92)</f>
        <v>5.27008612491662</v>
      </c>
      <c r="AA92" s="8" t="n">
        <v>0.0471038113524098</v>
      </c>
      <c r="AB92" s="8" t="n">
        <v>0.09025757868196</v>
      </c>
      <c r="AC92" s="8" t="n">
        <v>0.148005745984031</v>
      </c>
      <c r="AD92" s="8" t="n">
        <v>0.483385864597121</v>
      </c>
      <c r="AE92" s="8" t="n">
        <v>0.0111308302751841</v>
      </c>
      <c r="AF92" s="8" t="n">
        <v>0.101118875115708</v>
      </c>
      <c r="AG92" s="8" t="n">
        <v>0.0231252356663228</v>
      </c>
      <c r="AH92" s="8" t="n">
        <v>0.00154060531560306</v>
      </c>
      <c r="AI92" s="17" t="n">
        <f aca="false">R92</f>
        <v>0.038645318543939</v>
      </c>
      <c r="AJ92" s="17" t="n">
        <f aca="false">Q92</f>
        <v>0.0502309295371736</v>
      </c>
      <c r="AK92" s="8" t="n">
        <v>0.000378235880650999</v>
      </c>
      <c r="AL92" s="8" t="n">
        <v>0.00507696904989647</v>
      </c>
      <c r="AM92" s="17" t="n">
        <v>-35446.8870596273</v>
      </c>
      <c r="AN92" s="9" t="n">
        <f aca="false">AJ92/AI92</f>
        <v>1.29979338842975</v>
      </c>
      <c r="AO92" s="8" t="n">
        <f aca="false">AI92-AJ92</f>
        <v>-0.0115856109932346</v>
      </c>
      <c r="AP92" s="8" t="n">
        <f aca="false">AA92*$BA$3+AB92*$AW$3+AC92*$AY$3+AD92*$AX$3+AE92*$BB$3+AF92*$AZ$3+AG92*BD93</f>
        <v>7936.30356677092</v>
      </c>
      <c r="AQ92" s="8" t="n">
        <f aca="false">AP92/(D92*8.314)</f>
        <v>0.584192798536491</v>
      </c>
      <c r="AR92" s="8" t="n">
        <f aca="false">('[1]Sheet1 (4)'!AO92*$BE$3)/(8.314*'[1]Sheet1 (4)'!D92)</f>
        <v>0.012118886975582</v>
      </c>
      <c r="AS92" s="8" t="n">
        <f aca="false">AQ92+AR92</f>
        <v>0.596311685512073</v>
      </c>
      <c r="AT92" s="11" t="n">
        <f aca="false">EXP(AS92)</f>
        <v>1.81541063174275</v>
      </c>
      <c r="AU92" s="8" t="n">
        <v>2.76062960939827</v>
      </c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8" t="n">
        <v>1.015458773061</v>
      </c>
    </row>
    <row r="93" customFormat="false" ht="13.8" hidden="false" customHeight="false" outlineLevel="0" collapsed="false">
      <c r="A93" s="3" t="n">
        <v>29</v>
      </c>
      <c r="B93" s="13" t="n">
        <v>0.0001</v>
      </c>
      <c r="C93" s="13" t="n">
        <v>-5.86</v>
      </c>
      <c r="D93" s="13" t="n">
        <v>1637</v>
      </c>
      <c r="E93" s="13" t="n">
        <v>0.0537088591684706</v>
      </c>
      <c r="F93" s="13" t="n">
        <v>0.0961324639997566</v>
      </c>
      <c r="G93" s="13" t="n">
        <v>0.149907680152094</v>
      </c>
      <c r="H93" s="13" t="n">
        <v>0.478066696277631</v>
      </c>
      <c r="I93" s="13" t="n">
        <v>0.00831402878574024</v>
      </c>
      <c r="J93" s="13" t="n">
        <v>0.106892504152896</v>
      </c>
      <c r="K93" s="13" t="n">
        <v>0.0136966610576168</v>
      </c>
      <c r="L93" s="13" t="n">
        <v>0.00175726288597032</v>
      </c>
      <c r="M93" s="13" t="n">
        <v>0.0737786378921385</v>
      </c>
      <c r="N93" s="13" t="n">
        <v>0.0138747886185216</v>
      </c>
      <c r="O93" s="13" t="n">
        <v>0.000298077350178127</v>
      </c>
      <c r="P93" s="13" t="n">
        <v>0.00357233965898674</v>
      </c>
      <c r="Q93" s="14" t="n">
        <v>0.0138747886185216</v>
      </c>
      <c r="R93" s="14" t="n">
        <v>0.0737786378921385</v>
      </c>
      <c r="S93" s="13" t="n">
        <v>0.158291457286432</v>
      </c>
      <c r="T93" s="13" t="n">
        <v>0.188059701492537</v>
      </c>
      <c r="U93" s="15" t="s">
        <v>34</v>
      </c>
      <c r="W93" s="16" t="n">
        <v>-35503.1021672998</v>
      </c>
      <c r="X93" s="16" t="n">
        <f aca="false">-W93/(8.314*D93)</f>
        <v>2.60860067689108</v>
      </c>
      <c r="Y93" s="5" t="n">
        <f aca="false">X93+C93/4 - LN(AN93)</f>
        <v>2.81459648232461</v>
      </c>
      <c r="Z93" s="6" t="n">
        <f aca="false">EXP(Y93)</f>
        <v>16.6864411477086</v>
      </c>
      <c r="AA93" s="8" t="n">
        <v>0.0537088591684706</v>
      </c>
      <c r="AB93" s="8" t="n">
        <v>0.0961324639997566</v>
      </c>
      <c r="AC93" s="8" t="n">
        <v>0.149907680152094</v>
      </c>
      <c r="AD93" s="8" t="n">
        <v>0.478066696277631</v>
      </c>
      <c r="AE93" s="8" t="n">
        <v>0.00831402878574024</v>
      </c>
      <c r="AF93" s="8" t="n">
        <v>0.106892504152896</v>
      </c>
      <c r="AG93" s="8" t="n">
        <v>0.0136966610576168</v>
      </c>
      <c r="AH93" s="8" t="n">
        <v>0.00175726288597032</v>
      </c>
      <c r="AI93" s="17" t="n">
        <f aca="false">R93</f>
        <v>0.0737786378921385</v>
      </c>
      <c r="AJ93" s="17" t="n">
        <f aca="false">Q93</f>
        <v>0.0138747886185216</v>
      </c>
      <c r="AK93" s="8" t="n">
        <v>0.000298077350178127</v>
      </c>
      <c r="AL93" s="8" t="n">
        <v>0.00357233965898674</v>
      </c>
      <c r="AM93" s="17" t="n">
        <v>-35503.1021672998</v>
      </c>
      <c r="AN93" s="9" t="n">
        <f aca="false">AJ93/AI93</f>
        <v>0.188059701492538</v>
      </c>
      <c r="AO93" s="8" t="n">
        <f aca="false">AI93-AJ93</f>
        <v>0.0599038492736169</v>
      </c>
      <c r="AP93" s="8" t="n">
        <f aca="false">AA93*$BA$3+AB93*$AW$3+AC93*$AY$3+AD93*$AX$3+AE93*$BB$3+AF93*$AZ$3+AG93*BD94</f>
        <v>8225.18903707523</v>
      </c>
      <c r="AQ93" s="8" t="n">
        <f aca="false">AP93/(D93*8.314)</f>
        <v>0.604348138046197</v>
      </c>
      <c r="AR93" s="8" t="n">
        <f aca="false">('[1]Sheet1 (4)'!AO93*$BE$3)/(8.314*'[1]Sheet1 (4)'!D93)</f>
        <v>-0.062546339184452</v>
      </c>
      <c r="AS93" s="8" t="n">
        <f aca="false">AQ93+AR93</f>
        <v>0.541801798861745</v>
      </c>
      <c r="AT93" s="11" t="n">
        <f aca="false">EXP(AS93)</f>
        <v>1.71910154855985</v>
      </c>
      <c r="AU93" s="8" t="n">
        <v>8.60429252273671</v>
      </c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8" t="n">
        <v>2.15226120928602</v>
      </c>
    </row>
    <row r="94" customFormat="false" ht="13.8" hidden="false" customHeight="false" outlineLevel="0" collapsed="false">
      <c r="A94" s="3" t="n">
        <v>30</v>
      </c>
      <c r="B94" s="13" t="n">
        <v>0.0001</v>
      </c>
      <c r="C94" s="13" t="n">
        <v>-5.86</v>
      </c>
      <c r="D94" s="13" t="n">
        <v>1637</v>
      </c>
      <c r="E94" s="13" t="n">
        <v>0.057446729129383</v>
      </c>
      <c r="F94" s="13" t="n">
        <v>0.0859330119548104</v>
      </c>
      <c r="G94" s="13" t="n">
        <v>0.150537964698958</v>
      </c>
      <c r="H94" s="13" t="n">
        <v>0.373130183487993</v>
      </c>
      <c r="I94" s="13" t="n">
        <v>0.0360860912464209</v>
      </c>
      <c r="J94" s="13" t="n">
        <v>0.177075308938836</v>
      </c>
      <c r="K94" s="13" t="n">
        <v>0.0206161015028112</v>
      </c>
      <c r="L94" s="13" t="n">
        <v>0.00310981689020637</v>
      </c>
      <c r="M94" s="13" t="n">
        <v>0.0614816779610897</v>
      </c>
      <c r="N94" s="13" t="n">
        <v>0.0231792992772844</v>
      </c>
      <c r="O94" s="13" t="n">
        <v>0.000297567250351318</v>
      </c>
      <c r="P94" s="13" t="n">
        <v>0.0111062476618554</v>
      </c>
      <c r="Q94" s="14" t="n">
        <v>0.0231792992772844</v>
      </c>
      <c r="R94" s="14" t="n">
        <v>0.0614816779610897</v>
      </c>
      <c r="S94" s="13" t="n">
        <v>0.273789649415693</v>
      </c>
      <c r="T94" s="13" t="n">
        <v>0.377011494252874</v>
      </c>
      <c r="U94" s="15" t="s">
        <v>34</v>
      </c>
      <c r="W94" s="16" t="n">
        <v>-35503.1021672998</v>
      </c>
      <c r="X94" s="16" t="n">
        <f aca="false">-W94/(8.314*D94)</f>
        <v>2.60860067689108</v>
      </c>
      <c r="Y94" s="5" t="n">
        <f aca="false">X94+C94/4 - LN(AN94)</f>
        <v>2.11908028015556</v>
      </c>
      <c r="Z94" s="6" t="n">
        <f aca="false">EXP(Y94)</f>
        <v>8.32347869772397</v>
      </c>
      <c r="AA94" s="8" t="n">
        <v>0.057446729129383</v>
      </c>
      <c r="AB94" s="8" t="n">
        <v>0.0859330119548104</v>
      </c>
      <c r="AC94" s="8" t="n">
        <v>0.150537964698958</v>
      </c>
      <c r="AD94" s="8" t="n">
        <v>0.373130183487993</v>
      </c>
      <c r="AE94" s="8" t="n">
        <v>0.0360860912464209</v>
      </c>
      <c r="AF94" s="8" t="n">
        <v>0.177075308938836</v>
      </c>
      <c r="AG94" s="8" t="n">
        <v>0.0206161015028112</v>
      </c>
      <c r="AH94" s="8" t="n">
        <v>0.00310981689020637</v>
      </c>
      <c r="AI94" s="17" t="n">
        <f aca="false">R94</f>
        <v>0.0614816779610897</v>
      </c>
      <c r="AJ94" s="17" t="n">
        <f aca="false">Q94</f>
        <v>0.0231792992772844</v>
      </c>
      <c r="AK94" s="8" t="n">
        <v>0.000297567250351318</v>
      </c>
      <c r="AL94" s="8" t="n">
        <v>0.0111062476618554</v>
      </c>
      <c r="AM94" s="17" t="n">
        <v>-35503.1021672998</v>
      </c>
      <c r="AN94" s="9" t="n">
        <f aca="false">AJ94/AI94</f>
        <v>0.377011494252874</v>
      </c>
      <c r="AO94" s="8" t="n">
        <f aca="false">AI94-AJ94</f>
        <v>0.0383023786838053</v>
      </c>
      <c r="AP94" s="8" t="n">
        <f aca="false">AA94*$BA$3+AB94*$AW$3+AC94*$AY$3+AD94*$AX$3+AE94*$BB$3+AF94*$AZ$3+AG94*BD95</f>
        <v>1335.16310984032</v>
      </c>
      <c r="AQ94" s="8" t="n">
        <f aca="false">AP94/(D94*8.314)</f>
        <v>0.0981014947842332</v>
      </c>
      <c r="AR94" s="8" t="n">
        <f aca="false">('[1]Sheet1 (4)'!AO94*$BE$3)/(8.314*'[1]Sheet1 (4)'!D94)</f>
        <v>-0.0399919804449649</v>
      </c>
      <c r="AS94" s="8" t="n">
        <f aca="false">AQ94+AR94</f>
        <v>0.0581095143392683</v>
      </c>
      <c r="AT94" s="11" t="n">
        <f aca="false">EXP(AS94)</f>
        <v>1.05983105605288</v>
      </c>
      <c r="AU94" s="8" t="n">
        <v>4.29196644677102</v>
      </c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8" t="n">
        <v>1.45674500711698</v>
      </c>
    </row>
    <row r="95" customFormat="false" ht="13.8" hidden="false" customHeight="false" outlineLevel="0" collapsed="false">
      <c r="A95" s="3" t="n">
        <v>31</v>
      </c>
      <c r="B95" s="13" t="n">
        <v>0.0001</v>
      </c>
      <c r="C95" s="13" t="n">
        <v>-5.86</v>
      </c>
      <c r="D95" s="13" t="n">
        <v>1637</v>
      </c>
      <c r="E95" s="13" t="n">
        <v>0.0381612581476356</v>
      </c>
      <c r="F95" s="13" t="n">
        <v>0.101997596929479</v>
      </c>
      <c r="G95" s="13" t="n">
        <v>0.113038355195995</v>
      </c>
      <c r="H95" s="13" t="n">
        <v>0.383657156201502</v>
      </c>
      <c r="I95" s="13" t="n">
        <v>0.0537782629090396</v>
      </c>
      <c r="J95" s="13" t="n">
        <v>0.155912673423219</v>
      </c>
      <c r="K95" s="13" t="n">
        <v>0.0422318856595633</v>
      </c>
      <c r="L95" s="13" t="n">
        <v>0.00236038192402383</v>
      </c>
      <c r="M95" s="13" t="n">
        <v>0.0771033225256633</v>
      </c>
      <c r="N95" s="13" t="n">
        <v>0.0253190640185624</v>
      </c>
      <c r="O95" s="13" t="n">
        <v>0.0003037380519178</v>
      </c>
      <c r="P95" s="13" t="n">
        <v>0.00613630501339853</v>
      </c>
      <c r="Q95" s="14" t="n">
        <v>0.0253190640185624</v>
      </c>
      <c r="R95" s="14" t="n">
        <v>0.0771033225256633</v>
      </c>
      <c r="S95" s="13" t="n">
        <v>0.247202441505595</v>
      </c>
      <c r="T95" s="13" t="n">
        <v>0.328378378378378</v>
      </c>
      <c r="U95" s="15" t="s">
        <v>34</v>
      </c>
      <c r="W95" s="16" t="n">
        <v>-35503.1021672998</v>
      </c>
      <c r="X95" s="16" t="n">
        <f aca="false">-W95/(8.314*D95)</f>
        <v>2.60860067689108</v>
      </c>
      <c r="Y95" s="5" t="n">
        <f aca="false">X95+C95/4 - LN(AN95)</f>
        <v>2.25718941974875</v>
      </c>
      <c r="Z95" s="6" t="n">
        <f aca="false">EXP(Y95)</f>
        <v>9.55619294031296</v>
      </c>
      <c r="AA95" s="8" t="n">
        <v>0.0381612581476356</v>
      </c>
      <c r="AB95" s="8" t="n">
        <v>0.101997596929479</v>
      </c>
      <c r="AC95" s="8" t="n">
        <v>0.113038355195995</v>
      </c>
      <c r="AD95" s="8" t="n">
        <v>0.383657156201502</v>
      </c>
      <c r="AE95" s="8" t="n">
        <v>0.0537782629090396</v>
      </c>
      <c r="AF95" s="8" t="n">
        <v>0.155912673423219</v>
      </c>
      <c r="AG95" s="8" t="n">
        <v>0.0422318856595633</v>
      </c>
      <c r="AH95" s="8" t="n">
        <v>0.00236038192402383</v>
      </c>
      <c r="AI95" s="17" t="n">
        <f aca="false">R95</f>
        <v>0.0771033225256633</v>
      </c>
      <c r="AJ95" s="17" t="n">
        <f aca="false">Q95</f>
        <v>0.0253190640185624</v>
      </c>
      <c r="AK95" s="8" t="n">
        <v>0.0003037380519178</v>
      </c>
      <c r="AL95" s="8" t="n">
        <v>0.00613630501339853</v>
      </c>
      <c r="AM95" s="17" t="n">
        <v>-35503.1021672998</v>
      </c>
      <c r="AN95" s="9" t="n">
        <f aca="false">AJ95/AI95</f>
        <v>0.328378378378378</v>
      </c>
      <c r="AO95" s="8" t="n">
        <f aca="false">AI95-AJ95</f>
        <v>0.0517842585071009</v>
      </c>
      <c r="AP95" s="8" t="n">
        <f aca="false">AA95*$BA$3+AB95*$AW$3+AC95*$AY$3+AD95*$AX$3+AE95*$BB$3+AF95*$AZ$3+AG95*BD96</f>
        <v>1127.04013635284</v>
      </c>
      <c r="AQ95" s="8" t="n">
        <f aca="false">AP95/(D95*8.314)</f>
        <v>0.0828095992490854</v>
      </c>
      <c r="AR95" s="8" t="n">
        <f aca="false">('[1]Sheet1 (4)'!AO95*$BE$3)/(8.314*'[1]Sheet1 (4)'!D95)</f>
        <v>-0.0540685754968166</v>
      </c>
      <c r="AS95" s="8" t="n">
        <f aca="false">AQ95+AR95</f>
        <v>0.0287410237522687</v>
      </c>
      <c r="AT95" s="11" t="n">
        <f aca="false">EXP(AS95)</f>
        <v>1.02915803247443</v>
      </c>
      <c r="AU95" s="8" t="n">
        <v>4.92761031152861</v>
      </c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8" t="n">
        <v>1.59485414671016</v>
      </c>
    </row>
    <row r="96" customFormat="false" ht="13.8" hidden="false" customHeight="false" outlineLevel="0" collapsed="false">
      <c r="A96" s="3" t="n">
        <v>32</v>
      </c>
      <c r="B96" s="13" t="n">
        <v>0.0001</v>
      </c>
      <c r="C96" s="13" t="n">
        <v>-5.86</v>
      </c>
      <c r="D96" s="13" t="n">
        <v>1637</v>
      </c>
      <c r="E96" s="13" t="n">
        <v>0.0712269963075499</v>
      </c>
      <c r="F96" s="13" t="n">
        <v>0.0855341021252669</v>
      </c>
      <c r="G96" s="13" t="n">
        <v>0.181002441257377</v>
      </c>
      <c r="H96" s="13" t="n">
        <v>0.520765135090683</v>
      </c>
      <c r="I96" s="13" t="n">
        <v>0.0168614571520137</v>
      </c>
      <c r="J96" s="13" t="n">
        <v>0.0711482889654491</v>
      </c>
      <c r="K96" s="13" t="n">
        <v>0.00499971130313362</v>
      </c>
      <c r="L96" s="13" t="n">
        <v>0.00100212541412192</v>
      </c>
      <c r="M96" s="13" t="n">
        <v>0.0375748851189272</v>
      </c>
      <c r="N96" s="13" t="n">
        <v>0.0069001152672939</v>
      </c>
      <c r="O96" s="13" t="n">
        <v>0.000719173462254025</v>
      </c>
      <c r="P96" s="13" t="n">
        <v>0.00226556853592948</v>
      </c>
      <c r="Q96" s="14" t="n">
        <v>0.0069001152672939</v>
      </c>
      <c r="R96" s="14" t="n">
        <v>0.0375748851189272</v>
      </c>
      <c r="S96" s="13" t="n">
        <v>0.155145929339478</v>
      </c>
      <c r="T96" s="13" t="n">
        <v>0.183636363636364</v>
      </c>
      <c r="U96" s="15" t="s">
        <v>34</v>
      </c>
      <c r="W96" s="16" t="n">
        <v>-35503.1021672998</v>
      </c>
      <c r="X96" s="16" t="n">
        <f aca="false">-W96/(8.314*D96)</f>
        <v>2.60860067689108</v>
      </c>
      <c r="Y96" s="5" t="n">
        <f aca="false">X96+C96/4 - LN(AN96)</f>
        <v>2.83839843827634</v>
      </c>
      <c r="Z96" s="6" t="n">
        <f aca="false">EXP(Y96)</f>
        <v>17.0883755214454</v>
      </c>
      <c r="AA96" s="8" t="n">
        <v>0.0712269963075499</v>
      </c>
      <c r="AB96" s="8" t="n">
        <v>0.0855341021252669</v>
      </c>
      <c r="AC96" s="8" t="n">
        <v>0.181002441257377</v>
      </c>
      <c r="AD96" s="8" t="n">
        <v>0.520765135090683</v>
      </c>
      <c r="AE96" s="8" t="n">
        <v>0.0168614571520137</v>
      </c>
      <c r="AF96" s="8" t="n">
        <v>0.0711482889654491</v>
      </c>
      <c r="AG96" s="8" t="n">
        <v>0.00499971130313362</v>
      </c>
      <c r="AH96" s="8" t="n">
        <v>0.00100212541412192</v>
      </c>
      <c r="AI96" s="17" t="n">
        <f aca="false">R96</f>
        <v>0.0375748851189272</v>
      </c>
      <c r="AJ96" s="17" t="n">
        <f aca="false">Q96</f>
        <v>0.0069001152672939</v>
      </c>
      <c r="AK96" s="8" t="n">
        <v>0.000719173462254025</v>
      </c>
      <c r="AL96" s="8" t="n">
        <v>0.00226556853592948</v>
      </c>
      <c r="AM96" s="17" t="n">
        <v>-35503.1021672998</v>
      </c>
      <c r="AN96" s="9" t="n">
        <f aca="false">AJ96/AI96</f>
        <v>0.183636363636364</v>
      </c>
      <c r="AO96" s="8" t="n">
        <f aca="false">AI96-AJ96</f>
        <v>0.0306747698516333</v>
      </c>
      <c r="AP96" s="8" t="n">
        <f aca="false">AA96*$BA$3+AB96*$AW$3+AC96*$AY$3+AD96*$AX$3+AE96*$BB$3+AF96*$AZ$3+AG96*BD97</f>
        <v>10534.5627040265</v>
      </c>
      <c r="AQ96" s="8" t="n">
        <f aca="false">AP96/(D96*8.314)</f>
        <v>0.77403003464261</v>
      </c>
      <c r="AR96" s="8" t="n">
        <f aca="false">('[1]Sheet1 (4)'!AO96*$BE$3)/(8.314*'[1]Sheet1 (4)'!D96)</f>
        <v>-0.0320279010916625</v>
      </c>
      <c r="AS96" s="8" t="n">
        <f aca="false">AQ96+AR96</f>
        <v>0.742002133550947</v>
      </c>
      <c r="AT96" s="11" t="n">
        <f aca="false">EXP(AS96)</f>
        <v>2.10013606093286</v>
      </c>
      <c r="AU96" s="8" t="n">
        <v>8.81154827583354</v>
      </c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8" t="n">
        <v>2.17606316523775</v>
      </c>
    </row>
    <row r="97" customFormat="false" ht="13.8" hidden="false" customHeight="false" outlineLevel="0" collapsed="false">
      <c r="A97" s="3" t="n">
        <v>33</v>
      </c>
      <c r="B97" s="13" t="n">
        <v>0.0001</v>
      </c>
      <c r="C97" s="13" t="n">
        <v>-5.86</v>
      </c>
      <c r="D97" s="13" t="n">
        <v>1637</v>
      </c>
      <c r="E97" s="13" t="n">
        <v>0.0568886404242261</v>
      </c>
      <c r="F97" s="13" t="n">
        <v>0.090923901609179</v>
      </c>
      <c r="G97" s="13" t="n">
        <v>0.154870226126922</v>
      </c>
      <c r="H97" s="13" t="n">
        <v>0.489264068330474</v>
      </c>
      <c r="I97" s="13" t="n">
        <v>0.0171003244916631</v>
      </c>
      <c r="J97" s="13" t="n">
        <v>0.0980896054153078</v>
      </c>
      <c r="K97" s="13" t="n">
        <v>0.0234038356780384</v>
      </c>
      <c r="L97" s="13" t="n">
        <v>0.00138640493438309</v>
      </c>
      <c r="M97" s="13" t="n">
        <v>0.0464176074281094</v>
      </c>
      <c r="N97" s="13" t="n">
        <v>0.0156840116448266</v>
      </c>
      <c r="O97" s="13" t="n">
        <v>0.000760844847129238</v>
      </c>
      <c r="P97" s="13" t="n">
        <v>0.00521052906974122</v>
      </c>
      <c r="Q97" s="14" t="n">
        <v>0.0156840116448266</v>
      </c>
      <c r="R97" s="14" t="n">
        <v>0.0464176074281094</v>
      </c>
      <c r="S97" s="13" t="n">
        <v>0.252553989396095</v>
      </c>
      <c r="T97" s="13" t="n">
        <v>0.337889273356401</v>
      </c>
      <c r="U97" s="15" t="s">
        <v>34</v>
      </c>
      <c r="W97" s="16" t="n">
        <v>-35503.1021672998</v>
      </c>
      <c r="X97" s="16" t="n">
        <f aca="false">-W97/(8.314*D97)</f>
        <v>2.60860067689108</v>
      </c>
      <c r="Y97" s="5" t="n">
        <f aca="false">X97+C97/4 - LN(AN97)</f>
        <v>2.22863770768082</v>
      </c>
      <c r="Z97" s="6" t="n">
        <f aca="false">EXP(Y97)</f>
        <v>9.28720556897023</v>
      </c>
      <c r="AA97" s="8" t="n">
        <v>0.0568886404242261</v>
      </c>
      <c r="AB97" s="8" t="n">
        <v>0.090923901609179</v>
      </c>
      <c r="AC97" s="8" t="n">
        <v>0.154870226126922</v>
      </c>
      <c r="AD97" s="8" t="n">
        <v>0.489264068330474</v>
      </c>
      <c r="AE97" s="8" t="n">
        <v>0.0171003244916631</v>
      </c>
      <c r="AF97" s="8" t="n">
        <v>0.0980896054153078</v>
      </c>
      <c r="AG97" s="8" t="n">
        <v>0.0234038356780384</v>
      </c>
      <c r="AH97" s="8" t="n">
        <v>0.00138640493438309</v>
      </c>
      <c r="AI97" s="17" t="n">
        <f aca="false">R97</f>
        <v>0.0464176074281094</v>
      </c>
      <c r="AJ97" s="17" t="n">
        <f aca="false">Q97</f>
        <v>0.0156840116448266</v>
      </c>
      <c r="AK97" s="8" t="n">
        <v>0.000760844847129238</v>
      </c>
      <c r="AL97" s="8" t="n">
        <v>0.00521052906974122</v>
      </c>
      <c r="AM97" s="17" t="n">
        <v>-35503.1021672998</v>
      </c>
      <c r="AN97" s="9" t="n">
        <f aca="false">AJ97/AI97</f>
        <v>0.337889273356402</v>
      </c>
      <c r="AO97" s="8" t="n">
        <f aca="false">AI97-AJ97</f>
        <v>0.0307335957832828</v>
      </c>
      <c r="AP97" s="8" t="n">
        <f aca="false">AA97*$BA$3+AB97*$AW$3+AC97*$AY$3+AD97*$AX$3+AE97*$BB$3+AF97*$AZ$3+AG97*BD98</f>
        <v>8110.33783294027</v>
      </c>
      <c r="AQ97" s="8" t="n">
        <f aca="false">AP97/(D97*8.314)</f>
        <v>0.595909412679709</v>
      </c>
      <c r="AR97" s="8" t="n">
        <f aca="false">('[1]Sheet1 (4)'!AO97*$BE$3)/(8.314*'[1]Sheet1 (4)'!D97)</f>
        <v>-0.032089321963917</v>
      </c>
      <c r="AS97" s="8" t="n">
        <f aca="false">AQ97+AR97</f>
        <v>0.563820090715792</v>
      </c>
      <c r="AT97" s="11" t="n">
        <f aca="false">EXP(AS97)</f>
        <v>1.75737301820556</v>
      </c>
      <c r="AU97" s="8" t="n">
        <v>4.78890811568784</v>
      </c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8" t="n">
        <v>1.56630243464224</v>
      </c>
    </row>
    <row r="98" customFormat="false" ht="13.8" hidden="false" customHeight="false" outlineLevel="0" collapsed="false">
      <c r="A98" s="3" t="n">
        <v>34</v>
      </c>
      <c r="B98" s="13" t="n">
        <v>0.0001</v>
      </c>
      <c r="C98" s="13" t="n">
        <v>-6.91</v>
      </c>
      <c r="D98" s="13" t="n">
        <v>1639</v>
      </c>
      <c r="E98" s="13" t="n">
        <v>0.0313589053796845</v>
      </c>
      <c r="F98" s="13" t="n">
        <v>0.0972126066770221</v>
      </c>
      <c r="G98" s="13" t="n">
        <v>0.159693759942532</v>
      </c>
      <c r="H98" s="13" t="n">
        <v>0.489171576040481</v>
      </c>
      <c r="I98" s="13" t="n">
        <v>0.00817721085358425</v>
      </c>
      <c r="J98" s="13" t="n">
        <v>0.109707333324256</v>
      </c>
      <c r="K98" s="13" t="n">
        <v>0.0139526749398011</v>
      </c>
      <c r="L98" s="13" t="n">
        <v>0.000797164419892267</v>
      </c>
      <c r="M98" s="13" t="n">
        <v>0.0791265403185064</v>
      </c>
      <c r="N98" s="13" t="n">
        <v>0.0048747600731937</v>
      </c>
      <c r="O98" s="13" t="n">
        <v>0.000223112596713628</v>
      </c>
      <c r="P98" s="13" t="n">
        <v>0.00570435543433406</v>
      </c>
      <c r="Q98" s="14" t="n">
        <v>0.0048747600731937</v>
      </c>
      <c r="R98" s="14" t="n">
        <v>0.0791265403185064</v>
      </c>
      <c r="S98" s="13" t="n">
        <v>0.0580319596299411</v>
      </c>
      <c r="T98" s="13" t="n">
        <v>0.0616071428571429</v>
      </c>
      <c r="U98" s="15" t="s">
        <v>34</v>
      </c>
      <c r="W98" s="16" t="n">
        <v>-35540.50426919</v>
      </c>
      <c r="X98" s="16" t="n">
        <f aca="false">-W98/(8.314*D98)</f>
        <v>2.60816229240783</v>
      </c>
      <c r="Y98" s="5" t="n">
        <f aca="false">X98+C98/4 - LN(AN98)</f>
        <v>3.66763975209971</v>
      </c>
      <c r="Z98" s="6" t="n">
        <f aca="false">EXP(Y98)</f>
        <v>39.1593708776222</v>
      </c>
      <c r="AA98" s="8" t="n">
        <v>0.0313589053796845</v>
      </c>
      <c r="AB98" s="8" t="n">
        <v>0.0972126066770221</v>
      </c>
      <c r="AC98" s="8" t="n">
        <v>0.159693759942532</v>
      </c>
      <c r="AD98" s="8" t="n">
        <v>0.489171576040481</v>
      </c>
      <c r="AE98" s="8" t="n">
        <v>0.00817721085358425</v>
      </c>
      <c r="AF98" s="8" t="n">
        <v>0.109707333324256</v>
      </c>
      <c r="AG98" s="8" t="n">
        <v>0.0139526749398011</v>
      </c>
      <c r="AH98" s="8" t="n">
        <v>0.000797164419892267</v>
      </c>
      <c r="AI98" s="17" t="n">
        <f aca="false">R98</f>
        <v>0.0791265403185064</v>
      </c>
      <c r="AJ98" s="17" t="n">
        <f aca="false">Q98</f>
        <v>0.0048747600731937</v>
      </c>
      <c r="AK98" s="8" t="n">
        <v>0.000223112596713628</v>
      </c>
      <c r="AL98" s="8" t="n">
        <v>0.00570435543433406</v>
      </c>
      <c r="AM98" s="17" t="n">
        <v>-35540.50426919</v>
      </c>
      <c r="AN98" s="9" t="n">
        <f aca="false">AJ98/AI98</f>
        <v>0.0616071428571429</v>
      </c>
      <c r="AO98" s="8" t="n">
        <f aca="false">AI98-AJ98</f>
        <v>0.0742517802453127</v>
      </c>
      <c r="AP98" s="8" t="n">
        <f aca="false">AA98*$BA$3+AB98*$AW$3+AC98*$AY$3+AD98*$AX$3+AE98*$BB$3+AF98*$AZ$3+AG98*BD99</f>
        <v>8595.48192878753</v>
      </c>
      <c r="AQ98" s="8" t="n">
        <f aca="false">AP98/(D98*8.314)</f>
        <v>0.630784855553416</v>
      </c>
      <c r="AR98" s="8" t="n">
        <f aca="false">('[1]Sheet1 (4)'!AO98*$BE$3)/(8.314*'[1]Sheet1 (4)'!D98)</f>
        <v>-0.0774325857595296</v>
      </c>
      <c r="AS98" s="8" t="n">
        <f aca="false">AQ98+AR98</f>
        <v>0.553352269793886</v>
      </c>
      <c r="AT98" s="11" t="n">
        <f aca="false">EXP(AS98)</f>
        <v>1.73907309939574</v>
      </c>
      <c r="AU98" s="8" t="n">
        <v>19.9824623587214</v>
      </c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8" t="n">
        <v>2.99485500680409</v>
      </c>
    </row>
    <row r="99" customFormat="false" ht="13.8" hidden="false" customHeight="false" outlineLevel="0" collapsed="false">
      <c r="A99" s="3" t="n">
        <v>35</v>
      </c>
      <c r="B99" s="13" t="n">
        <v>0.0001</v>
      </c>
      <c r="C99" s="13" t="n">
        <v>-8.91</v>
      </c>
      <c r="D99" s="13" t="n">
        <v>1639</v>
      </c>
      <c r="E99" s="13" t="n">
        <v>0.0104216651774528</v>
      </c>
      <c r="F99" s="13" t="n">
        <v>0.104998276662837</v>
      </c>
      <c r="G99" s="13" t="n">
        <v>0.122663556446917</v>
      </c>
      <c r="H99" s="13" t="n">
        <v>0.405993336429635</v>
      </c>
      <c r="I99" s="13" t="n">
        <v>0.0179970264418372</v>
      </c>
      <c r="J99" s="13" t="n">
        <v>0.164892398515464</v>
      </c>
      <c r="K99" s="13" t="n">
        <v>0.0446072914157275</v>
      </c>
      <c r="L99" s="13" t="n">
        <v>0.00107704348416809</v>
      </c>
      <c r="M99" s="13" t="n">
        <v>0.111606559809449</v>
      </c>
      <c r="N99" s="13" t="n">
        <v>0.00976557398332677</v>
      </c>
      <c r="O99" s="13" t="n">
        <v>0.000154587655515354</v>
      </c>
      <c r="P99" s="13" t="n">
        <v>0.00582268397767029</v>
      </c>
      <c r="Q99" s="14" t="n">
        <v>0.00976557398332677</v>
      </c>
      <c r="R99" s="14" t="n">
        <v>0.111606559809449</v>
      </c>
      <c r="S99" s="13" t="n">
        <v>0.0804597701149425</v>
      </c>
      <c r="T99" s="13" t="n">
        <v>0.0875</v>
      </c>
      <c r="U99" s="15" t="s">
        <v>34</v>
      </c>
      <c r="W99" s="16" t="n">
        <v>-35540.50426919</v>
      </c>
      <c r="X99" s="16" t="n">
        <f aca="false">-W99/(8.314*D99)</f>
        <v>2.60816229240783</v>
      </c>
      <c r="Y99" s="5" t="n">
        <f aca="false">X99+C99/4 - LN(AN99)</f>
        <v>2.8167787780264</v>
      </c>
      <c r="Z99" s="6" t="n">
        <f aca="false">EXP(Y99)</f>
        <v>16.7228956592977</v>
      </c>
      <c r="AA99" s="8" t="n">
        <v>0.0104216651774528</v>
      </c>
      <c r="AB99" s="8" t="n">
        <v>0.104998276662837</v>
      </c>
      <c r="AC99" s="8" t="n">
        <v>0.122663556446917</v>
      </c>
      <c r="AD99" s="8" t="n">
        <v>0.405993336429635</v>
      </c>
      <c r="AE99" s="8" t="n">
        <v>0.0179970264418372</v>
      </c>
      <c r="AF99" s="8" t="n">
        <v>0.164892398515464</v>
      </c>
      <c r="AG99" s="8" t="n">
        <v>0.0446072914157275</v>
      </c>
      <c r="AH99" s="8" t="n">
        <v>0.00107704348416809</v>
      </c>
      <c r="AI99" s="17" t="n">
        <f aca="false">R99</f>
        <v>0.111606559809449</v>
      </c>
      <c r="AJ99" s="17" t="n">
        <f aca="false">Q99</f>
        <v>0.00976557398332677</v>
      </c>
      <c r="AK99" s="8" t="n">
        <v>0.000154587655515354</v>
      </c>
      <c r="AL99" s="8" t="n">
        <v>0.00582268397767029</v>
      </c>
      <c r="AM99" s="17" t="n">
        <v>-35540.50426919</v>
      </c>
      <c r="AN99" s="9" t="n">
        <f aca="false">AJ99/AI99</f>
        <v>0.0874999999999998</v>
      </c>
      <c r="AO99" s="8" t="n">
        <f aca="false">AI99-AJ99</f>
        <v>0.101840985826122</v>
      </c>
      <c r="AP99" s="8" t="n">
        <f aca="false">AA99*$BA$3+AB99*$AW$3+AC99*$AY$3+AD99*$AX$3+AE99*$BB$3+AF99*$AZ$3+AG99*BD100</f>
        <v>3439.84099297861</v>
      </c>
      <c r="AQ99" s="8" t="n">
        <f aca="false">AP99/(D99*8.314)</f>
        <v>0.252434897991671</v>
      </c>
      <c r="AR99" s="8" t="n">
        <f aca="false">('[1]Sheet1 (4)'!AO99*$BE$3)/(8.314*'[1]Sheet1 (4)'!D99)</f>
        <v>-0.106203660609391</v>
      </c>
      <c r="AS99" s="8" t="n">
        <f aca="false">AQ99+AR99</f>
        <v>0.14623123738228</v>
      </c>
      <c r="AT99" s="11" t="n">
        <f aca="false">EXP(AS99)</f>
        <v>1.15746380600855</v>
      </c>
      <c r="AU99" s="8" t="n">
        <v>8.53345254409343</v>
      </c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8" t="n">
        <v>2.14399403273078</v>
      </c>
    </row>
    <row r="100" customFormat="false" ht="13.8" hidden="false" customHeight="false" outlineLevel="0" collapsed="false">
      <c r="A100" s="3" t="n">
        <v>36</v>
      </c>
      <c r="B100" s="13" t="n">
        <v>0.0001</v>
      </c>
      <c r="C100" s="13" t="n">
        <v>-8.91</v>
      </c>
      <c r="D100" s="13" t="n">
        <v>1639</v>
      </c>
      <c r="E100" s="13" t="n">
        <v>0.00882338152542329</v>
      </c>
      <c r="F100" s="13" t="n">
        <v>0.0919508993862197</v>
      </c>
      <c r="G100" s="13" t="n">
        <v>0.164092074109436</v>
      </c>
      <c r="H100" s="13" t="n">
        <v>0.406601445387166</v>
      </c>
      <c r="I100" s="13" t="n">
        <v>0.00668643760686219</v>
      </c>
      <c r="J100" s="13" t="n">
        <v>0.190906195945395</v>
      </c>
      <c r="K100" s="13" t="n">
        <v>0.0232641230482885</v>
      </c>
      <c r="L100" s="13" t="n">
        <v>0.00336539864922516</v>
      </c>
      <c r="M100" s="13" t="n">
        <v>0.0840620036582881</v>
      </c>
      <c r="N100" s="13" t="n">
        <v>0.00763832629395022</v>
      </c>
      <c r="O100" s="13" t="n">
        <v>0.00107210081134166</v>
      </c>
      <c r="P100" s="13" t="n">
        <v>0.0115376135784038</v>
      </c>
      <c r="Q100" s="14" t="n">
        <v>0.00763832629395022</v>
      </c>
      <c r="R100" s="14" t="n">
        <v>0.0840620036582881</v>
      </c>
      <c r="S100" s="13" t="n">
        <v>0.0832966064345527</v>
      </c>
      <c r="T100" s="13" t="n">
        <v>0.0908653846153846</v>
      </c>
      <c r="U100" s="15" t="s">
        <v>34</v>
      </c>
      <c r="W100" s="16" t="n">
        <v>-35540.50426919</v>
      </c>
      <c r="X100" s="16" t="n">
        <f aca="false">-W100/(8.314*D100)</f>
        <v>2.60816229240783</v>
      </c>
      <c r="Y100" s="5" t="n">
        <f aca="false">X100+C100/4 - LN(AN100)</f>
        <v>2.77903845004355</v>
      </c>
      <c r="Z100" s="6" t="n">
        <f aca="false">EXP(Y100)</f>
        <v>16.1035291533978</v>
      </c>
      <c r="AA100" s="8" t="n">
        <v>0.00882338152542329</v>
      </c>
      <c r="AB100" s="8" t="n">
        <v>0.0919508993862197</v>
      </c>
      <c r="AC100" s="8" t="n">
        <v>0.164092074109436</v>
      </c>
      <c r="AD100" s="8" t="n">
        <v>0.406601445387166</v>
      </c>
      <c r="AE100" s="8" t="n">
        <v>0.00668643760686219</v>
      </c>
      <c r="AF100" s="8" t="n">
        <v>0.190906195945395</v>
      </c>
      <c r="AG100" s="8" t="n">
        <v>0.0232641230482885</v>
      </c>
      <c r="AH100" s="8" t="n">
        <v>0.00336539864922516</v>
      </c>
      <c r="AI100" s="17" t="n">
        <f aca="false">R100</f>
        <v>0.0840620036582881</v>
      </c>
      <c r="AJ100" s="17" t="n">
        <f aca="false">Q100</f>
        <v>0.00763832629395022</v>
      </c>
      <c r="AK100" s="8" t="n">
        <v>0.00107210081134166</v>
      </c>
      <c r="AL100" s="8" t="n">
        <v>0.0115376135784038</v>
      </c>
      <c r="AM100" s="17" t="n">
        <v>-35540.50426919</v>
      </c>
      <c r="AN100" s="9" t="n">
        <f aca="false">AJ100/AI100</f>
        <v>0.0908653846153846</v>
      </c>
      <c r="AO100" s="8" t="n">
        <f aca="false">AI100-AJ100</f>
        <v>0.0764236773643379</v>
      </c>
      <c r="AP100" s="8" t="n">
        <f aca="false">AA100*$BA$3+AB100*$AW$3+AC100*$AY$3+AD100*$AX$3+AE100*$BB$3+AF100*$AZ$3+AG100*BD101</f>
        <v>3404.91706173155</v>
      </c>
      <c r="AQ100" s="8" t="n">
        <f aca="false">AP100/(D100*8.314)</f>
        <v>0.249871983298865</v>
      </c>
      <c r="AR100" s="8" t="n">
        <f aca="false">('[1]Sheet1 (4)'!AO100*$BE$3)/(8.314*'[1]Sheet1 (4)'!D100)</f>
        <v>-0.0796975228340909</v>
      </c>
      <c r="AS100" s="8" t="n">
        <f aca="false">AQ100+AR100</f>
        <v>0.170174460464774</v>
      </c>
      <c r="AT100" s="11" t="n">
        <f aca="false">EXP(AS100)</f>
        <v>1.18551165819491</v>
      </c>
      <c r="AU100" s="8" t="n">
        <v>8.21739874616403</v>
      </c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8" t="n">
        <v>2.10625370474793</v>
      </c>
    </row>
    <row r="101" customFormat="false" ht="13.8" hidden="false" customHeight="false" outlineLevel="0" collapsed="false">
      <c r="A101" s="3" t="n">
        <v>37</v>
      </c>
      <c r="B101" s="13" t="n">
        <v>0.0001</v>
      </c>
      <c r="C101" s="13" t="n">
        <v>-8.91</v>
      </c>
      <c r="D101" s="13" t="n">
        <v>1639</v>
      </c>
      <c r="E101" s="13" t="n">
        <v>0.0359863080674987</v>
      </c>
      <c r="F101" s="13" t="n">
        <v>0.0862035652344173</v>
      </c>
      <c r="G101" s="13" t="n">
        <v>0.142756829939592</v>
      </c>
      <c r="H101" s="13" t="n">
        <v>0.457350390990856</v>
      </c>
      <c r="I101" s="13" t="n">
        <v>0.00715476531159777</v>
      </c>
      <c r="J101" s="13" t="n">
        <v>0.0939813305187256</v>
      </c>
      <c r="K101" s="13" t="n">
        <v>0.0220062330455576</v>
      </c>
      <c r="L101" s="13" t="n">
        <v>0.00143040844991981</v>
      </c>
      <c r="M101" s="13" t="n">
        <v>0.144488087927313</v>
      </c>
      <c r="N101" s="13" t="n">
        <v>0.00380309846622429</v>
      </c>
      <c r="O101" s="13" t="n">
        <v>0.000702362628853146</v>
      </c>
      <c r="P101" s="13" t="n">
        <v>0.00413661941944529</v>
      </c>
      <c r="Q101" s="14" t="n">
        <v>0.00380309846622429</v>
      </c>
      <c r="R101" s="14" t="n">
        <v>0.144488087927313</v>
      </c>
      <c r="S101" s="13" t="n">
        <v>0.0256461530770384</v>
      </c>
      <c r="T101" s="13" t="n">
        <v>0.0263211903540277</v>
      </c>
      <c r="U101" s="15" t="s">
        <v>34</v>
      </c>
      <c r="W101" s="16" t="n">
        <v>-35540.50426919</v>
      </c>
      <c r="X101" s="16" t="n">
        <f aca="false">-W101/(8.314*D101)</f>
        <v>2.60816229240783</v>
      </c>
      <c r="Y101" s="5" t="n">
        <f aca="false">X101+C101/4 - LN(AN101)</f>
        <v>4.01804323973867</v>
      </c>
      <c r="Z101" s="6" t="n">
        <f aca="false">EXP(Y101)</f>
        <v>55.5922186841615</v>
      </c>
      <c r="AA101" s="8" t="n">
        <v>0.0359863080674987</v>
      </c>
      <c r="AB101" s="8" t="n">
        <v>0.0862035652344173</v>
      </c>
      <c r="AC101" s="8" t="n">
        <v>0.142756829939592</v>
      </c>
      <c r="AD101" s="8" t="n">
        <v>0.457350390990856</v>
      </c>
      <c r="AE101" s="8" t="n">
        <v>0.00715476531159777</v>
      </c>
      <c r="AF101" s="8" t="n">
        <v>0.0939813305187256</v>
      </c>
      <c r="AG101" s="8" t="n">
        <v>0.0220062330455576</v>
      </c>
      <c r="AH101" s="8" t="n">
        <v>0.00143040844991981</v>
      </c>
      <c r="AI101" s="17" t="n">
        <f aca="false">R101</f>
        <v>0.144488087927313</v>
      </c>
      <c r="AJ101" s="17" t="n">
        <f aca="false">Q101</f>
        <v>0.00380309846622429</v>
      </c>
      <c r="AK101" s="8" t="n">
        <v>0.000702362628853146</v>
      </c>
      <c r="AL101" s="8" t="n">
        <v>0.00413661941944529</v>
      </c>
      <c r="AM101" s="17" t="n">
        <v>-35540.50426919</v>
      </c>
      <c r="AN101" s="9" t="n">
        <f aca="false">AJ101/AI101</f>
        <v>0.0263211903540276</v>
      </c>
      <c r="AO101" s="8" t="n">
        <f aca="false">AI101-AJ101</f>
        <v>0.140684989461089</v>
      </c>
      <c r="AP101" s="8" t="n">
        <f aca="false">AA101*$BA$3+AB101*$AW$3+AC101*$AY$3+AD101*$AX$3+AE101*$BB$3+AF101*$AZ$3+AG101*BD102</f>
        <v>7975.14285317392</v>
      </c>
      <c r="AQ101" s="8" t="n">
        <f aca="false">AP101/(D101*8.314)</f>
        <v>0.585260881744042</v>
      </c>
      <c r="AR101" s="8" t="n">
        <f aca="false">('[1]Sheet1 (4)'!AO101*$BE$3)/(8.314*'[1]Sheet1 (4)'!D101)</f>
        <v>-0.146711667727481</v>
      </c>
      <c r="AS101" s="8" t="n">
        <f aca="false">AQ101+AR101</f>
        <v>0.438549214016561</v>
      </c>
      <c r="AT101" s="11" t="n">
        <f aca="false">EXP(AS101)</f>
        <v>1.55045620590593</v>
      </c>
      <c r="AU101" s="8" t="n">
        <v>28.3679076654646</v>
      </c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8" t="n">
        <v>3.34525849444304</v>
      </c>
    </row>
    <row r="102" customFormat="false" ht="13.8" hidden="false" customHeight="false" outlineLevel="0" collapsed="false">
      <c r="A102" s="3" t="n">
        <v>38</v>
      </c>
      <c r="B102" s="13" t="n">
        <v>0.0001</v>
      </c>
      <c r="C102" s="13" t="n">
        <v>-0.65</v>
      </c>
      <c r="D102" s="13" t="n">
        <v>1633</v>
      </c>
      <c r="E102" s="13" t="n">
        <v>0.0474891396634464</v>
      </c>
      <c r="F102" s="13" t="n">
        <v>0.0957191467189291</v>
      </c>
      <c r="G102" s="13" t="n">
        <v>0.153168536113163</v>
      </c>
      <c r="H102" s="13" t="n">
        <v>0.480735505875993</v>
      </c>
      <c r="I102" s="13" t="n">
        <v>0.0052204373388895</v>
      </c>
      <c r="J102" s="13" t="n">
        <v>0.105969674885764</v>
      </c>
      <c r="K102" s="13" t="n">
        <v>0.0135143512506136</v>
      </c>
      <c r="L102" s="13" t="n">
        <v>0.00177056850736765</v>
      </c>
      <c r="M102" s="13" t="n">
        <v>0.0245677558228747</v>
      </c>
      <c r="N102" s="13" t="n">
        <v>0.0696852506292055</v>
      </c>
      <c r="O102" s="13" t="n">
        <v>0</v>
      </c>
      <c r="P102" s="13" t="n">
        <v>0.00215963319375399</v>
      </c>
      <c r="Q102" s="14" t="n">
        <v>0.0696852506292055</v>
      </c>
      <c r="R102" s="14" t="n">
        <v>0.0245677558228747</v>
      </c>
      <c r="S102" s="13" t="n">
        <v>0.739342470360716</v>
      </c>
      <c r="T102" s="13" t="n">
        <v>2.83645161290323</v>
      </c>
      <c r="U102" s="15" t="s">
        <v>34</v>
      </c>
      <c r="W102" s="16" t="n">
        <v>-35428.1187455817</v>
      </c>
      <c r="X102" s="16" t="n">
        <f aca="false">-W102/(8.314*D102)</f>
        <v>2.60946746695432</v>
      </c>
      <c r="Y102" s="5" t="n">
        <f aca="false">X102+C102/4 - LN(AN102)</f>
        <v>1.40441362804856</v>
      </c>
      <c r="Z102" s="6" t="n">
        <f aca="false">EXP(Y102)</f>
        <v>4.07313766721056</v>
      </c>
      <c r="AA102" s="8" t="n">
        <v>0.0474891396634464</v>
      </c>
      <c r="AB102" s="8" t="n">
        <v>0.0957191467189291</v>
      </c>
      <c r="AC102" s="8" t="n">
        <v>0.153168536113163</v>
      </c>
      <c r="AD102" s="8" t="n">
        <v>0.480735505875993</v>
      </c>
      <c r="AE102" s="8" t="n">
        <v>0.0052204373388895</v>
      </c>
      <c r="AF102" s="8" t="n">
        <v>0.105969674885764</v>
      </c>
      <c r="AG102" s="8" t="n">
        <v>0.0135143512506136</v>
      </c>
      <c r="AH102" s="8" t="n">
        <v>0.00177056850736765</v>
      </c>
      <c r="AI102" s="17" t="n">
        <f aca="false">R102</f>
        <v>0.0245677558228747</v>
      </c>
      <c r="AJ102" s="17" t="n">
        <f aca="false">Q102</f>
        <v>0.0696852506292055</v>
      </c>
      <c r="AK102" s="8" t="n">
        <v>0</v>
      </c>
      <c r="AL102" s="8" t="n">
        <v>0.00215963319375399</v>
      </c>
      <c r="AM102" s="17" t="n">
        <v>-35428.1187455817</v>
      </c>
      <c r="AN102" s="9" t="n">
        <f aca="false">AJ102/AI102</f>
        <v>2.83645161290322</v>
      </c>
      <c r="AO102" s="8" t="n">
        <f aca="false">AI102-AJ102</f>
        <v>-0.0451174948063308</v>
      </c>
      <c r="AP102" s="8" t="n">
        <f aca="false">AA102*$BA$3+AB102*$AW$3+AC102*$AY$3+AD102*$AX$3+AE102*$BB$3+AF102*$AZ$3+AG102*BD103</f>
        <v>8580.50234345609</v>
      </c>
      <c r="AQ102" s="8" t="n">
        <f aca="false">AP102/(D102*8.314)</f>
        <v>0.631999172074762</v>
      </c>
      <c r="AR102" s="8" t="n">
        <f aca="false">('[1]Sheet1 (4)'!AO102*$BE$3)/(8.314*'[1]Sheet1 (4)'!D102)</f>
        <v>0.0472231156658691</v>
      </c>
      <c r="AS102" s="8" t="n">
        <f aca="false">AQ102+AR102</f>
        <v>0.679222287740631</v>
      </c>
      <c r="AT102" s="11" t="n">
        <f aca="false">EXP(AS102)</f>
        <v>1.97234322010139</v>
      </c>
      <c r="AU102" s="8" t="n">
        <v>2.14490314469162</v>
      </c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8" t="n">
        <v>0.763094397370588</v>
      </c>
    </row>
    <row r="103" customFormat="false" ht="13.8" hidden="false" customHeight="false" outlineLevel="0" collapsed="false">
      <c r="A103" s="3" t="n">
        <v>39</v>
      </c>
      <c r="B103" s="13" t="n">
        <v>0.0001</v>
      </c>
      <c r="C103" s="13" t="n">
        <v>-0.68</v>
      </c>
      <c r="D103" s="13" t="n">
        <v>1633</v>
      </c>
      <c r="E103" s="13" t="n">
        <v>0.064886101352989</v>
      </c>
      <c r="F103" s="13" t="n">
        <v>0.0858891782372209</v>
      </c>
      <c r="G103" s="13" t="n">
        <v>0.181557010543196</v>
      </c>
      <c r="H103" s="13" t="n">
        <v>0.524662818887798</v>
      </c>
      <c r="I103" s="13" t="n">
        <v>0.0129688532684891</v>
      </c>
      <c r="J103" s="13" t="n">
        <v>0.0735203449657317</v>
      </c>
      <c r="K103" s="13" t="n">
        <v>0.0049301735426006</v>
      </c>
      <c r="L103" s="13" t="n">
        <v>0.00101602376548876</v>
      </c>
      <c r="M103" s="13" t="n">
        <v>0.0140070165225575</v>
      </c>
      <c r="N103" s="13" t="n">
        <v>0.0354639187560138</v>
      </c>
      <c r="O103" s="13" t="n">
        <v>0</v>
      </c>
      <c r="P103" s="13" t="n">
        <v>0.00109856015791473</v>
      </c>
      <c r="Q103" s="14" t="n">
        <v>0.0354639187560138</v>
      </c>
      <c r="R103" s="14" t="n">
        <v>0.0140070165225575</v>
      </c>
      <c r="S103" s="13" t="n">
        <v>0.716863721219664</v>
      </c>
      <c r="T103" s="13" t="n">
        <v>2.53186813186813</v>
      </c>
      <c r="U103" s="15" t="s">
        <v>34</v>
      </c>
      <c r="W103" s="16" t="n">
        <v>-35428.1187455817</v>
      </c>
      <c r="X103" s="16" t="n">
        <f aca="false">-W103/(8.314*D103)</f>
        <v>2.60946746695432</v>
      </c>
      <c r="Y103" s="5" t="n">
        <f aca="false">X103+C103/4 - LN(AN103)</f>
        <v>1.51051004464943</v>
      </c>
      <c r="Z103" s="6" t="n">
        <f aca="false">EXP(Y103)</f>
        <v>4.52904021803987</v>
      </c>
      <c r="AA103" s="8" t="n">
        <v>0.064886101352989</v>
      </c>
      <c r="AB103" s="8" t="n">
        <v>0.0858891782372209</v>
      </c>
      <c r="AC103" s="8" t="n">
        <v>0.181557010543196</v>
      </c>
      <c r="AD103" s="8" t="n">
        <v>0.524662818887798</v>
      </c>
      <c r="AE103" s="8" t="n">
        <v>0.0129688532684891</v>
      </c>
      <c r="AF103" s="8" t="n">
        <v>0.0735203449657317</v>
      </c>
      <c r="AG103" s="8" t="n">
        <v>0.0049301735426006</v>
      </c>
      <c r="AH103" s="8" t="n">
        <v>0.00101602376548876</v>
      </c>
      <c r="AI103" s="17" t="n">
        <f aca="false">R103</f>
        <v>0.0140070165225575</v>
      </c>
      <c r="AJ103" s="17" t="n">
        <f aca="false">Q103</f>
        <v>0.0354639187560138</v>
      </c>
      <c r="AK103" s="8" t="n">
        <v>0</v>
      </c>
      <c r="AL103" s="8" t="n">
        <v>0.00109856015791473</v>
      </c>
      <c r="AM103" s="17" t="n">
        <v>-35428.1187455817</v>
      </c>
      <c r="AN103" s="9" t="n">
        <f aca="false">AJ103/AI103</f>
        <v>2.53186813186814</v>
      </c>
      <c r="AO103" s="8" t="n">
        <f aca="false">AI103-AJ103</f>
        <v>-0.0214569022334563</v>
      </c>
      <c r="AP103" s="8" t="n">
        <f aca="false">AA103*$BA$3+AB103*$AW$3+AC103*$AY$3+AD103*$AX$3+AE103*$BB$3+AF103*$AZ$3+AG103*BD104</f>
        <v>10693.6611676244</v>
      </c>
      <c r="AQ103" s="8" t="n">
        <f aca="false">AP103/(D103*8.314)</f>
        <v>0.787644444796514</v>
      </c>
      <c r="AR103" s="8" t="n">
        <f aca="false">('[1]Sheet1 (4)'!AO103*$BE$3)/(8.314*'[1]Sheet1 (4)'!D103)</f>
        <v>0.0224582898574318</v>
      </c>
      <c r="AS103" s="8" t="n">
        <f aca="false">AQ103+AR103</f>
        <v>0.810102734653945</v>
      </c>
      <c r="AT103" s="11" t="n">
        <f aca="false">EXP(AS103)</f>
        <v>2.24813893658866</v>
      </c>
      <c r="AU103" s="8" t="n">
        <v>2.38498017985267</v>
      </c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8" t="n">
        <v>0.869190813971463</v>
      </c>
    </row>
    <row r="104" customFormat="false" ht="13.8" hidden="false" customHeight="false" outlineLevel="0" collapsed="false">
      <c r="A104" s="3" t="n">
        <v>40</v>
      </c>
      <c r="B104" s="13" t="n">
        <v>0.0001</v>
      </c>
      <c r="C104" s="13" t="n">
        <v>-0.68</v>
      </c>
      <c r="D104" s="13" t="n">
        <v>1633</v>
      </c>
      <c r="E104" s="13" t="n">
        <v>0.0356208428793814</v>
      </c>
      <c r="F104" s="13" t="n">
        <v>0.101467297249898</v>
      </c>
      <c r="G104" s="13" t="n">
        <v>0.115745448467577</v>
      </c>
      <c r="H104" s="13" t="n">
        <v>0.394807148874903</v>
      </c>
      <c r="I104" s="13" t="n">
        <v>0.034617041399417</v>
      </c>
      <c r="J104" s="13" t="n">
        <v>0.158273880039379</v>
      </c>
      <c r="K104" s="13" t="n">
        <v>0.0432059189113811</v>
      </c>
      <c r="L104" s="13" t="n">
        <v>0.0023196359585949</v>
      </c>
      <c r="M104" s="13" t="n">
        <v>0.0204761952160511</v>
      </c>
      <c r="N104" s="13" t="n">
        <v>0.0924365609534161</v>
      </c>
      <c r="O104" s="13" t="n">
        <v>7.72888296074113E-005</v>
      </c>
      <c r="P104" s="13" t="n">
        <v>0.000952741220393802</v>
      </c>
      <c r="Q104" s="14" t="n">
        <v>0.0924365609534161</v>
      </c>
      <c r="R104" s="14" t="n">
        <v>0.0204761952160511</v>
      </c>
      <c r="S104" s="13" t="n">
        <v>0.818654721479662</v>
      </c>
      <c r="T104" s="13" t="n">
        <v>4.51434262948207</v>
      </c>
      <c r="U104" s="15" t="s">
        <v>34</v>
      </c>
      <c r="W104" s="16" t="n">
        <v>-35428.1187455817</v>
      </c>
      <c r="X104" s="16" t="n">
        <f aca="false">-W104/(8.314*D104)</f>
        <v>2.60946746695432</v>
      </c>
      <c r="Y104" s="5" t="n">
        <f aca="false">X104+C104/4 - LN(AN104)</f>
        <v>0.932207887699589</v>
      </c>
      <c r="Z104" s="6" t="n">
        <f aca="false">EXP(Y104)</f>
        <v>2.54011127137682</v>
      </c>
      <c r="AA104" s="8" t="n">
        <v>0.0356208428793814</v>
      </c>
      <c r="AB104" s="8" t="n">
        <v>0.101467297249898</v>
      </c>
      <c r="AC104" s="8" t="n">
        <v>0.115745448467577</v>
      </c>
      <c r="AD104" s="8" t="n">
        <v>0.394807148874903</v>
      </c>
      <c r="AE104" s="8" t="n">
        <v>0.034617041399417</v>
      </c>
      <c r="AF104" s="8" t="n">
        <v>0.158273880039379</v>
      </c>
      <c r="AG104" s="8" t="n">
        <v>0.0432059189113811</v>
      </c>
      <c r="AH104" s="8" t="n">
        <v>0.0023196359585949</v>
      </c>
      <c r="AI104" s="17" t="n">
        <f aca="false">R104</f>
        <v>0.0204761952160511</v>
      </c>
      <c r="AJ104" s="17" t="n">
        <f aca="false">Q104</f>
        <v>0.0924365609534161</v>
      </c>
      <c r="AK104" s="8" t="n">
        <v>7.72888296074113E-005</v>
      </c>
      <c r="AL104" s="8" t="n">
        <v>0.000952741220393802</v>
      </c>
      <c r="AM104" s="17" t="n">
        <v>-35428.1187455817</v>
      </c>
      <c r="AN104" s="9" t="n">
        <f aca="false">AJ104/AI104</f>
        <v>4.51434262948206</v>
      </c>
      <c r="AO104" s="8" t="n">
        <f aca="false">AI104-AJ104</f>
        <v>-0.071960365737365</v>
      </c>
      <c r="AP104" s="8" t="n">
        <f aca="false">AA104*$BA$3+AB104*$AW$3+AC104*$AY$3+AD104*$AX$3+AE104*$BB$3+AF104*$AZ$3+AG104*BD105</f>
        <v>2257.23282273612</v>
      </c>
      <c r="AQ104" s="8" t="n">
        <f aca="false">AP104/(D104*8.314)</f>
        <v>0.166257081234548</v>
      </c>
      <c r="AR104" s="8" t="n">
        <f aca="false">('[1]Sheet1 (4)'!AO104*$BE$3)/(8.314*'[1]Sheet1 (4)'!D104)</f>
        <v>0.0753187358730965</v>
      </c>
      <c r="AS104" s="8" t="n">
        <f aca="false">AQ104+AR104</f>
        <v>0.241575817107644</v>
      </c>
      <c r="AT104" s="11" t="n">
        <f aca="false">EXP(AS104)</f>
        <v>1.27325398569263</v>
      </c>
      <c r="AU104" s="8" t="n">
        <v>1.33761564154888</v>
      </c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8" t="n">
        <v>0.290888657021617</v>
      </c>
    </row>
    <row r="105" customFormat="false" ht="13.8" hidden="false" customHeight="false" outlineLevel="0" collapsed="false">
      <c r="A105" s="3" t="n">
        <v>41</v>
      </c>
      <c r="B105" s="13" t="n">
        <v>0.0001</v>
      </c>
      <c r="C105" s="13" t="n">
        <v>-0.68</v>
      </c>
      <c r="D105" s="13" t="n">
        <v>1633</v>
      </c>
      <c r="E105" s="13" t="n">
        <v>0.0654247546775109</v>
      </c>
      <c r="F105" s="13" t="n">
        <v>0.0835466682600601</v>
      </c>
      <c r="G105" s="13" t="n">
        <v>0.152067363729602</v>
      </c>
      <c r="H105" s="13" t="n">
        <v>0.373079087575096</v>
      </c>
      <c r="I105" s="13" t="n">
        <v>0.0232925414077937</v>
      </c>
      <c r="J105" s="13" t="n">
        <v>0.180366144655031</v>
      </c>
      <c r="K105" s="13" t="n">
        <v>0.0210112181001447</v>
      </c>
      <c r="L105" s="13" t="n">
        <v>0.00300688363953331</v>
      </c>
      <c r="M105" s="13" t="n">
        <v>0.0157650322291493</v>
      </c>
      <c r="N105" s="13" t="n">
        <v>0.0769925761810381</v>
      </c>
      <c r="O105" s="13" t="n">
        <v>0.000151635128390772</v>
      </c>
      <c r="P105" s="13" t="n">
        <v>0.0052960944166495</v>
      </c>
      <c r="Q105" s="14" t="n">
        <v>0.0769925761810381</v>
      </c>
      <c r="R105" s="14" t="n">
        <v>0.0157650322291493</v>
      </c>
      <c r="S105" s="13" t="n">
        <v>0.830040548701579</v>
      </c>
      <c r="T105" s="13" t="n">
        <v>4.88375634517767</v>
      </c>
      <c r="U105" s="15" t="s">
        <v>34</v>
      </c>
      <c r="W105" s="16" t="n">
        <v>-35428.1187455817</v>
      </c>
      <c r="X105" s="16" t="n">
        <f aca="false">-W105/(8.314*D105)</f>
        <v>2.60946746695432</v>
      </c>
      <c r="Y105" s="5" t="n">
        <f aca="false">X105+C105/4 - LN(AN105)</f>
        <v>0.853552800325095</v>
      </c>
      <c r="Z105" s="6" t="n">
        <f aca="false">EXP(Y105)</f>
        <v>2.3479739334922</v>
      </c>
      <c r="AA105" s="8" t="n">
        <v>0.0654247546775109</v>
      </c>
      <c r="AB105" s="8" t="n">
        <v>0.0835466682600601</v>
      </c>
      <c r="AC105" s="8" t="n">
        <v>0.152067363729602</v>
      </c>
      <c r="AD105" s="8" t="n">
        <v>0.373079087575096</v>
      </c>
      <c r="AE105" s="8" t="n">
        <v>0.0232925414077937</v>
      </c>
      <c r="AF105" s="8" t="n">
        <v>0.180366144655031</v>
      </c>
      <c r="AG105" s="8" t="n">
        <v>0.0210112181001447</v>
      </c>
      <c r="AH105" s="8" t="n">
        <v>0.00300688363953331</v>
      </c>
      <c r="AI105" s="17" t="n">
        <f aca="false">R105</f>
        <v>0.0157650322291493</v>
      </c>
      <c r="AJ105" s="17" t="n">
        <f aca="false">Q105</f>
        <v>0.0769925761810381</v>
      </c>
      <c r="AK105" s="8" t="n">
        <v>0.000151635128390772</v>
      </c>
      <c r="AL105" s="8" t="n">
        <v>0.0052960944166495</v>
      </c>
      <c r="AM105" s="17" t="n">
        <v>-35428.1187455817</v>
      </c>
      <c r="AN105" s="9" t="n">
        <f aca="false">AJ105/AI105</f>
        <v>4.88375634517765</v>
      </c>
      <c r="AO105" s="8" t="n">
        <f aca="false">AI105-AJ105</f>
        <v>-0.0612275439518888</v>
      </c>
      <c r="AP105" s="8" t="n">
        <f aca="false">AA105*$BA$3+AB105*$AW$3+AC105*$AY$3+AD105*$AX$3+AE105*$BB$3+AF105*$AZ$3+AG105*BD106</f>
        <v>1804.81084727003</v>
      </c>
      <c r="AQ105" s="8" t="n">
        <f aca="false">AP105/(D105*8.314)</f>
        <v>0.132933820838137</v>
      </c>
      <c r="AR105" s="8" t="n">
        <f aca="false">('[1]Sheet1 (4)'!AO105*$BE$3)/(8.314*'[1]Sheet1 (4)'!D105)</f>
        <v>0.0640850162977449</v>
      </c>
      <c r="AS105" s="8" t="n">
        <f aca="false">AQ105+AR105</f>
        <v>0.197018837135882</v>
      </c>
      <c r="AT105" s="11" t="n">
        <f aca="false">EXP(AS105)</f>
        <v>1.21776697973193</v>
      </c>
      <c r="AU105" s="8" t="n">
        <v>1.23643664542533</v>
      </c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8" t="n">
        <v>0.212233569647124</v>
      </c>
    </row>
    <row r="106" customFormat="false" ht="13.8" hidden="false" customHeight="false" outlineLevel="0" collapsed="false">
      <c r="A106" s="3" t="n">
        <v>42</v>
      </c>
      <c r="B106" s="13" t="n">
        <v>0.0001</v>
      </c>
      <c r="C106" s="13" t="n">
        <v>-0.68</v>
      </c>
      <c r="D106" s="13" t="n">
        <v>1633</v>
      </c>
      <c r="E106" s="13" t="n">
        <v>0.0437690555853851</v>
      </c>
      <c r="F106" s="13" t="n">
        <v>0.0901697948926762</v>
      </c>
      <c r="G106" s="13" t="n">
        <v>0.15188264237758</v>
      </c>
      <c r="H106" s="13" t="n">
        <v>0.483386434842643</v>
      </c>
      <c r="I106" s="13" t="n">
        <v>0.0142152179182375</v>
      </c>
      <c r="J106" s="13" t="n">
        <v>0.0993707943715207</v>
      </c>
      <c r="K106" s="13" t="n">
        <v>0.0230294022043593</v>
      </c>
      <c r="L106" s="13" t="n">
        <v>0.00145347241414751</v>
      </c>
      <c r="M106" s="13" t="n">
        <v>0.0243315319551666</v>
      </c>
      <c r="N106" s="13" t="n">
        <v>0.0667685862181483</v>
      </c>
      <c r="O106" s="13" t="n">
        <v>7.53336861022097E-005</v>
      </c>
      <c r="P106" s="13" t="n">
        <v>0.0015477335340341</v>
      </c>
      <c r="Q106" s="14" t="n">
        <v>0.0667685862181483</v>
      </c>
      <c r="R106" s="14" t="n">
        <v>0.0243315319551666</v>
      </c>
      <c r="S106" s="13" t="n">
        <v>0.732914375490966</v>
      </c>
      <c r="T106" s="13" t="n">
        <v>2.74411764705882</v>
      </c>
      <c r="U106" s="15" t="s">
        <v>34</v>
      </c>
      <c r="W106" s="16" t="n">
        <v>-35428.1187455817</v>
      </c>
      <c r="X106" s="16" t="n">
        <f aca="false">-W106/(8.314*D106)</f>
        <v>2.60946746695432</v>
      </c>
      <c r="Y106" s="5" t="n">
        <f aca="false">X106+C106/4 - LN(AN106)</f>
        <v>1.43000788371719</v>
      </c>
      <c r="Z106" s="6" t="n">
        <f aca="false">EXP(Y106)</f>
        <v>4.17873213573575</v>
      </c>
      <c r="AA106" s="8" t="n">
        <v>0.0437690555853851</v>
      </c>
      <c r="AB106" s="8" t="n">
        <v>0.0901697948926762</v>
      </c>
      <c r="AC106" s="8" t="n">
        <v>0.15188264237758</v>
      </c>
      <c r="AD106" s="8" t="n">
        <v>0.483386434842643</v>
      </c>
      <c r="AE106" s="8" t="n">
        <v>0.0142152179182375</v>
      </c>
      <c r="AF106" s="8" t="n">
        <v>0.0993707943715207</v>
      </c>
      <c r="AG106" s="8" t="n">
        <v>0.0230294022043593</v>
      </c>
      <c r="AH106" s="8" t="n">
        <v>0.00145347241414751</v>
      </c>
      <c r="AI106" s="17" t="n">
        <f aca="false">R106</f>
        <v>0.0243315319551666</v>
      </c>
      <c r="AJ106" s="17" t="n">
        <f aca="false">Q106</f>
        <v>0.0667685862181483</v>
      </c>
      <c r="AK106" s="8" t="n">
        <v>7.53336861022097E-005</v>
      </c>
      <c r="AL106" s="8" t="n">
        <v>0.0015477335340341</v>
      </c>
      <c r="AM106" s="17" t="n">
        <v>-35428.1187455817</v>
      </c>
      <c r="AN106" s="9" t="n">
        <f aca="false">AJ106/AI106</f>
        <v>2.74411764705882</v>
      </c>
      <c r="AO106" s="8" t="n">
        <f aca="false">AI106-AJ106</f>
        <v>-0.0424370542629817</v>
      </c>
      <c r="AP106" s="8" t="n">
        <f aca="false">AA106*$BA$3+AB106*$AW$3+AC106*$AY$3+AD106*$AX$3+AE106*$BB$3+AF106*$AZ$3+AG106*BD107</f>
        <v>8006.73570211627</v>
      </c>
      <c r="AQ106" s="8" t="n">
        <f aca="false">AP106/(D106*8.314)</f>
        <v>0.589738238183469</v>
      </c>
      <c r="AR106" s="8" t="n">
        <f aca="false">('[1]Sheet1 (4)'!AO106*$BE$3)/(8.314*'[1]Sheet1 (4)'!D106)</f>
        <v>0.0444175797123015</v>
      </c>
      <c r="AS106" s="8" t="n">
        <f aca="false">AQ106+AR106</f>
        <v>0.634155817895771</v>
      </c>
      <c r="AT106" s="11" t="n">
        <f aca="false">EXP(AS106)</f>
        <v>1.88542982333443</v>
      </c>
      <c r="AU106" s="8" t="n">
        <v>2.20050890273535</v>
      </c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8" t="n">
        <v>0.788688653039216</v>
      </c>
    </row>
    <row r="107" customFormat="false" ht="13.8" hidden="false" customHeight="false" outlineLevel="0" collapsed="false">
      <c r="A107" s="3" t="n">
        <v>43</v>
      </c>
      <c r="B107" s="13" t="n">
        <v>0.0001</v>
      </c>
      <c r="C107" s="13" t="n">
        <v>-0.68</v>
      </c>
      <c r="D107" s="13" t="n">
        <v>1731</v>
      </c>
      <c r="E107" s="13" t="n">
        <v>0.0453340938409495</v>
      </c>
      <c r="F107" s="13" t="n">
        <v>0.0990008510842436</v>
      </c>
      <c r="G107" s="13" t="n">
        <v>0.152506382051117</v>
      </c>
      <c r="H107" s="13" t="n">
        <v>0.482961048440664</v>
      </c>
      <c r="I107" s="13" t="n">
        <v>0.00435807121427338</v>
      </c>
      <c r="J107" s="13" t="n">
        <v>0.105665933012739</v>
      </c>
      <c r="K107" s="13" t="n">
        <v>0.0136182140387539</v>
      </c>
      <c r="L107" s="13" t="n">
        <v>0.00176549351024866</v>
      </c>
      <c r="M107" s="13" t="n">
        <v>0.0327157984904828</v>
      </c>
      <c r="N107" s="13" t="n">
        <v>0.061804410626586</v>
      </c>
      <c r="O107" s="13" t="n">
        <v>7.48683693676565E-005</v>
      </c>
      <c r="P107" s="13" t="n">
        <v>0.000194835320574436</v>
      </c>
      <c r="Q107" s="14" t="n">
        <v>0.061804410626586</v>
      </c>
      <c r="R107" s="14" t="n">
        <v>0.0327157984904828</v>
      </c>
      <c r="S107" s="13" t="n">
        <v>0.653875094055681</v>
      </c>
      <c r="T107" s="13" t="n">
        <v>1.88913043478261</v>
      </c>
      <c r="U107" s="15" t="s">
        <v>34</v>
      </c>
      <c r="W107" s="16" t="n">
        <v>-37199.448018945</v>
      </c>
      <c r="X107" s="16" t="n">
        <f aca="false">-W107/(8.314*D107)</f>
        <v>2.58481465693268</v>
      </c>
      <c r="Y107" s="5" t="n">
        <f aca="false">X107+C107/4 - LN(AN107)</f>
        <v>1.77869802115043</v>
      </c>
      <c r="Z107" s="6" t="n">
        <f aca="false">EXP(Y107)</f>
        <v>5.92214089476749</v>
      </c>
      <c r="AA107" s="8" t="n">
        <v>0.0453340938409495</v>
      </c>
      <c r="AB107" s="8" t="n">
        <v>0.0990008510842436</v>
      </c>
      <c r="AC107" s="8" t="n">
        <v>0.152506382051117</v>
      </c>
      <c r="AD107" s="8" t="n">
        <v>0.482961048440664</v>
      </c>
      <c r="AE107" s="8" t="n">
        <v>0.00435807121427338</v>
      </c>
      <c r="AF107" s="8" t="n">
        <v>0.105665933012739</v>
      </c>
      <c r="AG107" s="8" t="n">
        <v>0.0136182140387539</v>
      </c>
      <c r="AH107" s="8" t="n">
        <v>0.00176549351024866</v>
      </c>
      <c r="AI107" s="17" t="n">
        <f aca="false">R107</f>
        <v>0.0327157984904828</v>
      </c>
      <c r="AJ107" s="17" t="n">
        <f aca="false">Q107</f>
        <v>0.061804410626586</v>
      </c>
      <c r="AK107" s="8" t="n">
        <v>7.48683693676565E-005</v>
      </c>
      <c r="AL107" s="8" t="n">
        <v>0.000194835320574436</v>
      </c>
      <c r="AM107" s="17" t="n">
        <v>-37199.448018945</v>
      </c>
      <c r="AN107" s="9" t="n">
        <f aca="false">AJ107/AI107</f>
        <v>1.88913043478261</v>
      </c>
      <c r="AO107" s="8" t="n">
        <f aca="false">AI107-AJ107</f>
        <v>-0.0290886121361032</v>
      </c>
      <c r="AP107" s="8" t="n">
        <f aca="false">AA107*$BA$3+AB107*$AW$3+AC107*$AY$3+AD107*$AX$3+AE107*$BB$3+AF107*$AZ$3+AG107*BD108</f>
        <v>8857.89847309967</v>
      </c>
      <c r="AQ107" s="8" t="n">
        <f aca="false">AP107/(D107*8.314)</f>
        <v>0.615493697412637</v>
      </c>
      <c r="AR107" s="8" t="n">
        <f aca="false">('[1]Sheet1 (4)'!AO107*$BE$3)/(8.314*'[1]Sheet1 (4)'!D107)</f>
        <v>0.0287224695759608</v>
      </c>
      <c r="AS107" s="8" t="n">
        <f aca="false">AQ107+AR107</f>
        <v>0.644216166988598</v>
      </c>
      <c r="AT107" s="11" t="n">
        <f aca="false">EXP(AS107)</f>
        <v>1.9044936390798</v>
      </c>
      <c r="AU107" s="8" t="n">
        <v>1.94372219625706</v>
      </c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8" t="n">
        <v>0.664604792666672</v>
      </c>
    </row>
    <row r="108" customFormat="false" ht="13.8" hidden="false" customHeight="false" outlineLevel="0" collapsed="false">
      <c r="A108" s="3" t="n">
        <v>44</v>
      </c>
      <c r="B108" s="13" t="n">
        <v>0.0001</v>
      </c>
      <c r="C108" s="13" t="n">
        <v>-0.66</v>
      </c>
      <c r="D108" s="13" t="n">
        <v>1731</v>
      </c>
      <c r="E108" s="13" t="n">
        <v>0.063986392279535</v>
      </c>
      <c r="F108" s="13" t="n">
        <v>0.0870570414958784</v>
      </c>
      <c r="G108" s="13" t="n">
        <v>0.181071731877752</v>
      </c>
      <c r="H108" s="13" t="n">
        <v>0.525923709543139</v>
      </c>
      <c r="I108" s="13" t="n">
        <v>0.0119577406848635</v>
      </c>
      <c r="J108" s="13" t="n">
        <v>0.0730066961911639</v>
      </c>
      <c r="K108" s="13" t="n">
        <v>0.00510946755392834</v>
      </c>
      <c r="L108" s="13" t="n">
        <v>0.00101028506851013</v>
      </c>
      <c r="M108" s="13" t="n">
        <v>0.0187490991266616</v>
      </c>
      <c r="N108" s="13" t="n">
        <v>0.0310622830020895</v>
      </c>
      <c r="O108" s="13" t="n">
        <v>7.25029223234111E-005</v>
      </c>
      <c r="P108" s="13" t="n">
        <v>0.00099305025415557</v>
      </c>
      <c r="Q108" s="14" t="n">
        <v>0.0310622830020895</v>
      </c>
      <c r="R108" s="14" t="n">
        <v>0.0187490991266616</v>
      </c>
      <c r="S108" s="13" t="n">
        <v>0.62359809494546</v>
      </c>
      <c r="T108" s="13" t="n">
        <v>1.65673469387755</v>
      </c>
      <c r="U108" s="15" t="s">
        <v>34</v>
      </c>
      <c r="W108" s="16" t="n">
        <v>-37199.448018945</v>
      </c>
      <c r="X108" s="16" t="n">
        <f aca="false">-W108/(8.314*D108)</f>
        <v>2.58481465693268</v>
      </c>
      <c r="Y108" s="5" t="n">
        <f aca="false">X108+C108/4 - LN(AN108)</f>
        <v>1.91496604363256</v>
      </c>
      <c r="Z108" s="6" t="n">
        <f aca="false">EXP(Y108)</f>
        <v>6.78670834112447</v>
      </c>
      <c r="AA108" s="8" t="n">
        <v>0.063986392279535</v>
      </c>
      <c r="AB108" s="8" t="n">
        <v>0.0870570414958784</v>
      </c>
      <c r="AC108" s="8" t="n">
        <v>0.181071731877752</v>
      </c>
      <c r="AD108" s="8" t="n">
        <v>0.525923709543139</v>
      </c>
      <c r="AE108" s="8" t="n">
        <v>0.0119577406848635</v>
      </c>
      <c r="AF108" s="8" t="n">
        <v>0.0730066961911639</v>
      </c>
      <c r="AG108" s="8" t="n">
        <v>0.00510946755392834</v>
      </c>
      <c r="AH108" s="8" t="n">
        <v>0.00101028506851013</v>
      </c>
      <c r="AI108" s="17" t="n">
        <f aca="false">R108</f>
        <v>0.0187490991266616</v>
      </c>
      <c r="AJ108" s="17" t="n">
        <f aca="false">Q108</f>
        <v>0.0310622830020895</v>
      </c>
      <c r="AK108" s="8" t="n">
        <v>7.25029223234111E-005</v>
      </c>
      <c r="AL108" s="8" t="n">
        <v>0.00099305025415557</v>
      </c>
      <c r="AM108" s="17" t="n">
        <v>-37199.448018945</v>
      </c>
      <c r="AN108" s="9" t="n">
        <f aca="false">AJ108/AI108</f>
        <v>1.65673469387755</v>
      </c>
      <c r="AO108" s="8" t="n">
        <f aca="false">AI108-AJ108</f>
        <v>-0.0123131838754279</v>
      </c>
      <c r="AP108" s="8" t="n">
        <f aca="false">AA108*$BA$3+AB108*$AW$3+AC108*$AY$3+AD108*$AX$3+AE108*$BB$3+AF108*$AZ$3+AG108*BD109</f>
        <v>10849.8465498162</v>
      </c>
      <c r="AQ108" s="8" t="n">
        <f aca="false">AP108/(D108*8.314)</f>
        <v>0.753904799155965</v>
      </c>
      <c r="AR108" s="8" t="n">
        <f aca="false">('[1]Sheet1 (4)'!AO108*$BE$3)/(8.314*'[1]Sheet1 (4)'!D108)</f>
        <v>0.0121581960524765</v>
      </c>
      <c r="AS108" s="8" t="n">
        <f aca="false">AQ108+AR108</f>
        <v>0.766062995208441</v>
      </c>
      <c r="AT108" s="11" t="n">
        <f aca="false">EXP(AS108)</f>
        <v>2.15127995994633</v>
      </c>
      <c r="AU108" s="8" t="n">
        <v>2.22748426229135</v>
      </c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8" t="n">
        <v>0.8008728151488</v>
      </c>
    </row>
    <row r="109" customFormat="false" ht="13.8" hidden="false" customHeight="false" outlineLevel="0" collapsed="false">
      <c r="A109" s="3" t="n">
        <v>45</v>
      </c>
      <c r="B109" s="13" t="n">
        <v>0.0001</v>
      </c>
      <c r="C109" s="13" t="n">
        <v>-0.68</v>
      </c>
      <c r="D109" s="13" t="n">
        <v>1731</v>
      </c>
      <c r="E109" s="13" t="n">
        <v>0.0498230888612156</v>
      </c>
      <c r="F109" s="13" t="n">
        <v>0.0870230891639367</v>
      </c>
      <c r="G109" s="13" t="n">
        <v>0.152440134115246</v>
      </c>
      <c r="H109" s="13" t="n">
        <v>0.39169995321251</v>
      </c>
      <c r="I109" s="13" t="n">
        <v>0.0118940956022289</v>
      </c>
      <c r="J109" s="13" t="n">
        <v>0.184934355756379</v>
      </c>
      <c r="K109" s="13" t="n">
        <v>0.0217380785061536</v>
      </c>
      <c r="L109" s="13" t="n">
        <v>0.00308883642498958</v>
      </c>
      <c r="M109" s="13" t="n">
        <v>0.024012993698658</v>
      </c>
      <c r="N109" s="13" t="n">
        <v>0.072183059058166</v>
      </c>
      <c r="O109" s="13" t="n">
        <v>0.00022750319375644</v>
      </c>
      <c r="P109" s="13" t="n">
        <v>0.00093481240676041</v>
      </c>
      <c r="Q109" s="14" t="n">
        <v>0.072183059058166</v>
      </c>
      <c r="R109" s="14" t="n">
        <v>0.024012993698658</v>
      </c>
      <c r="S109" s="13" t="n">
        <v>0.750374438342486</v>
      </c>
      <c r="T109" s="13" t="n">
        <v>3.006</v>
      </c>
      <c r="U109" s="15" t="s">
        <v>34</v>
      </c>
      <c r="W109" s="16" t="n">
        <v>-37199.448018945</v>
      </c>
      <c r="X109" s="16" t="n">
        <f aca="false">-W109/(8.314*D109)</f>
        <v>2.58481465693268</v>
      </c>
      <c r="Y109" s="5" t="n">
        <f aca="false">X109+C109/4 - LN(AN109)</f>
        <v>1.3142043656019</v>
      </c>
      <c r="Z109" s="6" t="n">
        <f aca="false">EXP(Y109)</f>
        <v>3.72178862387757</v>
      </c>
      <c r="AA109" s="8" t="n">
        <v>0.0498230888612156</v>
      </c>
      <c r="AB109" s="8" t="n">
        <v>0.0870230891639367</v>
      </c>
      <c r="AC109" s="8" t="n">
        <v>0.152440134115246</v>
      </c>
      <c r="AD109" s="8" t="n">
        <v>0.39169995321251</v>
      </c>
      <c r="AE109" s="8" t="n">
        <v>0.0118940956022289</v>
      </c>
      <c r="AF109" s="8" t="n">
        <v>0.184934355756379</v>
      </c>
      <c r="AG109" s="8" t="n">
        <v>0.0217380785061536</v>
      </c>
      <c r="AH109" s="8" t="n">
        <v>0.00308883642498958</v>
      </c>
      <c r="AI109" s="17" t="n">
        <f aca="false">R109</f>
        <v>0.024012993698658</v>
      </c>
      <c r="AJ109" s="17" t="n">
        <f aca="false">Q109</f>
        <v>0.072183059058166</v>
      </c>
      <c r="AK109" s="8" t="n">
        <v>0.00022750319375644</v>
      </c>
      <c r="AL109" s="8" t="n">
        <v>0.00093481240676041</v>
      </c>
      <c r="AM109" s="17" t="n">
        <v>-37199.448018945</v>
      </c>
      <c r="AN109" s="9" t="n">
        <f aca="false">AJ109/AI109</f>
        <v>3.006</v>
      </c>
      <c r="AO109" s="8" t="n">
        <f aca="false">AI109-AJ109</f>
        <v>-0.048170065359508</v>
      </c>
      <c r="AP109" s="8" t="n">
        <f aca="false">AA109*$BA$3+AB109*$AW$3+AC109*$AY$3+AD109*$AX$3+AE109*$BB$3+AF109*$AZ$3+AG109*BD110</f>
        <v>2558.04358203459</v>
      </c>
      <c r="AQ109" s="8" t="n">
        <f aca="false">AP109/(D109*8.314)</f>
        <v>0.177746415499181</v>
      </c>
      <c r="AR109" s="8" t="n">
        <f aca="false">('[1]Sheet1 (4)'!AO109*$BE$3)/(8.314*'[1]Sheet1 (4)'!D109)</f>
        <v>0.0475637417930747</v>
      </c>
      <c r="AS109" s="8" t="n">
        <f aca="false">AQ109+AR109</f>
        <v>0.225310157292255</v>
      </c>
      <c r="AT109" s="11" t="n">
        <f aca="false">EXP(AS109)</f>
        <v>1.25271119345596</v>
      </c>
      <c r="AU109" s="8" t="n">
        <v>1.22153850888613</v>
      </c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8" t="n">
        <v>0.20011113711814</v>
      </c>
    </row>
    <row r="110" customFormat="false" ht="13.8" hidden="false" customHeight="false" outlineLevel="0" collapsed="false">
      <c r="A110" s="3" t="n">
        <v>46</v>
      </c>
      <c r="B110" s="13" t="n">
        <v>0.0001</v>
      </c>
      <c r="C110" s="13" t="n">
        <v>-0.68</v>
      </c>
      <c r="D110" s="13" t="n">
        <v>1731</v>
      </c>
      <c r="E110" s="13" t="n">
        <v>0.0265253020538053</v>
      </c>
      <c r="F110" s="13" t="n">
        <v>0.105299724268271</v>
      </c>
      <c r="G110" s="13" t="n">
        <v>0.11889426897442</v>
      </c>
      <c r="H110" s="13" t="n">
        <v>0.405620847977218</v>
      </c>
      <c r="I110" s="13" t="n">
        <v>0.02139726646618</v>
      </c>
      <c r="J110" s="13" t="n">
        <v>0.162682158279633</v>
      </c>
      <c r="K110" s="13" t="n">
        <v>0.043960136641523</v>
      </c>
      <c r="L110" s="13" t="n">
        <v>0.00225281101348896</v>
      </c>
      <c r="M110" s="13" t="n">
        <v>0.0299893877636697</v>
      </c>
      <c r="N110" s="13" t="n">
        <v>0.0831157935937761</v>
      </c>
      <c r="O110" s="13" t="n">
        <v>0.000155684695570749</v>
      </c>
      <c r="P110" s="13" t="n">
        <v>0.000106618272443581</v>
      </c>
      <c r="Q110" s="14" t="n">
        <v>0.0831157935937761</v>
      </c>
      <c r="R110" s="14" t="n">
        <v>0.0299893877636697</v>
      </c>
      <c r="S110" s="13" t="n">
        <v>0.73485398808659</v>
      </c>
      <c r="T110" s="13" t="n">
        <v>2.77150684931507</v>
      </c>
      <c r="U110" s="15" t="s">
        <v>34</v>
      </c>
      <c r="W110" s="16" t="n">
        <v>-37199.448018945</v>
      </c>
      <c r="X110" s="16" t="n">
        <f aca="false">-W110/(8.314*D110)</f>
        <v>2.58481465693268</v>
      </c>
      <c r="Y110" s="5" t="n">
        <f aca="false">X110+C110/4 - LN(AN110)</f>
        <v>1.39542349571936</v>
      </c>
      <c r="Z110" s="6" t="n">
        <f aca="false">EXP(Y110)</f>
        <v>4.03668372897611</v>
      </c>
      <c r="AA110" s="8" t="n">
        <v>0.0265253020538053</v>
      </c>
      <c r="AB110" s="8" t="n">
        <v>0.105299724268271</v>
      </c>
      <c r="AC110" s="8" t="n">
        <v>0.11889426897442</v>
      </c>
      <c r="AD110" s="8" t="n">
        <v>0.405620847977218</v>
      </c>
      <c r="AE110" s="8" t="n">
        <v>0.02139726646618</v>
      </c>
      <c r="AF110" s="8" t="n">
        <v>0.162682158279633</v>
      </c>
      <c r="AG110" s="8" t="n">
        <v>0.043960136641523</v>
      </c>
      <c r="AH110" s="8" t="n">
        <v>0.00225281101348896</v>
      </c>
      <c r="AI110" s="17" t="n">
        <f aca="false">R110</f>
        <v>0.0299893877636697</v>
      </c>
      <c r="AJ110" s="17" t="n">
        <f aca="false">Q110</f>
        <v>0.0831157935937761</v>
      </c>
      <c r="AK110" s="8" t="n">
        <v>0.000155684695570749</v>
      </c>
      <c r="AL110" s="8" t="n">
        <v>0.000106618272443581</v>
      </c>
      <c r="AM110" s="17" t="n">
        <v>-37199.448018945</v>
      </c>
      <c r="AN110" s="9" t="n">
        <f aca="false">AJ110/AI110</f>
        <v>2.77150684931507</v>
      </c>
      <c r="AO110" s="8" t="n">
        <f aca="false">AI110-AJ110</f>
        <v>-0.0531264058301064</v>
      </c>
      <c r="AP110" s="8" t="n">
        <f aca="false">AA110*$BA$3+AB110*$AW$3+AC110*$AY$3+AD110*$AX$3+AE110*$BB$3+AF110*$AZ$3+AG110*BD111</f>
        <v>3230.39626819257</v>
      </c>
      <c r="AQ110" s="8" t="n">
        <f aca="false">AP110/(D110*8.314)</f>
        <v>0.224465040918679</v>
      </c>
      <c r="AR110" s="8" t="n">
        <f aca="false">('[1]Sheet1 (4)'!AO110*$BE$3)/(8.314*'[1]Sheet1 (4)'!D110)</f>
        <v>0.0524576960906804</v>
      </c>
      <c r="AS110" s="8" t="n">
        <f aca="false">AQ110+AR110</f>
        <v>0.27692273700936</v>
      </c>
      <c r="AT110" s="11" t="n">
        <f aca="false">EXP(AS110)</f>
        <v>1.31906445223331</v>
      </c>
      <c r="AU110" s="8" t="n">
        <v>1.32489109980702</v>
      </c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8" t="n">
        <v>0.281330267235605</v>
      </c>
    </row>
    <row r="111" customFormat="false" ht="13.8" hidden="false" customHeight="false" outlineLevel="0" collapsed="false">
      <c r="A111" s="3" t="n">
        <v>47</v>
      </c>
      <c r="B111" s="13" t="n">
        <v>0.0001</v>
      </c>
      <c r="C111" s="13" t="n">
        <v>-0.58</v>
      </c>
      <c r="D111" s="13" t="n">
        <v>1731</v>
      </c>
      <c r="E111" s="13" t="n">
        <v>0.0424896016352274</v>
      </c>
      <c r="F111" s="13" t="n">
        <v>0.0882911656686592</v>
      </c>
      <c r="G111" s="13" t="n">
        <v>0.155300421697316</v>
      </c>
      <c r="H111" s="13" t="n">
        <v>0.490346701840599</v>
      </c>
      <c r="I111" s="13" t="n">
        <v>0.00746518969545805</v>
      </c>
      <c r="J111" s="13" t="n">
        <v>0.10055496881063</v>
      </c>
      <c r="K111" s="13" t="n">
        <v>0.0236417610306876</v>
      </c>
      <c r="L111" s="13" t="n">
        <v>0.00137915016917639</v>
      </c>
      <c r="M111" s="13" t="n">
        <v>0.0304369653635171</v>
      </c>
      <c r="N111" s="13" t="n">
        <v>0.0596037266606828</v>
      </c>
      <c r="O111" s="13" t="n">
        <v>7.56863506189259E-005</v>
      </c>
      <c r="P111" s="13" t="n">
        <v>0.000414661077427842</v>
      </c>
      <c r="Q111" s="14" t="n">
        <v>0.0596037266606828</v>
      </c>
      <c r="R111" s="14" t="n">
        <v>0.0304369653635171</v>
      </c>
      <c r="S111" s="13" t="n">
        <v>0.66196433324461</v>
      </c>
      <c r="T111" s="13" t="n">
        <v>1.95826771653543</v>
      </c>
      <c r="U111" s="15" t="s">
        <v>34</v>
      </c>
      <c r="W111" s="16" t="n">
        <v>-37199.448018945</v>
      </c>
      <c r="X111" s="16" t="n">
        <f aca="false">-W111/(8.314*D111)</f>
        <v>2.58481465693268</v>
      </c>
      <c r="Y111" s="5" t="n">
        <f aca="false">X111+C111/4 - LN(AN111)</f>
        <v>1.76775439258191</v>
      </c>
      <c r="Z111" s="6" t="n">
        <f aca="false">EXP(Y111)</f>
        <v>5.85768452108045</v>
      </c>
      <c r="AA111" s="8" t="n">
        <v>0.0424896016352274</v>
      </c>
      <c r="AB111" s="8" t="n">
        <v>0.0882911656686592</v>
      </c>
      <c r="AC111" s="8" t="n">
        <v>0.155300421697316</v>
      </c>
      <c r="AD111" s="8" t="n">
        <v>0.490346701840599</v>
      </c>
      <c r="AE111" s="8" t="n">
        <v>0.00746518969545805</v>
      </c>
      <c r="AF111" s="8" t="n">
        <v>0.10055496881063</v>
      </c>
      <c r="AG111" s="8" t="n">
        <v>0.0236417610306876</v>
      </c>
      <c r="AH111" s="8" t="n">
        <v>0.00137915016917639</v>
      </c>
      <c r="AI111" s="17" t="n">
        <f aca="false">R111</f>
        <v>0.0304369653635171</v>
      </c>
      <c r="AJ111" s="17" t="n">
        <f aca="false">Q111</f>
        <v>0.0596037266606828</v>
      </c>
      <c r="AK111" s="8" t="n">
        <v>7.56863506189259E-005</v>
      </c>
      <c r="AL111" s="8" t="n">
        <v>0.000414661077427842</v>
      </c>
      <c r="AM111" s="17" t="n">
        <v>-37199.448018945</v>
      </c>
      <c r="AN111" s="9" t="n">
        <f aca="false">AJ111/AI111</f>
        <v>1.95826771653544</v>
      </c>
      <c r="AO111" s="8" t="n">
        <f aca="false">AI111-AJ111</f>
        <v>-0.0291667612971657</v>
      </c>
      <c r="AP111" s="8" t="n">
        <f aca="false">AA111*$BA$3+AB111*$AW$3+AC111*$AY$3+AD111*$AX$3+AE111*$BB$3+AF111*$AZ$3+AG111*BD112</f>
        <v>8383.08488901976</v>
      </c>
      <c r="AQ111" s="8" t="n">
        <f aca="false">AP111/(D111*8.314)</f>
        <v>0.582501134974198</v>
      </c>
      <c r="AR111" s="8" t="n">
        <f aca="false">('[1]Sheet1 (4)'!AO111*$BE$3)/(8.314*'[1]Sheet1 (4)'!D111)</f>
        <v>0.0287996350622515</v>
      </c>
      <c r="AS111" s="8" t="n">
        <f aca="false">AQ111+AR111</f>
        <v>0.61130077003645</v>
      </c>
      <c r="AT111" s="11" t="n">
        <f aca="false">EXP(AS111)</f>
        <v>1.84282693448207</v>
      </c>
      <c r="AU111" s="8" t="n">
        <v>1.92256679207942</v>
      </c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8" t="n">
        <v>0.653661164098154</v>
      </c>
    </row>
    <row r="112" customFormat="false" ht="13.8" hidden="false" customHeight="false" outlineLevel="0" collapsed="false">
      <c r="A112" s="3" t="n">
        <v>0</v>
      </c>
      <c r="B112" s="13" t="n">
        <v>0.0001</v>
      </c>
      <c r="C112" s="13" t="n">
        <v>-0.68</v>
      </c>
      <c r="D112" s="13" t="n">
        <v>1710</v>
      </c>
      <c r="E112" s="13" t="n">
        <v>0.0491945809661096</v>
      </c>
      <c r="F112" s="13" t="n">
        <v>0.0973061469034876</v>
      </c>
      <c r="G112" s="13" t="n">
        <v>0.154757052809468</v>
      </c>
      <c r="H112" s="13" t="n">
        <v>0.478564149390837</v>
      </c>
      <c r="I112" s="13" t="n">
        <v>0.00230038172348671</v>
      </c>
      <c r="J112" s="13" t="n">
        <v>0.108219555610082</v>
      </c>
      <c r="K112" s="13" t="n">
        <v>0.0134059971697194</v>
      </c>
      <c r="L112" s="13" t="n">
        <v>0.00136441615103992</v>
      </c>
      <c r="M112" s="13" t="n">
        <v>0.0270294852509688</v>
      </c>
      <c r="N112" s="13" t="n">
        <v>0.0678582340248006</v>
      </c>
      <c r="O112" s="13" t="n">
        <v>0</v>
      </c>
      <c r="P112" s="13" t="n">
        <v>0</v>
      </c>
      <c r="Q112" s="14" t="n">
        <v>0.0678582340248006</v>
      </c>
      <c r="R112" s="14" t="n">
        <v>0.0270294852509688</v>
      </c>
      <c r="S112" s="13" t="n">
        <v>0.715142428785607</v>
      </c>
      <c r="T112" s="13" t="n">
        <v>2.51052631578947</v>
      </c>
      <c r="U112" s="15" t="s">
        <v>35</v>
      </c>
      <c r="W112" s="16" t="n">
        <v>-36831.0155053762</v>
      </c>
      <c r="X112" s="16" t="n">
        <f aca="false">-W112/(8.314*D112)</f>
        <v>2.59064295870815</v>
      </c>
      <c r="Y112" s="5" t="n">
        <f aca="false">X112+C112/4 - LN(AN112)</f>
        <v>1.50015053998029</v>
      </c>
      <c r="Z112" s="6" t="n">
        <f aca="false">EXP(Y112)</f>
        <v>4.4823637945076</v>
      </c>
      <c r="AA112" s="8" t="n">
        <v>0.0491945809661096</v>
      </c>
      <c r="AB112" s="8" t="n">
        <v>0.0973061469034876</v>
      </c>
      <c r="AC112" s="8" t="n">
        <v>0.154757052809468</v>
      </c>
      <c r="AD112" s="8" t="n">
        <v>0.478564149390837</v>
      </c>
      <c r="AE112" s="8" t="n">
        <v>0.00230038172348671</v>
      </c>
      <c r="AF112" s="8" t="n">
        <v>0.108219555610082</v>
      </c>
      <c r="AG112" s="8" t="n">
        <v>0.0134059971697194</v>
      </c>
      <c r="AH112" s="8" t="n">
        <v>0.00136441615103992</v>
      </c>
      <c r="AI112" s="17" t="n">
        <f aca="false">R112</f>
        <v>0.0270294852509688</v>
      </c>
      <c r="AJ112" s="17" t="n">
        <f aca="false">Q112</f>
        <v>0.0678582340248006</v>
      </c>
      <c r="AK112" s="8" t="n">
        <v>0</v>
      </c>
      <c r="AL112" s="8" t="n">
        <v>0</v>
      </c>
      <c r="AM112" s="17" t="n">
        <v>-36831.0155053762</v>
      </c>
      <c r="AN112" s="9" t="n">
        <f aca="false">AJ112/AI112</f>
        <v>2.51052631578947</v>
      </c>
      <c r="AO112" s="8" t="n">
        <f aca="false">AI112-AJ112</f>
        <v>-0.0408287487738318</v>
      </c>
      <c r="AP112" s="8" t="n">
        <f aca="false">AA112*$BA$3+AB112*$AW$3+AC112*$AY$3+AD112*$AX$3+AE112*$BB$3+AF112*$AZ$3+AG112*BD113</f>
        <v>8787.68477957886</v>
      </c>
      <c r="AQ112" s="8" t="n">
        <f aca="false">AP112/(D112*8.314)</f>
        <v>0.618113657339685</v>
      </c>
      <c r="AR112" s="8" t="n">
        <f aca="false">('[1]Sheet1 (4)'!AO112*$BE$3)/(8.314*'[1]Sheet1 (4)'!D112)</f>
        <v>0.0408099258399787</v>
      </c>
      <c r="AS112" s="8" t="n">
        <f aca="false">AQ112+AR112</f>
        <v>0.658923583179664</v>
      </c>
      <c r="AT112" s="11" t="n">
        <f aca="false">EXP(AS112)</f>
        <v>1.93271081188333</v>
      </c>
      <c r="AU112" s="8" t="n">
        <v>1.61663748833312</v>
      </c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8" t="n">
        <v>0.480348367664664</v>
      </c>
    </row>
    <row r="113" customFormat="false" ht="13.8" hidden="false" customHeight="false" outlineLevel="0" collapsed="false">
      <c r="A113" s="3" t="n">
        <v>1</v>
      </c>
      <c r="B113" s="13" t="n">
        <v>0.0001</v>
      </c>
      <c r="C113" s="13" t="n">
        <v>-0.68</v>
      </c>
      <c r="D113" s="13" t="n">
        <v>1661</v>
      </c>
      <c r="E113" s="13" t="n">
        <v>0.0488409157685954</v>
      </c>
      <c r="F113" s="13" t="n">
        <v>0.0961945705682975</v>
      </c>
      <c r="G113" s="13" t="n">
        <v>0.155469354683418</v>
      </c>
      <c r="H113" s="13" t="n">
        <v>0.480403654199071</v>
      </c>
      <c r="I113" s="13" t="n">
        <v>0.00230101578849006</v>
      </c>
      <c r="J113" s="13" t="n">
        <v>0.108351027288467</v>
      </c>
      <c r="K113" s="13" t="n">
        <v>0.0134810204782728</v>
      </c>
      <c r="L113" s="13" t="n">
        <v>0.00136479223146281</v>
      </c>
      <c r="M113" s="13" t="n">
        <v>0.0223726688616274</v>
      </c>
      <c r="N113" s="13" t="n">
        <v>0.0712209801322972</v>
      </c>
      <c r="O113" s="13" t="n">
        <v>0</v>
      </c>
      <c r="P113" s="13" t="n">
        <v>0</v>
      </c>
      <c r="Q113" s="14" t="n">
        <v>0.0712209801322972</v>
      </c>
      <c r="R113" s="14" t="n">
        <v>0.0223726688616274</v>
      </c>
      <c r="S113" s="13" t="n">
        <v>0.760959540501732</v>
      </c>
      <c r="T113" s="13" t="n">
        <v>3.18339222614841</v>
      </c>
      <c r="U113" s="15" t="s">
        <v>35</v>
      </c>
      <c r="W113" s="16" t="n">
        <v>-35948.0393507849</v>
      </c>
      <c r="X113" s="16" t="n">
        <f aca="false">-W113/(8.314*D113)</f>
        <v>2.60312819304555</v>
      </c>
      <c r="Y113" s="5" t="n">
        <f aca="false">X113+C113/4 - LN(AN113)</f>
        <v>1.27518082703139</v>
      </c>
      <c r="Z113" s="6" t="n">
        <f aca="false">EXP(Y113)</f>
        <v>3.57934859456627</v>
      </c>
      <c r="AA113" s="8" t="n">
        <v>0.0488409157685954</v>
      </c>
      <c r="AB113" s="8" t="n">
        <v>0.0961945705682975</v>
      </c>
      <c r="AC113" s="8" t="n">
        <v>0.155469354683418</v>
      </c>
      <c r="AD113" s="8" t="n">
        <v>0.480403654199071</v>
      </c>
      <c r="AE113" s="8" t="n">
        <v>0.00230101578849006</v>
      </c>
      <c r="AF113" s="8" t="n">
        <v>0.108351027288467</v>
      </c>
      <c r="AG113" s="8" t="n">
        <v>0.0134810204782728</v>
      </c>
      <c r="AH113" s="8" t="n">
        <v>0.00136479223146281</v>
      </c>
      <c r="AI113" s="17" t="n">
        <f aca="false">R113</f>
        <v>0.0223726688616274</v>
      </c>
      <c r="AJ113" s="17" t="n">
        <f aca="false">Q113</f>
        <v>0.0712209801322972</v>
      </c>
      <c r="AK113" s="8" t="n">
        <v>0</v>
      </c>
      <c r="AL113" s="8" t="n">
        <v>0</v>
      </c>
      <c r="AM113" s="17" t="n">
        <v>-35948.0393507849</v>
      </c>
      <c r="AN113" s="9" t="n">
        <f aca="false">AJ113/AI113</f>
        <v>3.18339222614841</v>
      </c>
      <c r="AO113" s="8" t="n">
        <f aca="false">AI113-AJ113</f>
        <v>-0.0488483112706698</v>
      </c>
      <c r="AP113" s="8" t="n">
        <f aca="false">AA113*$BA$3+AB113*$AW$3+AC113*$AY$3+AD113*$AX$3+AE113*$BB$3+AF113*$AZ$3+AG113*BD114</f>
        <v>8741.33498740712</v>
      </c>
      <c r="AQ113" s="8" t="n">
        <f aca="false">AP113/(D113*8.314)</f>
        <v>0.632991839374908</v>
      </c>
      <c r="AR113" s="8" t="n">
        <f aca="false">('[1]Sheet1 (4)'!AO113*$BE$3)/(8.314*'[1]Sheet1 (4)'!D113)</f>
        <v>0.0502661666820278</v>
      </c>
      <c r="AS113" s="8" t="n">
        <f aca="false">AQ113+AR113</f>
        <v>0.683258006056936</v>
      </c>
      <c r="AT113" s="11" t="n">
        <f aca="false">EXP(AS113)</f>
        <v>1.98031912518861</v>
      </c>
      <c r="AU113" s="8" t="n">
        <v>1.63227771299585</v>
      </c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8" t="n">
        <v>0.489976409341974</v>
      </c>
    </row>
    <row r="114" customFormat="false" ht="13.8" hidden="false" customHeight="false" outlineLevel="0" collapsed="false">
      <c r="A114" s="3" t="n">
        <v>2</v>
      </c>
      <c r="B114" s="13" t="n">
        <v>0.0001</v>
      </c>
      <c r="C114" s="13" t="n">
        <v>-0.68</v>
      </c>
      <c r="D114" s="13" t="n">
        <v>1758</v>
      </c>
      <c r="E114" s="13" t="n">
        <v>0.0448065995856352</v>
      </c>
      <c r="F114" s="13" t="n">
        <v>0.0951725365272658</v>
      </c>
      <c r="G114" s="13" t="n">
        <v>0.157247917032037</v>
      </c>
      <c r="H114" s="13" t="n">
        <v>0.482150357722214</v>
      </c>
      <c r="I114" s="13" t="n">
        <v>0.00206751405145169</v>
      </c>
      <c r="J114" s="13" t="n">
        <v>0.108299078995527</v>
      </c>
      <c r="K114" s="13" t="n">
        <v>0.0136096863330853</v>
      </c>
      <c r="L114" s="13" t="n">
        <v>0.00137056643749266</v>
      </c>
      <c r="M114" s="13" t="n">
        <v>0.035328477439634</v>
      </c>
      <c r="N114" s="13" t="n">
        <v>0.0599472658756577</v>
      </c>
      <c r="O114" s="13" t="n">
        <v>0</v>
      </c>
      <c r="P114" s="13" t="n">
        <v>0</v>
      </c>
      <c r="Q114" s="14" t="n">
        <v>0.0599472658756577</v>
      </c>
      <c r="R114" s="14" t="n">
        <v>0.035328477439634</v>
      </c>
      <c r="S114" s="13" t="n">
        <v>0.629197566869428</v>
      </c>
      <c r="T114" s="13" t="n">
        <v>1.69685393258427</v>
      </c>
      <c r="U114" s="15" t="s">
        <v>35</v>
      </c>
      <c r="W114" s="16" t="n">
        <v>-37664.7425782579</v>
      </c>
      <c r="X114" s="16" t="n">
        <f aca="false">-W114/(8.314*D114)</f>
        <v>2.57695071530167</v>
      </c>
      <c r="Y114" s="5" t="n">
        <f aca="false">X114+C114/4 - LN(AN114)</f>
        <v>1.87817480665853</v>
      </c>
      <c r="Z114" s="6" t="n">
        <f aca="false">EXP(Y114)</f>
        <v>6.54155435806128</v>
      </c>
      <c r="AA114" s="8" t="n">
        <v>0.0448065995856352</v>
      </c>
      <c r="AB114" s="8" t="n">
        <v>0.0951725365272658</v>
      </c>
      <c r="AC114" s="8" t="n">
        <v>0.157247917032037</v>
      </c>
      <c r="AD114" s="8" t="n">
        <v>0.482150357722214</v>
      </c>
      <c r="AE114" s="8" t="n">
        <v>0.00206751405145169</v>
      </c>
      <c r="AF114" s="8" t="n">
        <v>0.108299078995527</v>
      </c>
      <c r="AG114" s="8" t="n">
        <v>0.0136096863330853</v>
      </c>
      <c r="AH114" s="8" t="n">
        <v>0.00137056643749266</v>
      </c>
      <c r="AI114" s="17" t="n">
        <f aca="false">R114</f>
        <v>0.035328477439634</v>
      </c>
      <c r="AJ114" s="17" t="n">
        <f aca="false">Q114</f>
        <v>0.0599472658756577</v>
      </c>
      <c r="AK114" s="8" t="n">
        <v>0</v>
      </c>
      <c r="AL114" s="8" t="n">
        <v>0</v>
      </c>
      <c r="AM114" s="17" t="n">
        <v>-37664.7425782579</v>
      </c>
      <c r="AN114" s="9" t="n">
        <f aca="false">AJ114/AI114</f>
        <v>1.69685393258427</v>
      </c>
      <c r="AO114" s="8" t="n">
        <f aca="false">AI114-AJ114</f>
        <v>-0.0246187884360237</v>
      </c>
      <c r="AP114" s="8" t="n">
        <f aca="false">AA114*$BA$3+AB114*$AW$3+AC114*$AY$3+AD114*$AX$3+AE114*$BB$3+AF114*$AZ$3+AG114*BD115</f>
        <v>8768.94753635452</v>
      </c>
      <c r="AQ114" s="8" t="n">
        <f aca="false">AP114/(D114*8.314)</f>
        <v>0.599954867056384</v>
      </c>
      <c r="AR114" s="8" t="n">
        <f aca="false">('[1]Sheet1 (4)'!AO114*$BE$3)/(8.314*'[1]Sheet1 (4)'!D114)</f>
        <v>0.0239355631856882</v>
      </c>
      <c r="AS114" s="8" t="n">
        <f aca="false">AQ114+AR114</f>
        <v>0.623890430242073</v>
      </c>
      <c r="AT114" s="11" t="n">
        <f aca="false">EXP(AS114)</f>
        <v>1.86617415783313</v>
      </c>
      <c r="AU114" s="8" t="n">
        <v>1.91171112981963</v>
      </c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8" t="n">
        <v>0.647998720484743</v>
      </c>
    </row>
    <row r="115" customFormat="false" ht="13.8" hidden="false" customHeight="false" outlineLevel="0" collapsed="false">
      <c r="A115" s="3" t="n">
        <v>3</v>
      </c>
      <c r="B115" s="13" t="n">
        <v>0.0001</v>
      </c>
      <c r="C115" s="13" t="n">
        <v>-0.68</v>
      </c>
      <c r="D115" s="13" t="n">
        <v>1808</v>
      </c>
      <c r="E115" s="13" t="n">
        <v>0.0446001492607241</v>
      </c>
      <c r="F115" s="13" t="n">
        <v>0.0962986967628412</v>
      </c>
      <c r="G115" s="13" t="n">
        <v>0.155519313334377</v>
      </c>
      <c r="H115" s="13" t="n">
        <v>0.484480592576421</v>
      </c>
      <c r="I115" s="13" t="n">
        <v>0.00205798779970244</v>
      </c>
      <c r="J115" s="13" t="n">
        <v>0.108409695553863</v>
      </c>
      <c r="K115" s="13" t="n">
        <v>0.0134756786265346</v>
      </c>
      <c r="L115" s="13" t="n">
        <v>0.00136425143280698</v>
      </c>
      <c r="M115" s="13" t="n">
        <v>0.0339803377712307</v>
      </c>
      <c r="N115" s="13" t="n">
        <v>0.0598132968814989</v>
      </c>
      <c r="O115" s="13" t="n">
        <v>0</v>
      </c>
      <c r="P115" s="13" t="n">
        <v>0</v>
      </c>
      <c r="Q115" s="14" t="n">
        <v>0.0598132968814989</v>
      </c>
      <c r="R115" s="14" t="n">
        <v>0.0339803377712307</v>
      </c>
      <c r="S115" s="13" t="n">
        <v>0.637711685904457</v>
      </c>
      <c r="T115" s="13" t="n">
        <v>1.76023255813954</v>
      </c>
      <c r="U115" s="15" t="s">
        <v>35</v>
      </c>
      <c r="W115" s="16" t="n">
        <v>-38502.5442998954</v>
      </c>
      <c r="X115" s="16" t="n">
        <f aca="false">-W115/(8.314*D115)</f>
        <v>2.56142110092951</v>
      </c>
      <c r="Y115" s="5" t="n">
        <f aca="false">X115+C115/4 - LN(AN115)</f>
        <v>1.825975165302</v>
      </c>
      <c r="Z115" s="6" t="n">
        <f aca="false">EXP(Y115)</f>
        <v>6.20884671980762</v>
      </c>
      <c r="AA115" s="8" t="n">
        <v>0.0446001492607241</v>
      </c>
      <c r="AB115" s="8" t="n">
        <v>0.0962986967628412</v>
      </c>
      <c r="AC115" s="8" t="n">
        <v>0.155519313334377</v>
      </c>
      <c r="AD115" s="8" t="n">
        <v>0.484480592576421</v>
      </c>
      <c r="AE115" s="8" t="n">
        <v>0.00205798779970244</v>
      </c>
      <c r="AF115" s="8" t="n">
        <v>0.108409695553863</v>
      </c>
      <c r="AG115" s="8" t="n">
        <v>0.0134756786265346</v>
      </c>
      <c r="AH115" s="8" t="n">
        <v>0.00136425143280698</v>
      </c>
      <c r="AI115" s="17" t="n">
        <f aca="false">R115</f>
        <v>0.0339803377712307</v>
      </c>
      <c r="AJ115" s="17" t="n">
        <f aca="false">Q115</f>
        <v>0.0598132968814989</v>
      </c>
      <c r="AK115" s="8" t="n">
        <v>0</v>
      </c>
      <c r="AL115" s="8" t="n">
        <v>0</v>
      </c>
      <c r="AM115" s="17" t="n">
        <v>-38502.5442998954</v>
      </c>
      <c r="AN115" s="9" t="n">
        <f aca="false">AJ115/AI115</f>
        <v>1.76023255813954</v>
      </c>
      <c r="AO115" s="8" t="n">
        <f aca="false">AI115-AJ115</f>
        <v>-0.0258329591102682</v>
      </c>
      <c r="AP115" s="8" t="n">
        <f aca="false">AA115*$BA$3+AB115*$AW$3+AC115*$AY$3+AD115*$AX$3+AE115*$BB$3+AF115*$AZ$3+AG115*BD116</f>
        <v>8780.35622549973</v>
      </c>
      <c r="AQ115" s="8" t="n">
        <f aca="false">AP115/(D115*8.314)</f>
        <v>0.584122169550596</v>
      </c>
      <c r="AR115" s="8" t="n">
        <f aca="false">('[1]Sheet1 (4)'!AO115*$BE$3)/(8.314*'[1]Sheet1 (4)'!D115)</f>
        <v>0.0244214572708683</v>
      </c>
      <c r="AS115" s="8" t="n">
        <f aca="false">AQ115+AR115</f>
        <v>0.608543626821464</v>
      </c>
      <c r="AT115" s="11" t="n">
        <f aca="false">EXP(AS115)</f>
        <v>1.83775299470686</v>
      </c>
      <c r="AU115" s="8" t="n">
        <v>1.48458590141722</v>
      </c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8" t="n">
        <v>0.395135879103085</v>
      </c>
    </row>
    <row r="116" customFormat="false" ht="13.8" hidden="false" customHeight="false" outlineLevel="0" collapsed="false">
      <c r="A116" s="3" t="n">
        <v>4</v>
      </c>
      <c r="B116" s="13" t="n">
        <v>0.0001</v>
      </c>
      <c r="C116" s="13" t="n">
        <v>-0.68</v>
      </c>
      <c r="D116" s="13" t="n">
        <v>1857</v>
      </c>
      <c r="E116" s="13" t="n">
        <v>0.0425959512096845</v>
      </c>
      <c r="F116" s="13" t="n">
        <v>0.0976126614682274</v>
      </c>
      <c r="G116" s="13" t="n">
        <v>0.155796347578626</v>
      </c>
      <c r="H116" s="13" t="n">
        <v>0.48379453205827</v>
      </c>
      <c r="I116" s="13" t="n">
        <v>0.00193760012839357</v>
      </c>
      <c r="J116" s="13" t="n">
        <v>0.108650494699641</v>
      </c>
      <c r="K116" s="13" t="n">
        <v>0.013694316696917</v>
      </c>
      <c r="L116" s="13" t="n">
        <v>0.00136472364473419</v>
      </c>
      <c r="M116" s="13" t="n">
        <v>0.0405533651872373</v>
      </c>
      <c r="N116" s="13" t="n">
        <v>0.0540000073282687</v>
      </c>
      <c r="O116" s="13" t="n">
        <v>0</v>
      </c>
      <c r="P116" s="13" t="n">
        <v>0</v>
      </c>
      <c r="Q116" s="14" t="n">
        <v>0.0540000073282687</v>
      </c>
      <c r="R116" s="14" t="n">
        <v>0.0405533651872373</v>
      </c>
      <c r="S116" s="13" t="n">
        <v>0.571106094808126</v>
      </c>
      <c r="T116" s="13" t="n">
        <v>1.33157894736842</v>
      </c>
      <c r="U116" s="15" t="s">
        <v>35</v>
      </c>
      <c r="W116" s="16" t="n">
        <v>-39295.2069130753</v>
      </c>
      <c r="X116" s="16" t="n">
        <f aca="false">-W116/(8.314*D116)</f>
        <v>2.54517504280854</v>
      </c>
      <c r="Y116" s="5" t="n">
        <f aca="false">X116+C116/4 - LN(AN116)</f>
        <v>2.08880962624151</v>
      </c>
      <c r="Z116" s="6" t="n">
        <f aca="false">EXP(Y116)</f>
        <v>8.07529681930235</v>
      </c>
      <c r="AA116" s="8" t="n">
        <v>0.0425959512096845</v>
      </c>
      <c r="AB116" s="8" t="n">
        <v>0.0976126614682274</v>
      </c>
      <c r="AC116" s="8" t="n">
        <v>0.155796347578626</v>
      </c>
      <c r="AD116" s="8" t="n">
        <v>0.48379453205827</v>
      </c>
      <c r="AE116" s="8" t="n">
        <v>0.00193760012839357</v>
      </c>
      <c r="AF116" s="8" t="n">
        <v>0.108650494699641</v>
      </c>
      <c r="AG116" s="8" t="n">
        <v>0.013694316696917</v>
      </c>
      <c r="AH116" s="8" t="n">
        <v>0.00136472364473419</v>
      </c>
      <c r="AI116" s="17" t="n">
        <f aca="false">R116</f>
        <v>0.0405533651872373</v>
      </c>
      <c r="AJ116" s="17" t="n">
        <f aca="false">Q116</f>
        <v>0.0540000073282687</v>
      </c>
      <c r="AK116" s="8" t="n">
        <v>0</v>
      </c>
      <c r="AL116" s="8" t="n">
        <v>0</v>
      </c>
      <c r="AM116" s="17" t="n">
        <v>-39295.2069130753</v>
      </c>
      <c r="AN116" s="9" t="n">
        <f aca="false">AJ116/AI116</f>
        <v>1.33157894736842</v>
      </c>
      <c r="AO116" s="8" t="n">
        <f aca="false">AI116-AJ116</f>
        <v>-0.0134466421410314</v>
      </c>
      <c r="AP116" s="8" t="n">
        <f aca="false">AA116*$BA$3+AB116*$AW$3+AC116*$AY$3+AD116*$AX$3+AE116*$BB$3+AF116*$AZ$3+AG116*BD117</f>
        <v>8871.89343502867</v>
      </c>
      <c r="AQ116" s="8" t="n">
        <f aca="false">AP116/(D116*8.314)</f>
        <v>0.574638067264595</v>
      </c>
      <c r="AR116" s="8" t="n">
        <f aca="false">('[1]Sheet1 (4)'!AO116*$BE$3)/(8.314*'[1]Sheet1 (4)'!D116)</f>
        <v>0.0123764983536492</v>
      </c>
      <c r="AS116" s="8" t="n">
        <f aca="false">AQ116+AR116</f>
        <v>0.587014565618244</v>
      </c>
      <c r="AT116" s="11" t="n">
        <f aca="false">EXP(AS116)</f>
        <v>1.79861075767454</v>
      </c>
      <c r="AU116" s="8" t="n">
        <v>1.61265675788569</v>
      </c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8" t="n">
        <v>0.477882979155476</v>
      </c>
    </row>
    <row r="117" customFormat="false" ht="13.8" hidden="false" customHeight="false" outlineLevel="0" collapsed="false">
      <c r="A117" s="3" t="n">
        <v>5</v>
      </c>
      <c r="B117" s="13" t="n">
        <v>0.0001</v>
      </c>
      <c r="C117" s="13" t="n">
        <v>-0.68</v>
      </c>
      <c r="D117" s="13" t="n">
        <v>1908</v>
      </c>
      <c r="E117" s="13" t="n">
        <v>0.0407651638699043</v>
      </c>
      <c r="F117" s="13" t="n">
        <v>0.0969330743156532</v>
      </c>
      <c r="G117" s="13" t="n">
        <v>0.154642394812365</v>
      </c>
      <c r="H117" s="13" t="n">
        <v>0.486819439896391</v>
      </c>
      <c r="I117" s="13" t="n">
        <v>0.0019554662746105</v>
      </c>
      <c r="J117" s="13" t="n">
        <v>0.110575506997116</v>
      </c>
      <c r="K117" s="13" t="n">
        <v>0.0136046420092145</v>
      </c>
      <c r="L117" s="13" t="n">
        <v>0.00137730743425052</v>
      </c>
      <c r="M117" s="13" t="n">
        <v>0.0443578512917722</v>
      </c>
      <c r="N117" s="13" t="n">
        <v>0.0489691530987226</v>
      </c>
      <c r="O117" s="13" t="n">
        <v>0</v>
      </c>
      <c r="P117" s="13" t="n">
        <v>0</v>
      </c>
      <c r="Q117" s="14" t="n">
        <v>0.0489691530987226</v>
      </c>
      <c r="R117" s="14" t="n">
        <v>0.0443578512917722</v>
      </c>
      <c r="S117" s="13" t="n">
        <v>0.524705077791075</v>
      </c>
      <c r="T117" s="13" t="n">
        <v>1.10395683453237</v>
      </c>
      <c r="U117" s="15" t="s">
        <v>35</v>
      </c>
      <c r="W117" s="16" t="n">
        <v>-40092.3051743305</v>
      </c>
      <c r="X117" s="16" t="n">
        <f aca="false">-W117/(8.314*D117)</f>
        <v>2.52739217716741</v>
      </c>
      <c r="Y117" s="5" t="n">
        <f aca="false">X117+C117/4 - LN(AN117)</f>
        <v>2.25849132923236</v>
      </c>
      <c r="Z117" s="6" t="n">
        <f aca="false">EXP(Y117)</f>
        <v>9.56864234076699</v>
      </c>
      <c r="AA117" s="8" t="n">
        <v>0.0407651638699043</v>
      </c>
      <c r="AB117" s="8" t="n">
        <v>0.0969330743156532</v>
      </c>
      <c r="AC117" s="8" t="n">
        <v>0.154642394812365</v>
      </c>
      <c r="AD117" s="8" t="n">
        <v>0.486819439896391</v>
      </c>
      <c r="AE117" s="8" t="n">
        <v>0.0019554662746105</v>
      </c>
      <c r="AF117" s="8" t="n">
        <v>0.110575506997116</v>
      </c>
      <c r="AG117" s="8" t="n">
        <v>0.0136046420092145</v>
      </c>
      <c r="AH117" s="8" t="n">
        <v>0.00137730743425052</v>
      </c>
      <c r="AI117" s="17" t="n">
        <f aca="false">R117</f>
        <v>0.0443578512917722</v>
      </c>
      <c r="AJ117" s="17" t="n">
        <f aca="false">Q117</f>
        <v>0.0489691530987226</v>
      </c>
      <c r="AK117" s="8" t="n">
        <v>0</v>
      </c>
      <c r="AL117" s="8" t="n">
        <v>0</v>
      </c>
      <c r="AM117" s="17" t="n">
        <v>-40092.3051743305</v>
      </c>
      <c r="AN117" s="9" t="n">
        <f aca="false">AJ117/AI117</f>
        <v>1.10395683453237</v>
      </c>
      <c r="AO117" s="8" t="n">
        <f aca="false">AI117-AJ117</f>
        <v>-0.0046113018069504</v>
      </c>
      <c r="AP117" s="8" t="n">
        <f aca="false">AA117*$BA$3+AB117*$AW$3+AC117*$AY$3+AD117*$AX$3+AE117*$BB$3+AF117*$AZ$3+AG117*BD118</f>
        <v>8679.02451194646</v>
      </c>
      <c r="AQ117" s="8" t="n">
        <f aca="false">AP117/(D117*8.314)</f>
        <v>0.547119916441771</v>
      </c>
      <c r="AR117" s="8" t="n">
        <f aca="false">('[1]Sheet1 (4)'!AO117*$BE$3)/(8.314*'[1]Sheet1 (4)'!D117)</f>
        <v>0.00413086519102346</v>
      </c>
      <c r="AS117" s="8" t="n">
        <f aca="false">AQ117+AR117</f>
        <v>0.551250781632795</v>
      </c>
      <c r="AT117" s="11" t="n">
        <f aca="false">EXP(AS117)</f>
        <v>1.73542229527048</v>
      </c>
      <c r="AU117" s="8" t="n">
        <v>1.60946038318708</v>
      </c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8" t="n">
        <v>0.475898957093478</v>
      </c>
    </row>
    <row r="118" customFormat="false" ht="13.8" hidden="false" customHeight="false" outlineLevel="0" collapsed="false">
      <c r="A118" s="3" t="n">
        <v>6</v>
      </c>
      <c r="B118" s="13" t="n">
        <v>0.0001</v>
      </c>
      <c r="C118" s="13" t="n">
        <v>-2.88</v>
      </c>
      <c r="D118" s="13" t="n">
        <v>1615</v>
      </c>
      <c r="E118" s="13" t="n">
        <v>0.0487994233005327</v>
      </c>
      <c r="F118" s="13" t="n">
        <v>0.0960361684391944</v>
      </c>
      <c r="G118" s="13" t="n">
        <v>0.15342234786804</v>
      </c>
      <c r="H118" s="13" t="n">
        <v>0.483863645115469</v>
      </c>
      <c r="I118" s="13" t="n">
        <v>0.00253155028836137</v>
      </c>
      <c r="J118" s="13" t="n">
        <v>0.106437051409642</v>
      </c>
      <c r="K118" s="13" t="n">
        <v>0.0135611212188925</v>
      </c>
      <c r="L118" s="13" t="n">
        <v>0.00135852554261585</v>
      </c>
      <c r="M118" s="13" t="n">
        <v>0.0404478782184086</v>
      </c>
      <c r="N118" s="13" t="n">
        <v>0.0535422885988429</v>
      </c>
      <c r="O118" s="13" t="n">
        <v>0</v>
      </c>
      <c r="P118" s="13" t="n">
        <v>0</v>
      </c>
      <c r="Q118" s="14" t="n">
        <v>0.0535422885988429</v>
      </c>
      <c r="R118" s="14" t="n">
        <v>0.0404478782184086</v>
      </c>
      <c r="S118" s="13" t="n">
        <v>0.569658405894173</v>
      </c>
      <c r="T118" s="13" t="n">
        <v>1.32373540856031</v>
      </c>
      <c r="U118" s="15" t="s">
        <v>35</v>
      </c>
      <c r="W118" s="16" t="n">
        <v>-35087.7001588733</v>
      </c>
      <c r="X118" s="16" t="n">
        <f aca="false">-W118/(8.314*D118)</f>
        <v>2.61319823542618</v>
      </c>
      <c r="Y118" s="5" t="n">
        <f aca="false">X118+C118/4 - LN(AN118)</f>
        <v>1.61274064035964</v>
      </c>
      <c r="Z118" s="6" t="n">
        <f aca="false">EXP(Y118)</f>
        <v>5.01654093970371</v>
      </c>
      <c r="AA118" s="8" t="n">
        <v>0.0487994233005327</v>
      </c>
      <c r="AB118" s="8" t="n">
        <v>0.0960361684391944</v>
      </c>
      <c r="AC118" s="8" t="n">
        <v>0.15342234786804</v>
      </c>
      <c r="AD118" s="8" t="n">
        <v>0.483863645115469</v>
      </c>
      <c r="AE118" s="8" t="n">
        <v>0.00253155028836137</v>
      </c>
      <c r="AF118" s="8" t="n">
        <v>0.106437051409642</v>
      </c>
      <c r="AG118" s="8" t="n">
        <v>0.0135611212188925</v>
      </c>
      <c r="AH118" s="8" t="n">
        <v>0.00135852554261585</v>
      </c>
      <c r="AI118" s="17" t="n">
        <f aca="false">R118</f>
        <v>0.0404478782184086</v>
      </c>
      <c r="AJ118" s="17" t="n">
        <f aca="false">Q118</f>
        <v>0.0535422885988429</v>
      </c>
      <c r="AK118" s="8" t="n">
        <v>0</v>
      </c>
      <c r="AL118" s="8" t="n">
        <v>0</v>
      </c>
      <c r="AM118" s="17" t="n">
        <v>-35087.7001588733</v>
      </c>
      <c r="AN118" s="9" t="n">
        <f aca="false">AJ118/AI118</f>
        <v>1.32373540856031</v>
      </c>
      <c r="AO118" s="8" t="n">
        <f aca="false">AI118-AJ118</f>
        <v>-0.0130944103804343</v>
      </c>
      <c r="AP118" s="8" t="n">
        <f aca="false">AA118*$BA$3+AB118*$AW$3+AC118*$AY$3+AD118*$AX$3+AE118*$BB$3+AF118*$AZ$3+AG118*BD119</f>
        <v>8760.09601030631</v>
      </c>
      <c r="AQ118" s="8" t="n">
        <f aca="false">AP118/(D118*8.314)</f>
        <v>0.652418577810587</v>
      </c>
      <c r="AR118" s="8" t="n">
        <f aca="false">('[1]Sheet1 (4)'!AO118*$BE$3)/(8.314*'[1]Sheet1 (4)'!D118)</f>
        <v>0.0138582779027347</v>
      </c>
      <c r="AS118" s="8" t="n">
        <f aca="false">AQ118+AR118</f>
        <v>0.666276855713322</v>
      </c>
      <c r="AT118" s="11" t="n">
        <f aca="false">EXP(AS118)</f>
        <v>1.94697494095365</v>
      </c>
      <c r="AU118" s="8" t="n">
        <v>2.90943807056723</v>
      </c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8" t="n">
        <v>1.06795995963878</v>
      </c>
    </row>
    <row r="119" customFormat="false" ht="13.8" hidden="false" customHeight="false" outlineLevel="0" collapsed="false">
      <c r="A119" s="3" t="n">
        <v>7</v>
      </c>
      <c r="B119" s="13" t="n">
        <v>0.0001</v>
      </c>
      <c r="C119" s="13" t="n">
        <v>-3.06</v>
      </c>
      <c r="D119" s="13" t="n">
        <v>1569</v>
      </c>
      <c r="E119" s="13" t="n">
        <v>0.0491667737972017</v>
      </c>
      <c r="F119" s="13" t="n">
        <v>0.0966063133476244</v>
      </c>
      <c r="G119" s="13" t="n">
        <v>0.1538723983514</v>
      </c>
      <c r="H119" s="13" t="n">
        <v>0.480670708640673</v>
      </c>
      <c r="I119" s="13" t="n">
        <v>0.00241108912079926</v>
      </c>
      <c r="J119" s="13" t="n">
        <v>0.107351590345444</v>
      </c>
      <c r="K119" s="13" t="n">
        <v>0.0135616209507613</v>
      </c>
      <c r="L119" s="13" t="n">
        <v>0.00135857560473809</v>
      </c>
      <c r="M119" s="13" t="n">
        <v>0.0370654721299536</v>
      </c>
      <c r="N119" s="13" t="n">
        <v>0.0579354577114053</v>
      </c>
      <c r="O119" s="13" t="n">
        <v>0</v>
      </c>
      <c r="P119" s="13" t="n">
        <v>0</v>
      </c>
      <c r="Q119" s="14" t="n">
        <v>0.0579354577114053</v>
      </c>
      <c r="R119" s="14" t="n">
        <v>0.0370654721299536</v>
      </c>
      <c r="S119" s="13" t="n">
        <v>0.609840954274354</v>
      </c>
      <c r="T119" s="13" t="n">
        <v>1.56305732484077</v>
      </c>
      <c r="U119" s="15" t="s">
        <v>35</v>
      </c>
      <c r="W119" s="16" t="n">
        <v>-34194.6987113902</v>
      </c>
      <c r="X119" s="16" t="n">
        <f aca="false">-W119/(8.314*D119)</f>
        <v>2.62135486729903</v>
      </c>
      <c r="Y119" s="5" t="n">
        <f aca="false">X119+C119/4 - LN(AN119)</f>
        <v>1.40971114037052</v>
      </c>
      <c r="Z119" s="6" t="n">
        <f aca="false">EXP(Y119)</f>
        <v>4.09477241877738</v>
      </c>
      <c r="AA119" s="8" t="n">
        <v>0.0491667737972017</v>
      </c>
      <c r="AB119" s="8" t="n">
        <v>0.0966063133476244</v>
      </c>
      <c r="AC119" s="8" t="n">
        <v>0.1538723983514</v>
      </c>
      <c r="AD119" s="8" t="n">
        <v>0.480670708640673</v>
      </c>
      <c r="AE119" s="8" t="n">
        <v>0.00241108912079926</v>
      </c>
      <c r="AF119" s="8" t="n">
        <v>0.107351590345444</v>
      </c>
      <c r="AG119" s="8" t="n">
        <v>0.0135616209507613</v>
      </c>
      <c r="AH119" s="8" t="n">
        <v>0.00135857560473809</v>
      </c>
      <c r="AI119" s="17" t="n">
        <f aca="false">R119</f>
        <v>0.0370654721299536</v>
      </c>
      <c r="AJ119" s="17" t="n">
        <f aca="false">Q119</f>
        <v>0.0579354577114053</v>
      </c>
      <c r="AK119" s="8" t="n">
        <v>0</v>
      </c>
      <c r="AL119" s="8" t="n">
        <v>0</v>
      </c>
      <c r="AM119" s="17" t="n">
        <v>-34194.6987113902</v>
      </c>
      <c r="AN119" s="9" t="n">
        <f aca="false">AJ119/AI119</f>
        <v>1.56305732484077</v>
      </c>
      <c r="AO119" s="8" t="n">
        <f aca="false">AI119-AJ119</f>
        <v>-0.0208699855814517</v>
      </c>
      <c r="AP119" s="8" t="n">
        <f aca="false">AA119*$BA$3+AB119*$AW$3+AC119*$AY$3+AD119*$AX$3+AE119*$BB$3+AF119*$AZ$3+AG119*BD120</f>
        <v>8756.98548856386</v>
      </c>
      <c r="AQ119" s="8" t="n">
        <f aca="false">AP119/(D119*8.314)</f>
        <v>0.671307758172103</v>
      </c>
      <c r="AR119" s="8" t="n">
        <f aca="false">('[1]Sheet1 (4)'!AO119*$BE$3)/(8.314*'[1]Sheet1 (4)'!D119)</f>
        <v>0.0227350048159161</v>
      </c>
      <c r="AS119" s="8" t="n">
        <f aca="false">AQ119+AR119</f>
        <v>0.69404276298802</v>
      </c>
      <c r="AT119" s="11" t="n">
        <f aca="false">EXP(AS119)</f>
        <v>2.00179196716353</v>
      </c>
      <c r="AU119" s="8" t="n">
        <v>3.08643264325466</v>
      </c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8" t="n">
        <v>1.1270159395956</v>
      </c>
    </row>
    <row r="120" customFormat="false" ht="13.8" hidden="false" customHeight="false" outlineLevel="0" collapsed="false">
      <c r="A120" s="3" t="n">
        <v>8</v>
      </c>
      <c r="B120" s="13" t="n">
        <v>0.0001</v>
      </c>
      <c r="C120" s="13" t="n">
        <v>-3.26</v>
      </c>
      <c r="D120" s="13" t="n">
        <v>1522</v>
      </c>
      <c r="E120" s="13" t="n">
        <v>0.0496423485008388</v>
      </c>
      <c r="F120" s="13" t="n">
        <v>0.0987469048929185</v>
      </c>
      <c r="G120" s="13" t="n">
        <v>0.153108971737881</v>
      </c>
      <c r="H120" s="13" t="n">
        <v>0.478582882973086</v>
      </c>
      <c r="I120" s="13" t="n">
        <v>0.00242539448940268</v>
      </c>
      <c r="J120" s="13" t="n">
        <v>0.107276064478598</v>
      </c>
      <c r="K120" s="13" t="n">
        <v>0.0137849332163983</v>
      </c>
      <c r="L120" s="13" t="n">
        <v>0.00136663624614439</v>
      </c>
      <c r="M120" s="13" t="n">
        <v>0.0315857103192837</v>
      </c>
      <c r="N120" s="13" t="n">
        <v>0.0634801531454476</v>
      </c>
      <c r="O120" s="13" t="n">
        <v>0</v>
      </c>
      <c r="P120" s="13" t="n">
        <v>0</v>
      </c>
      <c r="Q120" s="14" t="n">
        <v>0.0634801531454476</v>
      </c>
      <c r="R120" s="14" t="n">
        <v>0.0315857103192837</v>
      </c>
      <c r="S120" s="13" t="n">
        <v>0.667749188108918</v>
      </c>
      <c r="T120" s="13" t="n">
        <v>2.00977443609022</v>
      </c>
      <c r="U120" s="15" t="s">
        <v>35</v>
      </c>
      <c r="W120" s="16" t="n">
        <v>-33246.0277431722</v>
      </c>
      <c r="X120" s="16" t="n">
        <f aca="false">-W120/(8.314*D120)</f>
        <v>2.62733281632617</v>
      </c>
      <c r="Y120" s="5" t="n">
        <f aca="false">X120+C120/4 - LN(AN120)</f>
        <v>1.11431032140305</v>
      </c>
      <c r="Z120" s="6" t="n">
        <f aca="false">EXP(Y120)</f>
        <v>3.04746568238641</v>
      </c>
      <c r="AA120" s="8" t="n">
        <v>0.0496423485008388</v>
      </c>
      <c r="AB120" s="8" t="n">
        <v>0.0987469048929185</v>
      </c>
      <c r="AC120" s="8" t="n">
        <v>0.153108971737881</v>
      </c>
      <c r="AD120" s="8" t="n">
        <v>0.478582882973086</v>
      </c>
      <c r="AE120" s="8" t="n">
        <v>0.00242539448940268</v>
      </c>
      <c r="AF120" s="8" t="n">
        <v>0.107276064478598</v>
      </c>
      <c r="AG120" s="8" t="n">
        <v>0.0137849332163983</v>
      </c>
      <c r="AH120" s="8" t="n">
        <v>0.00136663624614439</v>
      </c>
      <c r="AI120" s="17" t="n">
        <f aca="false">R120</f>
        <v>0.0315857103192837</v>
      </c>
      <c r="AJ120" s="17" t="n">
        <f aca="false">Q120</f>
        <v>0.0634801531454476</v>
      </c>
      <c r="AK120" s="8" t="n">
        <v>0</v>
      </c>
      <c r="AL120" s="8" t="n">
        <v>0</v>
      </c>
      <c r="AM120" s="17" t="n">
        <v>-33246.0277431722</v>
      </c>
      <c r="AN120" s="9" t="n">
        <f aca="false">AJ120/AI120</f>
        <v>2.00977443609022</v>
      </c>
      <c r="AO120" s="8" t="n">
        <f aca="false">AI120-AJ120</f>
        <v>-0.0318944428261639</v>
      </c>
      <c r="AP120" s="8" t="n">
        <f aca="false">AA120*$BA$3+AB120*$AW$3+AC120*$AY$3+AD120*$AX$3+AE120*$BB$3+AF120*$AZ$3+AG120*BD121</f>
        <v>8866.57966948614</v>
      </c>
      <c r="AQ120" s="8" t="n">
        <f aca="false">AP120/(D120*8.314)</f>
        <v>0.700698920008439</v>
      </c>
      <c r="AR120" s="8" t="n">
        <f aca="false">('[1]Sheet1 (4)'!AO120*$BE$3)/(8.314*'[1]Sheet1 (4)'!D120)</f>
        <v>0.0358175777582847</v>
      </c>
      <c r="AS120" s="8" t="n">
        <f aca="false">AQ120+AR120</f>
        <v>0.736516497766723</v>
      </c>
      <c r="AT120" s="11" t="n">
        <f aca="false">EXP(AS120)</f>
        <v>2.08864702056162</v>
      </c>
      <c r="AU120" s="8" t="n">
        <v>3.07780630976013</v>
      </c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8" t="n">
        <v>1.12421710613328</v>
      </c>
    </row>
    <row r="121" customFormat="false" ht="13.8" hidden="false" customHeight="false" outlineLevel="0" collapsed="false">
      <c r="A121" s="3" t="n">
        <v>9</v>
      </c>
      <c r="B121" s="13" t="n">
        <v>0.0001</v>
      </c>
      <c r="C121" s="13" t="n">
        <v>-6.29</v>
      </c>
      <c r="D121" s="13" t="n">
        <v>1909</v>
      </c>
      <c r="E121" s="13" t="n">
        <v>0.010447543890847</v>
      </c>
      <c r="F121" s="13" t="n">
        <v>0.0981742639993027</v>
      </c>
      <c r="G121" s="13" t="n">
        <v>0.161710127884727</v>
      </c>
      <c r="H121" s="13" t="n">
        <v>0.505185387943393</v>
      </c>
      <c r="I121" s="13" t="n">
        <v>0.00159968092249671</v>
      </c>
      <c r="J121" s="13" t="n">
        <v>0.115359407623839</v>
      </c>
      <c r="K121" s="13" t="n">
        <v>0.0144948917210999</v>
      </c>
      <c r="L121" s="13" t="n">
        <v>0.00179458617105522</v>
      </c>
      <c r="M121" s="13" t="n">
        <v>0.0874748596753728</v>
      </c>
      <c r="N121" s="13" t="n">
        <v>0.00375925016786726</v>
      </c>
      <c r="O121" s="13" t="n">
        <v>0</v>
      </c>
      <c r="P121" s="13" t="n">
        <v>0</v>
      </c>
      <c r="Q121" s="14" t="n">
        <v>0.00375925016786726</v>
      </c>
      <c r="R121" s="14" t="n">
        <v>0.0874748596753728</v>
      </c>
      <c r="S121" s="13" t="n">
        <v>0.0412044374009509</v>
      </c>
      <c r="T121" s="13" t="n">
        <v>0.0429752066115702</v>
      </c>
      <c r="U121" s="15" t="s">
        <v>35</v>
      </c>
      <c r="W121" s="16" t="n">
        <v>-40107.662167281</v>
      </c>
      <c r="X121" s="16" t="n">
        <f aca="false">-W121/(8.314*D121)</f>
        <v>2.52703582950146</v>
      </c>
      <c r="Y121" s="5" t="n">
        <f aca="false">X121+C121/4 - LN(AN121)</f>
        <v>4.10166774951082</v>
      </c>
      <c r="Z121" s="6" t="n">
        <f aca="false">EXP(Y121)</f>
        <v>60.4410040440432</v>
      </c>
      <c r="AA121" s="8" t="n">
        <v>0.010447543890847</v>
      </c>
      <c r="AB121" s="8" t="n">
        <v>0.0981742639993027</v>
      </c>
      <c r="AC121" s="8" t="n">
        <v>0.161710127884727</v>
      </c>
      <c r="AD121" s="8" t="n">
        <v>0.505185387943393</v>
      </c>
      <c r="AE121" s="8" t="n">
        <v>0.00159968092249671</v>
      </c>
      <c r="AF121" s="8" t="n">
        <v>0.115359407623839</v>
      </c>
      <c r="AG121" s="8" t="n">
        <v>0.0144948917210999</v>
      </c>
      <c r="AH121" s="8" t="n">
        <v>0.00179458617105522</v>
      </c>
      <c r="AI121" s="17" t="n">
        <f aca="false">R121</f>
        <v>0.0874748596753728</v>
      </c>
      <c r="AJ121" s="17" t="n">
        <f aca="false">Q121</f>
        <v>0.00375925016786726</v>
      </c>
      <c r="AK121" s="8" t="n">
        <v>0</v>
      </c>
      <c r="AL121" s="8" t="n">
        <v>0</v>
      </c>
      <c r="AM121" s="17" t="n">
        <v>-40107.662167281</v>
      </c>
      <c r="AN121" s="9" t="n">
        <f aca="false">AJ121/AI121</f>
        <v>0.0429752066115702</v>
      </c>
      <c r="AO121" s="8" t="n">
        <f aca="false">AI121-AJ121</f>
        <v>0.0837156095075055</v>
      </c>
      <c r="AP121" s="8" t="n">
        <f aca="false">AA121*$BA$3+AB121*$AW$3+AC121*$AY$3+AD121*$AX$3+AE121*$BB$3+AF121*$AZ$3+AG121*BD122</f>
        <v>8881.16303152614</v>
      </c>
      <c r="AQ121" s="8" t="n">
        <f aca="false">AP121/(D121*8.314)</f>
        <v>0.559569318568233</v>
      </c>
      <c r="AR121" s="8" t="n">
        <f aca="false">('[1]Sheet1 (4)'!AO121*$BE$3)/(8.314*'[1]Sheet1 (4)'!D121)</f>
        <v>-0.0749542667982743</v>
      </c>
      <c r="AS121" s="8" t="n">
        <f aca="false">AQ121+AR121</f>
        <v>0.484615051769959</v>
      </c>
      <c r="AT121" s="11" t="n">
        <f aca="false">EXP(AS121)</f>
        <v>1.62354990587316</v>
      </c>
      <c r="AU121" s="8" t="n">
        <v>10.1336333775495</v>
      </c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8" t="n">
        <v>2.3158599289323</v>
      </c>
    </row>
    <row r="122" customFormat="false" ht="13.8" hidden="false" customHeight="false" outlineLevel="0" collapsed="false">
      <c r="A122" s="3" t="n">
        <v>10</v>
      </c>
      <c r="B122" s="13" t="n">
        <v>0.0001</v>
      </c>
      <c r="C122" s="13" t="n">
        <v>-5.4</v>
      </c>
      <c r="D122" s="13" t="n">
        <v>1821</v>
      </c>
      <c r="E122" s="13" t="n">
        <v>0.0275650085226368</v>
      </c>
      <c r="F122" s="13" t="n">
        <v>0.0944008416871517</v>
      </c>
      <c r="G122" s="13" t="n">
        <v>0.152834606077418</v>
      </c>
      <c r="H122" s="13" t="n">
        <v>0.482974336827537</v>
      </c>
      <c r="I122" s="13" t="n">
        <v>0.0018426867399405</v>
      </c>
      <c r="J122" s="13" t="n">
        <v>0.108567154102851</v>
      </c>
      <c r="K122" s="13" t="n">
        <v>0.0136746752806111</v>
      </c>
      <c r="L122" s="13" t="n">
        <v>0.00179157319144191</v>
      </c>
      <c r="M122" s="13" t="n">
        <v>0.101120847237087</v>
      </c>
      <c r="N122" s="13" t="n">
        <v>0.0152282703333249</v>
      </c>
      <c r="O122" s="13" t="n">
        <v>0</v>
      </c>
      <c r="P122" s="13" t="n">
        <v>0</v>
      </c>
      <c r="Q122" s="14" t="n">
        <v>0.0152282703333249</v>
      </c>
      <c r="R122" s="14" t="n">
        <v>0.101120847237087</v>
      </c>
      <c r="S122" s="13" t="n">
        <v>0.130884278723551</v>
      </c>
      <c r="T122" s="13" t="n">
        <v>0.150594766058684</v>
      </c>
      <c r="U122" s="15" t="s">
        <v>35</v>
      </c>
      <c r="W122" s="16" t="n">
        <v>-38715.503591117</v>
      </c>
      <c r="X122" s="16" t="n">
        <f aca="false">-W122/(8.314*D122)</f>
        <v>2.55720147784818</v>
      </c>
      <c r="Y122" s="5" t="n">
        <f aca="false">X122+C122/4 - LN(AN122)</f>
        <v>3.10036419599487</v>
      </c>
      <c r="Z122" s="6" t="n">
        <f aca="false">EXP(Y122)</f>
        <v>22.2060371587252</v>
      </c>
      <c r="AA122" s="8" t="n">
        <v>0.0275650085226368</v>
      </c>
      <c r="AB122" s="8" t="n">
        <v>0.0944008416871517</v>
      </c>
      <c r="AC122" s="8" t="n">
        <v>0.152834606077418</v>
      </c>
      <c r="AD122" s="8" t="n">
        <v>0.482974336827537</v>
      </c>
      <c r="AE122" s="8" t="n">
        <v>0.0018426867399405</v>
      </c>
      <c r="AF122" s="8" t="n">
        <v>0.108567154102851</v>
      </c>
      <c r="AG122" s="8" t="n">
        <v>0.0136746752806111</v>
      </c>
      <c r="AH122" s="8" t="n">
        <v>0.00179157319144191</v>
      </c>
      <c r="AI122" s="17" t="n">
        <f aca="false">R122</f>
        <v>0.101120847237087</v>
      </c>
      <c r="AJ122" s="17" t="n">
        <f aca="false">Q122</f>
        <v>0.0152282703333249</v>
      </c>
      <c r="AK122" s="8" t="n">
        <v>0</v>
      </c>
      <c r="AL122" s="8" t="n">
        <v>0</v>
      </c>
      <c r="AM122" s="17" t="n">
        <v>-38715.503591117</v>
      </c>
      <c r="AN122" s="9" t="n">
        <f aca="false">AJ122/AI122</f>
        <v>0.150594766058683</v>
      </c>
      <c r="AO122" s="8" t="n">
        <f aca="false">AI122-AJ122</f>
        <v>0.0858925769037621</v>
      </c>
      <c r="AP122" s="8" t="n">
        <f aca="false">AA122*$BA$3+AB122*$AW$3+AC122*$AY$3+AD122*$AX$3+AE122*$BB$3+AF122*$AZ$3+AG122*BD123</f>
        <v>8536.98887699498</v>
      </c>
      <c r="AQ122" s="8" t="n">
        <f aca="false">AP122/(D122*8.314)</f>
        <v>0.563877479244102</v>
      </c>
      <c r="AR122" s="8" t="n">
        <f aca="false">('[1]Sheet1 (4)'!AO122*$BE$3)/(8.314*'[1]Sheet1 (4)'!D122)</f>
        <v>-0.0806197657111697</v>
      </c>
      <c r="AS122" s="8" t="n">
        <f aca="false">AQ122+AR122</f>
        <v>0.483257713532932</v>
      </c>
      <c r="AT122" s="11" t="n">
        <f aca="false">EXP(AS122)</f>
        <v>1.62134769441721</v>
      </c>
      <c r="AU122" s="8" t="n">
        <v>5.05417874385152</v>
      </c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8" t="n">
        <v>1.62021537514938</v>
      </c>
    </row>
    <row r="123" customFormat="false" ht="13.8" hidden="false" customHeight="false" outlineLevel="0" collapsed="false">
      <c r="A123" s="3" t="n">
        <v>11</v>
      </c>
      <c r="B123" s="13" t="n">
        <v>0.0001</v>
      </c>
      <c r="C123" s="13" t="n">
        <v>-5.42</v>
      </c>
      <c r="D123" s="13" t="n">
        <v>1817</v>
      </c>
      <c r="E123" s="13" t="n">
        <v>0.0227547457984461</v>
      </c>
      <c r="F123" s="13" t="n">
        <v>0.0959168034784497</v>
      </c>
      <c r="G123" s="13" t="n">
        <v>0.156867365224581</v>
      </c>
      <c r="H123" s="13" t="n">
        <v>0.49960850202477</v>
      </c>
      <c r="I123" s="13" t="n">
        <v>0.00170827878853582</v>
      </c>
      <c r="J123" s="13" t="n">
        <v>0.111626431551901</v>
      </c>
      <c r="K123" s="13" t="n">
        <v>0.0140139411895192</v>
      </c>
      <c r="L123" s="13" t="n">
        <v>0.00169864110848766</v>
      </c>
      <c r="M123" s="13" t="n">
        <v>0.0827583115878669</v>
      </c>
      <c r="N123" s="13" t="n">
        <v>0.0130469792474423</v>
      </c>
      <c r="O123" s="13" t="n">
        <v>0</v>
      </c>
      <c r="P123" s="13" t="n">
        <v>0</v>
      </c>
      <c r="Q123" s="14" t="n">
        <v>0.0130469792474423</v>
      </c>
      <c r="R123" s="14" t="n">
        <v>0.0827583115878669</v>
      </c>
      <c r="S123" s="13" t="n">
        <v>0.136182241436648</v>
      </c>
      <c r="T123" s="13" t="n">
        <v>0.157651588065447</v>
      </c>
      <c r="U123" s="15" t="s">
        <v>35</v>
      </c>
      <c r="W123" s="16" t="n">
        <v>-38650.1860136578</v>
      </c>
      <c r="X123" s="16" t="n">
        <f aca="false">-W123/(8.314*D123)</f>
        <v>2.55850718501206</v>
      </c>
      <c r="Y123" s="5" t="n">
        <f aca="false">X123+C123/4 - LN(AN123)</f>
        <v>3.05087500469232</v>
      </c>
      <c r="Z123" s="6" t="n">
        <f aca="false">EXP(Y123)</f>
        <v>21.133828533653</v>
      </c>
      <c r="AA123" s="8" t="n">
        <v>0.0227547457984461</v>
      </c>
      <c r="AB123" s="8" t="n">
        <v>0.0959168034784497</v>
      </c>
      <c r="AC123" s="8" t="n">
        <v>0.156867365224581</v>
      </c>
      <c r="AD123" s="8" t="n">
        <v>0.49960850202477</v>
      </c>
      <c r="AE123" s="8" t="n">
        <v>0.00170827878853582</v>
      </c>
      <c r="AF123" s="8" t="n">
        <v>0.111626431551901</v>
      </c>
      <c r="AG123" s="8" t="n">
        <v>0.0140139411895192</v>
      </c>
      <c r="AH123" s="8" t="n">
        <v>0.00169864110848766</v>
      </c>
      <c r="AI123" s="17" t="n">
        <f aca="false">R123</f>
        <v>0.0827583115878669</v>
      </c>
      <c r="AJ123" s="17" t="n">
        <f aca="false">Q123</f>
        <v>0.0130469792474423</v>
      </c>
      <c r="AK123" s="8" t="n">
        <v>0</v>
      </c>
      <c r="AL123" s="8" t="n">
        <v>0</v>
      </c>
      <c r="AM123" s="17" t="n">
        <v>-38650.1860136578</v>
      </c>
      <c r="AN123" s="9" t="n">
        <f aca="false">AJ123/AI123</f>
        <v>0.157651588065447</v>
      </c>
      <c r="AO123" s="8" t="n">
        <f aca="false">AI123-AJ123</f>
        <v>0.0697113323404246</v>
      </c>
      <c r="AP123" s="8" t="n">
        <f aca="false">AA123*$BA$3+AB123*$AW$3+AC123*$AY$3+AD123*$AX$3+AE123*$BB$3+AF123*$AZ$3+AG123*BD124</f>
        <v>8712.83938908404</v>
      </c>
      <c r="AQ123" s="8" t="n">
        <f aca="false">AP123/(D123*8.314)</f>
        <v>0.576759505658016</v>
      </c>
      <c r="AR123" s="8" t="n">
        <f aca="false">('[1]Sheet1 (4)'!AO123*$BE$3)/(8.314*'[1]Sheet1 (4)'!D123)</f>
        <v>-0.0655759062137974</v>
      </c>
      <c r="AS123" s="8" t="n">
        <f aca="false">AQ123+AR123</f>
        <v>0.511183599444219</v>
      </c>
      <c r="AT123" s="11" t="n">
        <f aca="false">EXP(AS123)</f>
        <v>1.66726339959861</v>
      </c>
      <c r="AU123" s="8" t="n">
        <v>4.88308613238905</v>
      </c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8" t="n">
        <v>1.58577742415989</v>
      </c>
    </row>
    <row r="124" customFormat="false" ht="13.8" hidden="false" customHeight="false" outlineLevel="0" collapsed="false">
      <c r="A124" s="3" t="n">
        <v>12</v>
      </c>
      <c r="B124" s="13" t="n">
        <v>0.0001</v>
      </c>
      <c r="C124" s="13" t="n">
        <v>-4.74</v>
      </c>
      <c r="D124" s="13" t="n">
        <v>1905</v>
      </c>
      <c r="E124" s="13" t="n">
        <v>0.0160723613032862</v>
      </c>
      <c r="F124" s="13" t="n">
        <v>0.0983600800793351</v>
      </c>
      <c r="G124" s="13" t="n">
        <v>0.156648470714584</v>
      </c>
      <c r="H124" s="13" t="n">
        <v>0.504256480406722</v>
      </c>
      <c r="I124" s="13" t="n">
        <v>0.00158404539134858</v>
      </c>
      <c r="J124" s="13" t="n">
        <v>0.111777466756824</v>
      </c>
      <c r="K124" s="13" t="n">
        <v>0.0139943859761998</v>
      </c>
      <c r="L124" s="13" t="n">
        <v>0.00185782040582382</v>
      </c>
      <c r="M124" s="13" t="n">
        <v>0.0825632889554826</v>
      </c>
      <c r="N124" s="13" t="n">
        <v>0.0128856000103932</v>
      </c>
      <c r="O124" s="13" t="n">
        <v>0</v>
      </c>
      <c r="P124" s="13" t="n">
        <v>0</v>
      </c>
      <c r="Q124" s="14" t="n">
        <v>0.0128856000103932</v>
      </c>
      <c r="R124" s="14" t="n">
        <v>0.0825632889554826</v>
      </c>
      <c r="S124" s="13" t="n">
        <v>0.135</v>
      </c>
      <c r="T124" s="13" t="n">
        <v>0.15606936416185</v>
      </c>
      <c r="U124" s="15" t="s">
        <v>35</v>
      </c>
      <c r="W124" s="16" t="n">
        <v>-40046.1726223572</v>
      </c>
      <c r="X124" s="16" t="n">
        <f aca="false">-W124/(8.314*D124)</f>
        <v>2.52845957723381</v>
      </c>
      <c r="Y124" s="5" t="n">
        <f aca="false">X124+C124/4 - LN(AN124)</f>
        <v>3.20091430572726</v>
      </c>
      <c r="Z124" s="6" t="n">
        <f aca="false">EXP(Y124)</f>
        <v>24.5549706871439</v>
      </c>
      <c r="AA124" s="8" t="n">
        <v>0.0160723613032862</v>
      </c>
      <c r="AB124" s="8" t="n">
        <v>0.0983600800793351</v>
      </c>
      <c r="AC124" s="8" t="n">
        <v>0.156648470714584</v>
      </c>
      <c r="AD124" s="8" t="n">
        <v>0.504256480406722</v>
      </c>
      <c r="AE124" s="8" t="n">
        <v>0.00158404539134858</v>
      </c>
      <c r="AF124" s="8" t="n">
        <v>0.111777466756824</v>
      </c>
      <c r="AG124" s="8" t="n">
        <v>0.0139943859761998</v>
      </c>
      <c r="AH124" s="8" t="n">
        <v>0.00185782040582382</v>
      </c>
      <c r="AI124" s="17" t="n">
        <f aca="false">R124</f>
        <v>0.0825632889554826</v>
      </c>
      <c r="AJ124" s="17" t="n">
        <f aca="false">Q124</f>
        <v>0.0128856000103932</v>
      </c>
      <c r="AK124" s="8" t="n">
        <v>0</v>
      </c>
      <c r="AL124" s="8" t="n">
        <v>0</v>
      </c>
      <c r="AM124" s="17" t="n">
        <v>-40046.1726223572</v>
      </c>
      <c r="AN124" s="9" t="n">
        <f aca="false">AJ124/AI124</f>
        <v>0.156069364161849</v>
      </c>
      <c r="AO124" s="8" t="n">
        <f aca="false">AI124-AJ124</f>
        <v>0.0696776889450894</v>
      </c>
      <c r="AP124" s="8" t="n">
        <f aca="false">AA124*$BA$3+AB124*$AW$3+AC124*$AY$3+AD124*$AX$3+AE124*$BB$3+AF124*$AZ$3+AG124*BD125</f>
        <v>8891.57368508682</v>
      </c>
      <c r="AQ124" s="8" t="n">
        <f aca="false">AP124/(D124*8.314)</f>
        <v>0.561401581438185</v>
      </c>
      <c r="AR124" s="8" t="n">
        <f aca="false">('[1]Sheet1 (4)'!AO124*$BE$3)/(8.314*'[1]Sheet1 (4)'!D124)</f>
        <v>-0.0625164923396916</v>
      </c>
      <c r="AS124" s="8" t="n">
        <f aca="false">AQ124+AR124</f>
        <v>0.498885089098494</v>
      </c>
      <c r="AT124" s="11" t="n">
        <f aca="false">EXP(AS124)</f>
        <v>1.64688411770313</v>
      </c>
      <c r="AU124" s="8" t="n">
        <v>4.17035831304676</v>
      </c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8" t="n">
        <v>1.42800195850936</v>
      </c>
    </row>
    <row r="125" customFormat="false" ht="13.8" hidden="false" customHeight="false" outlineLevel="0" collapsed="false">
      <c r="A125" s="3" t="n">
        <v>0</v>
      </c>
      <c r="B125" s="13" t="n">
        <v>0.0001</v>
      </c>
      <c r="C125" s="13" t="n">
        <v>-7.12</v>
      </c>
      <c r="D125" s="13" t="n">
        <v>1573</v>
      </c>
      <c r="E125" s="13" t="n">
        <v>0.0720983492222097</v>
      </c>
      <c r="F125" s="13" t="n">
        <v>0.0636214393507866</v>
      </c>
      <c r="G125" s="13" t="n">
        <v>0.175840329390665</v>
      </c>
      <c r="H125" s="13" t="n">
        <v>0.521234777753618</v>
      </c>
      <c r="I125" s="13" t="n">
        <v>0.0227177387506046</v>
      </c>
      <c r="J125" s="13" t="n">
        <v>0.0725126342911139</v>
      </c>
      <c r="K125" s="13" t="n">
        <v>0.0091511714005708</v>
      </c>
      <c r="L125" s="13" t="n">
        <v>0.00101438487957347</v>
      </c>
      <c r="M125" s="13" t="n">
        <v>0.0507127415114965</v>
      </c>
      <c r="N125" s="13" t="n">
        <v>0.00560145281240621</v>
      </c>
      <c r="O125" s="13" t="n">
        <v>0.000509580011577832</v>
      </c>
      <c r="P125" s="13" t="n">
        <v>0.00498540062537753</v>
      </c>
      <c r="Q125" s="14" t="n">
        <v>0.00560145281240621</v>
      </c>
      <c r="R125" s="14" t="n">
        <v>0.0507127415114965</v>
      </c>
      <c r="S125" s="13" t="n">
        <v>0.0994678673761768</v>
      </c>
      <c r="T125" s="13" t="n">
        <v>0.110454545454545</v>
      </c>
      <c r="U125" s="15" t="s">
        <v>36</v>
      </c>
      <c r="W125" s="16" t="n">
        <v>-34273.7071991314</v>
      </c>
      <c r="X125" s="16" t="n">
        <f aca="false">-W125/(8.314*D125)</f>
        <v>2.62073035755462</v>
      </c>
      <c r="Y125" s="5" t="n">
        <f aca="false">X125+C125/4 - LN(AN125)</f>
        <v>3.04388155356048</v>
      </c>
      <c r="Z125" s="6" t="n">
        <f aca="false">EXP(Y125)</f>
        <v>20.9865457443483</v>
      </c>
      <c r="AA125" s="8" t="n">
        <v>0.0720983492222097</v>
      </c>
      <c r="AB125" s="8" t="n">
        <v>0.0636214393507866</v>
      </c>
      <c r="AC125" s="8" t="n">
        <v>0.175840329390665</v>
      </c>
      <c r="AD125" s="8" t="n">
        <v>0.521234777753618</v>
      </c>
      <c r="AE125" s="8" t="n">
        <v>0.0227177387506046</v>
      </c>
      <c r="AF125" s="8" t="n">
        <v>0.0725126342911139</v>
      </c>
      <c r="AG125" s="8" t="n">
        <v>0.0091511714005708</v>
      </c>
      <c r="AH125" s="8" t="n">
        <v>0.00101438487957347</v>
      </c>
      <c r="AI125" s="17" t="n">
        <f aca="false">R125</f>
        <v>0.0507127415114965</v>
      </c>
      <c r="AJ125" s="17" t="n">
        <f aca="false">Q125</f>
        <v>0.00560145281240621</v>
      </c>
      <c r="AK125" s="8" t="n">
        <v>0.000509580011577832</v>
      </c>
      <c r="AL125" s="8" t="n">
        <v>0.00498540062537753</v>
      </c>
      <c r="AM125" s="17" t="n">
        <v>-34273.7071991314</v>
      </c>
      <c r="AN125" s="9" t="n">
        <f aca="false">AJ125/AI125</f>
        <v>0.110454545454546</v>
      </c>
      <c r="AO125" s="8" t="n">
        <f aca="false">AI125-AJ125</f>
        <v>0.0451112886990903</v>
      </c>
      <c r="AP125" s="8" t="n">
        <f aca="false">AA125*$BA$3+AB125*$AW$3+AC125*$AY$3+AD125*$AX$3+AE125*$BB$3+AF125*$AZ$3+AG125*BD126</f>
        <v>8393.40649482272</v>
      </c>
      <c r="AQ125" s="8" t="n">
        <f aca="false">AP125/(D125*8.314)</f>
        <v>0.641799706010077</v>
      </c>
      <c r="AR125" s="8" t="n">
        <f aca="false">('[1]Sheet1 (4)'!AO125*$BE$3)/(8.314*'[1]Sheet1 (4)'!D125)</f>
        <v>-0.049017635302955</v>
      </c>
      <c r="AS125" s="8" t="n">
        <f aca="false">AQ125+AR125</f>
        <v>0.592782070707122</v>
      </c>
      <c r="AT125" s="11" t="n">
        <f aca="false">EXP(AS125)</f>
        <v>1.80901422656372</v>
      </c>
      <c r="AU125" s="8" t="n">
        <v>15.4479919856245</v>
      </c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8" t="n">
        <v>2.73747902632911</v>
      </c>
    </row>
    <row r="126" customFormat="false" ht="13.8" hidden="false" customHeight="false" outlineLevel="0" collapsed="false">
      <c r="A126" s="3" t="n">
        <v>1</v>
      </c>
      <c r="B126" s="13" t="n">
        <v>0.0001</v>
      </c>
      <c r="C126" s="13" t="n">
        <v>-7.12</v>
      </c>
      <c r="D126" s="13" t="n">
        <v>1573</v>
      </c>
      <c r="E126" s="13" t="n">
        <v>0.0551533563645603</v>
      </c>
      <c r="F126" s="13" t="n">
        <v>0.0423047020265493</v>
      </c>
      <c r="G126" s="13" t="n">
        <v>0.133983546414229</v>
      </c>
      <c r="H126" s="13" t="n">
        <v>0.562696451868704</v>
      </c>
      <c r="I126" s="13" t="n">
        <v>0.0164447343517765</v>
      </c>
      <c r="J126" s="13" t="n">
        <v>0.0667088479805695</v>
      </c>
      <c r="K126" s="13" t="n">
        <v>0.0181969909246893</v>
      </c>
      <c r="L126" s="13" t="n">
        <v>0.00214722671473596</v>
      </c>
      <c r="M126" s="13" t="n">
        <v>0.0827064243771638</v>
      </c>
      <c r="N126" s="13" t="n">
        <v>0.0116374526336009</v>
      </c>
      <c r="O126" s="13" t="n">
        <v>0</v>
      </c>
      <c r="P126" s="13" t="n">
        <v>0.00802026634342146</v>
      </c>
      <c r="Q126" s="14" t="n">
        <v>0.0116374526336009</v>
      </c>
      <c r="R126" s="14" t="n">
        <v>0.0827064243771638</v>
      </c>
      <c r="S126" s="13" t="n">
        <v>0.123351435221102</v>
      </c>
      <c r="T126" s="13" t="n">
        <v>0.14070796460177</v>
      </c>
      <c r="U126" s="15" t="s">
        <v>36</v>
      </c>
      <c r="W126" s="16" t="n">
        <v>-34273.7071991314</v>
      </c>
      <c r="X126" s="16" t="n">
        <f aca="false">-W126/(8.314*D126)</f>
        <v>2.62073035755462</v>
      </c>
      <c r="Y126" s="5" t="n">
        <f aca="false">X126+C126/4 - LN(AN126)</f>
        <v>2.80179906704077</v>
      </c>
      <c r="Z126" s="6" t="n">
        <f aca="false">EXP(Y126)</f>
        <v>16.4742584217856</v>
      </c>
      <c r="AA126" s="8" t="n">
        <v>0.0551533563645603</v>
      </c>
      <c r="AB126" s="8" t="n">
        <v>0.0423047020265493</v>
      </c>
      <c r="AC126" s="8" t="n">
        <v>0.133983546414229</v>
      </c>
      <c r="AD126" s="8" t="n">
        <v>0.562696451868704</v>
      </c>
      <c r="AE126" s="8" t="n">
        <v>0.0164447343517765</v>
      </c>
      <c r="AF126" s="8" t="n">
        <v>0.0667088479805695</v>
      </c>
      <c r="AG126" s="8" t="n">
        <v>0.0181969909246893</v>
      </c>
      <c r="AH126" s="8" t="n">
        <v>0.00214722671473596</v>
      </c>
      <c r="AI126" s="17" t="n">
        <f aca="false">R126</f>
        <v>0.0827064243771638</v>
      </c>
      <c r="AJ126" s="17" t="n">
        <f aca="false">Q126</f>
        <v>0.0116374526336009</v>
      </c>
      <c r="AK126" s="8" t="n">
        <v>0</v>
      </c>
      <c r="AL126" s="8" t="n">
        <v>0.00802026634342146</v>
      </c>
      <c r="AM126" s="17" t="n">
        <v>-34273.7071991314</v>
      </c>
      <c r="AN126" s="9" t="n">
        <f aca="false">AJ126/AI126</f>
        <v>0.14070796460177</v>
      </c>
      <c r="AO126" s="8" t="n">
        <f aca="false">AI126-AJ126</f>
        <v>0.0710689717435629</v>
      </c>
      <c r="AP126" s="8" t="n">
        <f aca="false">AA126*$BA$3+AB126*$AW$3+AC126*$AY$3+AD126*$AX$3+AE126*$BB$3+AF126*$AZ$3+AG126*BD127</f>
        <v>6119.33359264677</v>
      </c>
      <c r="AQ126" s="8" t="n">
        <f aca="false">AP126/(D126*8.314)</f>
        <v>0.467913296366714</v>
      </c>
      <c r="AR126" s="8" t="n">
        <f aca="false">('[1]Sheet1 (4)'!AO126*$BE$3)/(8.314*'[1]Sheet1 (4)'!D126)</f>
        <v>-0.0772230862549541</v>
      </c>
      <c r="AS126" s="8" t="n">
        <f aca="false">AQ126+AR126</f>
        <v>0.39069021011176</v>
      </c>
      <c r="AT126" s="11" t="n">
        <f aca="false">EXP(AS126)</f>
        <v>1.47800057285185</v>
      </c>
      <c r="AU126" s="8" t="n">
        <v>12.1265412216485</v>
      </c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8" t="n">
        <v>2.49539653980941</v>
      </c>
    </row>
    <row r="127" customFormat="false" ht="13.8" hidden="false" customHeight="false" outlineLevel="0" collapsed="false">
      <c r="A127" s="3" t="n">
        <v>2</v>
      </c>
      <c r="B127" s="13" t="n">
        <v>0.0001</v>
      </c>
      <c r="C127" s="13" t="n">
        <v>-7.12</v>
      </c>
      <c r="D127" s="13" t="n">
        <v>1573</v>
      </c>
      <c r="E127" s="13" t="n">
        <v>0.045221181190048</v>
      </c>
      <c r="F127" s="13" t="n">
        <v>0.0112494666787589</v>
      </c>
      <c r="G127" s="13" t="n">
        <v>0.166394826389686</v>
      </c>
      <c r="H127" s="13" t="n">
        <v>0.621797444543021</v>
      </c>
      <c r="I127" s="13" t="n">
        <v>0.0298267365296061</v>
      </c>
      <c r="J127" s="13" t="n">
        <v>0.0416189060276426</v>
      </c>
      <c r="K127" s="13" t="n">
        <v>0.00607258660121935</v>
      </c>
      <c r="L127" s="13" t="n">
        <v>0.00195282051491962</v>
      </c>
      <c r="M127" s="13" t="n">
        <v>0.0614554198191456</v>
      </c>
      <c r="N127" s="13" t="n">
        <v>0.012331146167101</v>
      </c>
      <c r="O127" s="13" t="n">
        <v>0</v>
      </c>
      <c r="P127" s="13" t="n">
        <v>0.00207946553885136</v>
      </c>
      <c r="Q127" s="14" t="n">
        <v>0.012331146167101</v>
      </c>
      <c r="R127" s="14" t="n">
        <v>0.0614554198191456</v>
      </c>
      <c r="S127" s="13" t="n">
        <v>0.167119122597459</v>
      </c>
      <c r="T127" s="13" t="n">
        <v>0.200651890482399</v>
      </c>
      <c r="U127" s="15" t="s">
        <v>36</v>
      </c>
      <c r="W127" s="16" t="n">
        <v>-34273.7071991314</v>
      </c>
      <c r="X127" s="16" t="n">
        <f aca="false">-W127/(8.314*D127)</f>
        <v>2.62073035755462</v>
      </c>
      <c r="Y127" s="5" t="n">
        <f aca="false">X127+C127/4 - LN(AN127)</f>
        <v>2.44691411807704</v>
      </c>
      <c r="Z127" s="6" t="n">
        <f aca="false">EXP(Y127)</f>
        <v>11.5526415688387</v>
      </c>
      <c r="AA127" s="8" t="n">
        <v>0.045221181190048</v>
      </c>
      <c r="AB127" s="8" t="n">
        <v>0.0112494666787589</v>
      </c>
      <c r="AC127" s="8" t="n">
        <v>0.166394826389686</v>
      </c>
      <c r="AD127" s="8" t="n">
        <v>0.621797444543021</v>
      </c>
      <c r="AE127" s="8" t="n">
        <v>0.0298267365296061</v>
      </c>
      <c r="AF127" s="8" t="n">
        <v>0.0416189060276426</v>
      </c>
      <c r="AG127" s="8" t="n">
        <v>0.00607258660121935</v>
      </c>
      <c r="AH127" s="8" t="n">
        <v>0.00195282051491962</v>
      </c>
      <c r="AI127" s="17" t="n">
        <f aca="false">R127</f>
        <v>0.0614554198191456</v>
      </c>
      <c r="AJ127" s="17" t="n">
        <f aca="false">Q127</f>
        <v>0.012331146167101</v>
      </c>
      <c r="AK127" s="8" t="n">
        <v>0</v>
      </c>
      <c r="AL127" s="8" t="n">
        <v>0.00207946553885136</v>
      </c>
      <c r="AM127" s="17" t="n">
        <v>-34273.7071991314</v>
      </c>
      <c r="AN127" s="9" t="n">
        <f aca="false">AJ127/AI127</f>
        <v>0.200651890482398</v>
      </c>
      <c r="AO127" s="8" t="n">
        <f aca="false">AI127-AJ127</f>
        <v>0.0491242736520446</v>
      </c>
      <c r="AP127" s="8" t="n">
        <f aca="false">AA127*$BA$3+AB127*$AW$3+AC127*$AY$3+AD127*$AX$3+AE127*$BB$3+AF127*$AZ$3+AG127*BD128</f>
        <v>6246.95365811189</v>
      </c>
      <c r="AQ127" s="8" t="n">
        <f aca="false">AP127/(D127*8.314)</f>
        <v>0.47767173241375</v>
      </c>
      <c r="AR127" s="8" t="n">
        <f aca="false">('[1]Sheet1 (4)'!AO127*$BE$3)/(8.314*'[1]Sheet1 (4)'!D127)</f>
        <v>-0.0533781188664434</v>
      </c>
      <c r="AS127" s="8" t="n">
        <f aca="false">AQ127+AR127</f>
        <v>0.424293613547306</v>
      </c>
      <c r="AT127" s="11" t="n">
        <f aca="false">EXP(AS127)</f>
        <v>1.52851031924182</v>
      </c>
      <c r="AU127" s="8" t="n">
        <v>8.5037869758187</v>
      </c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8" t="n">
        <v>2.14051159084568</v>
      </c>
    </row>
    <row r="128" customFormat="false" ht="13.8" hidden="false" customHeight="false" outlineLevel="0" collapsed="false">
      <c r="A128" s="3" t="n">
        <v>3</v>
      </c>
      <c r="B128" s="13" t="n">
        <v>0.0001</v>
      </c>
      <c r="C128" s="13" t="n">
        <v>-7.12</v>
      </c>
      <c r="D128" s="13" t="n">
        <v>1573</v>
      </c>
      <c r="E128" s="13" t="n">
        <v>0.0422549533736389</v>
      </c>
      <c r="F128" s="13" t="n">
        <v>0.000143629775721799</v>
      </c>
      <c r="G128" s="13" t="n">
        <v>0.15038882399106</v>
      </c>
      <c r="H128" s="13" t="n">
        <v>0.725521873762713</v>
      </c>
      <c r="I128" s="13" t="n">
        <v>0.0419276707000655</v>
      </c>
      <c r="J128" s="13" t="n">
        <v>0.0102592696944142</v>
      </c>
      <c r="K128" s="13" t="n">
        <v>0.00201585650135858</v>
      </c>
      <c r="L128" s="13" t="n">
        <v>0.000729290821718584</v>
      </c>
      <c r="M128" s="13" t="n">
        <v>0.0201879629208973</v>
      </c>
      <c r="N128" s="13" t="n">
        <v>0.00639152501962005</v>
      </c>
      <c r="O128" s="13" t="n">
        <v>7.55984981975648E-005</v>
      </c>
      <c r="P128" s="13" t="n">
        <v>0.00010354494059425</v>
      </c>
      <c r="Q128" s="14" t="n">
        <v>0.00639152501962005</v>
      </c>
      <c r="R128" s="14" t="n">
        <v>0.0201879629208973</v>
      </c>
      <c r="S128" s="13" t="n">
        <v>0.240468327829481</v>
      </c>
      <c r="T128" s="13" t="n">
        <v>0.316600790513834</v>
      </c>
      <c r="U128" s="15" t="s">
        <v>36</v>
      </c>
      <c r="W128" s="16" t="n">
        <v>-34273.7071991314</v>
      </c>
      <c r="X128" s="16" t="n">
        <f aca="false">-W128/(8.314*D128)</f>
        <v>2.62073035755462</v>
      </c>
      <c r="Y128" s="5" t="n">
        <f aca="false">X128+C128/4 - LN(AN128)</f>
        <v>1.99084399220783</v>
      </c>
      <c r="Z128" s="6" t="n">
        <f aca="false">EXP(Y128)</f>
        <v>7.32171062204512</v>
      </c>
      <c r="AA128" s="8" t="n">
        <v>0.0422549533736389</v>
      </c>
      <c r="AB128" s="8" t="n">
        <v>0.000143629775721799</v>
      </c>
      <c r="AC128" s="8" t="n">
        <v>0.15038882399106</v>
      </c>
      <c r="AD128" s="8" t="n">
        <v>0.725521873762713</v>
      </c>
      <c r="AE128" s="8" t="n">
        <v>0.0419276707000655</v>
      </c>
      <c r="AF128" s="8" t="n">
        <v>0.0102592696944142</v>
      </c>
      <c r="AG128" s="8" t="n">
        <v>0.00201585650135858</v>
      </c>
      <c r="AH128" s="8" t="n">
        <v>0.000729290821718584</v>
      </c>
      <c r="AI128" s="17" t="n">
        <f aca="false">R128</f>
        <v>0.0201879629208973</v>
      </c>
      <c r="AJ128" s="17" t="n">
        <f aca="false">Q128</f>
        <v>0.00639152501962005</v>
      </c>
      <c r="AK128" s="8" t="n">
        <v>7.55984981975648E-005</v>
      </c>
      <c r="AL128" s="8" t="n">
        <v>0.00010354494059425</v>
      </c>
      <c r="AM128" s="17" t="n">
        <v>-34273.7071991314</v>
      </c>
      <c r="AN128" s="9" t="n">
        <f aca="false">AJ128/AI128</f>
        <v>0.316600790513834</v>
      </c>
      <c r="AO128" s="8" t="n">
        <f aca="false">AI128-AJ128</f>
        <v>0.0137964379012773</v>
      </c>
      <c r="AP128" s="8" t="n">
        <f aca="false">AA128*$BA$3+AB128*$AW$3+AC128*$AY$3+AD128*$AX$3+AE128*$BB$3+AF128*$AZ$3+AG128*BD129</f>
        <v>6408.25672705373</v>
      </c>
      <c r="AQ128" s="8" t="n">
        <f aca="false">AP128/(D128*8.314)</f>
        <v>0.490005730807519</v>
      </c>
      <c r="AR128" s="8" t="n">
        <f aca="false">('[1]Sheet1 (4)'!AO128*$BE$3)/(8.314*'[1]Sheet1 (4)'!D128)</f>
        <v>-0.0149911204274311</v>
      </c>
      <c r="AS128" s="8" t="n">
        <f aca="false">AQ128+AR128</f>
        <v>0.475014610380088</v>
      </c>
      <c r="AT128" s="11" t="n">
        <f aca="false">EXP(AS128)</f>
        <v>1.60803769135602</v>
      </c>
      <c r="AU128" s="8" t="n">
        <v>5.38943990060271</v>
      </c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8" t="n">
        <v>1.68444146497646</v>
      </c>
    </row>
    <row r="129" customFormat="false" ht="13.8" hidden="false" customHeight="false" outlineLevel="0" collapsed="false">
      <c r="A129" s="3" t="n">
        <v>4</v>
      </c>
      <c r="B129" s="13" t="n">
        <v>0.0001</v>
      </c>
      <c r="C129" s="13" t="n">
        <v>-7.12</v>
      </c>
      <c r="D129" s="13" t="n">
        <v>1573</v>
      </c>
      <c r="E129" s="13" t="n">
        <v>0.0745460304838877</v>
      </c>
      <c r="F129" s="13" t="n">
        <v>0.0805151808465951</v>
      </c>
      <c r="G129" s="13" t="n">
        <v>0.152665867501353</v>
      </c>
      <c r="H129" s="13" t="n">
        <v>0.381952717559988</v>
      </c>
      <c r="I129" s="13" t="n">
        <v>0.0263274723484947</v>
      </c>
      <c r="J129" s="13" t="n">
        <v>0.142263665405638</v>
      </c>
      <c r="K129" s="13" t="n">
        <v>0.0310123107864474</v>
      </c>
      <c r="L129" s="13" t="n">
        <v>0.00207200128870559</v>
      </c>
      <c r="M129" s="13" t="n">
        <v>0.0826340013951897</v>
      </c>
      <c r="N129" s="13" t="n">
        <v>0.0132073147529064</v>
      </c>
      <c r="O129" s="13" t="n">
        <v>7.4348395899074E-005</v>
      </c>
      <c r="P129" s="13" t="n">
        <v>0.012729089234896</v>
      </c>
      <c r="Q129" s="14" t="n">
        <v>0.0132073147529064</v>
      </c>
      <c r="R129" s="14" t="n">
        <v>0.0826340013951897</v>
      </c>
      <c r="S129" s="13" t="n">
        <v>0.137803979366249</v>
      </c>
      <c r="T129" s="13" t="n">
        <v>0.15982905982906</v>
      </c>
      <c r="U129" s="15" t="s">
        <v>36</v>
      </c>
      <c r="W129" s="16" t="n">
        <v>-34273.7071991314</v>
      </c>
      <c r="X129" s="16" t="n">
        <f aca="false">-W129/(8.314*D129)</f>
        <v>2.62073035755462</v>
      </c>
      <c r="Y129" s="5" t="n">
        <f aca="false">X129+C129/4 - LN(AN129)</f>
        <v>2.67438076849183</v>
      </c>
      <c r="Z129" s="6" t="n">
        <f aca="false">EXP(Y129)</f>
        <v>14.5033661171018</v>
      </c>
      <c r="AA129" s="8" t="n">
        <v>0.0745460304838877</v>
      </c>
      <c r="AB129" s="8" t="n">
        <v>0.0805151808465951</v>
      </c>
      <c r="AC129" s="8" t="n">
        <v>0.152665867501353</v>
      </c>
      <c r="AD129" s="8" t="n">
        <v>0.381952717559988</v>
      </c>
      <c r="AE129" s="8" t="n">
        <v>0.0263274723484947</v>
      </c>
      <c r="AF129" s="8" t="n">
        <v>0.142263665405638</v>
      </c>
      <c r="AG129" s="8" t="n">
        <v>0.0310123107864474</v>
      </c>
      <c r="AH129" s="8" t="n">
        <v>0.00207200128870559</v>
      </c>
      <c r="AI129" s="17" t="n">
        <f aca="false">R129</f>
        <v>0.0826340013951897</v>
      </c>
      <c r="AJ129" s="17" t="n">
        <f aca="false">Q129</f>
        <v>0.0132073147529064</v>
      </c>
      <c r="AK129" s="8" t="n">
        <v>7.4348395899074E-005</v>
      </c>
      <c r="AL129" s="8" t="n">
        <v>0.012729089234896</v>
      </c>
      <c r="AM129" s="17" t="n">
        <v>-34273.7071991314</v>
      </c>
      <c r="AN129" s="9" t="n">
        <f aca="false">AJ129/AI129</f>
        <v>0.15982905982906</v>
      </c>
      <c r="AO129" s="8" t="n">
        <f aca="false">AI129-AJ129</f>
        <v>0.0694266866422833</v>
      </c>
      <c r="AP129" s="8" t="n">
        <f aca="false">AA129*$BA$3+AB129*$AW$3+AC129*$AY$3+AD129*$AX$3+AE129*$BB$3+AF129*$AZ$3+AG129*BD130</f>
        <v>3695.33313529185</v>
      </c>
      <c r="AQ129" s="8" t="n">
        <f aca="false">AP129/(D129*8.314)</f>
        <v>0.282562714114051</v>
      </c>
      <c r="AR129" s="8" t="n">
        <f aca="false">('[1]Sheet1 (4)'!AO129*$BE$3)/(8.314*'[1]Sheet1 (4)'!D129)</f>
        <v>-0.0754385898577225</v>
      </c>
      <c r="AS129" s="8" t="n">
        <f aca="false">AQ129+AR129</f>
        <v>0.207124124256328</v>
      </c>
      <c r="AT129" s="11" t="n">
        <f aca="false">EXP(AS129)</f>
        <v>1.23013525192823</v>
      </c>
      <c r="AU129" s="8" t="n">
        <v>10.6757865858845</v>
      </c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8" t="n">
        <v>2.36797824126047</v>
      </c>
    </row>
    <row r="130" customFormat="false" ht="13.8" hidden="false" customHeight="false" outlineLevel="0" collapsed="false">
      <c r="A130" s="3" t="n">
        <v>5</v>
      </c>
      <c r="B130" s="13" t="n">
        <v>0.0001</v>
      </c>
      <c r="C130" s="13" t="n">
        <v>-7.12</v>
      </c>
      <c r="D130" s="13" t="n">
        <v>1573</v>
      </c>
      <c r="E130" s="13" t="n">
        <v>0.0984369271417004</v>
      </c>
      <c r="F130" s="13" t="n">
        <v>0.05040253432821</v>
      </c>
      <c r="G130" s="13" t="n">
        <v>0.193145261556099</v>
      </c>
      <c r="H130" s="13" t="n">
        <v>0.377197227010571</v>
      </c>
      <c r="I130" s="13" t="n">
        <v>0.0606135935491887</v>
      </c>
      <c r="J130" s="13" t="n">
        <v>0.106244472594014</v>
      </c>
      <c r="K130" s="13" t="n">
        <v>0.0180558277872933</v>
      </c>
      <c r="L130" s="13" t="n">
        <v>0.00200905422906338</v>
      </c>
      <c r="M130" s="13" t="n">
        <v>0.0637640757352656</v>
      </c>
      <c r="N130" s="13" t="n">
        <v>0.0212978100218387</v>
      </c>
      <c r="O130" s="13" t="n">
        <v>0.000144179407628097</v>
      </c>
      <c r="P130" s="13" t="n">
        <v>0.00868903663912785</v>
      </c>
      <c r="Q130" s="14" t="n">
        <v>0.0212978100218387</v>
      </c>
      <c r="R130" s="14" t="n">
        <v>0.0637640757352656</v>
      </c>
      <c r="S130" s="13" t="n">
        <v>0.25038017711781</v>
      </c>
      <c r="T130" s="13" t="n">
        <v>0.334009546539379</v>
      </c>
      <c r="U130" s="15" t="s">
        <v>36</v>
      </c>
      <c r="W130" s="16" t="n">
        <v>-34273.7071991314</v>
      </c>
      <c r="X130" s="16" t="n">
        <f aca="false">-W130/(8.314*D130)</f>
        <v>2.62073035755462</v>
      </c>
      <c r="Y130" s="5" t="n">
        <f aca="false">X130+C130/4 - LN(AN130)</f>
        <v>1.93731606151529</v>
      </c>
      <c r="Z130" s="6" t="n">
        <f aca="false">EXP(Y130)</f>
        <v>6.94009915246456</v>
      </c>
      <c r="AA130" s="8" t="n">
        <v>0.0984369271417004</v>
      </c>
      <c r="AB130" s="8" t="n">
        <v>0.05040253432821</v>
      </c>
      <c r="AC130" s="8" t="n">
        <v>0.193145261556099</v>
      </c>
      <c r="AD130" s="8" t="n">
        <v>0.377197227010571</v>
      </c>
      <c r="AE130" s="8" t="n">
        <v>0.0606135935491887</v>
      </c>
      <c r="AF130" s="8" t="n">
        <v>0.106244472594014</v>
      </c>
      <c r="AG130" s="8" t="n">
        <v>0.0180558277872933</v>
      </c>
      <c r="AH130" s="8" t="n">
        <v>0.00200905422906338</v>
      </c>
      <c r="AI130" s="17" t="n">
        <f aca="false">R130</f>
        <v>0.0637640757352656</v>
      </c>
      <c r="AJ130" s="17" t="n">
        <f aca="false">Q130</f>
        <v>0.0212978100218387</v>
      </c>
      <c r="AK130" s="8" t="n">
        <v>0.000144179407628097</v>
      </c>
      <c r="AL130" s="8" t="n">
        <v>0.00868903663912785</v>
      </c>
      <c r="AM130" s="17" t="n">
        <v>-34273.7071991314</v>
      </c>
      <c r="AN130" s="9" t="n">
        <f aca="false">AJ130/AI130</f>
        <v>0.334009546539379</v>
      </c>
      <c r="AO130" s="8" t="n">
        <f aca="false">AI130-AJ130</f>
        <v>0.0424662657134269</v>
      </c>
      <c r="AP130" s="8" t="n">
        <f aca="false">AA130*$BA$3+AB130*$AW$3+AC130*$AY$3+AD130*$AX$3+AE130*$BB$3+AF130*$AZ$3+AG130*BD131</f>
        <v>3313.52426204183</v>
      </c>
      <c r="AQ130" s="8" t="n">
        <f aca="false">AP130/(D130*8.314)</f>
        <v>0.253367795131507</v>
      </c>
      <c r="AR130" s="8" t="n">
        <f aca="false">('[1]Sheet1 (4)'!AO130*$BE$3)/(8.314*'[1]Sheet1 (4)'!D130)</f>
        <v>-0.0461435703888708</v>
      </c>
      <c r="AS130" s="8" t="n">
        <f aca="false">AQ130+AR130</f>
        <v>0.207224224742636</v>
      </c>
      <c r="AT130" s="11" t="n">
        <f aca="false">EXP(AS130)</f>
        <v>1.23025839522842</v>
      </c>
      <c r="AU130" s="8" t="n">
        <v>5.10853941342795</v>
      </c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8" t="n">
        <v>1.63091353428393</v>
      </c>
    </row>
    <row r="131" customFormat="false" ht="13.8" hidden="false" customHeight="false" outlineLevel="0" collapsed="false">
      <c r="A131" s="3" t="n">
        <v>6</v>
      </c>
      <c r="B131" s="13" t="n">
        <v>0.0001</v>
      </c>
      <c r="C131" s="13" t="n">
        <v>-7.12</v>
      </c>
      <c r="D131" s="13" t="n">
        <v>1573</v>
      </c>
      <c r="E131" s="13" t="n">
        <v>0.100315481525655</v>
      </c>
      <c r="F131" s="13" t="n">
        <v>0.0171713935115871</v>
      </c>
      <c r="G131" s="13" t="n">
        <v>0.233299772891719</v>
      </c>
      <c r="H131" s="13" t="n">
        <v>0.444833737426153</v>
      </c>
      <c r="I131" s="13" t="n">
        <v>0.0979249849446178</v>
      </c>
      <c r="J131" s="13" t="n">
        <v>0.0446185815655412</v>
      </c>
      <c r="K131" s="13" t="n">
        <v>0.00765838796522542</v>
      </c>
      <c r="L131" s="13" t="n">
        <v>0.00137305546553787</v>
      </c>
      <c r="M131" s="13" t="n">
        <v>0.0420646560213856</v>
      </c>
      <c r="N131" s="13" t="n">
        <v>0.00784205372970118</v>
      </c>
      <c r="O131" s="13" t="n">
        <v>7.11656639884849E-005</v>
      </c>
      <c r="P131" s="13" t="n">
        <v>0.00282672928888931</v>
      </c>
      <c r="Q131" s="14" t="n">
        <v>0.00784205372970118</v>
      </c>
      <c r="R131" s="14" t="n">
        <v>0.0420646560213856</v>
      </c>
      <c r="S131" s="13" t="n">
        <v>0.157134256472005</v>
      </c>
      <c r="T131" s="13" t="n">
        <v>0.186428571428571</v>
      </c>
      <c r="U131" s="15" t="s">
        <v>36</v>
      </c>
      <c r="W131" s="16" t="n">
        <v>-34273.7071991314</v>
      </c>
      <c r="X131" s="16" t="n">
        <f aca="false">-W131/(8.314*D131)</f>
        <v>2.62073035755462</v>
      </c>
      <c r="Y131" s="5" t="n">
        <f aca="false">X131+C131/4 - LN(AN131)</f>
        <v>2.52043746583527</v>
      </c>
      <c r="Z131" s="6" t="n">
        <f aca="false">EXP(Y131)</f>
        <v>12.4340349394415</v>
      </c>
      <c r="AA131" s="8" t="n">
        <v>0.100315481525655</v>
      </c>
      <c r="AB131" s="8" t="n">
        <v>0.0171713935115871</v>
      </c>
      <c r="AC131" s="8" t="n">
        <v>0.233299772891719</v>
      </c>
      <c r="AD131" s="8" t="n">
        <v>0.444833737426153</v>
      </c>
      <c r="AE131" s="8" t="n">
        <v>0.0979249849446178</v>
      </c>
      <c r="AF131" s="8" t="n">
        <v>0.0446185815655412</v>
      </c>
      <c r="AG131" s="8" t="n">
        <v>0.00765838796522542</v>
      </c>
      <c r="AH131" s="8" t="n">
        <v>0.00137305546553787</v>
      </c>
      <c r="AI131" s="17" t="n">
        <f aca="false">R131</f>
        <v>0.0420646560213856</v>
      </c>
      <c r="AJ131" s="17" t="n">
        <f aca="false">Q131</f>
        <v>0.00784205372970118</v>
      </c>
      <c r="AK131" s="8" t="n">
        <v>7.11656639884849E-005</v>
      </c>
      <c r="AL131" s="8" t="n">
        <v>0.00282672928888931</v>
      </c>
      <c r="AM131" s="17" t="n">
        <v>-34273.7071991314</v>
      </c>
      <c r="AN131" s="9" t="n">
        <f aca="false">AJ131/AI131</f>
        <v>0.186428571428572</v>
      </c>
      <c r="AO131" s="8" t="n">
        <f aca="false">AI131-AJ131</f>
        <v>0.0342226022916844</v>
      </c>
      <c r="AP131" s="8" t="n">
        <f aca="false">AA131*$BA$3+AB131*$AW$3+AC131*$AY$3+AD131*$AX$3+AE131*$BB$3+AF131*$AZ$3+AG131*BD132</f>
        <v>4345.20861356971</v>
      </c>
      <c r="AQ131" s="8" t="n">
        <f aca="false">AP131/(D131*8.314)</f>
        <v>0.332255278290366</v>
      </c>
      <c r="AR131" s="8" t="n">
        <f aca="false">('[1]Sheet1 (4)'!AO131*$BE$3)/(8.314*'[1]Sheet1 (4)'!D131)</f>
        <v>-0.0371860588918554</v>
      </c>
      <c r="AS131" s="8" t="n">
        <f aca="false">AQ131+AR131</f>
        <v>0.295069219398511</v>
      </c>
      <c r="AT131" s="11" t="n">
        <f aca="false">EXP(AS131)</f>
        <v>1.3432193323027</v>
      </c>
      <c r="AU131" s="8" t="n">
        <v>9.15257205417878</v>
      </c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8" t="n">
        <v>2.21403493860391</v>
      </c>
    </row>
    <row r="132" customFormat="false" ht="13.8" hidden="false" customHeight="false" outlineLevel="0" collapsed="false">
      <c r="A132" s="3" t="n">
        <v>7</v>
      </c>
      <c r="B132" s="13" t="n">
        <v>0.0001</v>
      </c>
      <c r="C132" s="13" t="n">
        <v>-7.12</v>
      </c>
      <c r="D132" s="13" t="n">
        <v>1573</v>
      </c>
      <c r="E132" s="13" t="n">
        <v>0.0419134173561579</v>
      </c>
      <c r="F132" s="13" t="n">
        <v>0.0922514316009035</v>
      </c>
      <c r="G132" s="13" t="n">
        <v>0.106096647838285</v>
      </c>
      <c r="H132" s="13" t="n">
        <v>0.379207762657861</v>
      </c>
      <c r="I132" s="13" t="n">
        <v>0.0630306455049625</v>
      </c>
      <c r="J132" s="13" t="n">
        <v>0.152205581313362</v>
      </c>
      <c r="K132" s="13" t="n">
        <v>0.043057253307398</v>
      </c>
      <c r="L132" s="13" t="n">
        <v>0.00228057334368563</v>
      </c>
      <c r="M132" s="13" t="n">
        <v>0.0876637234739936</v>
      </c>
      <c r="N132" s="13" t="n">
        <v>0.0204281339147541</v>
      </c>
      <c r="O132" s="13" t="n">
        <v>0</v>
      </c>
      <c r="P132" s="13" t="n">
        <v>0.0118648296886375</v>
      </c>
      <c r="Q132" s="14" t="n">
        <v>0.0204281339147541</v>
      </c>
      <c r="R132" s="14" t="n">
        <v>0.0876637234739936</v>
      </c>
      <c r="S132" s="13" t="n">
        <v>0.188988647325072</v>
      </c>
      <c r="T132" s="13" t="n">
        <v>0.233028362305581</v>
      </c>
      <c r="U132" s="15" t="s">
        <v>36</v>
      </c>
      <c r="W132" s="16" t="n">
        <v>-34273.7071991314</v>
      </c>
      <c r="X132" s="16" t="n">
        <f aca="false">-W132/(8.314*D132)</f>
        <v>2.62073035755462</v>
      </c>
      <c r="Y132" s="5" t="n">
        <f aca="false">X132+C132/4 - LN(AN132)</f>
        <v>2.29732546374574</v>
      </c>
      <c r="Z132" s="6" t="n">
        <f aca="false">EXP(Y132)</f>
        <v>9.9475417838333</v>
      </c>
      <c r="AA132" s="8" t="n">
        <v>0.0419134173561579</v>
      </c>
      <c r="AB132" s="8" t="n">
        <v>0.0922514316009035</v>
      </c>
      <c r="AC132" s="8" t="n">
        <v>0.106096647838285</v>
      </c>
      <c r="AD132" s="8" t="n">
        <v>0.379207762657861</v>
      </c>
      <c r="AE132" s="8" t="n">
        <v>0.0630306455049625</v>
      </c>
      <c r="AF132" s="8" t="n">
        <v>0.152205581313362</v>
      </c>
      <c r="AG132" s="8" t="n">
        <v>0.043057253307398</v>
      </c>
      <c r="AH132" s="8" t="n">
        <v>0.00228057334368563</v>
      </c>
      <c r="AI132" s="17" t="n">
        <f aca="false">R132</f>
        <v>0.0876637234739936</v>
      </c>
      <c r="AJ132" s="17" t="n">
        <f aca="false">Q132</f>
        <v>0.0204281339147541</v>
      </c>
      <c r="AK132" s="8" t="n">
        <v>0</v>
      </c>
      <c r="AL132" s="8" t="n">
        <v>0.0118648296886375</v>
      </c>
      <c r="AM132" s="17" t="n">
        <v>-34273.7071991314</v>
      </c>
      <c r="AN132" s="9" t="n">
        <f aca="false">AJ132/AI132</f>
        <v>0.233028362305582</v>
      </c>
      <c r="AO132" s="8" t="n">
        <f aca="false">AI132-AJ132</f>
        <v>0.0672355895592395</v>
      </c>
      <c r="AP132" s="8" t="n">
        <f aca="false">AA132*$BA$3+AB132*$AW$3+AC132*$AY$3+AD132*$AX$3+AE132*$BB$3+AF132*$AZ$3+AG132*BD133</f>
        <v>-182.262573010928</v>
      </c>
      <c r="AQ132" s="8" t="n">
        <f aca="false">AP132/(D132*8.314)</f>
        <v>-0.0139366615744404</v>
      </c>
      <c r="AR132" s="8" t="n">
        <f aca="false">('[1]Sheet1 (4)'!AO132*$BE$3)/(8.314*'[1]Sheet1 (4)'!D132)</f>
        <v>-0.0730577579013041</v>
      </c>
      <c r="AS132" s="8" t="n">
        <f aca="false">AQ132+AR132</f>
        <v>-0.0869944194757445</v>
      </c>
      <c r="AT132" s="11" t="n">
        <f aca="false">EXP(AS132)</f>
        <v>0.916682211186193</v>
      </c>
      <c r="AU132" s="8" t="n">
        <v>7.32228865222878</v>
      </c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8" t="n">
        <v>1.99092293651438</v>
      </c>
    </row>
    <row r="133" customFormat="false" ht="13.8" hidden="false" customHeight="false" outlineLevel="0" collapsed="false">
      <c r="A133" s="3" t="n">
        <v>8</v>
      </c>
      <c r="B133" s="13" t="n">
        <v>0.0001</v>
      </c>
      <c r="C133" s="13" t="n">
        <v>-7.12</v>
      </c>
      <c r="D133" s="13" t="n">
        <v>1573</v>
      </c>
      <c r="E133" s="13" t="n">
        <v>0.0398964282849726</v>
      </c>
      <c r="F133" s="13" t="n">
        <v>0.0946374972343889</v>
      </c>
      <c r="G133" s="13" t="n">
        <v>0.10924178695878</v>
      </c>
      <c r="H133" s="13" t="n">
        <v>0.37749043426114</v>
      </c>
      <c r="I133" s="13" t="n">
        <v>0.0611139660555352</v>
      </c>
      <c r="J133" s="13" t="n">
        <v>0.154392252849123</v>
      </c>
      <c r="K133" s="13" t="n">
        <v>0.0428022429091996</v>
      </c>
      <c r="L133" s="13" t="n">
        <v>0.00220089572482779</v>
      </c>
      <c r="M133" s="13" t="n">
        <v>0.086851375748608</v>
      </c>
      <c r="N133" s="13" t="n">
        <v>0.0202278620042969</v>
      </c>
      <c r="O133" s="13" t="n">
        <v>0</v>
      </c>
      <c r="P133" s="13" t="n">
        <v>0.0111452579691281</v>
      </c>
      <c r="Q133" s="14" t="n">
        <v>0.0202278620042969</v>
      </c>
      <c r="R133" s="14" t="n">
        <v>0.086851375748608</v>
      </c>
      <c r="S133" s="13" t="n">
        <v>0.188905547226387</v>
      </c>
      <c r="T133" s="13" t="n">
        <v>0.232902033271719</v>
      </c>
      <c r="U133" s="15" t="s">
        <v>36</v>
      </c>
      <c r="W133" s="16" t="n">
        <v>-34273.7071991314</v>
      </c>
      <c r="X133" s="16" t="n">
        <f aca="false">-W133/(8.314*D133)</f>
        <v>2.62073035755462</v>
      </c>
      <c r="Y133" s="5" t="n">
        <f aca="false">X133+C133/4 - LN(AN133)</f>
        <v>2.29786772944962</v>
      </c>
      <c r="Z133" s="6" t="n">
        <f aca="false">EXP(Y133)</f>
        <v>9.95293745739271</v>
      </c>
      <c r="AA133" s="8" t="n">
        <v>0.0398964282849726</v>
      </c>
      <c r="AB133" s="8" t="n">
        <v>0.0946374972343889</v>
      </c>
      <c r="AC133" s="8" t="n">
        <v>0.10924178695878</v>
      </c>
      <c r="AD133" s="8" t="n">
        <v>0.37749043426114</v>
      </c>
      <c r="AE133" s="8" t="n">
        <v>0.0611139660555352</v>
      </c>
      <c r="AF133" s="8" t="n">
        <v>0.154392252849123</v>
      </c>
      <c r="AG133" s="8" t="n">
        <v>0.0428022429091996</v>
      </c>
      <c r="AH133" s="8" t="n">
        <v>0.00220089572482779</v>
      </c>
      <c r="AI133" s="17" t="n">
        <f aca="false">R133</f>
        <v>0.086851375748608</v>
      </c>
      <c r="AJ133" s="17" t="n">
        <f aca="false">Q133</f>
        <v>0.0202278620042969</v>
      </c>
      <c r="AK133" s="8" t="n">
        <v>0</v>
      </c>
      <c r="AL133" s="8" t="n">
        <v>0.0111452579691281</v>
      </c>
      <c r="AM133" s="17" t="n">
        <v>-34273.7071991314</v>
      </c>
      <c r="AN133" s="9" t="n">
        <f aca="false">AJ133/AI133</f>
        <v>0.232902033271719</v>
      </c>
      <c r="AO133" s="8" t="n">
        <f aca="false">AI133-AJ133</f>
        <v>0.0666235137443111</v>
      </c>
      <c r="AP133" s="8" t="n">
        <f aca="false">AA133*$BA$3+AB133*$AW$3+AC133*$AY$3+AD133*$AX$3+AE133*$BB$3+AF133*$AZ$3+AG133*BD134</f>
        <v>89.4381430687645</v>
      </c>
      <c r="AQ133" s="8" t="n">
        <f aca="false">AP133/(D133*8.314)</f>
        <v>0.00683886500231187</v>
      </c>
      <c r="AR133" s="8" t="n">
        <f aca="false">('[1]Sheet1 (4)'!AO133*$BE$3)/(8.314*'[1]Sheet1 (4)'!D133)</f>
        <v>-0.0723926802690944</v>
      </c>
      <c r="AS133" s="8" t="n">
        <f aca="false">AQ133+AR133</f>
        <v>-0.0655538152667825</v>
      </c>
      <c r="AT133" s="11" t="n">
        <f aca="false">EXP(AS133)</f>
        <v>0.936548644788268</v>
      </c>
      <c r="AU133" s="8" t="n">
        <v>7.32626035500055</v>
      </c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8" t="n">
        <v>1.99146520221826</v>
      </c>
    </row>
    <row r="134" customFormat="false" ht="13.8" hidden="false" customHeight="false" outlineLevel="0" collapsed="false">
      <c r="A134" s="3" t="n">
        <v>9</v>
      </c>
      <c r="B134" s="13" t="n">
        <v>0.0001</v>
      </c>
      <c r="C134" s="13" t="n">
        <v>-7.12</v>
      </c>
      <c r="D134" s="13" t="n">
        <v>1573</v>
      </c>
      <c r="E134" s="13" t="n">
        <v>0.0432736832127306</v>
      </c>
      <c r="F134" s="13" t="n">
        <v>0.140311219211876</v>
      </c>
      <c r="G134" s="13" t="n">
        <v>0.0956597148345103</v>
      </c>
      <c r="H134" s="13" t="n">
        <v>0.392317239417068</v>
      </c>
      <c r="I134" s="13" t="n">
        <v>0.0386661652056286</v>
      </c>
      <c r="J134" s="13" t="n">
        <v>0.135233562366036</v>
      </c>
      <c r="K134" s="13" t="n">
        <v>0.0421701268889135</v>
      </c>
      <c r="L134" s="13" t="n">
        <v>0.00169801982878785</v>
      </c>
      <c r="M134" s="13" t="n">
        <v>0.0883016355158159</v>
      </c>
      <c r="N134" s="13" t="n">
        <v>0.0175568175214043</v>
      </c>
      <c r="O134" s="13" t="n">
        <v>0.000678923594355828</v>
      </c>
      <c r="P134" s="13" t="n">
        <v>0.00413289240287365</v>
      </c>
      <c r="Q134" s="14" t="n">
        <v>0.0175568175214043</v>
      </c>
      <c r="R134" s="14" t="n">
        <v>0.0883016355158159</v>
      </c>
      <c r="S134" s="13" t="n">
        <v>0.165851823993983</v>
      </c>
      <c r="T134" s="13" t="n">
        <v>0.19882777276826</v>
      </c>
      <c r="U134" s="15" t="s">
        <v>36</v>
      </c>
      <c r="W134" s="16" t="n">
        <v>-34273.7071991314</v>
      </c>
      <c r="X134" s="16" t="n">
        <f aca="false">-W134/(8.314*D134)</f>
        <v>2.62073035755462</v>
      </c>
      <c r="Y134" s="5" t="n">
        <f aca="false">X134+C134/4 - LN(AN134)</f>
        <v>2.45604665001809</v>
      </c>
      <c r="Z134" s="6" t="n">
        <f aca="false">EXP(Y134)</f>
        <v>11.658629670186</v>
      </c>
      <c r="AA134" s="8" t="n">
        <v>0.0432736832127306</v>
      </c>
      <c r="AB134" s="8" t="n">
        <v>0.140311219211876</v>
      </c>
      <c r="AC134" s="8" t="n">
        <v>0.0956597148345103</v>
      </c>
      <c r="AD134" s="8" t="n">
        <v>0.392317239417068</v>
      </c>
      <c r="AE134" s="8" t="n">
        <v>0.0386661652056286</v>
      </c>
      <c r="AF134" s="8" t="n">
        <v>0.135233562366036</v>
      </c>
      <c r="AG134" s="8" t="n">
        <v>0.0421701268889135</v>
      </c>
      <c r="AH134" s="8" t="n">
        <v>0.00169801982878785</v>
      </c>
      <c r="AI134" s="17" t="n">
        <f aca="false">R134</f>
        <v>0.0883016355158159</v>
      </c>
      <c r="AJ134" s="17" t="n">
        <f aca="false">Q134</f>
        <v>0.0175568175214043</v>
      </c>
      <c r="AK134" s="8" t="n">
        <v>0.000678923594355828</v>
      </c>
      <c r="AL134" s="8" t="n">
        <v>0.00413289240287365</v>
      </c>
      <c r="AM134" s="17" t="n">
        <v>-34273.7071991314</v>
      </c>
      <c r="AN134" s="9" t="n">
        <f aca="false">AJ134/AI134</f>
        <v>0.198827772768259</v>
      </c>
      <c r="AO134" s="8" t="n">
        <f aca="false">AI134-AJ134</f>
        <v>0.0707448179944116</v>
      </c>
      <c r="AP134" s="8" t="n">
        <f aca="false">AA134*$BA$3+AB134*$AW$3+AC134*$AY$3+AD134*$AX$3+AE134*$BB$3+AF134*$AZ$3+AG134*BD135</f>
        <v>5187.19341436627</v>
      </c>
      <c r="AQ134" s="8" t="n">
        <f aca="false">AP134/(D134*8.314)</f>
        <v>0.396637433253255</v>
      </c>
      <c r="AR134" s="8" t="n">
        <f aca="false">('[1]Sheet1 (4)'!AO134*$BE$3)/(8.314*'[1]Sheet1 (4)'!D134)</f>
        <v>-0.0768708628821311</v>
      </c>
      <c r="AS134" s="8" t="n">
        <f aca="false">AQ134+AR134</f>
        <v>0.319766570371124</v>
      </c>
      <c r="AT134" s="11" t="n">
        <f aca="false">EXP(AS134)</f>
        <v>1.37680633942952</v>
      </c>
      <c r="AU134" s="8" t="n">
        <v>8.58180378526077</v>
      </c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8" t="n">
        <v>2.14964412278673</v>
      </c>
    </row>
    <row r="135" customFormat="false" ht="13.8" hidden="false" customHeight="false" outlineLevel="0" collapsed="false">
      <c r="A135" s="3" t="n">
        <v>10</v>
      </c>
      <c r="B135" s="13" t="n">
        <v>0.0001</v>
      </c>
      <c r="C135" s="13" t="n">
        <v>-7.12</v>
      </c>
      <c r="D135" s="13" t="n">
        <v>1573</v>
      </c>
      <c r="E135" s="13" t="n">
        <v>0.0621430605524834</v>
      </c>
      <c r="F135" s="13" t="n">
        <v>0.0206808450044515</v>
      </c>
      <c r="G135" s="13" t="n">
        <v>0.170868329932024</v>
      </c>
      <c r="H135" s="13" t="n">
        <v>0.601633166773335</v>
      </c>
      <c r="I135" s="13" t="n">
        <v>0.0455689852036296</v>
      </c>
      <c r="J135" s="13" t="n">
        <v>0.0363230105508712</v>
      </c>
      <c r="K135" s="13" t="n">
        <v>0.0052541714915007</v>
      </c>
      <c r="L135" s="13" t="n">
        <v>0.00135855774127432</v>
      </c>
      <c r="M135" s="13" t="n">
        <v>0.043203135112039</v>
      </c>
      <c r="N135" s="13" t="n">
        <v>0.0118985683587255</v>
      </c>
      <c r="O135" s="13" t="n">
        <v>0.000149112518477302</v>
      </c>
      <c r="P135" s="13" t="n">
        <v>0.000919056761188391</v>
      </c>
      <c r="Q135" s="14" t="n">
        <v>0.0118985683587255</v>
      </c>
      <c r="R135" s="14" t="n">
        <v>0.043203135112039</v>
      </c>
      <c r="S135" s="13" t="n">
        <v>0.215938303341902</v>
      </c>
      <c r="T135" s="13" t="n">
        <v>0.275409836065574</v>
      </c>
      <c r="U135" s="15" t="s">
        <v>36</v>
      </c>
      <c r="W135" s="16" t="n">
        <v>-34273.7071991314</v>
      </c>
      <c r="X135" s="16" t="n">
        <f aca="false">-W135/(8.314*D135)</f>
        <v>2.62073035755462</v>
      </c>
      <c r="Y135" s="5" t="n">
        <f aca="false">X135+C135/4 - LN(AN135)</f>
        <v>2.13022533531872</v>
      </c>
      <c r="Z135" s="6" t="n">
        <f aca="false">EXP(Y135)</f>
        <v>8.41676319178774</v>
      </c>
      <c r="AA135" s="8" t="n">
        <v>0.0621430605524834</v>
      </c>
      <c r="AB135" s="8" t="n">
        <v>0.0206808450044515</v>
      </c>
      <c r="AC135" s="8" t="n">
        <v>0.170868329932024</v>
      </c>
      <c r="AD135" s="8" t="n">
        <v>0.601633166773335</v>
      </c>
      <c r="AE135" s="8" t="n">
        <v>0.0455689852036296</v>
      </c>
      <c r="AF135" s="8" t="n">
        <v>0.0363230105508712</v>
      </c>
      <c r="AG135" s="8" t="n">
        <v>0.0052541714915007</v>
      </c>
      <c r="AH135" s="8" t="n">
        <v>0.00135855774127432</v>
      </c>
      <c r="AI135" s="17" t="n">
        <f aca="false">R135</f>
        <v>0.043203135112039</v>
      </c>
      <c r="AJ135" s="17" t="n">
        <f aca="false">Q135</f>
        <v>0.0118985683587255</v>
      </c>
      <c r="AK135" s="8" t="n">
        <v>0.000149112518477302</v>
      </c>
      <c r="AL135" s="8" t="n">
        <v>0.000919056761188391</v>
      </c>
      <c r="AM135" s="17" t="n">
        <v>-34273.7071991314</v>
      </c>
      <c r="AN135" s="9" t="n">
        <f aca="false">AJ135/AI135</f>
        <v>0.275409836065574</v>
      </c>
      <c r="AO135" s="8" t="n">
        <f aca="false">AI135-AJ135</f>
        <v>0.0313045667533135</v>
      </c>
      <c r="AP135" s="8" t="n">
        <f aca="false">AA135*$BA$3+AB135*$AW$3+AC135*$AY$3+AD135*$AX$3+AE135*$BB$3+AF135*$AZ$3+AG135*BD136</f>
        <v>6354.25782205384</v>
      </c>
      <c r="AQ135" s="8" t="n">
        <f aca="false">AP135/(D135*8.314)</f>
        <v>0.485876718186103</v>
      </c>
      <c r="AR135" s="8" t="n">
        <f aca="false">('[1]Sheet1 (4)'!AO135*$BE$3)/(8.314*'[1]Sheet1 (4)'!D135)</f>
        <v>-0.0340153402991096</v>
      </c>
      <c r="AS135" s="8" t="n">
        <f aca="false">AQ135+AR135</f>
        <v>0.451861377886993</v>
      </c>
      <c r="AT135" s="11" t="n">
        <f aca="false">EXP(AS135)</f>
        <v>1.57123412568593</v>
      </c>
      <c r="AU135" s="8" t="n">
        <v>6.19549743514373</v>
      </c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8" t="n">
        <v>1.82382280808735</v>
      </c>
    </row>
    <row r="136" customFormat="false" ht="13.8" hidden="false" customHeight="false" outlineLevel="0" collapsed="false">
      <c r="A136" s="3" t="n">
        <v>11</v>
      </c>
      <c r="B136" s="13" t="n">
        <v>0.0001</v>
      </c>
      <c r="C136" s="13" t="n">
        <v>-7.12</v>
      </c>
      <c r="D136" s="13" t="n">
        <v>1573</v>
      </c>
      <c r="E136" s="13" t="n">
        <v>0.0850017777639463</v>
      </c>
      <c r="F136" s="13" t="n">
        <v>0.0488128574112598</v>
      </c>
      <c r="G136" s="13" t="n">
        <v>0.17847860892886</v>
      </c>
      <c r="H136" s="13" t="n">
        <v>0.470505594073003</v>
      </c>
      <c r="I136" s="13" t="n">
        <v>0.0288062220167649</v>
      </c>
      <c r="J136" s="13" t="n">
        <v>0.0757268643424784</v>
      </c>
      <c r="K136" s="13" t="n">
        <v>0.0174568247199714</v>
      </c>
      <c r="L136" s="13" t="n">
        <v>0.00189379864754868</v>
      </c>
      <c r="M136" s="13" t="n">
        <v>0.0714088124179366</v>
      </c>
      <c r="N136" s="13" t="n">
        <v>0.0135668973320693</v>
      </c>
      <c r="O136" s="13" t="n">
        <v>7.36168939980702E-005</v>
      </c>
      <c r="P136" s="13" t="n">
        <v>0.00826812545216316</v>
      </c>
      <c r="Q136" s="14" t="n">
        <v>0.0135668973320693</v>
      </c>
      <c r="R136" s="14" t="n">
        <v>0.0714088124179366</v>
      </c>
      <c r="S136" s="13" t="n">
        <v>0.159656181419166</v>
      </c>
      <c r="T136" s="13" t="n">
        <v>0.189989118607182</v>
      </c>
      <c r="U136" s="15" t="s">
        <v>36</v>
      </c>
      <c r="W136" s="16" t="n">
        <v>-34273.7071991314</v>
      </c>
      <c r="X136" s="16" t="n">
        <f aca="false">-W136/(8.314*D136)</f>
        <v>2.62073035755462</v>
      </c>
      <c r="Y136" s="5" t="n">
        <f aca="false">X136+C136/4 - LN(AN136)</f>
        <v>2.50151883650481</v>
      </c>
      <c r="Z136" s="6" t="n">
        <f aca="false">EXP(Y136)</f>
        <v>12.2010112360477</v>
      </c>
      <c r="AA136" s="8" t="n">
        <v>0.0850017777639463</v>
      </c>
      <c r="AB136" s="8" t="n">
        <v>0.0488128574112598</v>
      </c>
      <c r="AC136" s="8" t="n">
        <v>0.17847860892886</v>
      </c>
      <c r="AD136" s="8" t="n">
        <v>0.470505594073003</v>
      </c>
      <c r="AE136" s="8" t="n">
        <v>0.0288062220167649</v>
      </c>
      <c r="AF136" s="8" t="n">
        <v>0.0757268643424784</v>
      </c>
      <c r="AG136" s="8" t="n">
        <v>0.0174568247199714</v>
      </c>
      <c r="AH136" s="8" t="n">
        <v>0.00189379864754868</v>
      </c>
      <c r="AI136" s="17" t="n">
        <f aca="false">R136</f>
        <v>0.0714088124179366</v>
      </c>
      <c r="AJ136" s="17" t="n">
        <f aca="false">Q136</f>
        <v>0.0135668973320693</v>
      </c>
      <c r="AK136" s="8" t="n">
        <v>7.36168939980702E-005</v>
      </c>
      <c r="AL136" s="8" t="n">
        <v>0.00826812545216316</v>
      </c>
      <c r="AM136" s="17" t="n">
        <v>-34273.7071991314</v>
      </c>
      <c r="AN136" s="9" t="n">
        <f aca="false">AJ136/AI136</f>
        <v>0.189989118607181</v>
      </c>
      <c r="AO136" s="8" t="n">
        <f aca="false">AI136-AJ136</f>
        <v>0.0578419150858673</v>
      </c>
      <c r="AP136" s="8" t="n">
        <f aca="false">AA136*$BA$3+AB136*$AW$3+AC136*$AY$3+AD136*$AX$3+AE136*$BB$3+AF136*$AZ$3+AG136*BD137</f>
        <v>6702.10476919208</v>
      </c>
      <c r="AQ136" s="8" t="n">
        <f aca="false">AP136/(D136*8.314)</f>
        <v>0.512474747073127</v>
      </c>
      <c r="AR136" s="8" t="n">
        <f aca="false">('[1]Sheet1 (4)'!AO136*$BE$3)/(8.314*'[1]Sheet1 (4)'!D136)</f>
        <v>-0.0628506518139153</v>
      </c>
      <c r="AS136" s="8" t="n">
        <f aca="false">AQ136+AR136</f>
        <v>0.449624095259212</v>
      </c>
      <c r="AT136" s="11" t="n">
        <f aca="false">EXP(AS136)</f>
        <v>1.56772276029541</v>
      </c>
      <c r="AU136" s="8" t="n">
        <v>8.98104557496023</v>
      </c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8" t="n">
        <v>2.19511630927345</v>
      </c>
    </row>
    <row r="137" customFormat="false" ht="13.8" hidden="false" customHeight="false" outlineLevel="0" collapsed="false">
      <c r="A137" s="3" t="n">
        <v>12</v>
      </c>
      <c r="B137" s="13" t="n">
        <v>0.0001</v>
      </c>
      <c r="C137" s="13" t="n">
        <v>-7.12</v>
      </c>
      <c r="D137" s="13" t="n">
        <v>1573</v>
      </c>
      <c r="E137" s="13" t="n">
        <v>0.0982033262825603</v>
      </c>
      <c r="F137" s="13" t="n">
        <v>0.0451672921291431</v>
      </c>
      <c r="G137" s="13" t="n">
        <v>0.202910207250429</v>
      </c>
      <c r="H137" s="13" t="n">
        <v>0.452409594761427</v>
      </c>
      <c r="I137" s="13" t="n">
        <v>0.0335029689812109</v>
      </c>
      <c r="J137" s="13" t="n">
        <v>0.079619931734859</v>
      </c>
      <c r="K137" s="13" t="n">
        <v>0.0111470327696796</v>
      </c>
      <c r="L137" s="13" t="n">
        <v>0.00179232966959587</v>
      </c>
      <c r="M137" s="13" t="n">
        <v>0.0606220876351054</v>
      </c>
      <c r="N137" s="13" t="n">
        <v>0.00994509184494893</v>
      </c>
      <c r="O137" s="13" t="n">
        <v>0</v>
      </c>
      <c r="P137" s="13" t="n">
        <v>0.00468013694104112</v>
      </c>
      <c r="Q137" s="14" t="n">
        <v>0.00994509184494893</v>
      </c>
      <c r="R137" s="14" t="n">
        <v>0.0606220876351054</v>
      </c>
      <c r="S137" s="13" t="n">
        <v>0.140930839495433</v>
      </c>
      <c r="T137" s="13" t="n">
        <v>0.164050632911392</v>
      </c>
      <c r="U137" s="15" t="s">
        <v>36</v>
      </c>
      <c r="W137" s="16" t="n">
        <v>-34273.7071991314</v>
      </c>
      <c r="X137" s="16" t="n">
        <f aca="false">-W137/(8.314*D137)</f>
        <v>2.62073035755462</v>
      </c>
      <c r="Y137" s="5" t="n">
        <f aca="false">X137+C137/4 - LN(AN137)</f>
        <v>2.64831051909751</v>
      </c>
      <c r="Z137" s="6" t="n">
        <f aca="false">EXP(Y137)</f>
        <v>14.13014585628</v>
      </c>
      <c r="AA137" s="8" t="n">
        <v>0.0982033262825603</v>
      </c>
      <c r="AB137" s="8" t="n">
        <v>0.0451672921291431</v>
      </c>
      <c r="AC137" s="8" t="n">
        <v>0.202910207250429</v>
      </c>
      <c r="AD137" s="8" t="n">
        <v>0.452409594761427</v>
      </c>
      <c r="AE137" s="8" t="n">
        <v>0.0335029689812109</v>
      </c>
      <c r="AF137" s="8" t="n">
        <v>0.079619931734859</v>
      </c>
      <c r="AG137" s="8" t="n">
        <v>0.0111470327696796</v>
      </c>
      <c r="AH137" s="8" t="n">
        <v>0.00179232966959587</v>
      </c>
      <c r="AI137" s="17" t="n">
        <f aca="false">R137</f>
        <v>0.0606220876351054</v>
      </c>
      <c r="AJ137" s="17" t="n">
        <f aca="false">Q137</f>
        <v>0.00994509184494893</v>
      </c>
      <c r="AK137" s="8" t="n">
        <v>0</v>
      </c>
      <c r="AL137" s="8" t="n">
        <v>0.00468013694104112</v>
      </c>
      <c r="AM137" s="17" t="n">
        <v>-34273.7071991314</v>
      </c>
      <c r="AN137" s="9" t="n">
        <f aca="false">AJ137/AI137</f>
        <v>0.164050632911392</v>
      </c>
      <c r="AO137" s="8" t="n">
        <f aca="false">AI137-AJ137</f>
        <v>0.0506769957901565</v>
      </c>
      <c r="AP137" s="8" t="n">
        <f aca="false">AA137*$BA$3+AB137*$AW$3+AC137*$AY$3+AD137*$AX$3+AE137*$BB$3+AF137*$AZ$3+AG137*BD138</f>
        <v>6862.40223012418</v>
      </c>
      <c r="AQ137" s="8" t="n">
        <f aca="false">AP137/(D137*8.314)</f>
        <v>0.52473185190462</v>
      </c>
      <c r="AR137" s="8" t="n">
        <f aca="false">('[1]Sheet1 (4)'!AO137*$BE$3)/(8.314*'[1]Sheet1 (4)'!D137)</f>
        <v>-0.0550652967256369</v>
      </c>
      <c r="AS137" s="8" t="n">
        <f aca="false">AQ137+AR137</f>
        <v>0.469666555178983</v>
      </c>
      <c r="AT137" s="11" t="n">
        <f aca="false">EXP(AS137)</f>
        <v>1.59946077237813</v>
      </c>
      <c r="AU137" s="8" t="n">
        <v>10.4010627857756</v>
      </c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8" t="n">
        <v>2.34190799186615</v>
      </c>
    </row>
    <row r="138" customFormat="false" ht="13.8" hidden="false" customHeight="false" outlineLevel="0" collapsed="false">
      <c r="A138" s="3" t="n">
        <v>13</v>
      </c>
      <c r="B138" s="13" t="n">
        <v>0.0001</v>
      </c>
      <c r="C138" s="13" t="n">
        <v>-7.12</v>
      </c>
      <c r="D138" s="13" t="n">
        <v>1573</v>
      </c>
      <c r="E138" s="13" t="n">
        <v>0.0330243884931885</v>
      </c>
      <c r="F138" s="13" t="n">
        <v>0.00115678648959191</v>
      </c>
      <c r="G138" s="13" t="n">
        <v>0.135865707306972</v>
      </c>
      <c r="H138" s="13" t="n">
        <v>0.748248061017703</v>
      </c>
      <c r="I138" s="13" t="n">
        <v>0.0354419690428161</v>
      </c>
      <c r="J138" s="13" t="n">
        <v>0.0162156677558866</v>
      </c>
      <c r="K138" s="13" t="n">
        <v>0.00188448926875876</v>
      </c>
      <c r="L138" s="13" t="n">
        <v>0.000734208632322089</v>
      </c>
      <c r="M138" s="13" t="n">
        <v>0.0173517973438787</v>
      </c>
      <c r="N138" s="13" t="n">
        <v>0.00968808685033228</v>
      </c>
      <c r="O138" s="13" t="n">
        <v>7.61082798717246E-005</v>
      </c>
      <c r="P138" s="13" t="n">
        <v>0.000312729518678538</v>
      </c>
      <c r="Q138" s="14" t="n">
        <v>0.00968808685033228</v>
      </c>
      <c r="R138" s="14" t="n">
        <v>0.0173517973438787</v>
      </c>
      <c r="S138" s="13" t="n">
        <v>0.358288770053476</v>
      </c>
      <c r="T138" s="13" t="n">
        <v>0.558333333333333</v>
      </c>
      <c r="U138" s="15" t="s">
        <v>36</v>
      </c>
      <c r="W138" s="16" t="n">
        <v>-34273.7071991314</v>
      </c>
      <c r="X138" s="16" t="n">
        <f aca="false">-W138/(8.314*D138)</f>
        <v>2.62073035755462</v>
      </c>
      <c r="Y138" s="5" t="n">
        <f aca="false">X138+C138/4 - LN(AN138)</f>
        <v>1.4235294809457</v>
      </c>
      <c r="Z138" s="6" t="n">
        <f aca="false">EXP(Y138)</f>
        <v>4.15174812690093</v>
      </c>
      <c r="AA138" s="8" t="n">
        <v>0.0330243884931885</v>
      </c>
      <c r="AB138" s="8" t="n">
        <v>0.00115678648959191</v>
      </c>
      <c r="AC138" s="8" t="n">
        <v>0.135865707306972</v>
      </c>
      <c r="AD138" s="8" t="n">
        <v>0.748248061017703</v>
      </c>
      <c r="AE138" s="8" t="n">
        <v>0.0354419690428161</v>
      </c>
      <c r="AF138" s="8" t="n">
        <v>0.0162156677558866</v>
      </c>
      <c r="AG138" s="8" t="n">
        <v>0.00188448926875876</v>
      </c>
      <c r="AH138" s="8" t="n">
        <v>0.000734208632322089</v>
      </c>
      <c r="AI138" s="17" t="n">
        <f aca="false">R138</f>
        <v>0.0173517973438787</v>
      </c>
      <c r="AJ138" s="17" t="n">
        <f aca="false">Q138</f>
        <v>0.00968808685033228</v>
      </c>
      <c r="AK138" s="8" t="n">
        <v>7.61082798717246E-005</v>
      </c>
      <c r="AL138" s="8" t="n">
        <v>0.000312729518678538</v>
      </c>
      <c r="AM138" s="17" t="n">
        <v>-34273.7071991314</v>
      </c>
      <c r="AN138" s="9" t="n">
        <f aca="false">AJ138/AI138</f>
        <v>0.558333333333334</v>
      </c>
      <c r="AO138" s="8" t="n">
        <f aca="false">AI138-AJ138</f>
        <v>0.00766371049354642</v>
      </c>
      <c r="AP138" s="8" t="n">
        <f aca="false">AA138*$BA$3+AB138*$AW$3+AC138*$AY$3+AD138*$AX$3+AE138*$BB$3+AF138*$AZ$3+AG138*BD139</f>
        <v>6028.34909324398</v>
      </c>
      <c r="AQ138" s="8" t="n">
        <f aca="false">AP138/(D138*8.314)</f>
        <v>0.460956189618196</v>
      </c>
      <c r="AR138" s="8" t="n">
        <f aca="false">('[1]Sheet1 (4)'!AO138*$BE$3)/(8.314*'[1]Sheet1 (4)'!D138)</f>
        <v>-0.00832733838631534</v>
      </c>
      <c r="AS138" s="8" t="n">
        <f aca="false">AQ138+AR138</f>
        <v>0.452628851231881</v>
      </c>
      <c r="AT138" s="11" t="n">
        <f aca="false">EXP(AS138)</f>
        <v>1.57244046885487</v>
      </c>
      <c r="AU138" s="8" t="n">
        <v>3.0560613724614</v>
      </c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8" t="n">
        <v>1.11712695371434</v>
      </c>
    </row>
    <row r="139" customFormat="false" ht="13.8" hidden="false" customHeight="false" outlineLevel="0" collapsed="false">
      <c r="A139" s="3" t="n">
        <v>14</v>
      </c>
      <c r="B139" s="13" t="n">
        <v>0.0001</v>
      </c>
      <c r="C139" s="13" t="n">
        <v>-7.12</v>
      </c>
      <c r="D139" s="13" t="n">
        <v>1573</v>
      </c>
      <c r="E139" s="13" t="n">
        <v>0.0634763295032412</v>
      </c>
      <c r="F139" s="13" t="n">
        <v>0.1286193559264</v>
      </c>
      <c r="G139" s="13" t="n">
        <v>0.160908914360747</v>
      </c>
      <c r="H139" s="13" t="n">
        <v>0.432487164763913</v>
      </c>
      <c r="I139" s="13" t="n">
        <v>0.0139168061058752</v>
      </c>
      <c r="J139" s="13" t="n">
        <v>0.0895153026593991</v>
      </c>
      <c r="K139" s="13" t="n">
        <v>0.0165998676061213</v>
      </c>
      <c r="L139" s="13" t="n">
        <v>0.00139545791392427</v>
      </c>
      <c r="M139" s="13" t="n">
        <v>0.0742798155961461</v>
      </c>
      <c r="N139" s="13" t="n">
        <v>0.0138100911010718</v>
      </c>
      <c r="O139" s="13" t="n">
        <v>0.000433960716831656</v>
      </c>
      <c r="P139" s="13" t="n">
        <v>0.00455693374633045</v>
      </c>
      <c r="Q139" s="14" t="n">
        <v>0.0138100911010718</v>
      </c>
      <c r="R139" s="14" t="n">
        <v>0.0742798155961461</v>
      </c>
      <c r="S139" s="13" t="n">
        <v>0.156772683941416</v>
      </c>
      <c r="T139" s="13" t="n">
        <v>0.185919835560123</v>
      </c>
      <c r="U139" s="15" t="s">
        <v>36</v>
      </c>
      <c r="W139" s="16" t="n">
        <v>-34273.7071991314</v>
      </c>
      <c r="X139" s="16" t="n">
        <f aca="false">-W139/(8.314*D139)</f>
        <v>2.62073035755462</v>
      </c>
      <c r="Y139" s="5" t="n">
        <f aca="false">X139+C139/4 - LN(AN139)</f>
        <v>2.52317004733937</v>
      </c>
      <c r="Z139" s="6" t="n">
        <f aca="false">EXP(Y139)</f>
        <v>12.4680584181315</v>
      </c>
      <c r="AA139" s="8" t="n">
        <v>0.0634763295032412</v>
      </c>
      <c r="AB139" s="8" t="n">
        <v>0.1286193559264</v>
      </c>
      <c r="AC139" s="8" t="n">
        <v>0.160908914360747</v>
      </c>
      <c r="AD139" s="8" t="n">
        <v>0.432487164763913</v>
      </c>
      <c r="AE139" s="8" t="n">
        <v>0.0139168061058752</v>
      </c>
      <c r="AF139" s="8" t="n">
        <v>0.0895153026593991</v>
      </c>
      <c r="AG139" s="8" t="n">
        <v>0.0165998676061213</v>
      </c>
      <c r="AH139" s="8" t="n">
        <v>0.00139545791392427</v>
      </c>
      <c r="AI139" s="17" t="n">
        <f aca="false">R139</f>
        <v>0.0742798155961461</v>
      </c>
      <c r="AJ139" s="17" t="n">
        <f aca="false">Q139</f>
        <v>0.0138100911010718</v>
      </c>
      <c r="AK139" s="8" t="n">
        <v>0.000433960716831656</v>
      </c>
      <c r="AL139" s="8" t="n">
        <v>0.00455693374633045</v>
      </c>
      <c r="AM139" s="17" t="n">
        <v>-34273.7071991314</v>
      </c>
      <c r="AN139" s="9" t="n">
        <f aca="false">AJ139/AI139</f>
        <v>0.185919835560124</v>
      </c>
      <c r="AO139" s="8" t="n">
        <f aca="false">AI139-AJ139</f>
        <v>0.0604697244950743</v>
      </c>
      <c r="AP139" s="8" t="n">
        <f aca="false">AA139*$BA$3+AB139*$AW$3+AC139*$AY$3+AD139*$AX$3+AE139*$BB$3+AF139*$AZ$3+AG139*BD140</f>
        <v>11371.1433926067</v>
      </c>
      <c r="AQ139" s="8" t="n">
        <f aca="false">AP139/(D139*8.314)</f>
        <v>0.86949160521119</v>
      </c>
      <c r="AR139" s="8" t="n">
        <f aca="false">('[1]Sheet1 (4)'!AO139*$BE$3)/(8.314*'[1]Sheet1 (4)'!D139)</f>
        <v>-0.065706012566861</v>
      </c>
      <c r="AS139" s="8" t="n">
        <f aca="false">AQ139+AR139</f>
        <v>0.803785592644329</v>
      </c>
      <c r="AT139" s="11" t="n">
        <f aca="false">EXP(AS139)</f>
        <v>2.23398188679544</v>
      </c>
      <c r="AU139" s="8" t="n">
        <v>9.1776164055708</v>
      </c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8" t="n">
        <v>2.21676752010801</v>
      </c>
    </row>
    <row r="140" customFormat="false" ht="13.8" hidden="false" customHeight="false" outlineLevel="0" collapsed="false">
      <c r="A140" s="3" t="n">
        <v>15</v>
      </c>
      <c r="B140" s="13" t="n">
        <v>0.0001</v>
      </c>
      <c r="C140" s="13" t="n">
        <v>-7.12</v>
      </c>
      <c r="D140" s="13" t="n">
        <v>1573</v>
      </c>
      <c r="E140" s="13" t="n">
        <v>0.0545711742854691</v>
      </c>
      <c r="F140" s="13" t="n">
        <v>0.0904903330580839</v>
      </c>
      <c r="G140" s="13" t="n">
        <v>0.0478158968470976</v>
      </c>
      <c r="H140" s="13" t="n">
        <v>0.550389762386206</v>
      </c>
      <c r="I140" s="13" t="n">
        <v>0.0130392464611446</v>
      </c>
      <c r="J140" s="13" t="n">
        <v>0.108410565303903</v>
      </c>
      <c r="K140" s="13" t="n">
        <v>0.0199193689085703</v>
      </c>
      <c r="L140" s="13" t="n">
        <v>0.00189082866965646</v>
      </c>
      <c r="M140" s="13" t="n">
        <v>0.0930083866136881</v>
      </c>
      <c r="N140" s="13" t="n">
        <v>0.0162786842538352</v>
      </c>
      <c r="O140" s="13" t="n">
        <v>0.000504009896292208</v>
      </c>
      <c r="P140" s="13" t="n">
        <v>0.00368174331605416</v>
      </c>
      <c r="Q140" s="14" t="n">
        <v>0.0162786842538352</v>
      </c>
      <c r="R140" s="14" t="n">
        <v>0.0930083866136881</v>
      </c>
      <c r="S140" s="13" t="n">
        <v>0.148953431770242</v>
      </c>
      <c r="T140" s="13" t="n">
        <v>0.175023832221163</v>
      </c>
      <c r="U140" s="15" t="s">
        <v>36</v>
      </c>
      <c r="W140" s="16" t="n">
        <v>-34273.7071991314</v>
      </c>
      <c r="X140" s="16" t="n">
        <f aca="false">-W140/(8.314*D140)</f>
        <v>2.62073035755462</v>
      </c>
      <c r="Y140" s="5" t="n">
        <f aca="false">X140+C140/4 - LN(AN140)</f>
        <v>2.58356348776453</v>
      </c>
      <c r="Z140" s="6" t="n">
        <f aca="false">EXP(Y140)</f>
        <v>13.2442498912027</v>
      </c>
      <c r="AA140" s="8" t="n">
        <v>0.0545711742854691</v>
      </c>
      <c r="AB140" s="8" t="n">
        <v>0.0904903330580839</v>
      </c>
      <c r="AC140" s="8" t="n">
        <v>0.0478158968470976</v>
      </c>
      <c r="AD140" s="8" t="n">
        <v>0.550389762386206</v>
      </c>
      <c r="AE140" s="8" t="n">
        <v>0.0130392464611446</v>
      </c>
      <c r="AF140" s="8" t="n">
        <v>0.108410565303903</v>
      </c>
      <c r="AG140" s="8" t="n">
        <v>0.0199193689085703</v>
      </c>
      <c r="AH140" s="8" t="n">
        <v>0.00189082866965646</v>
      </c>
      <c r="AI140" s="17" t="n">
        <f aca="false">R140</f>
        <v>0.0930083866136881</v>
      </c>
      <c r="AJ140" s="17" t="n">
        <f aca="false">Q140</f>
        <v>0.0162786842538352</v>
      </c>
      <c r="AK140" s="8" t="n">
        <v>0.000504009896292208</v>
      </c>
      <c r="AL140" s="8" t="n">
        <v>0.00368174331605416</v>
      </c>
      <c r="AM140" s="17" t="n">
        <v>-34273.7071991314</v>
      </c>
      <c r="AN140" s="9" t="n">
        <f aca="false">AJ140/AI140</f>
        <v>0.175023832221163</v>
      </c>
      <c r="AO140" s="8" t="n">
        <f aca="false">AI140-AJ140</f>
        <v>0.0767297023598529</v>
      </c>
      <c r="AP140" s="8" t="n">
        <f aca="false">AA140*$BA$3+AB140*$AW$3+AC140*$AY$3+AD140*$AX$3+AE140*$BB$3+AF140*$AZ$3+AG140*BD141</f>
        <v>3623.04293579267</v>
      </c>
      <c r="AQ140" s="8" t="n">
        <f aca="false">AP140/(D140*8.314)</f>
        <v>0.27703506228227</v>
      </c>
      <c r="AR140" s="8" t="n">
        <f aca="false">('[1]Sheet1 (4)'!AO140*$BE$3)/(8.314*'[1]Sheet1 (4)'!D140)</f>
        <v>-0.0833739996271799</v>
      </c>
      <c r="AS140" s="8" t="n">
        <f aca="false">AQ140+AR140</f>
        <v>0.19366106265509</v>
      </c>
      <c r="AT140" s="11" t="n">
        <f aca="false">EXP(AS140)</f>
        <v>1.21368485011454</v>
      </c>
      <c r="AU140" s="8" t="n">
        <v>9.74896339146264</v>
      </c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8" t="n">
        <v>2.27716096053316</v>
      </c>
    </row>
    <row r="141" customFormat="false" ht="13.8" hidden="false" customHeight="false" outlineLevel="0" collapsed="false">
      <c r="A141" s="3" t="n">
        <v>16</v>
      </c>
      <c r="B141" s="13" t="n">
        <v>0.0001</v>
      </c>
      <c r="C141" s="13" t="n">
        <v>-7.12</v>
      </c>
      <c r="D141" s="13" t="n">
        <v>1573</v>
      </c>
      <c r="E141" s="13" t="n">
        <v>0.0399449806483908</v>
      </c>
      <c r="F141" s="13" t="n">
        <v>0.141657562511453</v>
      </c>
      <c r="G141" s="13" t="n">
        <v>0.165843000013408</v>
      </c>
      <c r="H141" s="13" t="n">
        <v>0.446394075036091</v>
      </c>
      <c r="I141" s="13" t="n">
        <v>0.00305809787258767</v>
      </c>
      <c r="J141" s="13" t="n">
        <v>0.116682396438005</v>
      </c>
      <c r="K141" s="13" t="n">
        <v>0.00519558270718698</v>
      </c>
      <c r="L141" s="13" t="n">
        <v>0.00124752609318972</v>
      </c>
      <c r="M141" s="13" t="n">
        <v>0.0691012500055868</v>
      </c>
      <c r="N141" s="13" t="n">
        <v>0.00884496000071511</v>
      </c>
      <c r="O141" s="13" t="n">
        <v>0.000436451344249003</v>
      </c>
      <c r="P141" s="13" t="n">
        <v>0.00159411732913672</v>
      </c>
      <c r="Q141" s="14" t="n">
        <v>0.00884496000071511</v>
      </c>
      <c r="R141" s="14" t="n">
        <v>0.0691012500055868</v>
      </c>
      <c r="S141" s="13" t="n">
        <v>0.113475177304965</v>
      </c>
      <c r="T141" s="13" t="n">
        <v>0.128</v>
      </c>
      <c r="U141" s="15" t="s">
        <v>36</v>
      </c>
      <c r="W141" s="16" t="n">
        <v>-34273.7071991314</v>
      </c>
      <c r="X141" s="16" t="n">
        <f aca="false">-W141/(8.314*D141)</f>
        <v>2.62073035755462</v>
      </c>
      <c r="Y141" s="5" t="n">
        <f aca="false">X141+C141/4 - LN(AN141)</f>
        <v>2.89645537261714</v>
      </c>
      <c r="Z141" s="6" t="n">
        <f aca="false">EXP(Y141)</f>
        <v>18.1098388347892</v>
      </c>
      <c r="AA141" s="8" t="n">
        <v>0.0399449806483908</v>
      </c>
      <c r="AB141" s="8" t="n">
        <v>0.141657562511453</v>
      </c>
      <c r="AC141" s="8" t="n">
        <v>0.165843000013408</v>
      </c>
      <c r="AD141" s="8" t="n">
        <v>0.446394075036091</v>
      </c>
      <c r="AE141" s="8" t="n">
        <v>0.00305809787258767</v>
      </c>
      <c r="AF141" s="8" t="n">
        <v>0.116682396438005</v>
      </c>
      <c r="AG141" s="8" t="n">
        <v>0.00519558270718698</v>
      </c>
      <c r="AH141" s="8" t="n">
        <v>0.00124752609318972</v>
      </c>
      <c r="AI141" s="17" t="n">
        <f aca="false">R141</f>
        <v>0.0691012500055868</v>
      </c>
      <c r="AJ141" s="17" t="n">
        <f aca="false">Q141</f>
        <v>0.00884496000071511</v>
      </c>
      <c r="AK141" s="8" t="n">
        <v>0.000436451344249003</v>
      </c>
      <c r="AL141" s="8" t="n">
        <v>0.00159411732913672</v>
      </c>
      <c r="AM141" s="17" t="n">
        <v>-34273.7071991314</v>
      </c>
      <c r="AN141" s="9" t="n">
        <f aca="false">AJ141/AI141</f>
        <v>0.128</v>
      </c>
      <c r="AO141" s="8" t="n">
        <f aca="false">AI141-AJ141</f>
        <v>0.0602562900048717</v>
      </c>
      <c r="AP141" s="8" t="n">
        <f aca="false">AA141*$BA$3+AB141*$AW$3+AC141*$AY$3+AD141*$AX$3+AE141*$BB$3+AF141*$AZ$3+AG141*BD142</f>
        <v>11600.2176964451</v>
      </c>
      <c r="AQ141" s="8" t="n">
        <f aca="false">AP141/(D141*8.314)</f>
        <v>0.887007713950662</v>
      </c>
      <c r="AR141" s="8" t="n">
        <f aca="false">('[1]Sheet1 (4)'!AO141*$BE$3)/(8.314*'[1]Sheet1 (4)'!D141)</f>
        <v>-0.0654740960265996</v>
      </c>
      <c r="AS141" s="8" t="n">
        <f aca="false">AQ141+AR141</f>
        <v>0.821533617924063</v>
      </c>
      <c r="AT141" s="11" t="n">
        <f aca="false">EXP(AS141)</f>
        <v>2.27398458823489</v>
      </c>
      <c r="AU141" s="8" t="n">
        <v>13.3304760387314</v>
      </c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8" t="n">
        <v>2.59005284538578</v>
      </c>
    </row>
    <row r="142" customFormat="false" ht="13.8" hidden="false" customHeight="false" outlineLevel="0" collapsed="false">
      <c r="A142" s="3" t="n">
        <v>17</v>
      </c>
      <c r="B142" s="13" t="n">
        <v>0.0001</v>
      </c>
      <c r="C142" s="13" t="n">
        <v>-7.12</v>
      </c>
      <c r="D142" s="13" t="n">
        <v>1573</v>
      </c>
      <c r="E142" s="13" t="n">
        <v>0.0690223940193632</v>
      </c>
      <c r="F142" s="13" t="n">
        <v>0.111696472601542</v>
      </c>
      <c r="G142" s="13" t="n">
        <v>0.168579992220106</v>
      </c>
      <c r="H142" s="13" t="n">
        <v>0.441057866170192</v>
      </c>
      <c r="I142" s="13" t="n">
        <v>0.0187526943072121</v>
      </c>
      <c r="J142" s="13" t="n">
        <v>0.0850294841941906</v>
      </c>
      <c r="K142" s="13" t="n">
        <v>0.0150737479894119</v>
      </c>
      <c r="L142" s="13" t="n">
        <v>0.00148549698098485</v>
      </c>
      <c r="M142" s="13" t="n">
        <v>0.0732170839840547</v>
      </c>
      <c r="N142" s="13" t="n">
        <v>0.0108786266739715</v>
      </c>
      <c r="O142" s="13" t="n">
        <v>0.000510588633158242</v>
      </c>
      <c r="P142" s="13" t="n">
        <v>0.00469555222581336</v>
      </c>
      <c r="Q142" s="14" t="n">
        <v>0.0108786266739715</v>
      </c>
      <c r="R142" s="14" t="n">
        <v>0.0732170839840547</v>
      </c>
      <c r="S142" s="13" t="n">
        <v>0.129360065915957</v>
      </c>
      <c r="T142" s="13" t="n">
        <v>0.148580441640379</v>
      </c>
      <c r="U142" s="15" t="s">
        <v>36</v>
      </c>
      <c r="W142" s="16" t="n">
        <v>-34273.7071991314</v>
      </c>
      <c r="X142" s="16" t="n">
        <f aca="false">-W142/(8.314*D142)</f>
        <v>2.62073035755462</v>
      </c>
      <c r="Y142" s="5" t="n">
        <f aca="false">X142+C142/4 - LN(AN142)</f>
        <v>2.74735913040953</v>
      </c>
      <c r="Z142" s="6" t="n">
        <f aca="false">EXP(Y142)</f>
        <v>15.6013762327051</v>
      </c>
      <c r="AA142" s="8" t="n">
        <v>0.0690223940193632</v>
      </c>
      <c r="AB142" s="8" t="n">
        <v>0.111696472601542</v>
      </c>
      <c r="AC142" s="8" t="n">
        <v>0.168579992220106</v>
      </c>
      <c r="AD142" s="8" t="n">
        <v>0.441057866170192</v>
      </c>
      <c r="AE142" s="8" t="n">
        <v>0.0187526943072121</v>
      </c>
      <c r="AF142" s="8" t="n">
        <v>0.0850294841941906</v>
      </c>
      <c r="AG142" s="8" t="n">
        <v>0.0150737479894119</v>
      </c>
      <c r="AH142" s="8" t="n">
        <v>0.00148549698098485</v>
      </c>
      <c r="AI142" s="17" t="n">
        <f aca="false">R142</f>
        <v>0.0732170839840547</v>
      </c>
      <c r="AJ142" s="17" t="n">
        <f aca="false">Q142</f>
        <v>0.0108786266739715</v>
      </c>
      <c r="AK142" s="8" t="n">
        <v>0.000510588633158242</v>
      </c>
      <c r="AL142" s="8" t="n">
        <v>0.00469555222581336</v>
      </c>
      <c r="AM142" s="17" t="n">
        <v>-34273.7071991314</v>
      </c>
      <c r="AN142" s="9" t="n">
        <f aca="false">AJ142/AI142</f>
        <v>0.148580441640378</v>
      </c>
      <c r="AO142" s="8" t="n">
        <f aca="false">AI142-AJ142</f>
        <v>0.0623384573100832</v>
      </c>
      <c r="AP142" s="8" t="n">
        <f aca="false">AA142*$BA$3+AB142*$AW$3+AC142*$AY$3+AD142*$AX$3+AE142*$BB$3+AF142*$AZ$3+AG142*BD143</f>
        <v>10535.6288955906</v>
      </c>
      <c r="AQ142" s="8" t="n">
        <f aca="false">AP142/(D142*8.314)</f>
        <v>0.805604200391363</v>
      </c>
      <c r="AR142" s="8" t="n">
        <f aca="false">('[1]Sheet1 (4)'!AO142*$BE$3)/(8.314*'[1]Sheet1 (4)'!D142)</f>
        <v>-0.0677365655890941</v>
      </c>
      <c r="AS142" s="8" t="n">
        <f aca="false">AQ142+AR142</f>
        <v>0.737867634802269</v>
      </c>
      <c r="AT142" s="11" t="n">
        <f aca="false">EXP(AS142)</f>
        <v>2.09147097625124</v>
      </c>
      <c r="AU142" s="8" t="n">
        <v>11.4840211411373</v>
      </c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8" t="n">
        <v>2.44095660317817</v>
      </c>
    </row>
    <row r="143" customFormat="false" ht="13.8" hidden="false" customHeight="false" outlineLevel="0" collapsed="false">
      <c r="A143" s="3" t="n">
        <v>18</v>
      </c>
      <c r="B143" s="13" t="n">
        <v>0.0001</v>
      </c>
      <c r="C143" s="13" t="n">
        <v>-7.12</v>
      </c>
      <c r="D143" s="13" t="n">
        <v>1573</v>
      </c>
      <c r="E143" s="13" t="n">
        <v>0.0524533781913893</v>
      </c>
      <c r="F143" s="13" t="n">
        <v>0.124908009935343</v>
      </c>
      <c r="G143" s="13" t="n">
        <v>0.104917432828574</v>
      </c>
      <c r="H143" s="13" t="n">
        <v>0.413921888779733</v>
      </c>
      <c r="I143" s="13" t="n">
        <v>0.051356657333968</v>
      </c>
      <c r="J143" s="13" t="n">
        <v>0.11594582003329</v>
      </c>
      <c r="K143" s="13" t="n">
        <v>0.0323628759739001</v>
      </c>
      <c r="L143" s="13" t="n">
        <v>0.00166651940217932</v>
      </c>
      <c r="M143" s="13" t="n">
        <v>0.0779112149058665</v>
      </c>
      <c r="N143" s="13" t="n">
        <v>0.0177234338421771</v>
      </c>
      <c r="O143" s="13" t="n">
        <v>0.000444219132352144</v>
      </c>
      <c r="P143" s="13" t="n">
        <v>0.0063885496412281</v>
      </c>
      <c r="Q143" s="14" t="n">
        <v>0.0177234338421771</v>
      </c>
      <c r="R143" s="14" t="n">
        <v>0.0779112149058665</v>
      </c>
      <c r="S143" s="13" t="n">
        <v>0.185324399411669</v>
      </c>
      <c r="T143" s="13" t="n">
        <v>0.227482447342026</v>
      </c>
      <c r="U143" s="15" t="s">
        <v>36</v>
      </c>
      <c r="W143" s="16" t="n">
        <v>-34273.7071991314</v>
      </c>
      <c r="X143" s="16" t="n">
        <f aca="false">-W143/(8.314*D143)</f>
        <v>2.62073035755462</v>
      </c>
      <c r="Y143" s="5" t="n">
        <f aca="false">X143+C143/4 - LN(AN143)</f>
        <v>2.32141255566286</v>
      </c>
      <c r="Z143" s="6" t="n">
        <f aca="false">EXP(Y143)</f>
        <v>10.1900581690496</v>
      </c>
      <c r="AA143" s="8" t="n">
        <v>0.0524533781913893</v>
      </c>
      <c r="AB143" s="8" t="n">
        <v>0.124908009935343</v>
      </c>
      <c r="AC143" s="8" t="n">
        <v>0.104917432828574</v>
      </c>
      <c r="AD143" s="8" t="n">
        <v>0.413921888779733</v>
      </c>
      <c r="AE143" s="8" t="n">
        <v>0.051356657333968</v>
      </c>
      <c r="AF143" s="8" t="n">
        <v>0.11594582003329</v>
      </c>
      <c r="AG143" s="8" t="n">
        <v>0.0323628759739001</v>
      </c>
      <c r="AH143" s="8" t="n">
        <v>0.00166651940217932</v>
      </c>
      <c r="AI143" s="17" t="n">
        <f aca="false">R143</f>
        <v>0.0779112149058665</v>
      </c>
      <c r="AJ143" s="17" t="n">
        <f aca="false">Q143</f>
        <v>0.0177234338421771</v>
      </c>
      <c r="AK143" s="8" t="n">
        <v>0.000444219132352144</v>
      </c>
      <c r="AL143" s="8" t="n">
        <v>0.0063885496412281</v>
      </c>
      <c r="AM143" s="17" t="n">
        <v>-34273.7071991314</v>
      </c>
      <c r="AN143" s="9" t="n">
        <f aca="false">AJ143/AI143</f>
        <v>0.227482447342027</v>
      </c>
      <c r="AO143" s="8" t="n">
        <f aca="false">AI143-AJ143</f>
        <v>0.0601877810636894</v>
      </c>
      <c r="AP143" s="8" t="n">
        <f aca="false">AA143*$BA$3+AB143*$AW$3+AC143*$AY$3+AD143*$AX$3+AE143*$BB$3+AF143*$AZ$3+AG143*BD144</f>
        <v>4972.98544284559</v>
      </c>
      <c r="AQ143" s="8" t="n">
        <f aca="false">AP143/(D143*8.314)</f>
        <v>0.380258074856662</v>
      </c>
      <c r="AR143" s="8" t="n">
        <f aca="false">('[1]Sheet1 (4)'!AO143*$BE$3)/(8.314*'[1]Sheet1 (4)'!D143)</f>
        <v>-0.0653996546530387</v>
      </c>
      <c r="AS143" s="8" t="n">
        <f aca="false">AQ143+AR143</f>
        <v>0.314858420203623</v>
      </c>
      <c r="AT143" s="11" t="n">
        <f aca="false">EXP(AS143)</f>
        <v>1.37006532365543</v>
      </c>
      <c r="AU143" s="8" t="n">
        <v>7.50080260211084</v>
      </c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8" t="n">
        <v>2.0150100284315</v>
      </c>
    </row>
    <row r="144" customFormat="false" ht="13.8" hidden="false" customHeight="false" outlineLevel="0" collapsed="false">
      <c r="A144" s="3" t="n">
        <v>19</v>
      </c>
      <c r="B144" s="13" t="n">
        <v>0.0001</v>
      </c>
      <c r="C144" s="13" t="n">
        <v>-7.12</v>
      </c>
      <c r="D144" s="13" t="n">
        <v>1573</v>
      </c>
      <c r="E144" s="13" t="n">
        <v>0.058566818983129</v>
      </c>
      <c r="F144" s="13" t="n">
        <v>0.114514250419994</v>
      </c>
      <c r="G144" s="13" t="n">
        <v>0.15916324098779</v>
      </c>
      <c r="H144" s="13" t="n">
        <v>0.429648213899017</v>
      </c>
      <c r="I144" s="13" t="n">
        <v>0.0114588082947667</v>
      </c>
      <c r="J144" s="13" t="n">
        <v>0.114415103882834</v>
      </c>
      <c r="K144" s="13" t="n">
        <v>0.0171158232571238</v>
      </c>
      <c r="L144" s="13" t="n">
        <v>0.00148789725724145</v>
      </c>
      <c r="M144" s="13" t="n">
        <v>0.0751861240131275</v>
      </c>
      <c r="N144" s="13" t="n">
        <v>0.0111738147379509</v>
      </c>
      <c r="O144" s="13" t="n">
        <v>0.000365295461278238</v>
      </c>
      <c r="P144" s="13" t="n">
        <v>0.00690460880574731</v>
      </c>
      <c r="Q144" s="14" t="n">
        <v>0.0111738147379509</v>
      </c>
      <c r="R144" s="14" t="n">
        <v>0.0751861240131275</v>
      </c>
      <c r="S144" s="13" t="n">
        <v>0.129386552370747</v>
      </c>
      <c r="T144" s="13" t="n">
        <v>0.148615384615385</v>
      </c>
      <c r="U144" s="15" t="s">
        <v>36</v>
      </c>
      <c r="W144" s="16" t="n">
        <v>-34273.7071991314</v>
      </c>
      <c r="X144" s="16" t="n">
        <f aca="false">-W144/(8.314*D144)</f>
        <v>2.62073035755462</v>
      </c>
      <c r="Y144" s="5" t="n">
        <f aca="false">X144+C144/4 - LN(AN144)</f>
        <v>2.74712397922583</v>
      </c>
      <c r="Z144" s="6" t="n">
        <f aca="false">EXP(Y144)</f>
        <v>15.5977079819303</v>
      </c>
      <c r="AA144" s="8" t="n">
        <v>0.058566818983129</v>
      </c>
      <c r="AB144" s="8" t="n">
        <v>0.114514250419994</v>
      </c>
      <c r="AC144" s="8" t="n">
        <v>0.15916324098779</v>
      </c>
      <c r="AD144" s="8" t="n">
        <v>0.429648213899017</v>
      </c>
      <c r="AE144" s="8" t="n">
        <v>0.0114588082947667</v>
      </c>
      <c r="AF144" s="8" t="n">
        <v>0.114415103882834</v>
      </c>
      <c r="AG144" s="8" t="n">
        <v>0.0171158232571238</v>
      </c>
      <c r="AH144" s="8" t="n">
        <v>0.00148789725724145</v>
      </c>
      <c r="AI144" s="17" t="n">
        <f aca="false">R144</f>
        <v>0.0751861240131275</v>
      </c>
      <c r="AJ144" s="17" t="n">
        <f aca="false">Q144</f>
        <v>0.0111738147379509</v>
      </c>
      <c r="AK144" s="8" t="n">
        <v>0.000365295461278238</v>
      </c>
      <c r="AL144" s="8" t="n">
        <v>0.00690460880574731</v>
      </c>
      <c r="AM144" s="17" t="n">
        <v>-34273.7071991314</v>
      </c>
      <c r="AN144" s="9" t="n">
        <f aca="false">AJ144/AI144</f>
        <v>0.148615384615384</v>
      </c>
      <c r="AO144" s="8" t="n">
        <f aca="false">AI144-AJ144</f>
        <v>0.0640123092751766</v>
      </c>
      <c r="AP144" s="8" t="n">
        <f aca="false">AA144*$BA$3+AB144*$AW$3+AC144*$AY$3+AD144*$AX$3+AE144*$BB$3+AF144*$AZ$3+AG144*BD145</f>
        <v>9018.18800007127</v>
      </c>
      <c r="AQ144" s="8" t="n">
        <f aca="false">AP144/(D144*8.314)</f>
        <v>0.689573465881756</v>
      </c>
      <c r="AR144" s="8" t="n">
        <f aca="false">('[1]Sheet1 (4)'!AO144*$BE$3)/(8.314*'[1]Sheet1 (4)'!D144)</f>
        <v>-0.0695553623369188</v>
      </c>
      <c r="AS144" s="8" t="n">
        <f aca="false">AQ144+AR144</f>
        <v>0.620018103544837</v>
      </c>
      <c r="AT144" s="11" t="n">
        <f aca="false">EXP(AS144)</f>
        <v>1.85896169533812</v>
      </c>
      <c r="AU144" s="8" t="n">
        <v>11.4813209774581</v>
      </c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8" t="n">
        <v>2.44072145199447</v>
      </c>
    </row>
    <row r="145" customFormat="false" ht="13.8" hidden="false" customHeight="false" outlineLevel="0" collapsed="false">
      <c r="A145" s="3" t="n">
        <v>20</v>
      </c>
      <c r="B145" s="13" t="n">
        <v>0.0001</v>
      </c>
      <c r="C145" s="13" t="n">
        <v>-7.12</v>
      </c>
      <c r="D145" s="13" t="n">
        <v>1573</v>
      </c>
      <c r="E145" s="13" t="n">
        <v>0.0209300334103721</v>
      </c>
      <c r="F145" s="13" t="n">
        <v>0.13555934139182</v>
      </c>
      <c r="G145" s="13" t="n">
        <v>0.0907591032110479</v>
      </c>
      <c r="H145" s="13" t="n">
        <v>0.397891770566732</v>
      </c>
      <c r="I145" s="13" t="n">
        <v>0.0643407676000457</v>
      </c>
      <c r="J145" s="13" t="n">
        <v>0.149897348654417</v>
      </c>
      <c r="K145" s="13" t="n">
        <v>0.0365882163000865</v>
      </c>
      <c r="L145" s="13" t="n">
        <v>0.00171587897317049</v>
      </c>
      <c r="M145" s="13" t="n">
        <v>0.0741843024473282</v>
      </c>
      <c r="N145" s="13" t="n">
        <v>0.0195518280853587</v>
      </c>
      <c r="O145" s="13" t="n">
        <v>0.000228688087185278</v>
      </c>
      <c r="P145" s="13" t="n">
        <v>0.00835272127243572</v>
      </c>
      <c r="Q145" s="14" t="n">
        <v>0.0195518280853587</v>
      </c>
      <c r="R145" s="14" t="n">
        <v>0.0741843024473282</v>
      </c>
      <c r="S145" s="13" t="n">
        <v>0.208583690987125</v>
      </c>
      <c r="T145" s="13" t="n">
        <v>0.26355748373102</v>
      </c>
      <c r="U145" s="15" t="s">
        <v>36</v>
      </c>
      <c r="W145" s="16" t="n">
        <v>-34273.7071991314</v>
      </c>
      <c r="X145" s="16" t="n">
        <f aca="false">-W145/(8.314*D145)</f>
        <v>2.62073035755462</v>
      </c>
      <c r="Y145" s="5" t="n">
        <f aca="false">X145+C145/4 - LN(AN145)</f>
        <v>2.17421413777067</v>
      </c>
      <c r="Z145" s="6" t="n">
        <f aca="false">EXP(Y145)</f>
        <v>8.7952705346769</v>
      </c>
      <c r="AA145" s="8" t="n">
        <v>0.0209300334103721</v>
      </c>
      <c r="AB145" s="8" t="n">
        <v>0.13555934139182</v>
      </c>
      <c r="AC145" s="8" t="n">
        <v>0.0907591032110479</v>
      </c>
      <c r="AD145" s="8" t="n">
        <v>0.397891770566732</v>
      </c>
      <c r="AE145" s="8" t="n">
        <v>0.0643407676000457</v>
      </c>
      <c r="AF145" s="8" t="n">
        <v>0.149897348654417</v>
      </c>
      <c r="AG145" s="8" t="n">
        <v>0.0365882163000865</v>
      </c>
      <c r="AH145" s="8" t="n">
        <v>0.00171587897317049</v>
      </c>
      <c r="AI145" s="17" t="n">
        <f aca="false">R145</f>
        <v>0.0741843024473282</v>
      </c>
      <c r="AJ145" s="17" t="n">
        <f aca="false">Q145</f>
        <v>0.0195518280853587</v>
      </c>
      <c r="AK145" s="8" t="n">
        <v>0.000228688087185278</v>
      </c>
      <c r="AL145" s="8" t="n">
        <v>0.00835272127243572</v>
      </c>
      <c r="AM145" s="17" t="n">
        <v>-34273.7071991314</v>
      </c>
      <c r="AN145" s="9" t="n">
        <f aca="false">AJ145/AI145</f>
        <v>0.263557483731019</v>
      </c>
      <c r="AO145" s="8" t="n">
        <f aca="false">AI145-AJ145</f>
        <v>0.0546324743619695</v>
      </c>
      <c r="AP145" s="8" t="n">
        <f aca="false">AA145*$BA$3+AB145*$AW$3+AC145*$AY$3+AD145*$AX$3+AE145*$BB$3+AF145*$AZ$3+AG145*BD146</f>
        <v>2304.28595440304</v>
      </c>
      <c r="AQ145" s="8" t="n">
        <f aca="false">AP145/(D145*8.314)</f>
        <v>0.176196643044899</v>
      </c>
      <c r="AR145" s="8" t="n">
        <f aca="false">('[1]Sheet1 (4)'!AO145*$BE$3)/(8.314*'[1]Sheet1 (4)'!D145)</f>
        <v>-0.0593632942263311</v>
      </c>
      <c r="AS145" s="8" t="n">
        <f aca="false">AQ145+AR145</f>
        <v>0.116833348818568</v>
      </c>
      <c r="AT145" s="11" t="n">
        <f aca="false">EXP(AS145)</f>
        <v>1.12393210946851</v>
      </c>
      <c r="AU145" s="8" t="n">
        <v>6.47411300488447</v>
      </c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8" t="n">
        <v>1.8678116105393</v>
      </c>
    </row>
    <row r="146" customFormat="false" ht="13.8" hidden="false" customHeight="false" outlineLevel="0" collapsed="false">
      <c r="A146" s="3" t="n">
        <v>21</v>
      </c>
      <c r="B146" s="13" t="n">
        <v>0.0001</v>
      </c>
      <c r="C146" s="13" t="n">
        <v>-7.12</v>
      </c>
      <c r="D146" s="13" t="n">
        <v>1573</v>
      </c>
      <c r="E146" s="13" t="n">
        <v>0.073788256461388</v>
      </c>
      <c r="F146" s="13" t="n">
        <v>0.0806926023334061</v>
      </c>
      <c r="G146" s="13" t="n">
        <v>0.176064428112973</v>
      </c>
      <c r="H146" s="13" t="n">
        <v>0.519072004107225</v>
      </c>
      <c r="I146" s="13" t="n">
        <v>0.0139220989201136</v>
      </c>
      <c r="J146" s="13" t="n">
        <v>0.0730534146216283</v>
      </c>
      <c r="K146" s="13" t="n">
        <v>0.00537461454488493</v>
      </c>
      <c r="L146" s="13" t="n">
        <v>0.00100821401194597</v>
      </c>
      <c r="M146" s="13" t="n">
        <v>0.0477312856884145</v>
      </c>
      <c r="N146" s="13" t="n">
        <v>0.00680457208774038</v>
      </c>
      <c r="O146" s="13" t="n">
        <v>0.000506480053307176</v>
      </c>
      <c r="P146" s="13" t="n">
        <v>0.00198202905697228</v>
      </c>
      <c r="Q146" s="14" t="n">
        <v>0.00680457208774038</v>
      </c>
      <c r="R146" s="14" t="n">
        <v>0.0477312856884145</v>
      </c>
      <c r="S146" s="13" t="n">
        <v>0.124772440834617</v>
      </c>
      <c r="T146" s="13" t="n">
        <v>0.14256</v>
      </c>
      <c r="U146" s="15" t="s">
        <v>36</v>
      </c>
      <c r="W146" s="16" t="n">
        <v>-34273.7071991314</v>
      </c>
      <c r="X146" s="16" t="n">
        <f aca="false">-W146/(8.314*D146)</f>
        <v>2.62073035755462</v>
      </c>
      <c r="Y146" s="5" t="n">
        <f aca="false">X146+C146/4 - LN(AN146)</f>
        <v>2.78872267281425</v>
      </c>
      <c r="Z146" s="6" t="n">
        <f aca="false">EXP(Y146)</f>
        <v>16.2602368886996</v>
      </c>
      <c r="AA146" s="8" t="n">
        <v>0.073788256461388</v>
      </c>
      <c r="AB146" s="8" t="n">
        <v>0.0806926023334061</v>
      </c>
      <c r="AC146" s="8" t="n">
        <v>0.176064428112973</v>
      </c>
      <c r="AD146" s="8" t="n">
        <v>0.519072004107225</v>
      </c>
      <c r="AE146" s="8" t="n">
        <v>0.0139220989201136</v>
      </c>
      <c r="AF146" s="8" t="n">
        <v>0.0730534146216283</v>
      </c>
      <c r="AG146" s="8" t="n">
        <v>0.00537461454488493</v>
      </c>
      <c r="AH146" s="8" t="n">
        <v>0.00100821401194597</v>
      </c>
      <c r="AI146" s="17" t="n">
        <f aca="false">R146</f>
        <v>0.0477312856884145</v>
      </c>
      <c r="AJ146" s="17" t="n">
        <f aca="false">Q146</f>
        <v>0.00680457208774038</v>
      </c>
      <c r="AK146" s="8" t="n">
        <v>0.000506480053307176</v>
      </c>
      <c r="AL146" s="8" t="n">
        <v>0.00198202905697228</v>
      </c>
      <c r="AM146" s="17" t="n">
        <v>-34273.7071991314</v>
      </c>
      <c r="AN146" s="9" t="n">
        <f aca="false">AJ146/AI146</f>
        <v>0.14256</v>
      </c>
      <c r="AO146" s="8" t="n">
        <f aca="false">AI146-AJ146</f>
        <v>0.0409267136006741</v>
      </c>
      <c r="AP146" s="8" t="n">
        <f aca="false">AA146*$BA$3+AB146*$AW$3+AC146*$AY$3+AD146*$AX$3+AE146*$BB$3+AF146*$AZ$3+AG146*BD147</f>
        <v>10056.8591413056</v>
      </c>
      <c r="AQ146" s="8" t="n">
        <f aca="false">AP146/(D146*8.314)</f>
        <v>0.768995192149455</v>
      </c>
      <c r="AR146" s="8" t="n">
        <f aca="false">('[1]Sheet1 (4)'!AO146*$BE$3)/(8.314*'[1]Sheet1 (4)'!D146)</f>
        <v>-0.0444707029942771</v>
      </c>
      <c r="AS146" s="8" t="n">
        <f aca="false">AQ146+AR146</f>
        <v>0.724524489155178</v>
      </c>
      <c r="AT146" s="11" t="n">
        <f aca="false">EXP(AS146)</f>
        <v>2.06374953132857</v>
      </c>
      <c r="AU146" s="8" t="n">
        <v>11.9690020549777</v>
      </c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8" t="n">
        <v>2.48232014558289</v>
      </c>
    </row>
    <row r="147" customFormat="false" ht="13.8" hidden="false" customHeight="false" outlineLevel="0" collapsed="false">
      <c r="A147" s="3" t="n">
        <v>22</v>
      </c>
      <c r="B147" s="13" t="n">
        <v>0.0001</v>
      </c>
      <c r="C147" s="13" t="n">
        <v>-7.12</v>
      </c>
      <c r="D147" s="13" t="n">
        <v>1573</v>
      </c>
      <c r="E147" s="13" t="n">
        <v>0.0532443351024012</v>
      </c>
      <c r="F147" s="13" t="n">
        <v>0.116869528827116</v>
      </c>
      <c r="G147" s="13" t="n">
        <v>0.185062426467248</v>
      </c>
      <c r="H147" s="13" t="n">
        <v>0.44975382657639</v>
      </c>
      <c r="I147" s="13" t="n">
        <v>0.00294619161104962</v>
      </c>
      <c r="J147" s="13" t="n">
        <v>0.108205200183535</v>
      </c>
      <c r="K147" s="13" t="n">
        <v>0.00763499279655465</v>
      </c>
      <c r="L147" s="13" t="n">
        <v>0.00132807170506552</v>
      </c>
      <c r="M147" s="13" t="n">
        <v>0.0661583693992364</v>
      </c>
      <c r="N147" s="13" t="n">
        <v>0.00706202129168593</v>
      </c>
      <c r="O147" s="13" t="n">
        <v>0.000437299300525154</v>
      </c>
      <c r="P147" s="13" t="n">
        <v>0.00129773673919172</v>
      </c>
      <c r="Q147" s="14" t="n">
        <v>0.00706202129168593</v>
      </c>
      <c r="R147" s="14" t="n">
        <v>0.0661583693992364</v>
      </c>
      <c r="S147" s="13" t="n">
        <v>0.0964488337886111</v>
      </c>
      <c r="T147" s="13" t="n">
        <v>0.106744186046512</v>
      </c>
      <c r="U147" s="15" t="s">
        <v>36</v>
      </c>
      <c r="W147" s="16" t="n">
        <v>-34273.7071991314</v>
      </c>
      <c r="X147" s="16" t="n">
        <f aca="false">-W147/(8.314*D147)</f>
        <v>2.62073035755462</v>
      </c>
      <c r="Y147" s="5" t="n">
        <f aca="false">X147+C147/4 - LN(AN147)</f>
        <v>3.07805044917573</v>
      </c>
      <c r="Z147" s="6" t="n">
        <f aca="false">EXP(Y147)</f>
        <v>21.7160246071198</v>
      </c>
      <c r="AA147" s="8" t="n">
        <v>0.0532443351024012</v>
      </c>
      <c r="AB147" s="8" t="n">
        <v>0.116869528827116</v>
      </c>
      <c r="AC147" s="8" t="n">
        <v>0.185062426467248</v>
      </c>
      <c r="AD147" s="8" t="n">
        <v>0.44975382657639</v>
      </c>
      <c r="AE147" s="8" t="n">
        <v>0.00294619161104962</v>
      </c>
      <c r="AF147" s="8" t="n">
        <v>0.108205200183535</v>
      </c>
      <c r="AG147" s="8" t="n">
        <v>0.00763499279655465</v>
      </c>
      <c r="AH147" s="8" t="n">
        <v>0.00132807170506552</v>
      </c>
      <c r="AI147" s="17" t="n">
        <f aca="false">R147</f>
        <v>0.0661583693992364</v>
      </c>
      <c r="AJ147" s="17" t="n">
        <f aca="false">Q147</f>
        <v>0.00706202129168593</v>
      </c>
      <c r="AK147" s="8" t="n">
        <v>0.000437299300525154</v>
      </c>
      <c r="AL147" s="8" t="n">
        <v>0.00129773673919172</v>
      </c>
      <c r="AM147" s="17" t="n">
        <v>-34273.7071991314</v>
      </c>
      <c r="AN147" s="9" t="n">
        <f aca="false">AJ147/AI147</f>
        <v>0.106744186046512</v>
      </c>
      <c r="AO147" s="8" t="n">
        <f aca="false">AI147-AJ147</f>
        <v>0.0590963481075505</v>
      </c>
      <c r="AP147" s="8" t="n">
        <f aca="false">AA147*$BA$3+AB147*$AW$3+AC147*$AY$3+AD147*$AX$3+AE147*$BB$3+AF147*$AZ$3+AG147*BD148</f>
        <v>11200.2908103993</v>
      </c>
      <c r="AQ147" s="8" t="n">
        <f aca="false">AP147/(D147*8.314)</f>
        <v>0.856427405699412</v>
      </c>
      <c r="AR147" s="8" t="n">
        <f aca="false">('[1]Sheet1 (4)'!AO147*$BE$3)/(8.314*'[1]Sheet1 (4)'!D147)</f>
        <v>-0.0642137106433584</v>
      </c>
      <c r="AS147" s="8" t="n">
        <f aca="false">AQ147+AR147</f>
        <v>0.792213695056053</v>
      </c>
      <c r="AT147" s="11" t="n">
        <f aca="false">EXP(AS147)</f>
        <v>2.20827947682963</v>
      </c>
      <c r="AU147" s="8" t="n">
        <v>15.9849542738949</v>
      </c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8" t="n">
        <v>2.77164792194437</v>
      </c>
    </row>
    <row r="148" customFormat="false" ht="13.8" hidden="false" customHeight="false" outlineLevel="0" collapsed="false">
      <c r="A148" s="3" t="n">
        <v>23</v>
      </c>
      <c r="B148" s="13" t="n">
        <v>0.0001</v>
      </c>
      <c r="C148" s="13" t="n">
        <v>-7.12</v>
      </c>
      <c r="D148" s="13" t="n">
        <v>1573</v>
      </c>
      <c r="E148" s="13" t="n">
        <v>0.0504230676134889</v>
      </c>
      <c r="F148" s="13" t="n">
        <v>0.055983909467317</v>
      </c>
      <c r="G148" s="13" t="n">
        <v>0.193460219087215</v>
      </c>
      <c r="H148" s="13" t="n">
        <v>0.455077125471953</v>
      </c>
      <c r="I148" s="13" t="n">
        <v>0.0824368079158512</v>
      </c>
      <c r="J148" s="13" t="n">
        <v>0.0840352530724047</v>
      </c>
      <c r="K148" s="13" t="n">
        <v>0.007223909507185</v>
      </c>
      <c r="L148" s="13" t="n">
        <v>0.00140723983076388</v>
      </c>
      <c r="M148" s="13" t="n">
        <v>0.0526581326672783</v>
      </c>
      <c r="N148" s="13" t="n">
        <v>0.0108087746001256</v>
      </c>
      <c r="O148" s="13" t="n">
        <v>0.00029174977839114</v>
      </c>
      <c r="P148" s="13" t="n">
        <v>0.00619381098802665</v>
      </c>
      <c r="Q148" s="14" t="n">
        <v>0.0108087746001256</v>
      </c>
      <c r="R148" s="14" t="n">
        <v>0.0526581326672783</v>
      </c>
      <c r="S148" s="13" t="n">
        <v>0.170305676855895</v>
      </c>
      <c r="T148" s="13" t="n">
        <v>0.205263157894737</v>
      </c>
      <c r="U148" s="15" t="s">
        <v>36</v>
      </c>
      <c r="W148" s="16" t="n">
        <v>-34273.7071991314</v>
      </c>
      <c r="X148" s="16" t="n">
        <f aca="false">-W148/(8.314*D148)</f>
        <v>2.62073035755462</v>
      </c>
      <c r="Y148" s="5" t="n">
        <f aca="false">X148+C148/4 - LN(AN148)</f>
        <v>2.42419278358545</v>
      </c>
      <c r="Z148" s="6" t="n">
        <f aca="false">EXP(Y148)</f>
        <v>11.2931097554377</v>
      </c>
      <c r="AA148" s="8" t="n">
        <v>0.0504230676134889</v>
      </c>
      <c r="AB148" s="8" t="n">
        <v>0.055983909467317</v>
      </c>
      <c r="AC148" s="8" t="n">
        <v>0.193460219087215</v>
      </c>
      <c r="AD148" s="8" t="n">
        <v>0.455077125471953</v>
      </c>
      <c r="AE148" s="8" t="n">
        <v>0.0824368079158512</v>
      </c>
      <c r="AF148" s="8" t="n">
        <v>0.0840352530724047</v>
      </c>
      <c r="AG148" s="8" t="n">
        <v>0.007223909507185</v>
      </c>
      <c r="AH148" s="8" t="n">
        <v>0.00140723983076388</v>
      </c>
      <c r="AI148" s="17" t="n">
        <f aca="false">R148</f>
        <v>0.0526581326672783</v>
      </c>
      <c r="AJ148" s="17" t="n">
        <f aca="false">Q148</f>
        <v>0.0108087746001256</v>
      </c>
      <c r="AK148" s="8" t="n">
        <v>0.00029174977839114</v>
      </c>
      <c r="AL148" s="8" t="n">
        <v>0.00619381098802665</v>
      </c>
      <c r="AM148" s="17" t="n">
        <v>-34273.7071991314</v>
      </c>
      <c r="AN148" s="9" t="n">
        <f aca="false">AJ148/AI148</f>
        <v>0.205263157894738</v>
      </c>
      <c r="AO148" s="8" t="n">
        <f aca="false">AI148-AJ148</f>
        <v>0.0418493580671527</v>
      </c>
      <c r="AP148" s="8" t="n">
        <f aca="false">AA148*$BA$3+AB148*$AW$3+AC148*$AY$3+AD148*$AX$3+AE148*$BB$3+AF148*$AZ$3+AG148*BD149</f>
        <v>4058.03469781215</v>
      </c>
      <c r="AQ148" s="8" t="n">
        <f aca="false">AP148/(D148*8.314)</f>
        <v>0.310296597411435</v>
      </c>
      <c r="AR148" s="8" t="n">
        <f aca="false">('[1]Sheet1 (4)'!AO148*$BE$3)/(8.314*'[1]Sheet1 (4)'!D148)</f>
        <v>-0.0454732425198892</v>
      </c>
      <c r="AS148" s="8" t="n">
        <f aca="false">AQ148+AR148</f>
        <v>0.264823354891546</v>
      </c>
      <c r="AT148" s="11" t="n">
        <f aca="false">EXP(AS148)</f>
        <v>1.30320075140689</v>
      </c>
      <c r="AU148" s="8" t="n">
        <v>8.31274813492168</v>
      </c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8" t="n">
        <v>2.11779025635409</v>
      </c>
    </row>
    <row r="149" customFormat="false" ht="13.8" hidden="false" customHeight="false" outlineLevel="0" collapsed="false">
      <c r="A149" s="3" t="n">
        <v>24</v>
      </c>
      <c r="B149" s="13" t="n">
        <v>0.0001</v>
      </c>
      <c r="C149" s="13" t="n">
        <v>-7.12</v>
      </c>
      <c r="D149" s="13" t="n">
        <v>1573</v>
      </c>
      <c r="E149" s="13" t="n">
        <v>0.0755319384447221</v>
      </c>
      <c r="F149" s="13" t="n">
        <v>0.0943482772278632</v>
      </c>
      <c r="G149" s="13" t="n">
        <v>0.171979341459005</v>
      </c>
      <c r="H149" s="13" t="n">
        <v>0.481887843203724</v>
      </c>
      <c r="I149" s="13" t="n">
        <v>0.00855713525408792</v>
      </c>
      <c r="J149" s="13" t="n">
        <v>0.0730977789158523</v>
      </c>
      <c r="K149" s="13" t="n">
        <v>0.0150507103054528</v>
      </c>
      <c r="L149" s="13" t="n">
        <v>0.000699358195505765</v>
      </c>
      <c r="M149" s="13" t="n">
        <v>0.0654239878587372</v>
      </c>
      <c r="N149" s="13" t="n">
        <v>0.0106055727686795</v>
      </c>
      <c r="O149" s="13" t="n">
        <v>0.000434974040872788</v>
      </c>
      <c r="P149" s="13" t="n">
        <v>0.0023830823254986</v>
      </c>
      <c r="Q149" s="14" t="n">
        <v>0.0106055727686795</v>
      </c>
      <c r="R149" s="14" t="n">
        <v>0.0654239878587372</v>
      </c>
      <c r="S149" s="13" t="n">
        <v>0.139492753623188</v>
      </c>
      <c r="T149" s="13" t="n">
        <v>0.162105263157895</v>
      </c>
      <c r="U149" s="15" t="s">
        <v>36</v>
      </c>
      <c r="W149" s="16" t="n">
        <v>-34273.7071991314</v>
      </c>
      <c r="X149" s="16" t="n">
        <f aca="false">-W149/(8.314*D149)</f>
        <v>2.62073035755462</v>
      </c>
      <c r="Y149" s="5" t="n">
        <f aca="false">X149+C149/4 - LN(AN149)</f>
        <v>2.66023973973558</v>
      </c>
      <c r="Z149" s="6" t="n">
        <f aca="false">EXP(Y149)</f>
        <v>14.2997168981193</v>
      </c>
      <c r="AA149" s="8" t="n">
        <v>0.0755319384447221</v>
      </c>
      <c r="AB149" s="8" t="n">
        <v>0.0943482772278632</v>
      </c>
      <c r="AC149" s="8" t="n">
        <v>0.171979341459005</v>
      </c>
      <c r="AD149" s="8" t="n">
        <v>0.481887843203724</v>
      </c>
      <c r="AE149" s="8" t="n">
        <v>0.00855713525408792</v>
      </c>
      <c r="AF149" s="8" t="n">
        <v>0.0730977789158523</v>
      </c>
      <c r="AG149" s="8" t="n">
        <v>0.0150507103054528</v>
      </c>
      <c r="AH149" s="8" t="n">
        <v>0.000699358195505765</v>
      </c>
      <c r="AI149" s="17" t="n">
        <f aca="false">R149</f>
        <v>0.0654239878587372</v>
      </c>
      <c r="AJ149" s="17" t="n">
        <f aca="false">Q149</f>
        <v>0.0106055727686795</v>
      </c>
      <c r="AK149" s="8" t="n">
        <v>0.000434974040872788</v>
      </c>
      <c r="AL149" s="8" t="n">
        <v>0.0023830823254986</v>
      </c>
      <c r="AM149" s="17" t="n">
        <v>-34273.7071991314</v>
      </c>
      <c r="AN149" s="9" t="n">
        <f aca="false">AJ149/AI149</f>
        <v>0.162105263157895</v>
      </c>
      <c r="AO149" s="8" t="n">
        <f aca="false">AI149-AJ149</f>
        <v>0.0548184150900577</v>
      </c>
      <c r="AP149" s="8" t="n">
        <f aca="false">AA149*$BA$3+AB149*$AW$3+AC149*$AY$3+AD149*$AX$3+AE149*$BB$3+AF149*$AZ$3+AG149*BD150</f>
        <v>10972.8518114473</v>
      </c>
      <c r="AQ149" s="8" t="n">
        <f aca="false">AP149/(D149*8.314)</f>
        <v>0.839036340134714</v>
      </c>
      <c r="AR149" s="8" t="n">
        <f aca="false">('[1]Sheet1 (4)'!AO149*$BE$3)/(8.314*'[1]Sheet1 (4)'!D149)</f>
        <v>-0.0595653362220318</v>
      </c>
      <c r="AS149" s="8" t="n">
        <f aca="false">AQ149+AR149</f>
        <v>0.779471003912683</v>
      </c>
      <c r="AT149" s="11" t="n">
        <f aca="false">EXP(AS149)</f>
        <v>2.18031858037952</v>
      </c>
      <c r="AU149" s="8" t="n">
        <v>10.5258823786347</v>
      </c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8" t="n">
        <v>2.35383721250421</v>
      </c>
    </row>
    <row r="150" customFormat="false" ht="13.8" hidden="false" customHeight="false" outlineLevel="0" collapsed="false">
      <c r="A150" s="3" t="n">
        <v>25</v>
      </c>
      <c r="B150" s="13" t="n">
        <v>0.0001</v>
      </c>
      <c r="C150" s="13" t="n">
        <v>-7.12</v>
      </c>
      <c r="D150" s="13" t="n">
        <v>1573</v>
      </c>
      <c r="E150" s="13" t="n">
        <v>0.0736314531552008</v>
      </c>
      <c r="F150" s="13" t="n">
        <v>0.0995213642257406</v>
      </c>
      <c r="G150" s="13" t="n">
        <v>0.179989147920568</v>
      </c>
      <c r="H150" s="13" t="n">
        <v>0.427664280289671</v>
      </c>
      <c r="I150" s="13" t="n">
        <v>0.0243988985055664</v>
      </c>
      <c r="J150" s="13" t="n">
        <v>0.102875797823003</v>
      </c>
      <c r="K150" s="13" t="n">
        <v>0.0160125961191204</v>
      </c>
      <c r="L150" s="13" t="n">
        <v>0.00154039657433222</v>
      </c>
      <c r="M150" s="13" t="n">
        <v>0.0595368624578619</v>
      </c>
      <c r="N150" s="13" t="n">
        <v>0.00969275289441369</v>
      </c>
      <c r="O150" s="13" t="n">
        <v>0.000215565240427116</v>
      </c>
      <c r="P150" s="13" t="n">
        <v>0.00492088479409545</v>
      </c>
      <c r="Q150" s="14" t="n">
        <v>0.00969275289441369</v>
      </c>
      <c r="R150" s="14" t="n">
        <v>0.0595368624578619</v>
      </c>
      <c r="S150" s="13" t="n">
        <v>0.140008764241893</v>
      </c>
      <c r="T150" s="13" t="n">
        <v>0.162802547770701</v>
      </c>
      <c r="U150" s="15" t="s">
        <v>36</v>
      </c>
      <c r="W150" s="16" t="n">
        <v>-34273.7071991314</v>
      </c>
      <c r="X150" s="16" t="n">
        <f aca="false">-W150/(8.314*D150)</f>
        <v>2.62073035755462</v>
      </c>
      <c r="Y150" s="5" t="n">
        <f aca="false">X150+C150/4 - LN(AN150)</f>
        <v>2.65594753339359</v>
      </c>
      <c r="Z150" s="6" t="n">
        <f aca="false">EXP(Y150)</f>
        <v>14.2384710963977</v>
      </c>
      <c r="AA150" s="8" t="n">
        <v>0.0736314531552008</v>
      </c>
      <c r="AB150" s="8" t="n">
        <v>0.0995213642257406</v>
      </c>
      <c r="AC150" s="8" t="n">
        <v>0.179989147920568</v>
      </c>
      <c r="AD150" s="8" t="n">
        <v>0.427664280289671</v>
      </c>
      <c r="AE150" s="8" t="n">
        <v>0.0243988985055664</v>
      </c>
      <c r="AF150" s="8" t="n">
        <v>0.102875797823003</v>
      </c>
      <c r="AG150" s="8" t="n">
        <v>0.0160125961191204</v>
      </c>
      <c r="AH150" s="8" t="n">
        <v>0.00154039657433222</v>
      </c>
      <c r="AI150" s="17" t="n">
        <f aca="false">R150</f>
        <v>0.0595368624578619</v>
      </c>
      <c r="AJ150" s="17" t="n">
        <f aca="false">Q150</f>
        <v>0.00969275289441369</v>
      </c>
      <c r="AK150" s="8" t="n">
        <v>0.000215565240427116</v>
      </c>
      <c r="AL150" s="8" t="n">
        <v>0.00492088479409545</v>
      </c>
      <c r="AM150" s="17" t="n">
        <v>-34273.7071991314</v>
      </c>
      <c r="AN150" s="9" t="n">
        <f aca="false">AJ150/AI150</f>
        <v>0.162802547770701</v>
      </c>
      <c r="AO150" s="8" t="n">
        <f aca="false">AI150-AJ150</f>
        <v>0.0498441095634482</v>
      </c>
      <c r="AP150" s="8" t="n">
        <f aca="false">AA150*$BA$3+AB150*$AW$3+AC150*$AY$3+AD150*$AX$3+AE150*$BB$3+AF150*$AZ$3+AG150*BD151</f>
        <v>8731.8899782989</v>
      </c>
      <c r="AQ150" s="8" t="n">
        <f aca="false">AP150/(D150*8.314)</f>
        <v>0.667681760015001</v>
      </c>
      <c r="AR150" s="8" t="n">
        <f aca="false">('[1]Sheet1 (4)'!AO150*$BE$3)/(8.314*'[1]Sheet1 (4)'!D150)</f>
        <v>-0.0541602879243596</v>
      </c>
      <c r="AS150" s="8" t="n">
        <f aca="false">AQ150+AR150</f>
        <v>0.613521472090641</v>
      </c>
      <c r="AT150" s="11" t="n">
        <f aca="false">EXP(AS150)</f>
        <v>1.84692385137321</v>
      </c>
      <c r="AU150" s="8" t="n">
        <v>10.4807999403109</v>
      </c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8" t="n">
        <v>2.34954500616223</v>
      </c>
    </row>
    <row r="151" customFormat="false" ht="13.8" hidden="false" customHeight="false" outlineLevel="0" collapsed="false">
      <c r="A151" s="3" t="n">
        <v>26</v>
      </c>
      <c r="B151" s="13" t="n">
        <v>0.0001</v>
      </c>
      <c r="C151" s="13" t="n">
        <v>-7.2</v>
      </c>
      <c r="D151" s="13" t="n">
        <v>1566</v>
      </c>
      <c r="E151" s="13" t="n">
        <v>0.0668475062288421</v>
      </c>
      <c r="F151" s="13" t="n">
        <v>0.0767247702266499</v>
      </c>
      <c r="G151" s="13" t="n">
        <v>0.167720706564895</v>
      </c>
      <c r="H151" s="13" t="n">
        <v>0.386486365496446</v>
      </c>
      <c r="I151" s="13" t="n">
        <v>0.0258794462134786</v>
      </c>
      <c r="J151" s="13" t="n">
        <v>0.140980508332586</v>
      </c>
      <c r="K151" s="13" t="n">
        <v>0.0333777713248308</v>
      </c>
      <c r="L151" s="13" t="n">
        <v>0.00238272600696109</v>
      </c>
      <c r="M151" s="13" t="n">
        <v>0.0721885452795085</v>
      </c>
      <c r="N151" s="13" t="n">
        <v>0.0138667703987615</v>
      </c>
      <c r="O151" s="13" t="n">
        <v>0.000148196441566116</v>
      </c>
      <c r="P151" s="13" t="n">
        <v>0.013396687485475</v>
      </c>
      <c r="Q151" s="14" t="n">
        <v>0.0138667703987615</v>
      </c>
      <c r="R151" s="14" t="n">
        <v>0.0721885452795085</v>
      </c>
      <c r="S151" s="13" t="n">
        <v>0.161137871489594</v>
      </c>
      <c r="T151" s="13" t="n">
        <v>0.192091007583965</v>
      </c>
      <c r="U151" s="15" t="s">
        <v>36</v>
      </c>
      <c r="W151" s="16" t="n">
        <v>-34135.2684510839</v>
      </c>
      <c r="X151" s="16" t="n">
        <f aca="false">-W151/(8.314*D151)</f>
        <v>2.62181198703474</v>
      </c>
      <c r="Y151" s="5" t="n">
        <f aca="false">X151+C151/4 - LN(AN151)</f>
        <v>2.47159800845743</v>
      </c>
      <c r="Z151" s="6" t="n">
        <f aca="false">EXP(Y151)</f>
        <v>11.8413543248303</v>
      </c>
      <c r="AA151" s="8" t="n">
        <v>0.0668475062288421</v>
      </c>
      <c r="AB151" s="8" t="n">
        <v>0.0767247702266499</v>
      </c>
      <c r="AC151" s="8" t="n">
        <v>0.167720706564895</v>
      </c>
      <c r="AD151" s="8" t="n">
        <v>0.386486365496446</v>
      </c>
      <c r="AE151" s="8" t="n">
        <v>0.0258794462134786</v>
      </c>
      <c r="AF151" s="8" t="n">
        <v>0.140980508332586</v>
      </c>
      <c r="AG151" s="8" t="n">
        <v>0.0333777713248308</v>
      </c>
      <c r="AH151" s="8" t="n">
        <v>0.00238272600696109</v>
      </c>
      <c r="AI151" s="17" t="n">
        <f aca="false">R151</f>
        <v>0.0721885452795085</v>
      </c>
      <c r="AJ151" s="17" t="n">
        <f aca="false">Q151</f>
        <v>0.0138667703987615</v>
      </c>
      <c r="AK151" s="8" t="n">
        <v>0.000148196441566116</v>
      </c>
      <c r="AL151" s="8" t="n">
        <v>0.013396687485475</v>
      </c>
      <c r="AM151" s="17" t="n">
        <v>-34135.2684510839</v>
      </c>
      <c r="AN151" s="9" t="n">
        <f aca="false">AJ151/AI151</f>
        <v>0.192091007583965</v>
      </c>
      <c r="AO151" s="8" t="n">
        <f aca="false">AI151-AJ151</f>
        <v>0.058321774880747</v>
      </c>
      <c r="AP151" s="8" t="n">
        <f aca="false">AA151*$BA$3+AB151*$AW$3+AC151*$AY$3+AD151*$AX$3+AE151*$BB$3+AF151*$AZ$3+AG151*BD152</f>
        <v>4173.41592733535</v>
      </c>
      <c r="AQ151" s="8" t="n">
        <f aca="false">AP151/(D151*8.314)</f>
        <v>0.320545652683218</v>
      </c>
      <c r="AR151" s="8" t="n">
        <f aca="false">('[1]Sheet1 (4)'!AO151*$BE$3)/(8.314*'[1]Sheet1 (4)'!D151)</f>
        <v>-0.0636553366900121</v>
      </c>
      <c r="AS151" s="8" t="n">
        <f aca="false">AQ151+AR151</f>
        <v>0.256890315993206</v>
      </c>
      <c r="AT151" s="11" t="n">
        <f aca="false">EXP(AS151)</f>
        <v>1.29290330816664</v>
      </c>
      <c r="AU151" s="8" t="n">
        <v>9.08661294836235</v>
      </c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8" t="n">
        <v>2.2068022258105</v>
      </c>
    </row>
    <row r="152" customFormat="false" ht="13.8" hidden="false" customHeight="false" outlineLevel="0" collapsed="false">
      <c r="A152" s="3" t="n">
        <v>27</v>
      </c>
      <c r="B152" s="13" t="n">
        <v>0.0001</v>
      </c>
      <c r="C152" s="13" t="n">
        <v>-7.2</v>
      </c>
      <c r="D152" s="13" t="n">
        <v>1566</v>
      </c>
      <c r="E152" s="13" t="n">
        <v>0.0692843118157093</v>
      </c>
      <c r="F152" s="13" t="n">
        <v>0.0793513404124306</v>
      </c>
      <c r="G152" s="13" t="n">
        <v>0.144705001015393</v>
      </c>
      <c r="H152" s="13" t="n">
        <v>0.364044135343247</v>
      </c>
      <c r="I152" s="13" t="n">
        <v>0.0405675599432019</v>
      </c>
      <c r="J152" s="13" t="n">
        <v>0.173643644971169</v>
      </c>
      <c r="K152" s="13" t="n">
        <v>0.0210822127082097</v>
      </c>
      <c r="L152" s="13" t="n">
        <v>0.00284743679680982</v>
      </c>
      <c r="M152" s="13" t="n">
        <v>0.0686963901097014</v>
      </c>
      <c r="N152" s="13" t="n">
        <v>0.0189265564587953</v>
      </c>
      <c r="O152" s="13" t="n">
        <v>7.37915311494114E-005</v>
      </c>
      <c r="P152" s="13" t="n">
        <v>0.0167776188941824</v>
      </c>
      <c r="Q152" s="14" t="n">
        <v>0.0189265564587953</v>
      </c>
      <c r="R152" s="14" t="n">
        <v>0.0686963901097014</v>
      </c>
      <c r="S152" s="13" t="n">
        <v>0.216</v>
      </c>
      <c r="T152" s="13" t="n">
        <v>0.275510204081633</v>
      </c>
      <c r="U152" s="15" t="s">
        <v>36</v>
      </c>
      <c r="W152" s="16" t="n">
        <v>-34135.2684510839</v>
      </c>
      <c r="X152" s="16" t="n">
        <f aca="false">-W152/(8.314*D152)</f>
        <v>2.62181198703474</v>
      </c>
      <c r="Y152" s="5" t="n">
        <f aca="false">X152+C152/4 - LN(AN152)</f>
        <v>2.11094259970098</v>
      </c>
      <c r="Z152" s="6" t="n">
        <f aca="false">EXP(Y152)</f>
        <v>8.25601973980403</v>
      </c>
      <c r="AA152" s="8" t="n">
        <v>0.0692843118157093</v>
      </c>
      <c r="AB152" s="8" t="n">
        <v>0.0793513404124306</v>
      </c>
      <c r="AC152" s="8" t="n">
        <v>0.144705001015393</v>
      </c>
      <c r="AD152" s="8" t="n">
        <v>0.364044135343247</v>
      </c>
      <c r="AE152" s="8" t="n">
        <v>0.0405675599432019</v>
      </c>
      <c r="AF152" s="8" t="n">
        <v>0.173643644971169</v>
      </c>
      <c r="AG152" s="8" t="n">
        <v>0.0210822127082097</v>
      </c>
      <c r="AH152" s="8" t="n">
        <v>0.00284743679680982</v>
      </c>
      <c r="AI152" s="17" t="n">
        <f aca="false">R152</f>
        <v>0.0686963901097014</v>
      </c>
      <c r="AJ152" s="17" t="n">
        <f aca="false">Q152</f>
        <v>0.0189265564587953</v>
      </c>
      <c r="AK152" s="8" t="n">
        <v>7.37915311494114E-005</v>
      </c>
      <c r="AL152" s="8" t="n">
        <v>0.0167776188941824</v>
      </c>
      <c r="AM152" s="17" t="n">
        <v>-34135.2684510839</v>
      </c>
      <c r="AN152" s="9" t="n">
        <f aca="false">AJ152/AI152</f>
        <v>0.275510204081633</v>
      </c>
      <c r="AO152" s="8" t="n">
        <f aca="false">AI152-AJ152</f>
        <v>0.0497698336509061</v>
      </c>
      <c r="AP152" s="8" t="n">
        <f aca="false">AA152*$BA$3+AB152*$AW$3+AC152*$AY$3+AD152*$AX$3+AE152*$BB$3+AF152*$AZ$3+AG152*BD153</f>
        <v>535.341507629946</v>
      </c>
      <c r="AQ152" s="8" t="n">
        <f aca="false">AP152/(D152*8.314)</f>
        <v>0.0411177308850745</v>
      </c>
      <c r="AR152" s="8" t="n">
        <f aca="false">('[1]Sheet1 (4)'!AO152*$BE$3)/(8.314*'[1]Sheet1 (4)'!D152)</f>
        <v>-0.0543213152297285</v>
      </c>
      <c r="AS152" s="8" t="n">
        <f aca="false">AQ152+AR152</f>
        <v>-0.013203584344654</v>
      </c>
      <c r="AT152" s="11" t="n">
        <f aca="false">EXP(AS152)</f>
        <v>0.986883200597787</v>
      </c>
      <c r="AU152" s="8" t="n">
        <v>6.33536112607741</v>
      </c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8" t="n">
        <v>1.84614681705405</v>
      </c>
    </row>
    <row r="153" customFormat="false" ht="13.8" hidden="false" customHeight="false" outlineLevel="0" collapsed="false">
      <c r="A153" s="3" t="n">
        <v>28</v>
      </c>
      <c r="B153" s="13" t="n">
        <v>0.0001</v>
      </c>
      <c r="C153" s="13" t="n">
        <v>-7.2</v>
      </c>
      <c r="D153" s="13" t="n">
        <v>1566</v>
      </c>
      <c r="E153" s="13" t="n">
        <v>0.0936100682881391</v>
      </c>
      <c r="F153" s="13" t="n">
        <v>0.0147277494656339</v>
      </c>
      <c r="G153" s="13" t="n">
        <v>0.217440193635684</v>
      </c>
      <c r="H153" s="13" t="n">
        <v>0.538562887866761</v>
      </c>
      <c r="I153" s="13" t="n">
        <v>0.0485122086417256</v>
      </c>
      <c r="J153" s="13" t="n">
        <v>0.0327283321458531</v>
      </c>
      <c r="K153" s="13" t="n">
        <v>0.00902284846126277</v>
      </c>
      <c r="L153" s="13" t="n">
        <v>0.00153870861052436</v>
      </c>
      <c r="M153" s="13" t="n">
        <v>0.0307585714148527</v>
      </c>
      <c r="N153" s="13" t="n">
        <v>0.00872755523889417</v>
      </c>
      <c r="O153" s="13" t="n">
        <v>0.000143552682948437</v>
      </c>
      <c r="P153" s="13" t="n">
        <v>0.00422732354772066</v>
      </c>
      <c r="Q153" s="14" t="n">
        <v>0.00872755523889417</v>
      </c>
      <c r="R153" s="14" t="n">
        <v>0.0307585714148527</v>
      </c>
      <c r="S153" s="13" t="n">
        <v>0.22102839600921</v>
      </c>
      <c r="T153" s="13" t="n">
        <v>0.283743842364532</v>
      </c>
      <c r="U153" s="15" t="s">
        <v>36</v>
      </c>
      <c r="W153" s="16" t="n">
        <v>-34135.2684510839</v>
      </c>
      <c r="X153" s="16" t="n">
        <f aca="false">-W153/(8.314*D153)</f>
        <v>2.62181198703474</v>
      </c>
      <c r="Y153" s="5" t="n">
        <f aca="false">X153+C153/4 - LN(AN153)</f>
        <v>2.08149539837468</v>
      </c>
      <c r="Z153" s="6" t="n">
        <f aca="false">EXP(Y153)</f>
        <v>8.01644773842579</v>
      </c>
      <c r="AA153" s="8" t="n">
        <v>0.0936100682881391</v>
      </c>
      <c r="AB153" s="8" t="n">
        <v>0.0147277494656339</v>
      </c>
      <c r="AC153" s="8" t="n">
        <v>0.217440193635684</v>
      </c>
      <c r="AD153" s="8" t="n">
        <v>0.538562887866761</v>
      </c>
      <c r="AE153" s="8" t="n">
        <v>0.0485122086417256</v>
      </c>
      <c r="AF153" s="8" t="n">
        <v>0.0327283321458531</v>
      </c>
      <c r="AG153" s="8" t="n">
        <v>0.00902284846126277</v>
      </c>
      <c r="AH153" s="8" t="n">
        <v>0.00153870861052436</v>
      </c>
      <c r="AI153" s="17" t="n">
        <f aca="false">R153</f>
        <v>0.0307585714148527</v>
      </c>
      <c r="AJ153" s="17" t="n">
        <f aca="false">Q153</f>
        <v>0.00872755523889417</v>
      </c>
      <c r="AK153" s="8" t="n">
        <v>0.000143552682948437</v>
      </c>
      <c r="AL153" s="8" t="n">
        <v>0.00422732354772066</v>
      </c>
      <c r="AM153" s="17" t="n">
        <v>-34135.2684510839</v>
      </c>
      <c r="AN153" s="9" t="n">
        <f aca="false">AJ153/AI153</f>
        <v>0.283743842364532</v>
      </c>
      <c r="AO153" s="8" t="n">
        <f aca="false">AI153-AJ153</f>
        <v>0.0220310161759585</v>
      </c>
      <c r="AP153" s="8" t="n">
        <f aca="false">AA153*$BA$3+AB153*$AW$3+AC153*$AY$3+AD153*$AX$3+AE153*$BB$3+AF153*$AZ$3+AG153*BD154</f>
        <v>7594.89318711356</v>
      </c>
      <c r="AQ153" s="8" t="n">
        <f aca="false">AP153/(D153*8.314)</f>
        <v>0.583337495258238</v>
      </c>
      <c r="AR153" s="8" t="n">
        <f aca="false">('[1]Sheet1 (4)'!AO153*$BE$3)/(8.314*'[1]Sheet1 (4)'!D153)</f>
        <v>-0.024045766014002</v>
      </c>
      <c r="AS153" s="8" t="n">
        <f aca="false">AQ153+AR153</f>
        <v>0.559291729244236</v>
      </c>
      <c r="AT153" s="11" t="n">
        <f aca="false">EXP(AS153)</f>
        <v>1.74943298916778</v>
      </c>
      <c r="AU153" s="8" t="n">
        <v>6.15152252197249</v>
      </c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8" t="n">
        <v>1.81669961572775</v>
      </c>
    </row>
    <row r="154" customFormat="false" ht="13.8" hidden="false" customHeight="false" outlineLevel="0" collapsed="false">
      <c r="A154" s="3" t="n">
        <v>29</v>
      </c>
      <c r="B154" s="13" t="n">
        <v>0.0001</v>
      </c>
      <c r="C154" s="13" t="n">
        <v>-7.12</v>
      </c>
      <c r="D154" s="13" t="n">
        <v>1573</v>
      </c>
      <c r="E154" s="13" t="n">
        <v>0.0718857442825258</v>
      </c>
      <c r="F154" s="13" t="n">
        <v>0.0246840343455282</v>
      </c>
      <c r="G154" s="13" t="n">
        <v>0.199657037580655</v>
      </c>
      <c r="H154" s="13" t="n">
        <v>0.539003699693973</v>
      </c>
      <c r="I154" s="13" t="n">
        <v>0.0647834872636708</v>
      </c>
      <c r="J154" s="13" t="n">
        <v>0.0398923938944091</v>
      </c>
      <c r="K154" s="13" t="n">
        <v>0.012027336430803</v>
      </c>
      <c r="L154" s="13" t="n">
        <v>0.00101139364276341</v>
      </c>
      <c r="M154" s="13" t="n">
        <v>0.0363901809873553</v>
      </c>
      <c r="N154" s="13" t="n">
        <v>0.0066881322109392</v>
      </c>
      <c r="O154" s="13" t="n">
        <v>0</v>
      </c>
      <c r="P154" s="13" t="n">
        <v>0.00397655966737652</v>
      </c>
      <c r="Q154" s="14" t="n">
        <v>0.0066881322109392</v>
      </c>
      <c r="R154" s="14" t="n">
        <v>0.0363901809873553</v>
      </c>
      <c r="S154" s="13" t="n">
        <v>0.155255201849546</v>
      </c>
      <c r="T154" s="13" t="n">
        <v>0.183789473684211</v>
      </c>
      <c r="U154" s="15" t="s">
        <v>36</v>
      </c>
      <c r="W154" s="16" t="n">
        <v>-34273.7071991314</v>
      </c>
      <c r="X154" s="16" t="n">
        <f aca="false">-W154/(8.314*D154)</f>
        <v>2.62073035755462</v>
      </c>
      <c r="Y154" s="5" t="n">
        <f aca="false">X154+C154/4 - LN(AN154)</f>
        <v>2.5346946987437</v>
      </c>
      <c r="Z154" s="6" t="n">
        <f aca="false">EXP(Y154)</f>
        <v>12.6125796237707</v>
      </c>
      <c r="AA154" s="8" t="n">
        <v>0.0718857442825258</v>
      </c>
      <c r="AB154" s="8" t="n">
        <v>0.0246840343455282</v>
      </c>
      <c r="AC154" s="8" t="n">
        <v>0.199657037580655</v>
      </c>
      <c r="AD154" s="8" t="n">
        <v>0.539003699693973</v>
      </c>
      <c r="AE154" s="8" t="n">
        <v>0.0647834872636708</v>
      </c>
      <c r="AF154" s="8" t="n">
        <v>0.0398923938944091</v>
      </c>
      <c r="AG154" s="8" t="n">
        <v>0.012027336430803</v>
      </c>
      <c r="AH154" s="8" t="n">
        <v>0.00101139364276341</v>
      </c>
      <c r="AI154" s="17" t="n">
        <f aca="false">R154</f>
        <v>0.0363901809873553</v>
      </c>
      <c r="AJ154" s="17" t="n">
        <f aca="false">Q154</f>
        <v>0.0066881322109392</v>
      </c>
      <c r="AK154" s="8" t="n">
        <v>0</v>
      </c>
      <c r="AL154" s="8" t="n">
        <v>0.00397655966737652</v>
      </c>
      <c r="AM154" s="17" t="n">
        <v>-34273.7071991314</v>
      </c>
      <c r="AN154" s="9" t="n">
        <f aca="false">AJ154/AI154</f>
        <v>0.183789473684211</v>
      </c>
      <c r="AO154" s="8" t="n">
        <f aca="false">AI154-AJ154</f>
        <v>0.0297020487764161</v>
      </c>
      <c r="AP154" s="8" t="n">
        <f aca="false">AA154*$BA$3+AB154*$AW$3+AC154*$AY$3+AD154*$AX$3+AE154*$BB$3+AF154*$AZ$3+AG154*BD155</f>
        <v>6166.65895013719</v>
      </c>
      <c r="AQ154" s="8" t="n">
        <f aca="false">AP154/(D154*8.314)</f>
        <v>0.471532017864703</v>
      </c>
      <c r="AR154" s="8" t="n">
        <f aca="false">('[1]Sheet1 (4)'!AO154*$BE$3)/(8.314*'[1]Sheet1 (4)'!D154)</f>
        <v>-0.0322740546027076</v>
      </c>
      <c r="AS154" s="8" t="n">
        <f aca="false">AQ154+AR154</f>
        <v>0.439257963261995</v>
      </c>
      <c r="AT154" s="11" t="n">
        <f aca="false">EXP(AS154)</f>
        <v>1.5515554800808</v>
      </c>
      <c r="AU154" s="8" t="n">
        <v>9.28399705790226</v>
      </c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8" t="n">
        <v>2.22829217151234</v>
      </c>
    </row>
    <row r="155" customFormat="false" ht="13.8" hidden="false" customHeight="false" outlineLevel="0" collapsed="false">
      <c r="A155" s="3" t="n">
        <v>30</v>
      </c>
      <c r="B155" s="13" t="n">
        <v>0.0001</v>
      </c>
      <c r="C155" s="13" t="n">
        <v>-7.1</v>
      </c>
      <c r="D155" s="13" t="n">
        <v>1575</v>
      </c>
      <c r="E155" s="13" t="n">
        <v>0.0494757762003863</v>
      </c>
      <c r="F155" s="13" t="n">
        <v>0.000728968185461966</v>
      </c>
      <c r="G155" s="13" t="n">
        <v>0.0921644482325246</v>
      </c>
      <c r="H155" s="13" t="n">
        <v>0.725080355139502</v>
      </c>
      <c r="I155" s="13" t="n">
        <v>0.0544709844115409</v>
      </c>
      <c r="J155" s="13" t="n">
        <v>0.00385311755172753</v>
      </c>
      <c r="K155" s="13" t="n">
        <v>0.00226546503752591</v>
      </c>
      <c r="L155" s="13" t="n">
        <v>0.00238534018374014</v>
      </c>
      <c r="M155" s="13" t="n">
        <v>0.0468969532647198</v>
      </c>
      <c r="N155" s="13" t="n">
        <v>0.0225251169307747</v>
      </c>
      <c r="O155" s="13" t="n">
        <v>0.000153474862096758</v>
      </c>
      <c r="P155" s="13" t="n">
        <v>0</v>
      </c>
      <c r="Q155" s="14" t="n">
        <v>0.0225251169307747</v>
      </c>
      <c r="R155" s="14" t="n">
        <v>0.0468969532647198</v>
      </c>
      <c r="S155" s="13" t="n">
        <v>0.324466223311165</v>
      </c>
      <c r="T155" s="13" t="n">
        <v>0.480310880829016</v>
      </c>
      <c r="U155" s="15" t="s">
        <v>36</v>
      </c>
      <c r="W155" s="16" t="n">
        <v>-34313.1125438966</v>
      </c>
      <c r="X155" s="16" t="n">
        <f aca="false">-W155/(8.314*D155)</f>
        <v>2.6204117395326</v>
      </c>
      <c r="Y155" s="5" t="n">
        <f aca="false">X155+C155/4 - LN(AN155)</f>
        <v>1.57873345586568</v>
      </c>
      <c r="Z155" s="6" t="n">
        <f aca="false">EXP(Y155)</f>
        <v>4.84881068778881</v>
      </c>
      <c r="AA155" s="8" t="n">
        <v>0.0494757762003863</v>
      </c>
      <c r="AB155" s="8" t="n">
        <v>0.000728968185461966</v>
      </c>
      <c r="AC155" s="8" t="n">
        <v>0.0921644482325246</v>
      </c>
      <c r="AD155" s="8" t="n">
        <v>0.725080355139502</v>
      </c>
      <c r="AE155" s="8" t="n">
        <v>0.0544709844115409</v>
      </c>
      <c r="AF155" s="8" t="n">
        <v>0.00385311755172753</v>
      </c>
      <c r="AG155" s="8" t="n">
        <v>0.00226546503752591</v>
      </c>
      <c r="AH155" s="8" t="n">
        <v>0.00238534018374014</v>
      </c>
      <c r="AI155" s="17" t="n">
        <f aca="false">R155</f>
        <v>0.0468969532647198</v>
      </c>
      <c r="AJ155" s="17" t="n">
        <f aca="false">Q155</f>
        <v>0.0225251169307747</v>
      </c>
      <c r="AK155" s="8" t="n">
        <v>0.000153474862096758</v>
      </c>
      <c r="AL155" s="8" t="n">
        <v>0</v>
      </c>
      <c r="AM155" s="17" t="n">
        <v>-34313.1125438966</v>
      </c>
      <c r="AN155" s="9" t="n">
        <f aca="false">AJ155/AI155</f>
        <v>0.480310880829015</v>
      </c>
      <c r="AO155" s="8" t="n">
        <f aca="false">AI155-AJ155</f>
        <v>0.0243718363339451</v>
      </c>
      <c r="AP155" s="8" t="n">
        <f aca="false">AA155*$BA$3+AB155*$AW$3+AC155*$AY$3+AD155*$AX$3+AE155*$BB$3+AF155*$AZ$3+AG155*BD156</f>
        <v>3688.5217433422</v>
      </c>
      <c r="AQ155" s="8" t="n">
        <f aca="false">AP155/(D155*8.314)</f>
        <v>0.281683734327808</v>
      </c>
      <c r="AR155" s="8" t="n">
        <f aca="false">('[1]Sheet1 (4)'!AO155*$BE$3)/(8.314*'[1]Sheet1 (4)'!D155)</f>
        <v>-0.0264486518538449</v>
      </c>
      <c r="AS155" s="8" t="n">
        <f aca="false">AQ155+AR155</f>
        <v>0.255235082473963</v>
      </c>
      <c r="AT155" s="11" t="n">
        <f aca="false">EXP(AS155)</f>
        <v>1.29076502144396</v>
      </c>
      <c r="AU155" s="8" t="n">
        <v>3.5273425246295</v>
      </c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8" t="n">
        <v>1.2605447615455</v>
      </c>
    </row>
    <row r="156" customFormat="false" ht="13.8" hidden="false" customHeight="false" outlineLevel="0" collapsed="false">
      <c r="A156" s="3" t="n">
        <v>31</v>
      </c>
      <c r="B156" s="13" t="n">
        <v>0.0001</v>
      </c>
      <c r="C156" s="13" t="n">
        <v>-7.1</v>
      </c>
      <c r="D156" s="13" t="n">
        <v>1575</v>
      </c>
      <c r="E156" s="13" t="n">
        <v>0.0765591642605315</v>
      </c>
      <c r="F156" s="13" t="n">
        <v>0.00376719697154996</v>
      </c>
      <c r="G156" s="13" t="n">
        <v>0.207776213921061</v>
      </c>
      <c r="H156" s="13" t="n">
        <v>0.60077822179623</v>
      </c>
      <c r="I156" s="13" t="n">
        <v>0.0819851985297803</v>
      </c>
      <c r="J156" s="13" t="n">
        <v>0.0119166434814336</v>
      </c>
      <c r="K156" s="13" t="n">
        <v>0.00229295913055315</v>
      </c>
      <c r="L156" s="13" t="n">
        <v>0.000834962052932694</v>
      </c>
      <c r="M156" s="13" t="n">
        <v>0.0114361336636338</v>
      </c>
      <c r="N156" s="13" t="n">
        <v>0.00255631223069462</v>
      </c>
      <c r="O156" s="13" t="n">
        <v>0</v>
      </c>
      <c r="P156" s="13" t="n">
        <v>9.69939615996592E-005</v>
      </c>
      <c r="Q156" s="14" t="n">
        <v>0.00255631223069462</v>
      </c>
      <c r="R156" s="14" t="n">
        <v>0.0114361336636338</v>
      </c>
      <c r="S156" s="13" t="n">
        <v>0.182692307692308</v>
      </c>
      <c r="T156" s="13" t="n">
        <v>0.223529411764706</v>
      </c>
      <c r="U156" s="15" t="s">
        <v>36</v>
      </c>
      <c r="W156" s="16" t="n">
        <v>-34313.1125438966</v>
      </c>
      <c r="X156" s="16" t="n">
        <f aca="false">-W156/(8.314*D156)</f>
        <v>2.6204117395326</v>
      </c>
      <c r="Y156" s="5" t="n">
        <f aca="false">X156+C156/4 - LN(AN156)</f>
        <v>2.34362401685647</v>
      </c>
      <c r="Z156" s="6" t="n">
        <f aca="false">EXP(Y156)</f>
        <v>10.4189265924275</v>
      </c>
      <c r="AA156" s="8" t="n">
        <v>0.0765591642605315</v>
      </c>
      <c r="AB156" s="8" t="n">
        <v>0.00376719697154996</v>
      </c>
      <c r="AC156" s="8" t="n">
        <v>0.207776213921061</v>
      </c>
      <c r="AD156" s="8" t="n">
        <v>0.60077822179623</v>
      </c>
      <c r="AE156" s="8" t="n">
        <v>0.0819851985297803</v>
      </c>
      <c r="AF156" s="8" t="n">
        <v>0.0119166434814336</v>
      </c>
      <c r="AG156" s="8" t="n">
        <v>0.00229295913055315</v>
      </c>
      <c r="AH156" s="8" t="n">
        <v>0.000834962052932694</v>
      </c>
      <c r="AI156" s="17" t="n">
        <f aca="false">R156</f>
        <v>0.0114361336636338</v>
      </c>
      <c r="AJ156" s="17" t="n">
        <f aca="false">Q156</f>
        <v>0.00255631223069462</v>
      </c>
      <c r="AK156" s="8" t="n">
        <v>0</v>
      </c>
      <c r="AL156" s="8" t="n">
        <v>9.69939615996592E-005</v>
      </c>
      <c r="AM156" s="17" t="n">
        <v>-34313.1125438966</v>
      </c>
      <c r="AN156" s="9" t="n">
        <f aca="false">AJ156/AI156</f>
        <v>0.223529411764706</v>
      </c>
      <c r="AO156" s="8" t="n">
        <f aca="false">AI156-AJ156</f>
        <v>0.00887982143293918</v>
      </c>
      <c r="AP156" s="8" t="n">
        <f aca="false">AA156*$BA$3+AB156*$AW$3+AC156*$AY$3+AD156*$AX$3+AE156*$BB$3+AF156*$AZ$3+AG156*BD157</f>
        <v>5948.34729225931</v>
      </c>
      <c r="AQ156" s="8" t="n">
        <f aca="false">AP156/(D156*8.314)</f>
        <v>0.454261298957147</v>
      </c>
      <c r="AR156" s="8" t="n">
        <f aca="false">('[1]Sheet1 (4)'!AO156*$BE$3)/(8.314*'[1]Sheet1 (4)'!D156)</f>
        <v>-0.00963650429889875</v>
      </c>
      <c r="AS156" s="8" t="n">
        <f aca="false">AQ156+AR156</f>
        <v>0.444624794658249</v>
      </c>
      <c r="AT156" s="11" t="n">
        <f aca="false">EXP(AS156)</f>
        <v>1.55990480140387</v>
      </c>
      <c r="AU156" s="8" t="n">
        <v>7.57940971443088</v>
      </c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8" t="n">
        <v>2.0254353225363</v>
      </c>
    </row>
    <row r="157" customFormat="false" ht="13.8" hidden="false" customHeight="false" outlineLevel="0" collapsed="false">
      <c r="A157" s="3" t="n">
        <v>32</v>
      </c>
      <c r="B157" s="13" t="n">
        <v>0.0001</v>
      </c>
      <c r="C157" s="13" t="n">
        <v>-7.1</v>
      </c>
      <c r="D157" s="13" t="n">
        <v>1575</v>
      </c>
      <c r="E157" s="13" t="n">
        <v>0.0368251099873648</v>
      </c>
      <c r="F157" s="13" t="n">
        <v>0.00292712412720079</v>
      </c>
      <c r="G157" s="13" t="n">
        <v>0.129023039959753</v>
      </c>
      <c r="H157" s="13" t="n">
        <v>0.716950269555714</v>
      </c>
      <c r="I157" s="13" t="n">
        <v>0.0561758715475556</v>
      </c>
      <c r="J157" s="13" t="n">
        <v>0.00365890515900099</v>
      </c>
      <c r="K157" s="13" t="n">
        <v>0.00403488288210636</v>
      </c>
      <c r="L157" s="13" t="n">
        <v>0.00222940342551259</v>
      </c>
      <c r="M157" s="13" t="n">
        <v>0.0416302098090779</v>
      </c>
      <c r="N157" s="13" t="n">
        <v>0.00643967307984174</v>
      </c>
      <c r="O157" s="13" t="n">
        <v>0</v>
      </c>
      <c r="P157" s="13" t="n">
        <v>0.000105510466872156</v>
      </c>
      <c r="Q157" s="14" t="n">
        <v>0.00643967307984174</v>
      </c>
      <c r="R157" s="14" t="n">
        <v>0.0416302098090779</v>
      </c>
      <c r="S157" s="13" t="n">
        <v>0.133964817320704</v>
      </c>
      <c r="T157" s="13" t="n">
        <v>0.1546875</v>
      </c>
      <c r="U157" s="15" t="s">
        <v>36</v>
      </c>
      <c r="W157" s="16" t="n">
        <v>-34313.1125438966</v>
      </c>
      <c r="X157" s="16" t="n">
        <f aca="false">-W157/(8.314*D157)</f>
        <v>2.6204117395326</v>
      </c>
      <c r="Y157" s="5" t="n">
        <f aca="false">X157+C157/4 - LN(AN157)</f>
        <v>2.71176006575173</v>
      </c>
      <c r="Z157" s="6" t="n">
        <f aca="false">EXP(Y157)</f>
        <v>15.0557513207272</v>
      </c>
      <c r="AA157" s="8" t="n">
        <v>0.0368251099873648</v>
      </c>
      <c r="AB157" s="8" t="n">
        <v>0.00292712412720079</v>
      </c>
      <c r="AC157" s="8" t="n">
        <v>0.129023039959753</v>
      </c>
      <c r="AD157" s="8" t="n">
        <v>0.716950269555714</v>
      </c>
      <c r="AE157" s="8" t="n">
        <v>0.0561758715475556</v>
      </c>
      <c r="AF157" s="8" t="n">
        <v>0.00365890515900099</v>
      </c>
      <c r="AG157" s="8" t="n">
        <v>0.00403488288210636</v>
      </c>
      <c r="AH157" s="8" t="n">
        <v>0.00222940342551259</v>
      </c>
      <c r="AI157" s="17" t="n">
        <f aca="false">R157</f>
        <v>0.0416302098090779</v>
      </c>
      <c r="AJ157" s="17" t="n">
        <f aca="false">Q157</f>
        <v>0.00643967307984174</v>
      </c>
      <c r="AK157" s="8" t="n">
        <v>0</v>
      </c>
      <c r="AL157" s="8" t="n">
        <v>0.000105510466872156</v>
      </c>
      <c r="AM157" s="17" t="n">
        <v>-34313.1125438966</v>
      </c>
      <c r="AN157" s="9" t="n">
        <f aca="false">AJ157/AI157</f>
        <v>0.1546875</v>
      </c>
      <c r="AO157" s="8" t="n">
        <f aca="false">AI157-AJ157</f>
        <v>0.0351905367292362</v>
      </c>
      <c r="AP157" s="8" t="n">
        <f aca="false">AA157*$BA$3+AB157*$AW$3+AC157*$AY$3+AD157*$AX$3+AE157*$BB$3+AF157*$AZ$3+AG157*BD158</f>
        <v>5220.05330115501</v>
      </c>
      <c r="AQ157" s="8" t="n">
        <f aca="false">AP157/(D157*8.314)</f>
        <v>0.398643198976293</v>
      </c>
      <c r="AR157" s="8" t="n">
        <f aca="false">('[1]Sheet1 (4)'!AO157*$BE$3)/(8.314*'[1]Sheet1 (4)'!D157)</f>
        <v>-0.0381892542584151</v>
      </c>
      <c r="AS157" s="8" t="n">
        <f aca="false">AQ157+AR157</f>
        <v>0.360453944717878</v>
      </c>
      <c r="AT157" s="11" t="n">
        <f aca="false">EXP(AS157)</f>
        <v>1.4339802145795</v>
      </c>
      <c r="AU157" s="8" t="n">
        <v>10.9525397655947</v>
      </c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8" t="n">
        <v>2.39357137143155</v>
      </c>
    </row>
    <row r="158" customFormat="false" ht="13.8" hidden="false" customHeight="false" outlineLevel="0" collapsed="false">
      <c r="A158" s="3" t="n">
        <v>33</v>
      </c>
      <c r="B158" s="13" t="n">
        <v>0.0001</v>
      </c>
      <c r="C158" s="13" t="n">
        <v>-7.1</v>
      </c>
      <c r="D158" s="13" t="n">
        <v>1575</v>
      </c>
      <c r="E158" s="13" t="n">
        <v>0.0746365389083612</v>
      </c>
      <c r="F158" s="13" t="n">
        <v>0.00581200799394057</v>
      </c>
      <c r="G158" s="13" t="n">
        <v>0.222061033718065</v>
      </c>
      <c r="H158" s="13" t="n">
        <v>0.596791741473041</v>
      </c>
      <c r="I158" s="13" t="n">
        <v>0.0573545672350367</v>
      </c>
      <c r="J158" s="13" t="n">
        <v>0.00761096284920789</v>
      </c>
      <c r="K158" s="13" t="n">
        <v>0.00541039054215735</v>
      </c>
      <c r="L158" s="13" t="n">
        <v>0.00171756566413718</v>
      </c>
      <c r="M158" s="13" t="n">
        <v>0.0223716180719141</v>
      </c>
      <c r="N158" s="13" t="n">
        <v>0.00553524570851483</v>
      </c>
      <c r="O158" s="13" t="n">
        <v>0</v>
      </c>
      <c r="P158" s="13" t="n">
        <v>0.000698327835624111</v>
      </c>
      <c r="Q158" s="14" t="n">
        <v>0.00553524570851483</v>
      </c>
      <c r="R158" s="14" t="n">
        <v>0.0223716180719141</v>
      </c>
      <c r="S158" s="13" t="n">
        <v>0.198347107438017</v>
      </c>
      <c r="T158" s="13" t="n">
        <v>0.247422680412371</v>
      </c>
      <c r="U158" s="15" t="s">
        <v>36</v>
      </c>
      <c r="W158" s="16" t="n">
        <v>-34313.1125438966</v>
      </c>
      <c r="X158" s="16" t="n">
        <f aca="false">-W158/(8.314*D158)</f>
        <v>2.6204117395326</v>
      </c>
      <c r="Y158" s="5" t="n">
        <f aca="false">X158+C158/4 - LN(AN158)</f>
        <v>2.24206888768804</v>
      </c>
      <c r="Z158" s="6" t="n">
        <f aca="false">EXP(Y158)</f>
        <v>9.41278515188431</v>
      </c>
      <c r="AA158" s="8" t="n">
        <v>0.0746365389083612</v>
      </c>
      <c r="AB158" s="8" t="n">
        <v>0.00581200799394057</v>
      </c>
      <c r="AC158" s="8" t="n">
        <v>0.222061033718065</v>
      </c>
      <c r="AD158" s="8" t="n">
        <v>0.596791741473041</v>
      </c>
      <c r="AE158" s="8" t="n">
        <v>0.0573545672350367</v>
      </c>
      <c r="AF158" s="8" t="n">
        <v>0.00761096284920789</v>
      </c>
      <c r="AG158" s="8" t="n">
        <v>0.00541039054215735</v>
      </c>
      <c r="AH158" s="8" t="n">
        <v>0.00171756566413718</v>
      </c>
      <c r="AI158" s="17" t="n">
        <f aca="false">R158</f>
        <v>0.0223716180719141</v>
      </c>
      <c r="AJ158" s="17" t="n">
        <f aca="false">Q158</f>
        <v>0.00553524570851483</v>
      </c>
      <c r="AK158" s="8" t="n">
        <v>0</v>
      </c>
      <c r="AL158" s="8" t="n">
        <v>0.000698327835624111</v>
      </c>
      <c r="AM158" s="17" t="n">
        <v>-34313.1125438966</v>
      </c>
      <c r="AN158" s="9" t="n">
        <f aca="false">AJ158/AI158</f>
        <v>0.247422680412371</v>
      </c>
      <c r="AO158" s="8" t="n">
        <f aca="false">AI158-AJ158</f>
        <v>0.0168363723633993</v>
      </c>
      <c r="AP158" s="8" t="n">
        <f aca="false">AA158*$BA$3+AB158*$AW$3+AC158*$AY$3+AD158*$AX$3+AE158*$BB$3+AF158*$AZ$3+AG158*BD159</f>
        <v>8372.71419020719</v>
      </c>
      <c r="AQ158" s="8" t="n">
        <f aca="false">AP158/(D158*8.314)</f>
        <v>0.63940449959771</v>
      </c>
      <c r="AR158" s="8" t="n">
        <f aca="false">('[1]Sheet1 (4)'!AO158*$BE$3)/(8.314*'[1]Sheet1 (4)'!D158)</f>
        <v>-0.0182710627553752</v>
      </c>
      <c r="AS158" s="8" t="n">
        <f aca="false">AQ158+AR158</f>
        <v>0.621133436842335</v>
      </c>
      <c r="AT158" s="11" t="n">
        <f aca="false">EXP(AS158)</f>
        <v>1.86103621389046</v>
      </c>
      <c r="AU158" s="8" t="n">
        <v>6.84747652141968</v>
      </c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8" t="n">
        <v>1.92388019336786</v>
      </c>
    </row>
    <row r="159" customFormat="false" ht="13.8" hidden="false" customHeight="false" outlineLevel="0" collapsed="false">
      <c r="A159" s="3" t="n">
        <v>34</v>
      </c>
      <c r="B159" s="13" t="n">
        <v>0.0001</v>
      </c>
      <c r="C159" s="13" t="n">
        <v>-7.1</v>
      </c>
      <c r="D159" s="13" t="n">
        <v>1575</v>
      </c>
      <c r="E159" s="13" t="n">
        <v>0.0595155238974014</v>
      </c>
      <c r="F159" s="13" t="n">
        <v>0.0133372137890562</v>
      </c>
      <c r="G159" s="13" t="n">
        <v>0.199186493516297</v>
      </c>
      <c r="H159" s="13" t="n">
        <v>0.583132625110402</v>
      </c>
      <c r="I159" s="13" t="n">
        <v>0.070942626537533</v>
      </c>
      <c r="J159" s="13" t="n">
        <v>0.0231218066432299</v>
      </c>
      <c r="K159" s="13" t="n">
        <v>0.00710315270720412</v>
      </c>
      <c r="L159" s="13" t="n">
        <v>0.00101894557626781</v>
      </c>
      <c r="M159" s="13" t="n">
        <v>0.0334202174228087</v>
      </c>
      <c r="N159" s="13" t="n">
        <v>0.00604342499816609</v>
      </c>
      <c r="O159" s="13" t="n">
        <v>7.31244420714583E-005</v>
      </c>
      <c r="P159" s="13" t="n">
        <v>0.00310484535956221</v>
      </c>
      <c r="Q159" s="14" t="n">
        <v>0.00604342499816609</v>
      </c>
      <c r="R159" s="14" t="n">
        <v>0.0334202174228087</v>
      </c>
      <c r="S159" s="13" t="n">
        <v>0.153139057304909</v>
      </c>
      <c r="T159" s="13" t="n">
        <v>0.180831408775982</v>
      </c>
      <c r="U159" s="15" t="s">
        <v>36</v>
      </c>
      <c r="W159" s="16" t="n">
        <v>-34313.1125438966</v>
      </c>
      <c r="X159" s="16" t="n">
        <f aca="false">-W159/(8.314*D159)</f>
        <v>2.6204117395326</v>
      </c>
      <c r="Y159" s="5" t="n">
        <f aca="false">X159+C159/4 - LN(AN159)</f>
        <v>2.55560186453833</v>
      </c>
      <c r="Z159" s="6" t="n">
        <f aca="false">EXP(Y159)</f>
        <v>12.8790487680718</v>
      </c>
      <c r="AA159" s="8" t="n">
        <v>0.0595155238974014</v>
      </c>
      <c r="AB159" s="8" t="n">
        <v>0.0133372137890562</v>
      </c>
      <c r="AC159" s="8" t="n">
        <v>0.199186493516297</v>
      </c>
      <c r="AD159" s="8" t="n">
        <v>0.583132625110402</v>
      </c>
      <c r="AE159" s="8" t="n">
        <v>0.070942626537533</v>
      </c>
      <c r="AF159" s="8" t="n">
        <v>0.0231218066432299</v>
      </c>
      <c r="AG159" s="8" t="n">
        <v>0.00710315270720412</v>
      </c>
      <c r="AH159" s="8" t="n">
        <v>0.00101894557626781</v>
      </c>
      <c r="AI159" s="17" t="n">
        <f aca="false">R159</f>
        <v>0.0334202174228087</v>
      </c>
      <c r="AJ159" s="17" t="n">
        <f aca="false">Q159</f>
        <v>0.00604342499816609</v>
      </c>
      <c r="AK159" s="8" t="n">
        <v>7.31244420714583E-005</v>
      </c>
      <c r="AL159" s="8" t="n">
        <v>0.00310484535956221</v>
      </c>
      <c r="AM159" s="17" t="n">
        <v>-34313.1125438966</v>
      </c>
      <c r="AN159" s="9" t="n">
        <f aca="false">AJ159/AI159</f>
        <v>0.180831408775981</v>
      </c>
      <c r="AO159" s="8" t="n">
        <f aca="false">AI159-AJ159</f>
        <v>0.0273767924246426</v>
      </c>
      <c r="AP159" s="8" t="n">
        <f aca="false">AA159*$BA$3+AB159*$AW$3+AC159*$AY$3+AD159*$AX$3+AE159*$BB$3+AF159*$AZ$3+AG159*BD160</f>
        <v>6179.26000469094</v>
      </c>
      <c r="AQ159" s="8" t="n">
        <f aca="false">AP159/(D159*8.314)</f>
        <v>0.471895559961277</v>
      </c>
      <c r="AR159" s="8" t="n">
        <f aca="false">('[1]Sheet1 (4)'!AO159*$BE$3)/(8.314*'[1]Sheet1 (4)'!D159)</f>
        <v>-0.029709671515636</v>
      </c>
      <c r="AS159" s="8" t="n">
        <f aca="false">AQ159+AR159</f>
        <v>0.442185888445641</v>
      </c>
      <c r="AT159" s="11" t="n">
        <f aca="false">EXP(AS159)</f>
        <v>1.55610497548569</v>
      </c>
      <c r="AU159" s="8" t="n">
        <v>9.36906373985772</v>
      </c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8" t="n">
        <v>2.23741317021816</v>
      </c>
    </row>
    <row r="160" customFormat="false" ht="13.8" hidden="false" customHeight="false" outlineLevel="0" collapsed="false">
      <c r="A160" s="3" t="n">
        <v>35</v>
      </c>
      <c r="B160" s="13" t="n">
        <v>0.0001</v>
      </c>
      <c r="C160" s="13" t="n">
        <v>-7.1</v>
      </c>
      <c r="D160" s="13" t="n">
        <v>1575</v>
      </c>
      <c r="E160" s="13" t="n">
        <v>0.0730151241862498</v>
      </c>
      <c r="F160" s="13" t="n">
        <v>0.0162270744744809</v>
      </c>
      <c r="G160" s="13" t="n">
        <v>0.223975507578054</v>
      </c>
      <c r="H160" s="13" t="n">
        <v>0.554679314942512</v>
      </c>
      <c r="I160" s="13" t="n">
        <v>0.0468605096662587</v>
      </c>
      <c r="J160" s="13" t="n">
        <v>0.0334844393917859</v>
      </c>
      <c r="K160" s="13" t="n">
        <v>0.00855099355380395</v>
      </c>
      <c r="L160" s="13" t="n">
        <v>0.00172143569702641</v>
      </c>
      <c r="M160" s="13" t="n">
        <v>0.0325157902575068</v>
      </c>
      <c r="N160" s="13" t="n">
        <v>0.00527033188060063</v>
      </c>
      <c r="O160" s="13" t="n">
        <v>0</v>
      </c>
      <c r="P160" s="13" t="n">
        <v>0.00369947837172158</v>
      </c>
      <c r="Q160" s="14" t="n">
        <v>0.00527033188060063</v>
      </c>
      <c r="R160" s="14" t="n">
        <v>0.0325157902575068</v>
      </c>
      <c r="S160" s="13" t="n">
        <v>0.139477977161501</v>
      </c>
      <c r="T160" s="13" t="n">
        <v>0.162085308056872</v>
      </c>
      <c r="U160" s="15" t="s">
        <v>36</v>
      </c>
      <c r="W160" s="16" t="n">
        <v>-34313.1125438966</v>
      </c>
      <c r="X160" s="16" t="n">
        <f aca="false">-W160/(8.314*D160)</f>
        <v>2.6204117395326</v>
      </c>
      <c r="Y160" s="5" t="n">
        <f aca="false">X160+C160/4 - LN(AN160)</f>
        <v>2.66504422894011</v>
      </c>
      <c r="Z160" s="6" t="n">
        <f aca="false">EXP(Y160)</f>
        <v>14.3685850392302</v>
      </c>
      <c r="AA160" s="8" t="n">
        <v>0.0730151241862498</v>
      </c>
      <c r="AB160" s="8" t="n">
        <v>0.0162270744744809</v>
      </c>
      <c r="AC160" s="8" t="n">
        <v>0.223975507578054</v>
      </c>
      <c r="AD160" s="8" t="n">
        <v>0.554679314942512</v>
      </c>
      <c r="AE160" s="8" t="n">
        <v>0.0468605096662587</v>
      </c>
      <c r="AF160" s="8" t="n">
        <v>0.0334844393917859</v>
      </c>
      <c r="AG160" s="8" t="n">
        <v>0.00855099355380395</v>
      </c>
      <c r="AH160" s="8" t="n">
        <v>0.00172143569702641</v>
      </c>
      <c r="AI160" s="17" t="n">
        <f aca="false">R160</f>
        <v>0.0325157902575068</v>
      </c>
      <c r="AJ160" s="17" t="n">
        <f aca="false">Q160</f>
        <v>0.00527033188060063</v>
      </c>
      <c r="AK160" s="8" t="n">
        <v>0</v>
      </c>
      <c r="AL160" s="8" t="n">
        <v>0.00369947837172158</v>
      </c>
      <c r="AM160" s="17" t="n">
        <v>-34313.1125438966</v>
      </c>
      <c r="AN160" s="9" t="n">
        <f aca="false">AJ160/AI160</f>
        <v>0.162085308056872</v>
      </c>
      <c r="AO160" s="8" t="n">
        <f aca="false">AI160-AJ160</f>
        <v>0.0272454583769062</v>
      </c>
      <c r="AP160" s="8" t="n">
        <f aca="false">AA160*$BA$3+AB160*$AW$3+AC160*$AY$3+AD160*$AX$3+AE160*$BB$3+AF160*$AZ$3+AG160*BD161</f>
        <v>8093.8733599519</v>
      </c>
      <c r="AQ160" s="8" t="n">
        <f aca="false">AP160/(D160*8.314)</f>
        <v>0.618110080907851</v>
      </c>
      <c r="AR160" s="8" t="n">
        <f aca="false">('[1]Sheet1 (4)'!AO160*$BE$3)/(8.314*'[1]Sheet1 (4)'!D160)</f>
        <v>-0.0295671460014506</v>
      </c>
      <c r="AS160" s="8" t="n">
        <f aca="false">AQ160+AR160</f>
        <v>0.5885429349064</v>
      </c>
      <c r="AT160" s="11" t="n">
        <f aca="false">EXP(AS160)</f>
        <v>1.80136180088738</v>
      </c>
      <c r="AU160" s="8" t="n">
        <v>10.4526499983328</v>
      </c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8" t="n">
        <v>2.34685553461993</v>
      </c>
    </row>
    <row r="161" customFormat="false" ht="13.8" hidden="false" customHeight="false" outlineLevel="0" collapsed="false">
      <c r="A161" s="3" t="n">
        <v>36</v>
      </c>
      <c r="B161" s="13" t="n">
        <v>0.0001</v>
      </c>
      <c r="C161" s="13" t="n">
        <v>-7.1</v>
      </c>
      <c r="D161" s="13" t="n">
        <v>1575</v>
      </c>
      <c r="E161" s="13" t="n">
        <v>0.0558292542103215</v>
      </c>
      <c r="F161" s="13" t="n">
        <v>0.0801305899451268</v>
      </c>
      <c r="G161" s="13" t="n">
        <v>0.148690761406901</v>
      </c>
      <c r="H161" s="13" t="n">
        <v>0.374606949796756</v>
      </c>
      <c r="I161" s="13" t="n">
        <v>0.0297980048017856</v>
      </c>
      <c r="J161" s="13" t="n">
        <v>0.174859952684113</v>
      </c>
      <c r="K161" s="13" t="n">
        <v>0.0216880561468668</v>
      </c>
      <c r="L161" s="13" t="n">
        <v>0.0029710189749851</v>
      </c>
      <c r="M161" s="13" t="n">
        <v>0.0757500544379627</v>
      </c>
      <c r="N161" s="13" t="n">
        <v>0.0219896556776591</v>
      </c>
      <c r="O161" s="13" t="n">
        <v>0.000449479492122821</v>
      </c>
      <c r="P161" s="13" t="n">
        <v>0.0132362224253992</v>
      </c>
      <c r="Q161" s="14" t="n">
        <v>0.0219896556776591</v>
      </c>
      <c r="R161" s="14" t="n">
        <v>0.0757500544379627</v>
      </c>
      <c r="S161" s="13" t="n">
        <v>0.224981797589192</v>
      </c>
      <c r="T161" s="13" t="n">
        <v>0.290292275574113</v>
      </c>
      <c r="U161" s="15" t="s">
        <v>36</v>
      </c>
      <c r="W161" s="16" t="n">
        <v>-34313.1125438966</v>
      </c>
      <c r="X161" s="16" t="n">
        <f aca="false">-W161/(8.314*D161)</f>
        <v>2.6204117395326</v>
      </c>
      <c r="Y161" s="5" t="n">
        <f aca="false">X161+C161/4 - LN(AN161)</f>
        <v>2.08227875626354</v>
      </c>
      <c r="Z161" s="6" t="n">
        <f aca="false">EXP(Y161)</f>
        <v>8.02272994628959</v>
      </c>
      <c r="AA161" s="8" t="n">
        <v>0.0558292542103215</v>
      </c>
      <c r="AB161" s="8" t="n">
        <v>0.0801305899451268</v>
      </c>
      <c r="AC161" s="8" t="n">
        <v>0.148690761406901</v>
      </c>
      <c r="AD161" s="8" t="n">
        <v>0.374606949796756</v>
      </c>
      <c r="AE161" s="8" t="n">
        <v>0.0297980048017856</v>
      </c>
      <c r="AF161" s="8" t="n">
        <v>0.174859952684113</v>
      </c>
      <c r="AG161" s="8" t="n">
        <v>0.0216880561468668</v>
      </c>
      <c r="AH161" s="8" t="n">
        <v>0.0029710189749851</v>
      </c>
      <c r="AI161" s="17" t="n">
        <f aca="false">R161</f>
        <v>0.0757500544379627</v>
      </c>
      <c r="AJ161" s="17" t="n">
        <f aca="false">Q161</f>
        <v>0.0219896556776591</v>
      </c>
      <c r="AK161" s="8" t="n">
        <v>0.000449479492122821</v>
      </c>
      <c r="AL161" s="8" t="n">
        <v>0.0132362224253992</v>
      </c>
      <c r="AM161" s="17" t="n">
        <v>-34313.1125438966</v>
      </c>
      <c r="AN161" s="9" t="n">
        <f aca="false">AJ161/AI161</f>
        <v>0.290292275574113</v>
      </c>
      <c r="AO161" s="8" t="n">
        <f aca="false">AI161-AJ161</f>
        <v>0.0537603987603036</v>
      </c>
      <c r="AP161" s="8" t="n">
        <f aca="false">AA161*$BA$3+AB161*$AW$3+AC161*$AY$3+AD161*$AX$3+AE161*$BB$3+AF161*$AZ$3+AG161*BD162</f>
        <v>1371.55120629893</v>
      </c>
      <c r="AQ161" s="8" t="n">
        <f aca="false">AP161/(D161*8.314)</f>
        <v>0.104742141295343</v>
      </c>
      <c r="AR161" s="8" t="n">
        <f aca="false">('[1]Sheet1 (4)'!AO161*$BE$3)/(8.314*'[1]Sheet1 (4)'!D161)</f>
        <v>-0.0583415238331769</v>
      </c>
      <c r="AS161" s="8" t="n">
        <f aca="false">AQ161+AR161</f>
        <v>0.046400617462166</v>
      </c>
      <c r="AT161" s="11" t="n">
        <f aca="false">EXP(AS161)</f>
        <v>1.04749397128614</v>
      </c>
      <c r="AU161" s="8" t="n">
        <v>5.83625930672721</v>
      </c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8" t="n">
        <v>1.76409006194337</v>
      </c>
    </row>
    <row r="162" customFormat="false" ht="13.8" hidden="false" customHeight="false" outlineLevel="0" collapsed="false">
      <c r="A162" s="3" t="n">
        <v>37</v>
      </c>
      <c r="B162" s="13" t="n">
        <v>0.0001</v>
      </c>
      <c r="C162" s="13" t="n">
        <v>-7.1</v>
      </c>
      <c r="D162" s="13" t="n">
        <v>1575</v>
      </c>
      <c r="E162" s="13" t="n">
        <v>0.0603046722612607</v>
      </c>
      <c r="F162" s="13" t="n">
        <v>0.0437976223765728</v>
      </c>
      <c r="G162" s="13" t="n">
        <v>0.16988966845564</v>
      </c>
      <c r="H162" s="13" t="n">
        <v>0.561859594407025</v>
      </c>
      <c r="I162" s="13" t="n">
        <v>0.0164341564488262</v>
      </c>
      <c r="J162" s="13" t="n">
        <v>0.0690647126020352</v>
      </c>
      <c r="K162" s="13" t="n">
        <v>0.0062424245782427</v>
      </c>
      <c r="L162" s="13" t="n">
        <v>0.00142099470122309</v>
      </c>
      <c r="M162" s="13" t="n">
        <v>0.0610243762257893</v>
      </c>
      <c r="N162" s="13" t="n">
        <v>0.00769606782974922</v>
      </c>
      <c r="O162" s="13" t="n">
        <v>0.00014730072305862</v>
      </c>
      <c r="P162" s="13" t="n">
        <v>0.00211840939057709</v>
      </c>
      <c r="Q162" s="14" t="n">
        <v>0.00769606782974922</v>
      </c>
      <c r="R162" s="14" t="n">
        <v>0.0610243762257893</v>
      </c>
      <c r="S162" s="13" t="n">
        <v>0.111990950226244</v>
      </c>
      <c r="T162" s="13" t="n">
        <v>0.126114649681529</v>
      </c>
      <c r="U162" s="15" t="s">
        <v>36</v>
      </c>
      <c r="W162" s="16" t="n">
        <v>-34313.1125438966</v>
      </c>
      <c r="X162" s="16" t="n">
        <f aca="false">-W162/(8.314*D162)</f>
        <v>2.6204117395326</v>
      </c>
      <c r="Y162" s="5" t="n">
        <f aca="false">X162+C162/4 - LN(AN162)</f>
        <v>2.91597560718042</v>
      </c>
      <c r="Z162" s="6" t="n">
        <f aca="false">EXP(Y162)</f>
        <v>18.4668199793294</v>
      </c>
      <c r="AA162" s="8" t="n">
        <v>0.0603046722612607</v>
      </c>
      <c r="AB162" s="8" t="n">
        <v>0.0437976223765728</v>
      </c>
      <c r="AC162" s="8" t="n">
        <v>0.16988966845564</v>
      </c>
      <c r="AD162" s="8" t="n">
        <v>0.561859594407025</v>
      </c>
      <c r="AE162" s="8" t="n">
        <v>0.0164341564488262</v>
      </c>
      <c r="AF162" s="8" t="n">
        <v>0.0690647126020352</v>
      </c>
      <c r="AG162" s="8" t="n">
        <v>0.0062424245782427</v>
      </c>
      <c r="AH162" s="8" t="n">
        <v>0.00142099470122309</v>
      </c>
      <c r="AI162" s="17" t="n">
        <f aca="false">R162</f>
        <v>0.0610243762257893</v>
      </c>
      <c r="AJ162" s="17" t="n">
        <f aca="false">Q162</f>
        <v>0.00769606782974922</v>
      </c>
      <c r="AK162" s="8" t="n">
        <v>0.00014730072305862</v>
      </c>
      <c r="AL162" s="8" t="n">
        <v>0.00211840939057709</v>
      </c>
      <c r="AM162" s="17" t="n">
        <v>-34313.1125438966</v>
      </c>
      <c r="AN162" s="9" t="n">
        <f aca="false">AJ162/AI162</f>
        <v>0.126114649681529</v>
      </c>
      <c r="AO162" s="8" t="n">
        <f aca="false">AI162-AJ162</f>
        <v>0.0533283083960401</v>
      </c>
      <c r="AP162" s="8" t="n">
        <f aca="false">AA162*$BA$3+AB162*$AW$3+AC162*$AY$3+AD162*$AX$3+AE162*$BB$3+AF162*$AZ$3+AG162*BD163</f>
        <v>7551.07861554387</v>
      </c>
      <c r="AQ162" s="8" t="n">
        <f aca="false">AP162/(D162*8.314)</f>
        <v>0.576658122313777</v>
      </c>
      <c r="AR162" s="8" t="n">
        <f aca="false">('[1]Sheet1 (4)'!AO162*$BE$3)/(8.314*'[1]Sheet1 (4)'!D162)</f>
        <v>-0.0578726134294956</v>
      </c>
      <c r="AS162" s="8" t="n">
        <f aca="false">AQ162+AR162</f>
        <v>0.518785508884282</v>
      </c>
      <c r="AT162" s="11" t="n">
        <f aca="false">EXP(AS162)</f>
        <v>1.67998608204576</v>
      </c>
      <c r="AU162" s="8" t="n">
        <v>13.4339745562373</v>
      </c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8" t="n">
        <v>2.59778691286025</v>
      </c>
    </row>
    <row r="163" customFormat="false" ht="13.8" hidden="false" customHeight="false" outlineLevel="0" collapsed="false">
      <c r="A163" s="3" t="n">
        <v>38</v>
      </c>
      <c r="B163" s="13" t="n">
        <v>0.0001</v>
      </c>
      <c r="C163" s="13" t="n">
        <v>-7.1</v>
      </c>
      <c r="D163" s="13" t="n">
        <v>1575</v>
      </c>
      <c r="E163" s="13" t="n">
        <v>0.0589024622057782</v>
      </c>
      <c r="F163" s="13" t="n">
        <v>0.0599058479972962</v>
      </c>
      <c r="G163" s="13" t="n">
        <v>0.14276205103428</v>
      </c>
      <c r="H163" s="13" t="n">
        <v>0.48740703570877</v>
      </c>
      <c r="I163" s="13" t="n">
        <v>0.00919177291284209</v>
      </c>
      <c r="J163" s="13" t="n">
        <v>0.0866083860125745</v>
      </c>
      <c r="K163" s="13" t="n">
        <v>0.0238202836889191</v>
      </c>
      <c r="L163" s="13" t="n">
        <v>0.00251855442106458</v>
      </c>
      <c r="M163" s="13" t="n">
        <v>0.104083210796584</v>
      </c>
      <c r="N163" s="13" t="n">
        <v>0.0157684864319806</v>
      </c>
      <c r="O163" s="13" t="n">
        <v>0</v>
      </c>
      <c r="P163" s="13" t="n">
        <v>0.0090319087899099</v>
      </c>
      <c r="Q163" s="14" t="n">
        <v>0.0157684864319806</v>
      </c>
      <c r="R163" s="14" t="n">
        <v>0.104083210796584</v>
      </c>
      <c r="S163" s="13" t="n">
        <v>0.131566651091382</v>
      </c>
      <c r="T163" s="13" t="n">
        <v>0.151498847040738</v>
      </c>
      <c r="U163" s="15" t="s">
        <v>36</v>
      </c>
      <c r="W163" s="16" t="n">
        <v>-34313.1125438966</v>
      </c>
      <c r="X163" s="16" t="n">
        <f aca="false">-W163/(8.314*D163)</f>
        <v>2.6204117395326</v>
      </c>
      <c r="Y163" s="5" t="n">
        <f aca="false">X163+C163/4 - LN(AN163)</f>
        <v>2.73258900388643</v>
      </c>
      <c r="Z163" s="6" t="n">
        <f aca="false">EXP(Y163)</f>
        <v>15.3726353560878</v>
      </c>
      <c r="AA163" s="8" t="n">
        <v>0.0589024622057782</v>
      </c>
      <c r="AB163" s="8" t="n">
        <v>0.0599058479972962</v>
      </c>
      <c r="AC163" s="8" t="n">
        <v>0.14276205103428</v>
      </c>
      <c r="AD163" s="8" t="n">
        <v>0.48740703570877</v>
      </c>
      <c r="AE163" s="8" t="n">
        <v>0.00919177291284209</v>
      </c>
      <c r="AF163" s="8" t="n">
        <v>0.0866083860125745</v>
      </c>
      <c r="AG163" s="8" t="n">
        <v>0.0238202836889191</v>
      </c>
      <c r="AH163" s="8" t="n">
        <v>0.00251855442106458</v>
      </c>
      <c r="AI163" s="17" t="n">
        <f aca="false">R163</f>
        <v>0.104083210796584</v>
      </c>
      <c r="AJ163" s="17" t="n">
        <f aca="false">Q163</f>
        <v>0.0157684864319806</v>
      </c>
      <c r="AK163" s="8" t="n">
        <v>0</v>
      </c>
      <c r="AL163" s="8" t="n">
        <v>0.0090319087899099</v>
      </c>
      <c r="AM163" s="17" t="n">
        <v>-34313.1125438966</v>
      </c>
      <c r="AN163" s="9" t="n">
        <f aca="false">AJ163/AI163</f>
        <v>0.151498847040738</v>
      </c>
      <c r="AO163" s="8" t="n">
        <f aca="false">AI163-AJ163</f>
        <v>0.0883147243646034</v>
      </c>
      <c r="AP163" s="8" t="n">
        <f aca="false">AA163*$BA$3+AB163*$AW$3+AC163*$AY$3+AD163*$AX$3+AE163*$BB$3+AF163*$AZ$3+AG163*BD164</f>
        <v>6615.92823849149</v>
      </c>
      <c r="AQ163" s="8" t="n">
        <f aca="false">AP163/(D163*8.314)</f>
        <v>0.505242886429201</v>
      </c>
      <c r="AR163" s="8" t="n">
        <f aca="false">('[1]Sheet1 (4)'!AO163*$BE$3)/(8.314*'[1]Sheet1 (4)'!D163)</f>
        <v>-0.0958403530321743</v>
      </c>
      <c r="AS163" s="8" t="n">
        <f aca="false">AQ163+AR163</f>
        <v>0.409402533397027</v>
      </c>
      <c r="AT163" s="11" t="n">
        <f aca="false">EXP(AS163)</f>
        <v>1.50591778069755</v>
      </c>
      <c r="AU163" s="8" t="n">
        <v>11.1830619709921</v>
      </c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8" t="n">
        <v>2.41440030956625</v>
      </c>
    </row>
    <row r="164" customFormat="false" ht="13.8" hidden="false" customHeight="false" outlineLevel="0" collapsed="false">
      <c r="A164" s="3" t="n">
        <v>39</v>
      </c>
      <c r="B164" s="13" t="n">
        <v>0.0001</v>
      </c>
      <c r="C164" s="13" t="n">
        <v>-7.1</v>
      </c>
      <c r="D164" s="13" t="n">
        <v>1575</v>
      </c>
      <c r="E164" s="13" t="n">
        <v>0.0628455613335544</v>
      </c>
      <c r="F164" s="13" t="n">
        <v>0.0435857177856647</v>
      </c>
      <c r="G164" s="13" t="n">
        <v>0.190892692399587</v>
      </c>
      <c r="H164" s="13" t="n">
        <v>0.567490657814623</v>
      </c>
      <c r="I164" s="13" t="n">
        <v>0.0189592720391544</v>
      </c>
      <c r="J164" s="13" t="n">
        <v>0.0624629787767349</v>
      </c>
      <c r="K164" s="13" t="n">
        <v>0.00506306623440112</v>
      </c>
      <c r="L164" s="13" t="n">
        <v>0.000936760675089845</v>
      </c>
      <c r="M164" s="13" t="n">
        <v>0.0408183706246701</v>
      </c>
      <c r="N164" s="13" t="n">
        <v>0.00470449017369079</v>
      </c>
      <c r="O164" s="13" t="n">
        <v>0.000145657325099292</v>
      </c>
      <c r="P164" s="13" t="n">
        <v>0.00209477481773042</v>
      </c>
      <c r="Q164" s="14" t="n">
        <v>0.00470449017369079</v>
      </c>
      <c r="R164" s="14" t="n">
        <v>0.0408183706246701</v>
      </c>
      <c r="S164" s="13" t="n">
        <v>0.103343465045593</v>
      </c>
      <c r="T164" s="13" t="n">
        <v>0.115254237288136</v>
      </c>
      <c r="U164" s="15" t="s">
        <v>36</v>
      </c>
      <c r="W164" s="16" t="n">
        <v>-34313.1125438966</v>
      </c>
      <c r="X164" s="16" t="n">
        <f aca="false">-W164/(8.314*D164)</f>
        <v>2.6204117395326</v>
      </c>
      <c r="Y164" s="5" t="n">
        <f aca="false">X164+C164/4 - LN(AN164)</f>
        <v>3.00602657125626</v>
      </c>
      <c r="Z164" s="6" t="n">
        <f aca="false">EXP(Y164)</f>
        <v>20.2069493254521</v>
      </c>
      <c r="AA164" s="8" t="n">
        <v>0.0628455613335544</v>
      </c>
      <c r="AB164" s="8" t="n">
        <v>0.0435857177856647</v>
      </c>
      <c r="AC164" s="8" t="n">
        <v>0.190892692399587</v>
      </c>
      <c r="AD164" s="8" t="n">
        <v>0.567490657814623</v>
      </c>
      <c r="AE164" s="8" t="n">
        <v>0.0189592720391544</v>
      </c>
      <c r="AF164" s="8" t="n">
        <v>0.0624629787767349</v>
      </c>
      <c r="AG164" s="8" t="n">
        <v>0.00506306623440112</v>
      </c>
      <c r="AH164" s="8" t="n">
        <v>0.000936760675089845</v>
      </c>
      <c r="AI164" s="17" t="n">
        <f aca="false">R164</f>
        <v>0.0408183706246701</v>
      </c>
      <c r="AJ164" s="17" t="n">
        <f aca="false">Q164</f>
        <v>0.00470449017369079</v>
      </c>
      <c r="AK164" s="8" t="n">
        <v>0.000145657325099292</v>
      </c>
      <c r="AL164" s="8" t="n">
        <v>0.00209477481773042</v>
      </c>
      <c r="AM164" s="17" t="n">
        <v>-34313.1125438966</v>
      </c>
      <c r="AN164" s="9" t="n">
        <f aca="false">AJ164/AI164</f>
        <v>0.115254237288136</v>
      </c>
      <c r="AO164" s="8" t="n">
        <f aca="false">AI164-AJ164</f>
        <v>0.0361138804509793</v>
      </c>
      <c r="AP164" s="8" t="n">
        <f aca="false">AA164*$BA$3+AB164*$AW$3+AC164*$AY$3+AD164*$AX$3+AE164*$BB$3+AF164*$AZ$3+AG164*BD165</f>
        <v>8655.12350159223</v>
      </c>
      <c r="AQ164" s="8" t="n">
        <f aca="false">AP164/(D164*8.314)</f>
        <v>0.660971434802436</v>
      </c>
      <c r="AR164" s="8" t="n">
        <f aca="false">('[1]Sheet1 (4)'!AO164*$BE$3)/(8.314*'[1]Sheet1 (4)'!D164)</f>
        <v>-0.0391912795593894</v>
      </c>
      <c r="AS164" s="8" t="n">
        <f aca="false">AQ164+AR164</f>
        <v>0.621780155243046</v>
      </c>
      <c r="AT164" s="11" t="n">
        <f aca="false">EXP(AS164)</f>
        <v>1.86224016952254</v>
      </c>
      <c r="AU164" s="8" t="n">
        <v>14.6998586330053</v>
      </c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8" t="n">
        <v>2.68783787693608</v>
      </c>
    </row>
    <row r="165" customFormat="false" ht="13.8" hidden="false" customHeight="false" outlineLevel="0" collapsed="false">
      <c r="A165" s="3" t="n">
        <v>40</v>
      </c>
      <c r="B165" s="13" t="n">
        <v>0.0001</v>
      </c>
      <c r="C165" s="13" t="n">
        <v>-7.1</v>
      </c>
      <c r="D165" s="13" t="n">
        <v>1575</v>
      </c>
      <c r="E165" s="13" t="n">
        <v>0.0546960706977998</v>
      </c>
      <c r="F165" s="13" t="n">
        <v>0.0469196255317958</v>
      </c>
      <c r="G165" s="13" t="n">
        <v>0.0466975583386095</v>
      </c>
      <c r="H165" s="13" t="n">
        <v>0.617397555273561</v>
      </c>
      <c r="I165" s="13" t="n">
        <v>0.0214804448509469</v>
      </c>
      <c r="J165" s="13" t="n">
        <v>0.0791624223873894</v>
      </c>
      <c r="K165" s="13" t="n">
        <v>0.0193014793476232</v>
      </c>
      <c r="L165" s="13" t="n">
        <v>0.00246452972006904</v>
      </c>
      <c r="M165" s="13" t="n">
        <v>0.0874574629165466</v>
      </c>
      <c r="N165" s="13" t="n">
        <v>0.015208430344789</v>
      </c>
      <c r="O165" s="13" t="n">
        <v>0</v>
      </c>
      <c r="P165" s="13" t="n">
        <v>0.00921442059086952</v>
      </c>
      <c r="Q165" s="14" t="n">
        <v>0.015208430344789</v>
      </c>
      <c r="R165" s="14" t="n">
        <v>0.0874574629165466</v>
      </c>
      <c r="S165" s="13" t="n">
        <v>0.148135177727193</v>
      </c>
      <c r="T165" s="13" t="n">
        <v>0.173895169578623</v>
      </c>
      <c r="U165" s="15" t="s">
        <v>36</v>
      </c>
      <c r="W165" s="16" t="n">
        <v>-34313.1125438966</v>
      </c>
      <c r="X165" s="16" t="n">
        <f aca="false">-W165/(8.314*D165)</f>
        <v>2.6204117395326</v>
      </c>
      <c r="Y165" s="5" t="n">
        <f aca="false">X165+C165/4 - LN(AN165)</f>
        <v>2.59471437454648</v>
      </c>
      <c r="Z165" s="6" t="n">
        <f aca="false">EXP(Y165)</f>
        <v>13.3927615014746</v>
      </c>
      <c r="AA165" s="8" t="n">
        <v>0.0546960706977998</v>
      </c>
      <c r="AB165" s="8" t="n">
        <v>0.0469196255317958</v>
      </c>
      <c r="AC165" s="8" t="n">
        <v>0.0466975583386095</v>
      </c>
      <c r="AD165" s="8" t="n">
        <v>0.617397555273561</v>
      </c>
      <c r="AE165" s="8" t="n">
        <v>0.0214804448509469</v>
      </c>
      <c r="AF165" s="8" t="n">
        <v>0.0791624223873894</v>
      </c>
      <c r="AG165" s="8" t="n">
        <v>0.0193014793476232</v>
      </c>
      <c r="AH165" s="8" t="n">
        <v>0.00246452972006904</v>
      </c>
      <c r="AI165" s="17" t="n">
        <f aca="false">R165</f>
        <v>0.0874574629165466</v>
      </c>
      <c r="AJ165" s="17" t="n">
        <f aca="false">Q165</f>
        <v>0.015208430344789</v>
      </c>
      <c r="AK165" s="8" t="n">
        <v>0</v>
      </c>
      <c r="AL165" s="8" t="n">
        <v>0.00921442059086952</v>
      </c>
      <c r="AM165" s="17" t="n">
        <v>-34313.1125438966</v>
      </c>
      <c r="AN165" s="9" t="n">
        <f aca="false">AJ165/AI165</f>
        <v>0.173895169578623</v>
      </c>
      <c r="AO165" s="8" t="n">
        <f aca="false">AI165-AJ165</f>
        <v>0.0722490325717576</v>
      </c>
      <c r="AP165" s="8" t="n">
        <f aca="false">AA165*$BA$3+AB165*$AW$3+AC165*$AY$3+AD165*$AX$3+AE165*$BB$3+AF165*$AZ$3+AG165*BD166</f>
        <v>2091.99210692881</v>
      </c>
      <c r="AQ165" s="8" t="n">
        <f aca="false">AP165/(D165*8.314)</f>
        <v>0.15976051921821</v>
      </c>
      <c r="AR165" s="8" t="n">
        <f aca="false">('[1]Sheet1 (4)'!AO165*$BE$3)/(8.314*'[1]Sheet1 (4)'!D165)</f>
        <v>-0.0784056434272879</v>
      </c>
      <c r="AS165" s="8" t="n">
        <f aca="false">AQ165+AR165</f>
        <v>0.0813548757909221</v>
      </c>
      <c r="AT165" s="11" t="n">
        <f aca="false">EXP(AS165)</f>
        <v>1.08475578183553</v>
      </c>
      <c r="AU165" s="8" t="n">
        <v>9.74277203383979</v>
      </c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8" t="n">
        <v>2.27652568022631</v>
      </c>
    </row>
    <row r="166" customFormat="false" ht="13.8" hidden="false" customHeight="false" outlineLevel="0" collapsed="false">
      <c r="A166" s="3" t="n">
        <v>41</v>
      </c>
      <c r="B166" s="13" t="n">
        <v>0.0001</v>
      </c>
      <c r="C166" s="13" t="n">
        <v>-7.1</v>
      </c>
      <c r="D166" s="13" t="n">
        <v>1575</v>
      </c>
      <c r="E166" s="13" t="n">
        <v>0.043526102973447</v>
      </c>
      <c r="F166" s="13" t="n">
        <v>0.11875579877868</v>
      </c>
      <c r="G166" s="13" t="n">
        <v>0.190403965080566</v>
      </c>
      <c r="H166" s="13" t="n">
        <v>0.445345766161104</v>
      </c>
      <c r="I166" s="13" t="n">
        <v>0.00564761433767781</v>
      </c>
      <c r="J166" s="13" t="n">
        <v>0.108031634678094</v>
      </c>
      <c r="K166" s="13" t="n">
        <v>0.00727625750742481</v>
      </c>
      <c r="L166" s="13" t="n">
        <v>0.00132594142448418</v>
      </c>
      <c r="M166" s="13" t="n">
        <v>0.0718894241733571</v>
      </c>
      <c r="N166" s="13" t="n">
        <v>0.00476958679611696</v>
      </c>
      <c r="O166" s="13" t="n">
        <v>0.00043659785480909</v>
      </c>
      <c r="P166" s="13" t="n">
        <v>0.00259131023423834</v>
      </c>
      <c r="Q166" s="14" t="n">
        <v>0.00476958679611696</v>
      </c>
      <c r="R166" s="14" t="n">
        <v>0.0718894241733571</v>
      </c>
      <c r="S166" s="13" t="n">
        <v>0.0622182146077547</v>
      </c>
      <c r="T166" s="13" t="n">
        <v>0.0663461538461538</v>
      </c>
      <c r="U166" s="15" t="s">
        <v>36</v>
      </c>
      <c r="W166" s="16" t="n">
        <v>-34313.1125438966</v>
      </c>
      <c r="X166" s="16" t="n">
        <f aca="false">-W166/(8.314*D166)</f>
        <v>2.6204117395326</v>
      </c>
      <c r="Y166" s="5" t="n">
        <f aca="false">X166+C166/4 - LN(AN166)</f>
        <v>3.55828122707076</v>
      </c>
      <c r="Z166" s="6" t="n">
        <f aca="false">EXP(Y166)</f>
        <v>35.1028115032172</v>
      </c>
      <c r="AA166" s="8" t="n">
        <v>0.043526102973447</v>
      </c>
      <c r="AB166" s="8" t="n">
        <v>0.11875579877868</v>
      </c>
      <c r="AC166" s="8" t="n">
        <v>0.190403965080566</v>
      </c>
      <c r="AD166" s="8" t="n">
        <v>0.445345766161104</v>
      </c>
      <c r="AE166" s="8" t="n">
        <v>0.00564761433767781</v>
      </c>
      <c r="AF166" s="8" t="n">
        <v>0.108031634678094</v>
      </c>
      <c r="AG166" s="8" t="n">
        <v>0.00727625750742481</v>
      </c>
      <c r="AH166" s="8" t="n">
        <v>0.00132594142448418</v>
      </c>
      <c r="AI166" s="17" t="n">
        <f aca="false">R166</f>
        <v>0.0718894241733571</v>
      </c>
      <c r="AJ166" s="17" t="n">
        <f aca="false">Q166</f>
        <v>0.00476958679611696</v>
      </c>
      <c r="AK166" s="8" t="n">
        <v>0.00043659785480909</v>
      </c>
      <c r="AL166" s="8" t="n">
        <v>0.00259131023423834</v>
      </c>
      <c r="AM166" s="17" t="n">
        <v>-34313.1125438966</v>
      </c>
      <c r="AN166" s="9" t="n">
        <f aca="false">AJ166/AI166</f>
        <v>0.0663461538461538</v>
      </c>
      <c r="AO166" s="8" t="n">
        <f aca="false">AI166-AJ166</f>
        <v>0.0671198373772401</v>
      </c>
      <c r="AP166" s="8" t="n">
        <f aca="false">AA166*$BA$3+AB166*$AW$3+AC166*$AY$3+AD166*$AX$3+AE166*$BB$3+AF166*$AZ$3+AG166*BD167</f>
        <v>11377.1789067941</v>
      </c>
      <c r="AQ166" s="8" t="n">
        <f aca="false">AP166/(D166*8.314)</f>
        <v>0.86884840691693</v>
      </c>
      <c r="AR166" s="8" t="n">
        <f aca="false">('[1]Sheet1 (4)'!AO166*$BE$3)/(8.314*'[1]Sheet1 (4)'!D166)</f>
        <v>-0.0728393702859711</v>
      </c>
      <c r="AS166" s="8" t="n">
        <f aca="false">AQ166+AR166</f>
        <v>0.796009036630959</v>
      </c>
      <c r="AT166" s="11" t="n">
        <f aca="false">EXP(AS166)</f>
        <v>2.21667657658821</v>
      </c>
      <c r="AU166" s="8" t="n">
        <v>25.5360845621747</v>
      </c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8" t="n">
        <v>3.24009253275059</v>
      </c>
    </row>
    <row r="167" customFormat="false" ht="13.8" hidden="false" customHeight="false" outlineLevel="0" collapsed="false">
      <c r="A167" s="3" t="n">
        <v>42</v>
      </c>
      <c r="B167" s="13" t="n">
        <v>0.0001</v>
      </c>
      <c r="C167" s="13" t="n">
        <v>-6.77</v>
      </c>
      <c r="D167" s="13" t="n">
        <v>1603</v>
      </c>
      <c r="E167" s="13" t="n">
        <v>0.0150298613291492</v>
      </c>
      <c r="F167" s="13" t="n">
        <v>0.160375035566736</v>
      </c>
      <c r="G167" s="13" t="n">
        <v>0.0913579806281621</v>
      </c>
      <c r="H167" s="13" t="n">
        <v>0.453993457636217</v>
      </c>
      <c r="I167" s="13" t="n">
        <v>0.0762841508716888</v>
      </c>
      <c r="J167" s="13" t="n">
        <v>0.123583951233889</v>
      </c>
      <c r="K167" s="13" t="n">
        <v>0.0195808985621061</v>
      </c>
      <c r="L167" s="13" t="n">
        <v>0.00120212004507455</v>
      </c>
      <c r="M167" s="13" t="n">
        <v>0.0404843978179981</v>
      </c>
      <c r="N167" s="13" t="n">
        <v>0.00788380378561015</v>
      </c>
      <c r="O167" s="13" t="n">
        <v>0.000598138140918883</v>
      </c>
      <c r="P167" s="13" t="n">
        <v>0.00962620438245031</v>
      </c>
      <c r="Q167" s="14" t="n">
        <v>0.00788380378561015</v>
      </c>
      <c r="R167" s="14" t="n">
        <v>0.0404843978179981</v>
      </c>
      <c r="S167" s="13" t="n">
        <v>0.162995594713656</v>
      </c>
      <c r="T167" s="13" t="n">
        <v>0.194736842105263</v>
      </c>
      <c r="U167" s="15" t="s">
        <v>36</v>
      </c>
      <c r="W167" s="16" t="n">
        <v>-34857.9859397792</v>
      </c>
      <c r="X167" s="16" t="n">
        <f aca="false">-W167/(8.314*D167)</f>
        <v>2.61552423129677</v>
      </c>
      <c r="Y167" s="5" t="n">
        <f aca="false">X167+C167/4 - LN(AN167)</f>
        <v>2.55913039081303</v>
      </c>
      <c r="Z167" s="6" t="n">
        <f aca="false">EXP(Y167)</f>
        <v>12.9245730997099</v>
      </c>
      <c r="AA167" s="8" t="n">
        <v>0.0150298613291492</v>
      </c>
      <c r="AB167" s="8" t="n">
        <v>0.160375035566736</v>
      </c>
      <c r="AC167" s="8" t="n">
        <v>0.0913579806281621</v>
      </c>
      <c r="AD167" s="8" t="n">
        <v>0.453993457636217</v>
      </c>
      <c r="AE167" s="8" t="n">
        <v>0.0762841508716888</v>
      </c>
      <c r="AF167" s="8" t="n">
        <v>0.123583951233889</v>
      </c>
      <c r="AG167" s="8" t="n">
        <v>0.0195808985621061</v>
      </c>
      <c r="AH167" s="8" t="n">
        <v>0.00120212004507455</v>
      </c>
      <c r="AI167" s="17" t="n">
        <f aca="false">R167</f>
        <v>0.0404843978179981</v>
      </c>
      <c r="AJ167" s="17" t="n">
        <f aca="false">Q167</f>
        <v>0.00788380378561015</v>
      </c>
      <c r="AK167" s="8" t="n">
        <v>0.000598138140918883</v>
      </c>
      <c r="AL167" s="8" t="n">
        <v>0.00962620438245031</v>
      </c>
      <c r="AM167" s="17" t="n">
        <v>-34857.9859397792</v>
      </c>
      <c r="AN167" s="9" t="n">
        <f aca="false">AJ167/AI167</f>
        <v>0.194736842105263</v>
      </c>
      <c r="AO167" s="8" t="n">
        <f aca="false">AI167-AJ167</f>
        <v>0.0326005940323879</v>
      </c>
      <c r="AP167" s="8" t="n">
        <f aca="false">AA167*$BA$3+AB167*$AW$3+AC167*$AY$3+AD167*$AX$3+AE167*$BB$3+AF167*$AZ$3+AG167*BD168</f>
        <v>5107.40844440932</v>
      </c>
      <c r="AQ167" s="8" t="n">
        <f aca="false">AP167/(D167*8.314)</f>
        <v>0.383227836759147</v>
      </c>
      <c r="AR167" s="8" t="n">
        <f aca="false">('[1]Sheet1 (4)'!AO167*$BE$3)/(8.314*'[1]Sheet1 (4)'!D167)</f>
        <v>-0.0347606458007793</v>
      </c>
      <c r="AS167" s="8" t="n">
        <f aca="false">AQ167+AR167</f>
        <v>0.348467190958368</v>
      </c>
      <c r="AT167" s="11" t="n">
        <f aca="false">EXP(AS167)</f>
        <v>1.41689405522478</v>
      </c>
      <c r="AU167" s="8" t="n">
        <v>8.00880490774298</v>
      </c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8" t="n">
        <v>2.08054154991675</v>
      </c>
    </row>
    <row r="168" customFormat="false" ht="13.8" hidden="false" customHeight="false" outlineLevel="0" collapsed="false">
      <c r="A168" s="3" t="n">
        <v>43</v>
      </c>
      <c r="B168" s="13" t="n">
        <v>0.0001</v>
      </c>
      <c r="C168" s="13" t="n">
        <v>-6.77</v>
      </c>
      <c r="D168" s="13" t="n">
        <v>1603</v>
      </c>
      <c r="E168" s="13" t="n">
        <v>0.0540508341584054</v>
      </c>
      <c r="F168" s="13" t="n">
        <v>0.129774992994054</v>
      </c>
      <c r="G168" s="13" t="n">
        <v>0.173183638371315</v>
      </c>
      <c r="H168" s="13" t="n">
        <v>0.409220160749182</v>
      </c>
      <c r="I168" s="13" t="n">
        <v>0.0174757598968562</v>
      </c>
      <c r="J168" s="13" t="n">
        <v>0.116163872571531</v>
      </c>
      <c r="K168" s="13" t="n">
        <v>0.0179779872489463</v>
      </c>
      <c r="L168" s="13" t="n">
        <v>0.00131294143465802</v>
      </c>
      <c r="M168" s="13" t="n">
        <v>0.0627428324074627</v>
      </c>
      <c r="N168" s="13" t="n">
        <v>0.0121835172747582</v>
      </c>
      <c r="O168" s="13" t="n">
        <v>0.000288211531960978</v>
      </c>
      <c r="P168" s="13" t="n">
        <v>0.00562525136086962</v>
      </c>
      <c r="Q168" s="14" t="n">
        <v>0.0121835172747582</v>
      </c>
      <c r="R168" s="14" t="n">
        <v>0.0627428324074627</v>
      </c>
      <c r="S168" s="13" t="n">
        <v>0.162606577344701</v>
      </c>
      <c r="T168" s="13" t="n">
        <v>0.194181818181818</v>
      </c>
      <c r="U168" s="15" t="s">
        <v>36</v>
      </c>
      <c r="W168" s="16" t="n">
        <v>-34857.9859397792</v>
      </c>
      <c r="X168" s="16" t="n">
        <f aca="false">-W168/(8.314*D168)</f>
        <v>2.61552423129677</v>
      </c>
      <c r="Y168" s="5" t="n">
        <f aca="false">X168+C168/4 - LN(AN168)</f>
        <v>2.5619845829972</v>
      </c>
      <c r="Z168" s="6" t="n">
        <f aca="false">EXP(Y168)</f>
        <v>12.9615150098115</v>
      </c>
      <c r="AA168" s="8" t="n">
        <v>0.0540508341584054</v>
      </c>
      <c r="AB168" s="8" t="n">
        <v>0.129774992994054</v>
      </c>
      <c r="AC168" s="8" t="n">
        <v>0.173183638371315</v>
      </c>
      <c r="AD168" s="8" t="n">
        <v>0.409220160749182</v>
      </c>
      <c r="AE168" s="8" t="n">
        <v>0.0174757598968562</v>
      </c>
      <c r="AF168" s="8" t="n">
        <v>0.116163872571531</v>
      </c>
      <c r="AG168" s="8" t="n">
        <v>0.0179779872489463</v>
      </c>
      <c r="AH168" s="8" t="n">
        <v>0.00131294143465802</v>
      </c>
      <c r="AI168" s="17" t="n">
        <f aca="false">R168</f>
        <v>0.0627428324074627</v>
      </c>
      <c r="AJ168" s="17" t="n">
        <f aca="false">Q168</f>
        <v>0.0121835172747582</v>
      </c>
      <c r="AK168" s="8" t="n">
        <v>0.000288211531960978</v>
      </c>
      <c r="AL168" s="8" t="n">
        <v>0.00562525136086962</v>
      </c>
      <c r="AM168" s="17" t="n">
        <v>-34857.9859397792</v>
      </c>
      <c r="AN168" s="9" t="n">
        <f aca="false">AJ168/AI168</f>
        <v>0.194181818181818</v>
      </c>
      <c r="AO168" s="8" t="n">
        <f aca="false">AI168-AJ168</f>
        <v>0.0505593151327045</v>
      </c>
      <c r="AP168" s="8" t="n">
        <f aca="false">AA168*$BA$3+AB168*$AW$3+AC168*$AY$3+AD168*$AX$3+AE168*$BB$3+AF168*$AZ$3+AG168*BD169</f>
        <v>10085.152041888</v>
      </c>
      <c r="AQ168" s="8" t="n">
        <f aca="false">AP168/(D168*8.314)</f>
        <v>0.756726438166592</v>
      </c>
      <c r="AR168" s="8" t="n">
        <f aca="false">('[1]Sheet1 (4)'!AO168*$BE$3)/(8.314*'[1]Sheet1 (4)'!D168)</f>
        <v>-0.0539092767301083</v>
      </c>
      <c r="AS168" s="8" t="n">
        <f aca="false">AQ168+AR168</f>
        <v>0.702817161436483</v>
      </c>
      <c r="AT168" s="11" t="n">
        <f aca="false">EXP(AS168)</f>
        <v>2.01943377242186</v>
      </c>
      <c r="AU168" s="8" t="n">
        <v>8.03169622868961</v>
      </c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8" t="n">
        <v>2.08339574210091</v>
      </c>
    </row>
    <row r="169" customFormat="false" ht="13.8" hidden="false" customHeight="false" outlineLevel="0" collapsed="false">
      <c r="A169" s="3" t="n">
        <v>44</v>
      </c>
      <c r="B169" s="13" t="n">
        <v>0.0001</v>
      </c>
      <c r="C169" s="13" t="n">
        <v>-6.77</v>
      </c>
      <c r="D169" s="13" t="n">
        <v>1603</v>
      </c>
      <c r="E169" s="13" t="n">
        <v>0.0428433585001511</v>
      </c>
      <c r="F169" s="13" t="n">
        <v>0.0605722629171593</v>
      </c>
      <c r="G169" s="13" t="n">
        <v>0.175865501615929</v>
      </c>
      <c r="H169" s="13" t="n">
        <v>0.422709186473876</v>
      </c>
      <c r="I169" s="13" t="n">
        <v>0.0986087590726349</v>
      </c>
      <c r="J169" s="13" t="n">
        <v>0.123645215587779</v>
      </c>
      <c r="K169" s="13" t="n">
        <v>0.00640666826283444</v>
      </c>
      <c r="L169" s="13" t="n">
        <v>0.00156758486347639</v>
      </c>
      <c r="M169" s="13" t="n">
        <v>0.0499366132866999</v>
      </c>
      <c r="N169" s="13" t="n">
        <v>0.0138927208525595</v>
      </c>
      <c r="O169" s="13" t="n">
        <v>0.00014624667163246</v>
      </c>
      <c r="P169" s="13" t="n">
        <v>0.00380588189526726</v>
      </c>
      <c r="Q169" s="14" t="n">
        <v>0.0138927208525595</v>
      </c>
      <c r="R169" s="14" t="n">
        <v>0.0499366132866999</v>
      </c>
      <c r="S169" s="13" t="n">
        <v>0.217654171704958</v>
      </c>
      <c r="T169" s="13" t="n">
        <v>0.278207109737249</v>
      </c>
      <c r="U169" s="15" t="s">
        <v>36</v>
      </c>
      <c r="W169" s="16" t="n">
        <v>-34857.9859397792</v>
      </c>
      <c r="X169" s="16" t="n">
        <f aca="false">-W169/(8.314*D169)</f>
        <v>2.61552423129677</v>
      </c>
      <c r="Y169" s="5" t="n">
        <f aca="false">X169+C169/4 - LN(AN169)</f>
        <v>2.20241367490746</v>
      </c>
      <c r="Z169" s="6" t="n">
        <f aca="false">EXP(Y169)</f>
        <v>9.04682325830274</v>
      </c>
      <c r="AA169" s="8" t="n">
        <v>0.0428433585001511</v>
      </c>
      <c r="AB169" s="8" t="n">
        <v>0.0605722629171593</v>
      </c>
      <c r="AC169" s="8" t="n">
        <v>0.175865501615929</v>
      </c>
      <c r="AD169" s="8" t="n">
        <v>0.422709186473876</v>
      </c>
      <c r="AE169" s="8" t="n">
        <v>0.0986087590726349</v>
      </c>
      <c r="AF169" s="8" t="n">
        <v>0.123645215587779</v>
      </c>
      <c r="AG169" s="8" t="n">
        <v>0.00640666826283444</v>
      </c>
      <c r="AH169" s="8" t="n">
        <v>0.00156758486347639</v>
      </c>
      <c r="AI169" s="17" t="n">
        <f aca="false">R169</f>
        <v>0.0499366132866999</v>
      </c>
      <c r="AJ169" s="17" t="n">
        <f aca="false">Q169</f>
        <v>0.0138927208525595</v>
      </c>
      <c r="AK169" s="8" t="n">
        <v>0.00014624667163246</v>
      </c>
      <c r="AL169" s="8" t="n">
        <v>0.00380588189526726</v>
      </c>
      <c r="AM169" s="17" t="n">
        <v>-34857.9859397792</v>
      </c>
      <c r="AN169" s="9" t="n">
        <f aca="false">AJ169/AI169</f>
        <v>0.278207109737249</v>
      </c>
      <c r="AO169" s="8" t="n">
        <f aca="false">AI169-AJ169</f>
        <v>0.0360438924341404</v>
      </c>
      <c r="AP169" s="8" t="n">
        <f aca="false">AA169*$BA$3+AB169*$AW$3+AC169*$AY$3+AD169*$AX$3+AE169*$BB$3+AF169*$AZ$3+AG169*BD170</f>
        <v>238.686748077812</v>
      </c>
      <c r="AQ169" s="8" t="n">
        <f aca="false">AP169/(D169*8.314)</f>
        <v>0.0179095537638197</v>
      </c>
      <c r="AR169" s="8" t="n">
        <f aca="false">('[1]Sheet1 (4)'!AO169*$BE$3)/(8.314*'[1]Sheet1 (4)'!D169)</f>
        <v>-0.0384320904379781</v>
      </c>
      <c r="AS169" s="8" t="n">
        <f aca="false">AQ169+AR169</f>
        <v>-0.0205225366741584</v>
      </c>
      <c r="AT169" s="11" t="n">
        <f aca="false">EXP(AS169)</f>
        <v>0.979686617347651</v>
      </c>
      <c r="AU169" s="8" t="n">
        <v>5.60592925983797</v>
      </c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8" t="n">
        <v>1.72382483401117</v>
      </c>
    </row>
    <row r="170" customFormat="false" ht="13.8" hidden="false" customHeight="false" outlineLevel="0" collapsed="false">
      <c r="A170" s="3" t="n">
        <v>45</v>
      </c>
      <c r="B170" s="13" t="n">
        <v>0.0001</v>
      </c>
      <c r="C170" s="13" t="n">
        <v>-6.8</v>
      </c>
      <c r="D170" s="13" t="n">
        <v>1601</v>
      </c>
      <c r="E170" s="13" t="n">
        <v>0.0447434788424895</v>
      </c>
      <c r="F170" s="13" t="n">
        <v>0.0545906380415594</v>
      </c>
      <c r="G170" s="13" t="n">
        <v>0.199226338110853</v>
      </c>
      <c r="H170" s="13" t="n">
        <v>0.457335855429799</v>
      </c>
      <c r="I170" s="13" t="n">
        <v>0.0810681641780865</v>
      </c>
      <c r="J170" s="13" t="n">
        <v>0.0856460265192833</v>
      </c>
      <c r="K170" s="13" t="n">
        <v>0.00781820809760966</v>
      </c>
      <c r="L170" s="13" t="n">
        <v>0.00141422452541388</v>
      </c>
      <c r="M170" s="13" t="n">
        <v>0.055163158905374</v>
      </c>
      <c r="N170" s="13" t="n">
        <v>0.00891275723127501</v>
      </c>
      <c r="O170" s="13" t="n">
        <v>0.000366497311674341</v>
      </c>
      <c r="P170" s="13" t="n">
        <v>0.00371465280658258</v>
      </c>
      <c r="Q170" s="14" t="n">
        <v>0.00891275723127501</v>
      </c>
      <c r="R170" s="14" t="n">
        <v>0.055163158905374</v>
      </c>
      <c r="S170" s="13" t="n">
        <v>0.13909683651292</v>
      </c>
      <c r="T170" s="13" t="n">
        <v>0.161570827489481</v>
      </c>
      <c r="U170" s="15" t="s">
        <v>36</v>
      </c>
      <c r="W170" s="16" t="n">
        <v>-34819.4813688281</v>
      </c>
      <c r="X170" s="16" t="n">
        <f aca="false">-W170/(8.314*D170)</f>
        <v>2.61589884425644</v>
      </c>
      <c r="Y170" s="5" t="n">
        <f aca="false">X170+C170/4 - LN(AN170)</f>
        <v>2.73871051640895</v>
      </c>
      <c r="Z170" s="6" t="n">
        <f aca="false">EXP(Y170)</f>
        <v>15.4670277532819</v>
      </c>
      <c r="AA170" s="8" t="n">
        <v>0.0447434788424895</v>
      </c>
      <c r="AB170" s="8" t="n">
        <v>0.0545906380415594</v>
      </c>
      <c r="AC170" s="8" t="n">
        <v>0.199226338110853</v>
      </c>
      <c r="AD170" s="8" t="n">
        <v>0.457335855429799</v>
      </c>
      <c r="AE170" s="8" t="n">
        <v>0.0810681641780865</v>
      </c>
      <c r="AF170" s="8" t="n">
        <v>0.0856460265192833</v>
      </c>
      <c r="AG170" s="8" t="n">
        <v>0.00781820809760966</v>
      </c>
      <c r="AH170" s="8" t="n">
        <v>0.00141422452541388</v>
      </c>
      <c r="AI170" s="17" t="n">
        <f aca="false">R170</f>
        <v>0.055163158905374</v>
      </c>
      <c r="AJ170" s="17" t="n">
        <f aca="false">Q170</f>
        <v>0.00891275723127501</v>
      </c>
      <c r="AK170" s="8" t="n">
        <v>0.000366497311674341</v>
      </c>
      <c r="AL170" s="8" t="n">
        <v>0.00371465280658258</v>
      </c>
      <c r="AM170" s="17" t="n">
        <v>-34819.4813688281</v>
      </c>
      <c r="AN170" s="9" t="n">
        <f aca="false">AJ170/AI170</f>
        <v>0.161570827489481</v>
      </c>
      <c r="AO170" s="8" t="n">
        <f aca="false">AI170-AJ170</f>
        <v>0.046250401674099</v>
      </c>
      <c r="AP170" s="8" t="n">
        <f aca="false">AA170*$BA$3+AB170*$AW$3+AC170*$AY$3+AD170*$AX$3+AE170*$BB$3+AF170*$AZ$3+AG170*BD171</f>
        <v>4196.72836895895</v>
      </c>
      <c r="AQ170" s="8" t="n">
        <f aca="false">AP170/(D170*8.314)</f>
        <v>0.315289500545121</v>
      </c>
      <c r="AR170" s="8" t="n">
        <f aca="false">('[1]Sheet1 (4)'!AO170*$BE$3)/(8.314*'[1]Sheet1 (4)'!D170)</f>
        <v>-0.0493764681465636</v>
      </c>
      <c r="AS170" s="8" t="n">
        <f aca="false">AQ170+AR170</f>
        <v>0.265913032398557</v>
      </c>
      <c r="AT170" s="11" t="n">
        <f aca="false">EXP(AS170)</f>
        <v>1.30462159394231</v>
      </c>
      <c r="AU170" s="8" t="n">
        <v>9.69198826918497</v>
      </c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8" t="n">
        <v>2.27129959259294</v>
      </c>
    </row>
    <row r="171" customFormat="false" ht="13.8" hidden="false" customHeight="false" outlineLevel="0" collapsed="false">
      <c r="A171" s="3" t="n">
        <v>46</v>
      </c>
      <c r="B171" s="13" t="n">
        <v>0.0001</v>
      </c>
      <c r="C171" s="13" t="n">
        <v>-6.8</v>
      </c>
      <c r="D171" s="13" t="n">
        <v>1601</v>
      </c>
      <c r="E171" s="13" t="n">
        <v>0.0227156045371169</v>
      </c>
      <c r="F171" s="13" t="n">
        <v>0.0943994345242272</v>
      </c>
      <c r="G171" s="13" t="n">
        <v>0.11839680308299</v>
      </c>
      <c r="H171" s="13" t="n">
        <v>0.550039583248361</v>
      </c>
      <c r="I171" s="13" t="n">
        <v>0.122456478940417</v>
      </c>
      <c r="J171" s="13" t="n">
        <v>0.0381201828108113</v>
      </c>
      <c r="K171" s="13" t="n">
        <v>0.0193857935825315</v>
      </c>
      <c r="L171" s="13" t="n">
        <v>0.000547436911759311</v>
      </c>
      <c r="M171" s="13" t="n">
        <v>0.0255674761478573</v>
      </c>
      <c r="N171" s="13" t="n">
        <v>0.00443580309071259</v>
      </c>
      <c r="O171" s="13" t="n">
        <v>0.000437766190374827</v>
      </c>
      <c r="P171" s="13" t="n">
        <v>0.00349763693284087</v>
      </c>
      <c r="Q171" s="14" t="n">
        <v>0.00443580309071259</v>
      </c>
      <c r="R171" s="14" t="n">
        <v>0.0255674761478573</v>
      </c>
      <c r="S171" s="13" t="n">
        <v>0.147843942505133</v>
      </c>
      <c r="T171" s="13" t="n">
        <v>0.173493975903615</v>
      </c>
      <c r="U171" s="15" t="s">
        <v>36</v>
      </c>
      <c r="W171" s="16" t="n">
        <v>-34819.4813688281</v>
      </c>
      <c r="X171" s="16" t="n">
        <f aca="false">-W171/(8.314*D171)</f>
        <v>2.61589884425644</v>
      </c>
      <c r="Y171" s="5" t="n">
        <f aca="false">X171+C171/4 - LN(AN171)</f>
        <v>2.66751124547109</v>
      </c>
      <c r="Z171" s="6" t="n">
        <f aca="false">EXP(Y171)</f>
        <v>14.4040763368572</v>
      </c>
      <c r="AA171" s="8" t="n">
        <v>0.0227156045371169</v>
      </c>
      <c r="AB171" s="8" t="n">
        <v>0.0943994345242272</v>
      </c>
      <c r="AC171" s="8" t="n">
        <v>0.11839680308299</v>
      </c>
      <c r="AD171" s="8" t="n">
        <v>0.550039583248361</v>
      </c>
      <c r="AE171" s="8" t="n">
        <v>0.122456478940417</v>
      </c>
      <c r="AF171" s="8" t="n">
        <v>0.0381201828108113</v>
      </c>
      <c r="AG171" s="8" t="n">
        <v>0.0193857935825315</v>
      </c>
      <c r="AH171" s="8" t="n">
        <v>0.000547436911759311</v>
      </c>
      <c r="AI171" s="17" t="n">
        <f aca="false">R171</f>
        <v>0.0255674761478573</v>
      </c>
      <c r="AJ171" s="17" t="n">
        <f aca="false">Q171</f>
        <v>0.00443580309071259</v>
      </c>
      <c r="AK171" s="8" t="n">
        <v>0.000437766190374827</v>
      </c>
      <c r="AL171" s="8" t="n">
        <v>0.00349763693284087</v>
      </c>
      <c r="AM171" s="17" t="n">
        <v>-34819.4813688281</v>
      </c>
      <c r="AN171" s="9" t="n">
        <f aca="false">AJ171/AI171</f>
        <v>0.173493975903614</v>
      </c>
      <c r="AO171" s="8" t="n">
        <f aca="false">AI171-AJ171</f>
        <v>0.0211316730571447</v>
      </c>
      <c r="AP171" s="8" t="n">
        <f aca="false">AA171*$BA$3+AB171*$AW$3+AC171*$AY$3+AD171*$AX$3+AE171*$BB$3+AF171*$AZ$3+AG171*BD172</f>
        <v>4343.06878103927</v>
      </c>
      <c r="AQ171" s="8" t="n">
        <f aca="false">AP171/(D171*8.314)</f>
        <v>0.326283682531175</v>
      </c>
      <c r="AR171" s="8" t="n">
        <f aca="false">('[1]Sheet1 (4)'!AO171*$BE$3)/(8.314*'[1]Sheet1 (4)'!D171)</f>
        <v>-0.0225599636721432</v>
      </c>
      <c r="AS171" s="8" t="n">
        <f aca="false">AQ171+AR171</f>
        <v>0.303723718859032</v>
      </c>
      <c r="AT171" s="11" t="n">
        <f aca="false">EXP(AS171)</f>
        <v>1.35489467252848</v>
      </c>
      <c r="AU171" s="8" t="n">
        <v>9.02591894914281</v>
      </c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8" t="n">
        <v>2.20010032165507</v>
      </c>
    </row>
    <row r="172" customFormat="false" ht="13.8" hidden="false" customHeight="false" outlineLevel="0" collapsed="false">
      <c r="A172" s="3" t="n">
        <v>47</v>
      </c>
      <c r="B172" s="13" t="n">
        <v>0.0001</v>
      </c>
      <c r="C172" s="13" t="n">
        <v>-6.8</v>
      </c>
      <c r="D172" s="13" t="n">
        <v>1601</v>
      </c>
      <c r="E172" s="13" t="n">
        <v>0.0415046896480589</v>
      </c>
      <c r="F172" s="13" t="n">
        <v>0.134186621081042</v>
      </c>
      <c r="G172" s="13" t="n">
        <v>0.146389342129887</v>
      </c>
      <c r="H172" s="13" t="n">
        <v>0.466247889160877</v>
      </c>
      <c r="I172" s="13" t="n">
        <v>0.0412393870934644</v>
      </c>
      <c r="J172" s="13" t="n">
        <v>0.088451939381022</v>
      </c>
      <c r="K172" s="13" t="n">
        <v>0.0114178411452355</v>
      </c>
      <c r="L172" s="13" t="n">
        <v>0.0011682827585457</v>
      </c>
      <c r="M172" s="13" t="n">
        <v>0.0529199637322354</v>
      </c>
      <c r="N172" s="13" t="n">
        <v>0.00828312475808901</v>
      </c>
      <c r="O172" s="13" t="n">
        <v>0.000726627178507758</v>
      </c>
      <c r="P172" s="13" t="n">
        <v>0.00746429193303507</v>
      </c>
      <c r="Q172" s="14" t="n">
        <v>0.00828312475808901</v>
      </c>
      <c r="R172" s="14" t="n">
        <v>0.0529199637322354</v>
      </c>
      <c r="S172" s="13" t="n">
        <v>0.135338345864662</v>
      </c>
      <c r="T172" s="13" t="n">
        <v>0.156521739130435</v>
      </c>
      <c r="U172" s="15" t="s">
        <v>36</v>
      </c>
      <c r="W172" s="16" t="n">
        <v>-34819.4813688281</v>
      </c>
      <c r="X172" s="16" t="n">
        <f aca="false">-W172/(8.314*D172)</f>
        <v>2.61589884425644</v>
      </c>
      <c r="Y172" s="5" t="n">
        <f aca="false">X172+C172/4 - LN(AN172)</f>
        <v>2.77045921472353</v>
      </c>
      <c r="Z172" s="6" t="n">
        <f aca="false">EXP(Y172)</f>
        <v>15.9659641324201</v>
      </c>
      <c r="AA172" s="8" t="n">
        <v>0.0415046896480589</v>
      </c>
      <c r="AB172" s="8" t="n">
        <v>0.134186621081042</v>
      </c>
      <c r="AC172" s="8" t="n">
        <v>0.146389342129887</v>
      </c>
      <c r="AD172" s="8" t="n">
        <v>0.466247889160877</v>
      </c>
      <c r="AE172" s="8" t="n">
        <v>0.0412393870934644</v>
      </c>
      <c r="AF172" s="8" t="n">
        <v>0.088451939381022</v>
      </c>
      <c r="AG172" s="8" t="n">
        <v>0.0114178411452355</v>
      </c>
      <c r="AH172" s="8" t="n">
        <v>0.0011682827585457</v>
      </c>
      <c r="AI172" s="17" t="n">
        <f aca="false">R172</f>
        <v>0.0529199637322354</v>
      </c>
      <c r="AJ172" s="17" t="n">
        <f aca="false">Q172</f>
        <v>0.00828312475808901</v>
      </c>
      <c r="AK172" s="8" t="n">
        <v>0.000726627178507758</v>
      </c>
      <c r="AL172" s="8" t="n">
        <v>0.00746429193303507</v>
      </c>
      <c r="AM172" s="17" t="n">
        <v>-34819.4813688281</v>
      </c>
      <c r="AN172" s="9" t="n">
        <f aca="false">AJ172/AI172</f>
        <v>0.156521739130435</v>
      </c>
      <c r="AO172" s="8" t="n">
        <f aca="false">AI172-AJ172</f>
        <v>0.0446368389741464</v>
      </c>
      <c r="AP172" s="8" t="n">
        <f aca="false">AA172*$BA$3+AB172*$AW$3+AC172*$AY$3+AD172*$AX$3+AE172*$BB$3+AF172*$AZ$3+AG172*BD173</f>
        <v>9748.16878921055</v>
      </c>
      <c r="AQ172" s="8" t="n">
        <f aca="false">AP172/(D172*8.314)</f>
        <v>0.732355062937312</v>
      </c>
      <c r="AR172" s="8" t="n">
        <f aca="false">('[1]Sheet1 (4)'!AO172*$BE$3)/(8.314*'[1]Sheet1 (4)'!D172)</f>
        <v>-0.0476538446801104</v>
      </c>
      <c r="AS172" s="8" t="n">
        <f aca="false">AQ172+AR172</f>
        <v>0.684701218257201</v>
      </c>
      <c r="AT172" s="11" t="n">
        <f aca="false">EXP(AS172)</f>
        <v>1.98317920926819</v>
      </c>
      <c r="AU172" s="8" t="n">
        <v>10.0046330520619</v>
      </c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8" t="n">
        <v>2.30304829090752</v>
      </c>
    </row>
    <row r="173" customFormat="false" ht="13.8" hidden="false" customHeight="false" outlineLevel="0" collapsed="false">
      <c r="A173" s="3" t="n">
        <v>48</v>
      </c>
      <c r="B173" s="13" t="n">
        <v>0.0001</v>
      </c>
      <c r="C173" s="13" t="n">
        <v>-8.46</v>
      </c>
      <c r="D173" s="13" t="n">
        <v>1474</v>
      </c>
      <c r="E173" s="13" t="n">
        <v>0.0367299253462039</v>
      </c>
      <c r="F173" s="13" t="n">
        <v>0.0971858984286679</v>
      </c>
      <c r="G173" s="13" t="n">
        <v>0.108698463957809</v>
      </c>
      <c r="H173" s="13" t="n">
        <v>0.381842819861748</v>
      </c>
      <c r="I173" s="13" t="n">
        <v>0.0490640126776984</v>
      </c>
      <c r="J173" s="13" t="n">
        <v>0.154856651342383</v>
      </c>
      <c r="K173" s="13" t="n">
        <v>0.0426614256571691</v>
      </c>
      <c r="L173" s="13" t="n">
        <v>0.00210884015251531</v>
      </c>
      <c r="M173" s="13" t="n">
        <v>0.0896142160067105</v>
      </c>
      <c r="N173" s="13" t="n">
        <v>0.0253747205216862</v>
      </c>
      <c r="O173" s="13" t="n">
        <v>0.000151340526091101</v>
      </c>
      <c r="P173" s="13" t="n">
        <v>0.0117116855213168</v>
      </c>
      <c r="Q173" s="14" t="n">
        <v>0.0253747205216862</v>
      </c>
      <c r="R173" s="14" t="n">
        <v>0.0896142160067105</v>
      </c>
      <c r="S173" s="13" t="n">
        <v>0.2206709731194</v>
      </c>
      <c r="T173" s="13" t="n">
        <v>0.283155080213904</v>
      </c>
      <c r="U173" s="15" t="s">
        <v>36</v>
      </c>
      <c r="W173" s="16" t="n">
        <v>-32236.3789454497</v>
      </c>
      <c r="X173" s="16" t="n">
        <f aca="false">-W173/(8.314*D173)</f>
        <v>2.63050268036633</v>
      </c>
      <c r="Y173" s="5" t="n">
        <f aca="false">X173+C173/4 - LN(AN173)</f>
        <v>1.7772632251735</v>
      </c>
      <c r="Z173" s="6" t="n">
        <f aca="false">EXP(Y173)</f>
        <v>5.91364992369906</v>
      </c>
      <c r="AA173" s="8" t="n">
        <v>0.0367299253462039</v>
      </c>
      <c r="AB173" s="8" t="n">
        <v>0.0971858984286679</v>
      </c>
      <c r="AC173" s="8" t="n">
        <v>0.108698463957809</v>
      </c>
      <c r="AD173" s="8" t="n">
        <v>0.381842819861748</v>
      </c>
      <c r="AE173" s="8" t="n">
        <v>0.0490640126776984</v>
      </c>
      <c r="AF173" s="8" t="n">
        <v>0.154856651342383</v>
      </c>
      <c r="AG173" s="8" t="n">
        <v>0.0426614256571691</v>
      </c>
      <c r="AH173" s="8" t="n">
        <v>0.00210884015251531</v>
      </c>
      <c r="AI173" s="17" t="n">
        <f aca="false">R173</f>
        <v>0.0896142160067105</v>
      </c>
      <c r="AJ173" s="17" t="n">
        <f aca="false">Q173</f>
        <v>0.0253747205216862</v>
      </c>
      <c r="AK173" s="8" t="n">
        <v>0.000151340526091101</v>
      </c>
      <c r="AL173" s="8" t="n">
        <v>0.0117116855213168</v>
      </c>
      <c r="AM173" s="17" t="n">
        <v>-32236.3789454497</v>
      </c>
      <c r="AN173" s="9" t="n">
        <f aca="false">AJ173/AI173</f>
        <v>0.283155080213904</v>
      </c>
      <c r="AO173" s="8" t="n">
        <f aca="false">AI173-AJ173</f>
        <v>0.0642394954850243</v>
      </c>
      <c r="AP173" s="8" t="n">
        <f aca="false">AA173*$BA$3+AB173*$AW$3+AC173*$AY$3+AD173*$AX$3+AE173*$BB$3+AF173*$AZ$3+AG173*BD174</f>
        <v>953.124834067903</v>
      </c>
      <c r="AQ173" s="8" t="n">
        <f aca="false">AP173/(D173*8.314)</f>
        <v>0.0777754050782812</v>
      </c>
      <c r="AR173" s="8" t="n">
        <f aca="false">('[1]Sheet1 (4)'!AO173*$BE$3)/(8.314*'[1]Sheet1 (4)'!D173)</f>
        <v>-0.0744904303075116</v>
      </c>
      <c r="AS173" s="8" t="n">
        <f aca="false">AQ173+AR173</f>
        <v>0.00328497477076961</v>
      </c>
      <c r="AT173" s="11" t="n">
        <f aca="false">EXP(AS173)</f>
        <v>1.00329037621331</v>
      </c>
      <c r="AU173" s="8" t="n">
        <v>8.28830193511117</v>
      </c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8" t="n">
        <v>2.11484511524824</v>
      </c>
    </row>
    <row r="174" customFormat="false" ht="13.8" hidden="false" customHeight="false" outlineLevel="0" collapsed="false">
      <c r="A174" s="3" t="n">
        <v>49</v>
      </c>
      <c r="B174" s="13" t="n">
        <v>0.0001</v>
      </c>
      <c r="C174" s="13" t="n">
        <v>-8.03</v>
      </c>
      <c r="D174" s="13" t="n">
        <v>1507</v>
      </c>
      <c r="E174" s="13" t="n">
        <v>0.0556385422937665</v>
      </c>
      <c r="F174" s="13" t="n">
        <v>0.0818694834326014</v>
      </c>
      <c r="G174" s="13" t="n">
        <v>0.131507606490718</v>
      </c>
      <c r="H174" s="13" t="n">
        <v>0.379338318253548</v>
      </c>
      <c r="I174" s="13" t="n">
        <v>0.0373176565657803</v>
      </c>
      <c r="J174" s="13" t="n">
        <v>0.174706231168452</v>
      </c>
      <c r="K174" s="13" t="n">
        <v>0.0201535666812922</v>
      </c>
      <c r="L174" s="13" t="n">
        <v>0.00279433459657826</v>
      </c>
      <c r="M174" s="13" t="n">
        <v>0.0810925488330037</v>
      </c>
      <c r="N174" s="13" t="n">
        <v>0.0202488580020135</v>
      </c>
      <c r="O174" s="13" t="n">
        <v>0</v>
      </c>
      <c r="P174" s="13" t="n">
        <v>0.0153328536822459</v>
      </c>
      <c r="Q174" s="14" t="n">
        <v>0.0202488580020135</v>
      </c>
      <c r="R174" s="14" t="n">
        <v>0.0810925488330037</v>
      </c>
      <c r="S174" s="13" t="n">
        <v>0.199808337326306</v>
      </c>
      <c r="T174" s="13" t="n">
        <v>0.249700598802395</v>
      </c>
      <c r="U174" s="15" t="s">
        <v>36</v>
      </c>
      <c r="W174" s="16" t="n">
        <v>-32935.0915262219</v>
      </c>
      <c r="X174" s="16" t="n">
        <f aca="false">-W174/(8.314*D174)</f>
        <v>2.62866717616099</v>
      </c>
      <c r="Y174" s="5" t="n">
        <f aca="false">X174+C174/4 - LN(AN174)</f>
        <v>2.00865985977299</v>
      </c>
      <c r="Z174" s="6" t="n">
        <f aca="false">EXP(Y174)</f>
        <v>7.45332215449101</v>
      </c>
      <c r="AA174" s="8" t="n">
        <v>0.0556385422937665</v>
      </c>
      <c r="AB174" s="8" t="n">
        <v>0.0818694834326014</v>
      </c>
      <c r="AC174" s="8" t="n">
        <v>0.131507606490718</v>
      </c>
      <c r="AD174" s="8" t="n">
        <v>0.379338318253548</v>
      </c>
      <c r="AE174" s="8" t="n">
        <v>0.0373176565657803</v>
      </c>
      <c r="AF174" s="8" t="n">
        <v>0.174706231168452</v>
      </c>
      <c r="AG174" s="8" t="n">
        <v>0.0201535666812922</v>
      </c>
      <c r="AH174" s="8" t="n">
        <v>0.00279433459657826</v>
      </c>
      <c r="AI174" s="17" t="n">
        <f aca="false">R174</f>
        <v>0.0810925488330037</v>
      </c>
      <c r="AJ174" s="17" t="n">
        <f aca="false">Q174</f>
        <v>0.0202488580020135</v>
      </c>
      <c r="AK174" s="8" t="n">
        <v>0</v>
      </c>
      <c r="AL174" s="8" t="n">
        <v>0.0153328536822459</v>
      </c>
      <c r="AM174" s="17" t="n">
        <v>-32935.0915262219</v>
      </c>
      <c r="AN174" s="9" t="n">
        <f aca="false">AJ174/AI174</f>
        <v>0.249700598802395</v>
      </c>
      <c r="AO174" s="8" t="n">
        <f aca="false">AI174-AJ174</f>
        <v>0.0608436908309902</v>
      </c>
      <c r="AP174" s="8" t="n">
        <f aca="false">AA174*$BA$3+AB174*$AW$3+AC174*$AY$3+AD174*$AX$3+AE174*$BB$3+AF174*$AZ$3+AG174*BD175</f>
        <v>370.346087923042</v>
      </c>
      <c r="AQ174" s="8" t="n">
        <f aca="false">AP174/(D174*8.314)</f>
        <v>0.0295586427737069</v>
      </c>
      <c r="AR174" s="8" t="n">
        <f aca="false">('[1]Sheet1 (4)'!AO174*$BE$3)/(8.314*'[1]Sheet1 (4)'!D174)</f>
        <v>-0.0690077938864583</v>
      </c>
      <c r="AS174" s="8" t="n">
        <f aca="false">AQ174+AR174</f>
        <v>-0.0394491511127515</v>
      </c>
      <c r="AT174" s="11" t="n">
        <f aca="false">EXP(AS174)</f>
        <v>0.961318834740859</v>
      </c>
      <c r="AU174" s="8" t="n">
        <v>8.31184272330666</v>
      </c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8" t="n">
        <v>2.1176813319753</v>
      </c>
    </row>
    <row r="175" customFormat="false" ht="13.8" hidden="false" customHeight="false" outlineLevel="0" collapsed="false">
      <c r="A175" s="3" t="n">
        <v>50</v>
      </c>
      <c r="B175" s="13" t="n">
        <v>0.0001</v>
      </c>
      <c r="C175" s="13" t="n">
        <v>-8.03</v>
      </c>
      <c r="D175" s="13" t="n">
        <v>1507</v>
      </c>
      <c r="E175" s="13" t="n">
        <v>0.0904812028888839</v>
      </c>
      <c r="F175" s="13" t="n">
        <v>0.0543382881293352</v>
      </c>
      <c r="G175" s="13" t="n">
        <v>0.190084036301016</v>
      </c>
      <c r="H175" s="13" t="n">
        <v>0.382556448389561</v>
      </c>
      <c r="I175" s="13" t="n">
        <v>0.061105683090255</v>
      </c>
      <c r="J175" s="13" t="n">
        <v>0.103268689338711</v>
      </c>
      <c r="K175" s="13" t="n">
        <v>0.0182748557792379</v>
      </c>
      <c r="L175" s="13" t="n">
        <v>0.00181258316971253</v>
      </c>
      <c r="M175" s="13" t="n">
        <v>0.0706195975402671</v>
      </c>
      <c r="N175" s="13" t="n">
        <v>0.0182291686397898</v>
      </c>
      <c r="O175" s="13" t="n">
        <v>0.000367616538253187</v>
      </c>
      <c r="P175" s="13" t="n">
        <v>0.00886183019497662</v>
      </c>
      <c r="Q175" s="14" t="n">
        <v>0.0182291686397898</v>
      </c>
      <c r="R175" s="14" t="n">
        <v>0.0706195975402671</v>
      </c>
      <c r="S175" s="13" t="n">
        <v>0.205170757271377</v>
      </c>
      <c r="T175" s="13" t="n">
        <v>0.258131868131868</v>
      </c>
      <c r="U175" s="15" t="s">
        <v>36</v>
      </c>
      <c r="W175" s="16" t="n">
        <v>-32935.0915262219</v>
      </c>
      <c r="X175" s="16" t="n">
        <f aca="false">-W175/(8.314*D175)</f>
        <v>2.62866717616099</v>
      </c>
      <c r="Y175" s="5" t="n">
        <f aca="false">X175+C175/4 - LN(AN175)</f>
        <v>1.97545188400702</v>
      </c>
      <c r="Z175" s="6" t="n">
        <f aca="false">EXP(Y175)</f>
        <v>7.20987694589036</v>
      </c>
      <c r="AA175" s="8" t="n">
        <v>0.0904812028888839</v>
      </c>
      <c r="AB175" s="8" t="n">
        <v>0.0543382881293352</v>
      </c>
      <c r="AC175" s="8" t="n">
        <v>0.190084036301016</v>
      </c>
      <c r="AD175" s="8" t="n">
        <v>0.382556448389561</v>
      </c>
      <c r="AE175" s="8" t="n">
        <v>0.061105683090255</v>
      </c>
      <c r="AF175" s="8" t="n">
        <v>0.103268689338711</v>
      </c>
      <c r="AG175" s="8" t="n">
        <v>0.0182748557792379</v>
      </c>
      <c r="AH175" s="8" t="n">
        <v>0.00181258316971253</v>
      </c>
      <c r="AI175" s="17" t="n">
        <f aca="false">R175</f>
        <v>0.0706195975402671</v>
      </c>
      <c r="AJ175" s="17" t="n">
        <f aca="false">Q175</f>
        <v>0.0182291686397898</v>
      </c>
      <c r="AK175" s="8" t="n">
        <v>0.000367616538253187</v>
      </c>
      <c r="AL175" s="8" t="n">
        <v>0.00886183019497662</v>
      </c>
      <c r="AM175" s="17" t="n">
        <v>-32935.0915262219</v>
      </c>
      <c r="AN175" s="9" t="n">
        <f aca="false">AJ175/AI175</f>
        <v>0.258131868131868</v>
      </c>
      <c r="AO175" s="8" t="n">
        <f aca="false">AI175-AJ175</f>
        <v>0.0523904289004773</v>
      </c>
      <c r="AP175" s="8" t="n">
        <f aca="false">AA175*$BA$3+AB175*$AW$3+AC175*$AY$3+AD175*$AX$3+AE175*$BB$3+AF175*$AZ$3+AG175*BD176</f>
        <v>3626.612218477</v>
      </c>
      <c r="AQ175" s="8" t="n">
        <f aca="false">AP175/(D175*8.314)</f>
        <v>0.289452861905207</v>
      </c>
      <c r="AR175" s="8" t="n">
        <f aca="false">('[1]Sheet1 (4)'!AO175*$BE$3)/(8.314*'[1]Sheet1 (4)'!D175)</f>
        <v>-0.0594202598463314</v>
      </c>
      <c r="AS175" s="8" t="n">
        <f aca="false">AQ175+AR175</f>
        <v>0.230032602058876</v>
      </c>
      <c r="AT175" s="11" t="n">
        <f aca="false">EXP(AS175)</f>
        <v>1.25864104354999</v>
      </c>
      <c r="AU175" s="8" t="n">
        <v>8.04035596294814</v>
      </c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8" t="n">
        <v>2.08447335620933</v>
      </c>
    </row>
    <row r="176" customFormat="false" ht="13.8" hidden="false" customHeight="false" outlineLevel="0" collapsed="false">
      <c r="A176" s="3" t="n">
        <v>51</v>
      </c>
      <c r="B176" s="13" t="n">
        <v>0.0001</v>
      </c>
      <c r="C176" s="13" t="n">
        <v>-8.03</v>
      </c>
      <c r="D176" s="13" t="n">
        <v>1507</v>
      </c>
      <c r="E176" s="13" t="n">
        <v>0.0977717817340449</v>
      </c>
      <c r="F176" s="13" t="n">
        <v>0.047031598454825</v>
      </c>
      <c r="G176" s="13" t="n">
        <v>0.181633325989968</v>
      </c>
      <c r="H176" s="13" t="n">
        <v>0.469490868785885</v>
      </c>
      <c r="I176" s="13" t="n">
        <v>0.0306638765588258</v>
      </c>
      <c r="J176" s="13" t="n">
        <v>0.0700366117341066</v>
      </c>
      <c r="K176" s="13" t="n">
        <v>0.0166815383870021</v>
      </c>
      <c r="L176" s="13" t="n">
        <v>0.00178445345880612</v>
      </c>
      <c r="M176" s="13" t="n">
        <v>0.0672316547112509</v>
      </c>
      <c r="N176" s="13" t="n">
        <v>0.0109327838513409</v>
      </c>
      <c r="O176" s="13" t="n">
        <v>0</v>
      </c>
      <c r="P176" s="13" t="n">
        <v>0.00674150633394538</v>
      </c>
      <c r="Q176" s="14" t="n">
        <v>0.0109327838513409</v>
      </c>
      <c r="R176" s="14" t="n">
        <v>0.0672316547112509</v>
      </c>
      <c r="S176" s="13" t="n">
        <v>0.139869025510703</v>
      </c>
      <c r="T176" s="13" t="n">
        <v>0.162613636363636</v>
      </c>
      <c r="U176" s="15" t="s">
        <v>36</v>
      </c>
      <c r="W176" s="16" t="n">
        <v>-32935.0915262219</v>
      </c>
      <c r="X176" s="16" t="n">
        <f aca="false">-W176/(8.314*D176)</f>
        <v>2.62866717616099</v>
      </c>
      <c r="Y176" s="5" t="n">
        <f aca="false">X176+C176/4 - LN(AN176)</f>
        <v>2.43754539707084</v>
      </c>
      <c r="Z176" s="6" t="n">
        <f aca="false">EXP(Y176)</f>
        <v>11.4449135180876</v>
      </c>
      <c r="AA176" s="8" t="n">
        <v>0.0977717817340449</v>
      </c>
      <c r="AB176" s="8" t="n">
        <v>0.047031598454825</v>
      </c>
      <c r="AC176" s="8" t="n">
        <v>0.181633325989968</v>
      </c>
      <c r="AD176" s="8" t="n">
        <v>0.469490868785885</v>
      </c>
      <c r="AE176" s="8" t="n">
        <v>0.0306638765588258</v>
      </c>
      <c r="AF176" s="8" t="n">
        <v>0.0700366117341066</v>
      </c>
      <c r="AG176" s="8" t="n">
        <v>0.0166815383870021</v>
      </c>
      <c r="AH176" s="8" t="n">
        <v>0.00178445345880612</v>
      </c>
      <c r="AI176" s="17" t="n">
        <f aca="false">R176</f>
        <v>0.0672316547112509</v>
      </c>
      <c r="AJ176" s="17" t="n">
        <f aca="false">Q176</f>
        <v>0.0109327838513409</v>
      </c>
      <c r="AK176" s="8" t="n">
        <v>0</v>
      </c>
      <c r="AL176" s="8" t="n">
        <v>0.00674150633394538</v>
      </c>
      <c r="AM176" s="17" t="n">
        <v>-32935.0915262219</v>
      </c>
      <c r="AN176" s="9" t="n">
        <f aca="false">AJ176/AI176</f>
        <v>0.162613636363636</v>
      </c>
      <c r="AO176" s="8" t="n">
        <f aca="false">AI176-AJ176</f>
        <v>0.05629887085991</v>
      </c>
      <c r="AP176" s="8" t="n">
        <f aca="false">AA176*$BA$3+AB176*$AW$3+AC176*$AY$3+AD176*$AX$3+AE176*$BB$3+AF176*$AZ$3+AG176*BD177</f>
        <v>6924.25748231211</v>
      </c>
      <c r="AQ176" s="8" t="n">
        <f aca="false">AP176/(D176*8.314)</f>
        <v>0.55264969731599</v>
      </c>
      <c r="AR176" s="8" t="n">
        <f aca="false">('[1]Sheet1 (4)'!AO176*$BE$3)/(8.314*'[1]Sheet1 (4)'!D176)</f>
        <v>-0.0638531427544856</v>
      </c>
      <c r="AS176" s="8" t="n">
        <f aca="false">AQ176+AR176</f>
        <v>0.488796554561505</v>
      </c>
      <c r="AT176" s="11" t="n">
        <f aca="false">EXP(AS176)</f>
        <v>1.63035299799849</v>
      </c>
      <c r="AU176" s="8" t="n">
        <v>12.7632107095855</v>
      </c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8" t="n">
        <v>2.54656686927315</v>
      </c>
    </row>
    <row r="177" customFormat="false" ht="13.8" hidden="false" customHeight="false" outlineLevel="0" collapsed="false">
      <c r="A177" s="3" t="n">
        <v>52</v>
      </c>
      <c r="B177" s="13" t="n">
        <v>0.0001</v>
      </c>
      <c r="C177" s="13" t="n">
        <v>-8.46</v>
      </c>
      <c r="D177" s="13" t="n">
        <v>1474</v>
      </c>
      <c r="E177" s="13" t="n">
        <v>0.108967104870272</v>
      </c>
      <c r="F177" s="13" t="n">
        <v>0.017292041760961</v>
      </c>
      <c r="G177" s="13" t="n">
        <v>0.228562996129073</v>
      </c>
      <c r="H177" s="13" t="n">
        <v>0.44539295161049</v>
      </c>
      <c r="I177" s="13" t="n">
        <v>0.0944602380212815</v>
      </c>
      <c r="J177" s="13" t="n">
        <v>0.0436609692303335</v>
      </c>
      <c r="K177" s="13" t="n">
        <v>0.00893645569041914</v>
      </c>
      <c r="L177" s="13" t="n">
        <v>0.00143689132398841</v>
      </c>
      <c r="M177" s="13" t="n">
        <v>0.0367884092588921</v>
      </c>
      <c r="N177" s="13" t="n">
        <v>0.0117961215113533</v>
      </c>
      <c r="O177" s="13" t="n">
        <v>0</v>
      </c>
      <c r="P177" s="13" t="n">
        <v>0.00270582059293578</v>
      </c>
      <c r="Q177" s="14" t="n">
        <v>0.0117961215113533</v>
      </c>
      <c r="R177" s="14" t="n">
        <v>0.0367884092588921</v>
      </c>
      <c r="S177" s="13" t="n">
        <v>0.242795830778663</v>
      </c>
      <c r="T177" s="13" t="n">
        <v>0.320647773279352</v>
      </c>
      <c r="U177" s="15" t="s">
        <v>36</v>
      </c>
      <c r="W177" s="16" t="n">
        <v>-32236.3789454497</v>
      </c>
      <c r="X177" s="16" t="n">
        <f aca="false">-W177/(8.314*D177)</f>
        <v>2.63050268036633</v>
      </c>
      <c r="Y177" s="5" t="n">
        <f aca="false">X177+C177/4 - LN(AN177)</f>
        <v>1.65291471817392</v>
      </c>
      <c r="Z177" s="6" t="n">
        <f aca="false">EXP(Y177)</f>
        <v>5.22217884558056</v>
      </c>
      <c r="AA177" s="8" t="n">
        <v>0.108967104870272</v>
      </c>
      <c r="AB177" s="8" t="n">
        <v>0.017292041760961</v>
      </c>
      <c r="AC177" s="8" t="n">
        <v>0.228562996129073</v>
      </c>
      <c r="AD177" s="8" t="n">
        <v>0.44539295161049</v>
      </c>
      <c r="AE177" s="8" t="n">
        <v>0.0944602380212815</v>
      </c>
      <c r="AF177" s="8" t="n">
        <v>0.0436609692303335</v>
      </c>
      <c r="AG177" s="8" t="n">
        <v>0.00893645569041914</v>
      </c>
      <c r="AH177" s="8" t="n">
        <v>0.00143689132398841</v>
      </c>
      <c r="AI177" s="17" t="n">
        <f aca="false">R177</f>
        <v>0.0367884092588921</v>
      </c>
      <c r="AJ177" s="17" t="n">
        <f aca="false">Q177</f>
        <v>0.0117961215113533</v>
      </c>
      <c r="AK177" s="8" t="n">
        <v>0</v>
      </c>
      <c r="AL177" s="8" t="n">
        <v>0.00270582059293578</v>
      </c>
      <c r="AM177" s="17" t="n">
        <v>-32236.3789454497</v>
      </c>
      <c r="AN177" s="9" t="n">
        <f aca="false">AJ177/AI177</f>
        <v>0.320647773279353</v>
      </c>
      <c r="AO177" s="8" t="n">
        <f aca="false">AI177-AJ177</f>
        <v>0.0249922877475388</v>
      </c>
      <c r="AP177" s="8" t="n">
        <f aca="false">AA177*$BA$3+AB177*$AW$3+AC177*$AY$3+AD177*$AX$3+AE177*$BB$3+AF177*$AZ$3+AG177*BD178</f>
        <v>4424.30572165406</v>
      </c>
      <c r="AQ177" s="8" t="n">
        <f aca="false">AP177/(D177*8.314)</f>
        <v>0.361025290069493</v>
      </c>
      <c r="AR177" s="8" t="n">
        <f aca="false">('[1]Sheet1 (4)'!AO177*$BE$3)/(8.314*'[1]Sheet1 (4)'!D177)</f>
        <v>-0.0289803999023827</v>
      </c>
      <c r="AS177" s="8" t="n">
        <f aca="false">AQ177+AR177</f>
        <v>0.33204489016711</v>
      </c>
      <c r="AT177" s="11" t="n">
        <f aca="false">EXP(AS177)</f>
        <v>1.39381541571511</v>
      </c>
      <c r="AU177" s="8" t="n">
        <v>7.31916761894623</v>
      </c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8" t="n">
        <v>1.99049660824867</v>
      </c>
    </row>
    <row r="178" customFormat="false" ht="13.8" hidden="false" customHeight="false" outlineLevel="0" collapsed="false">
      <c r="A178" s="3" t="n">
        <v>53</v>
      </c>
      <c r="B178" s="13" t="n">
        <v>0.0001</v>
      </c>
      <c r="C178" s="13" t="n">
        <v>-8.46</v>
      </c>
      <c r="D178" s="13" t="n">
        <v>1474</v>
      </c>
      <c r="E178" s="13" t="n">
        <v>0.0664991691350089</v>
      </c>
      <c r="F178" s="13" t="n">
        <v>0.0828575973434966</v>
      </c>
      <c r="G178" s="13" t="n">
        <v>0.160009348417533</v>
      </c>
      <c r="H178" s="13" t="n">
        <v>0.38097410737319</v>
      </c>
      <c r="I178" s="13" t="n">
        <v>0.021809413646018</v>
      </c>
      <c r="J178" s="13" t="n">
        <v>0.139112902756386</v>
      </c>
      <c r="K178" s="13" t="n">
        <v>0.0351100585596296</v>
      </c>
      <c r="L178" s="13" t="n">
        <v>0.00216863704096511</v>
      </c>
      <c r="M178" s="13" t="n">
        <v>0.0764036264163972</v>
      </c>
      <c r="N178" s="13" t="n">
        <v>0.0226363539134295</v>
      </c>
      <c r="O178" s="13" t="n">
        <v>0</v>
      </c>
      <c r="P178" s="13" t="n">
        <v>0.0124187853979458</v>
      </c>
      <c r="Q178" s="14" t="n">
        <v>0.0226363539134295</v>
      </c>
      <c r="R178" s="14" t="n">
        <v>0.0764036264163972</v>
      </c>
      <c r="S178" s="13" t="n">
        <v>0.22855773838045</v>
      </c>
      <c r="T178" s="13" t="n">
        <v>0.296273291925466</v>
      </c>
      <c r="U178" s="15" t="s">
        <v>36</v>
      </c>
      <c r="W178" s="16" t="n">
        <v>-32236.3789454497</v>
      </c>
      <c r="X178" s="16" t="n">
        <f aca="false">-W178/(8.314*D178)</f>
        <v>2.63050268036633</v>
      </c>
      <c r="Y178" s="5" t="n">
        <f aca="false">X178+C178/4 - LN(AN178)</f>
        <v>1.73197564745649</v>
      </c>
      <c r="Z178" s="6" t="n">
        <f aca="false">EXP(Y178)</f>
        <v>5.65180886748038</v>
      </c>
      <c r="AA178" s="8" t="n">
        <v>0.0664991691350089</v>
      </c>
      <c r="AB178" s="8" t="n">
        <v>0.0828575973434966</v>
      </c>
      <c r="AC178" s="8" t="n">
        <v>0.160009348417533</v>
      </c>
      <c r="AD178" s="8" t="n">
        <v>0.38097410737319</v>
      </c>
      <c r="AE178" s="8" t="n">
        <v>0.021809413646018</v>
      </c>
      <c r="AF178" s="8" t="n">
        <v>0.139112902756386</v>
      </c>
      <c r="AG178" s="8" t="n">
        <v>0.0351100585596296</v>
      </c>
      <c r="AH178" s="8" t="n">
        <v>0.00216863704096511</v>
      </c>
      <c r="AI178" s="17" t="n">
        <f aca="false">R178</f>
        <v>0.0764036264163972</v>
      </c>
      <c r="AJ178" s="17" t="n">
        <f aca="false">Q178</f>
        <v>0.0226363539134295</v>
      </c>
      <c r="AK178" s="8" t="n">
        <v>0</v>
      </c>
      <c r="AL178" s="8" t="n">
        <v>0.0124187853979458</v>
      </c>
      <c r="AM178" s="17" t="n">
        <v>-32236.3789454497</v>
      </c>
      <c r="AN178" s="9" t="n">
        <f aca="false">AJ178/AI178</f>
        <v>0.296273291925466</v>
      </c>
      <c r="AO178" s="8" t="n">
        <f aca="false">AI178-AJ178</f>
        <v>0.0537672725029677</v>
      </c>
      <c r="AP178" s="8" t="n">
        <f aca="false">AA178*$BA$3+AB178*$AW$3+AC178*$AY$3+AD178*$AX$3+AE178*$BB$3+AF178*$AZ$3+AG178*BD179</f>
        <v>4604.39975384757</v>
      </c>
      <c r="AQ178" s="8" t="n">
        <f aca="false">AP178/(D178*8.314)</f>
        <v>0.375721042194899</v>
      </c>
      <c r="AR178" s="8" t="n">
        <f aca="false">('[1]Sheet1 (4)'!AO178*$BE$3)/(8.314*'[1]Sheet1 (4)'!D178)</f>
        <v>-0.0623471158197528</v>
      </c>
      <c r="AS178" s="8" t="n">
        <f aca="false">AQ178+AR178</f>
        <v>0.313373926375146</v>
      </c>
      <c r="AT178" s="11" t="n">
        <f aca="false">EXP(AS178)</f>
        <v>1.36803297901262</v>
      </c>
      <c r="AU178" s="8" t="n">
        <v>7.92131745666721</v>
      </c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8" t="n">
        <v>2.06955753753124</v>
      </c>
    </row>
    <row r="179" customFormat="false" ht="13.8" hidden="false" customHeight="false" outlineLevel="0" collapsed="false">
      <c r="A179" s="3" t="n">
        <v>54</v>
      </c>
      <c r="B179" s="13" t="n">
        <v>0.0001</v>
      </c>
      <c r="C179" s="13" t="n">
        <v>-8.03</v>
      </c>
      <c r="D179" s="13" t="n">
        <v>1507</v>
      </c>
      <c r="E179" s="13" t="n">
        <v>0.0704220186673383</v>
      </c>
      <c r="F179" s="13" t="n">
        <v>0.0952369774952416</v>
      </c>
      <c r="G179" s="13" t="n">
        <v>0.182779659039129</v>
      </c>
      <c r="H179" s="13" t="n">
        <v>0.433705738965914</v>
      </c>
      <c r="I179" s="13" t="n">
        <v>0.0270562894060736</v>
      </c>
      <c r="J179" s="13" t="n">
        <v>0.0999929788273822</v>
      </c>
      <c r="K179" s="13" t="n">
        <v>0.0154566623679001</v>
      </c>
      <c r="L179" s="13" t="n">
        <v>0.00153955047862305</v>
      </c>
      <c r="M179" s="13" t="n">
        <v>0.0597315650001993</v>
      </c>
      <c r="N179" s="13" t="n">
        <v>0.00914165829825385</v>
      </c>
      <c r="O179" s="13" t="n">
        <v>0.000215446836616039</v>
      </c>
      <c r="P179" s="13" t="n">
        <v>0.00472145461732898</v>
      </c>
      <c r="Q179" s="14" t="n">
        <v>0.00914165829825385</v>
      </c>
      <c r="R179" s="14" t="n">
        <v>0.0597315650001993</v>
      </c>
      <c r="S179" s="13" t="n">
        <v>0.132731675104556</v>
      </c>
      <c r="T179" s="13" t="n">
        <v>0.153045685279188</v>
      </c>
      <c r="U179" s="15" t="s">
        <v>36</v>
      </c>
      <c r="W179" s="16" t="n">
        <v>-32935.0915262219</v>
      </c>
      <c r="X179" s="16" t="n">
        <f aca="false">-W179/(8.314*D179)</f>
        <v>2.62866717616099</v>
      </c>
      <c r="Y179" s="5" t="n">
        <f aca="false">X179+C179/4 - LN(AN179)</f>
        <v>2.49818598172578</v>
      </c>
      <c r="Z179" s="6" t="n">
        <f aca="false">EXP(Y179)</f>
        <v>12.1604147261553</v>
      </c>
      <c r="AA179" s="8" t="n">
        <v>0.0704220186673383</v>
      </c>
      <c r="AB179" s="8" t="n">
        <v>0.0952369774952416</v>
      </c>
      <c r="AC179" s="8" t="n">
        <v>0.182779659039129</v>
      </c>
      <c r="AD179" s="8" t="n">
        <v>0.433705738965914</v>
      </c>
      <c r="AE179" s="8" t="n">
        <v>0.0270562894060736</v>
      </c>
      <c r="AF179" s="8" t="n">
        <v>0.0999929788273822</v>
      </c>
      <c r="AG179" s="8" t="n">
        <v>0.0154566623679001</v>
      </c>
      <c r="AH179" s="8" t="n">
        <v>0.00153955047862305</v>
      </c>
      <c r="AI179" s="17" t="n">
        <f aca="false">R179</f>
        <v>0.0597315650001993</v>
      </c>
      <c r="AJ179" s="17" t="n">
        <f aca="false">Q179</f>
        <v>0.00914165829825385</v>
      </c>
      <c r="AK179" s="8" t="n">
        <v>0.000215446836616039</v>
      </c>
      <c r="AL179" s="8" t="n">
        <v>0.00472145461732898</v>
      </c>
      <c r="AM179" s="17" t="n">
        <v>-32935.0915262219</v>
      </c>
      <c r="AN179" s="9" t="n">
        <f aca="false">AJ179/AI179</f>
        <v>0.153045685279188</v>
      </c>
      <c r="AO179" s="8" t="n">
        <f aca="false">AI179-AJ179</f>
        <v>0.0505899067019455</v>
      </c>
      <c r="AP179" s="8" t="n">
        <f aca="false">AA179*$BA$3+AB179*$AW$3+AC179*$AY$3+AD179*$AX$3+AE179*$BB$3+AF179*$AZ$3+AG179*BD180</f>
        <v>8589.03099231677</v>
      </c>
      <c r="AQ179" s="8" t="n">
        <f aca="false">AP179/(D179*8.314)</f>
        <v>0.685521211518628</v>
      </c>
      <c r="AR179" s="8" t="n">
        <f aca="false">('[1]Sheet1 (4)'!AO179*$BE$3)/(8.314*'[1]Sheet1 (4)'!D179)</f>
        <v>-0.0573781407199717</v>
      </c>
      <c r="AS179" s="8" t="n">
        <f aca="false">AQ179+AR179</f>
        <v>0.628143070798656</v>
      </c>
      <c r="AT179" s="11" t="n">
        <f aca="false">EXP(AS179)</f>
        <v>1.87412722452346</v>
      </c>
      <c r="AU179" s="8" t="n">
        <v>13.5611278513008</v>
      </c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8" t="n">
        <v>2.6072074539281</v>
      </c>
    </row>
    <row r="180" customFormat="false" ht="13.8" hidden="false" customHeight="false" outlineLevel="0" collapsed="false">
      <c r="A180" s="3" t="n">
        <v>55</v>
      </c>
      <c r="B180" s="13" t="n">
        <v>0.0001</v>
      </c>
      <c r="C180" s="13" t="n">
        <v>-8.46</v>
      </c>
      <c r="D180" s="13" t="n">
        <v>1474</v>
      </c>
      <c r="E180" s="13" t="n">
        <v>0.102943914228855</v>
      </c>
      <c r="F180" s="13" t="n">
        <v>0.0431066604821943</v>
      </c>
      <c r="G180" s="13" t="n">
        <v>0.206933436438644</v>
      </c>
      <c r="H180" s="13" t="n">
        <v>0.450316351619283</v>
      </c>
      <c r="I180" s="13" t="n">
        <v>0.0387828921055608</v>
      </c>
      <c r="J180" s="13" t="n">
        <v>0.0759498303733899</v>
      </c>
      <c r="K180" s="13" t="n">
        <v>0.010906566442565</v>
      </c>
      <c r="L180" s="13" t="n">
        <v>0.00146690227534724</v>
      </c>
      <c r="M180" s="13" t="n">
        <v>0.0545865647728668</v>
      </c>
      <c r="N180" s="13" t="n">
        <v>0.0104687604028186</v>
      </c>
      <c r="O180" s="13" t="n">
        <v>0</v>
      </c>
      <c r="P180" s="13" t="n">
        <v>0.00453812085847526</v>
      </c>
      <c r="Q180" s="14" t="n">
        <v>0.0104687604028186</v>
      </c>
      <c r="R180" s="14" t="n">
        <v>0.0545865647728668</v>
      </c>
      <c r="S180" s="13" t="n">
        <v>0.160920883487203</v>
      </c>
      <c r="T180" s="13" t="n">
        <v>0.191782729805014</v>
      </c>
      <c r="U180" s="15" t="s">
        <v>36</v>
      </c>
      <c r="W180" s="16" t="n">
        <v>-32236.3789454497</v>
      </c>
      <c r="X180" s="16" t="n">
        <f aca="false">-W180/(8.314*D180)</f>
        <v>2.63050268036633</v>
      </c>
      <c r="Y180" s="5" t="n">
        <f aca="false">X180+C180/4 - LN(AN180)</f>
        <v>2.16689484367994</v>
      </c>
      <c r="Z180" s="6" t="n">
        <f aca="false">EXP(Y180)</f>
        <v>8.73113037969791</v>
      </c>
      <c r="AA180" s="8" t="n">
        <v>0.102943914228855</v>
      </c>
      <c r="AB180" s="8" t="n">
        <v>0.0431066604821943</v>
      </c>
      <c r="AC180" s="8" t="n">
        <v>0.206933436438644</v>
      </c>
      <c r="AD180" s="8" t="n">
        <v>0.450316351619283</v>
      </c>
      <c r="AE180" s="8" t="n">
        <v>0.0387828921055608</v>
      </c>
      <c r="AF180" s="8" t="n">
        <v>0.0759498303733899</v>
      </c>
      <c r="AG180" s="8" t="n">
        <v>0.010906566442565</v>
      </c>
      <c r="AH180" s="8" t="n">
        <v>0.00146690227534724</v>
      </c>
      <c r="AI180" s="17" t="n">
        <f aca="false">R180</f>
        <v>0.0545865647728668</v>
      </c>
      <c r="AJ180" s="17" t="n">
        <f aca="false">Q180</f>
        <v>0.0104687604028186</v>
      </c>
      <c r="AK180" s="8" t="n">
        <v>0</v>
      </c>
      <c r="AL180" s="8" t="n">
        <v>0.00453812085847526</v>
      </c>
      <c r="AM180" s="17" t="n">
        <v>-32236.3789454497</v>
      </c>
      <c r="AN180" s="9" t="n">
        <f aca="false">AJ180/AI180</f>
        <v>0.191782729805014</v>
      </c>
      <c r="AO180" s="8" t="n">
        <f aca="false">AI180-AJ180</f>
        <v>0.0441178043700482</v>
      </c>
      <c r="AP180" s="8" t="n">
        <f aca="false">AA180*$BA$3+AB180*$AW$3+AC180*$AY$3+AD180*$AX$3+AE180*$BB$3+AF180*$AZ$3+AG180*BD181</f>
        <v>6774.66080150093</v>
      </c>
      <c r="AQ180" s="8" t="n">
        <f aca="false">AP180/(D180*8.314)</f>
        <v>0.55281529687553</v>
      </c>
      <c r="AR180" s="8" t="n">
        <f aca="false">('[1]Sheet1 (4)'!AO180*$BE$3)/(8.314*'[1]Sheet1 (4)'!D180)</f>
        <v>-0.0511578462273825</v>
      </c>
      <c r="AS180" s="8" t="n">
        <f aca="false">AQ180+AR180</f>
        <v>0.501657450648148</v>
      </c>
      <c r="AT180" s="11" t="n">
        <f aca="false">EXP(AS180)</f>
        <v>1.65145621072682</v>
      </c>
      <c r="AU180" s="8" t="n">
        <v>12.2371540005689</v>
      </c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8" t="n">
        <v>2.50447673375469</v>
      </c>
    </row>
    <row r="181" customFormat="false" ht="13.8" hidden="false" customHeight="false" outlineLevel="0" collapsed="false">
      <c r="A181" s="3" t="n">
        <v>56</v>
      </c>
      <c r="B181" s="13" t="n">
        <v>0.0001</v>
      </c>
      <c r="C181" s="13" t="n">
        <v>-8.03</v>
      </c>
      <c r="D181" s="13" t="n">
        <v>1507</v>
      </c>
      <c r="E181" s="13" t="n">
        <v>0.108329590154247</v>
      </c>
      <c r="F181" s="13" t="n">
        <v>0.0192571041243667</v>
      </c>
      <c r="G181" s="13" t="n">
        <v>0.167443630727319</v>
      </c>
      <c r="H181" s="13" t="n">
        <v>0.564505613468246</v>
      </c>
      <c r="I181" s="13" t="n">
        <v>0.0531759005669027</v>
      </c>
      <c r="J181" s="13" t="n">
        <v>0.0343382072515686</v>
      </c>
      <c r="K181" s="13" t="n">
        <v>0.00465273246545345</v>
      </c>
      <c r="L181" s="13" t="n">
        <v>0.00117241453406054</v>
      </c>
      <c r="M181" s="13" t="n">
        <v>0.0363283499068788</v>
      </c>
      <c r="N181" s="13" t="n">
        <v>0.0096978222209041</v>
      </c>
      <c r="O181" s="13" t="n">
        <v>0</v>
      </c>
      <c r="P181" s="13" t="n">
        <v>0.00109863458005325</v>
      </c>
      <c r="Q181" s="14" t="n">
        <v>0.0096978222209041</v>
      </c>
      <c r="R181" s="14" t="n">
        <v>0.0363283499068788</v>
      </c>
      <c r="S181" s="13" t="n">
        <v>0.210702341137124</v>
      </c>
      <c r="T181" s="13" t="n">
        <v>0.266949152542373</v>
      </c>
      <c r="U181" s="15" t="s">
        <v>36</v>
      </c>
      <c r="W181" s="16" t="n">
        <v>-32935.0915262219</v>
      </c>
      <c r="X181" s="16" t="n">
        <f aca="false">-W181/(8.314*D181)</f>
        <v>2.62866717616099</v>
      </c>
      <c r="Y181" s="5" t="n">
        <f aca="false">X181+C181/4 - LN(AN181)</f>
        <v>1.94186425479506</v>
      </c>
      <c r="Z181" s="6" t="n">
        <f aca="false">EXP(Y181)</f>
        <v>6.97173595540127</v>
      </c>
      <c r="AA181" s="8" t="n">
        <v>0.108329590154247</v>
      </c>
      <c r="AB181" s="8" t="n">
        <v>0.0192571041243667</v>
      </c>
      <c r="AC181" s="8" t="n">
        <v>0.167443630727319</v>
      </c>
      <c r="AD181" s="8" t="n">
        <v>0.564505613468246</v>
      </c>
      <c r="AE181" s="8" t="n">
        <v>0.0531759005669027</v>
      </c>
      <c r="AF181" s="8" t="n">
        <v>0.0343382072515686</v>
      </c>
      <c r="AG181" s="8" t="n">
        <v>0.00465273246545345</v>
      </c>
      <c r="AH181" s="8" t="n">
        <v>0.00117241453406054</v>
      </c>
      <c r="AI181" s="17" t="n">
        <f aca="false">R181</f>
        <v>0.0363283499068788</v>
      </c>
      <c r="AJ181" s="17" t="n">
        <f aca="false">Q181</f>
        <v>0.0096978222209041</v>
      </c>
      <c r="AK181" s="8" t="n">
        <v>0</v>
      </c>
      <c r="AL181" s="8" t="n">
        <v>0.00109863458005325</v>
      </c>
      <c r="AM181" s="17" t="n">
        <v>-32935.0915262219</v>
      </c>
      <c r="AN181" s="9" t="n">
        <f aca="false">AJ181/AI181</f>
        <v>0.266949152542373</v>
      </c>
      <c r="AO181" s="8" t="n">
        <f aca="false">AI181-AJ181</f>
        <v>0.0266305276859747</v>
      </c>
      <c r="AP181" s="8" t="n">
        <f aca="false">AA181*$BA$3+AB181*$AW$3+AC181*$AY$3+AD181*$AX$3+AE181*$BB$3+AF181*$AZ$3+AG181*BD182</f>
        <v>5607.6450631271</v>
      </c>
      <c r="AQ181" s="8" t="n">
        <f aca="false">AP181/(D181*8.314)</f>
        <v>0.447566162106074</v>
      </c>
      <c r="AR181" s="8" t="n">
        <f aca="false">('[1]Sheet1 (4)'!AO181*$BE$3)/(8.314*'[1]Sheet1 (4)'!D181)</f>
        <v>-0.0302038541801501</v>
      </c>
      <c r="AS181" s="8" t="n">
        <f aca="false">AQ181+AR181</f>
        <v>0.417362307925924</v>
      </c>
      <c r="AT181" s="11" t="n">
        <f aca="false">EXP(AS181)</f>
        <v>1.51795237949683</v>
      </c>
      <c r="AU181" s="8" t="n">
        <v>7.77478439393645</v>
      </c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8" t="n">
        <v>2.05088572699738</v>
      </c>
    </row>
    <row r="182" customFormat="false" ht="13.8" hidden="false" customHeight="false" outlineLevel="0" collapsed="false">
      <c r="A182" s="3" t="n">
        <v>0</v>
      </c>
      <c r="B182" s="13" t="n">
        <v>0.0001</v>
      </c>
      <c r="C182" s="13" t="n">
        <v>-0.68</v>
      </c>
      <c r="D182" s="13" t="n">
        <v>1615</v>
      </c>
      <c r="E182" s="13" t="n">
        <v>0.0740766405464217</v>
      </c>
      <c r="F182" s="13" t="n">
        <v>0.0038367665926581</v>
      </c>
      <c r="G182" s="13" t="n">
        <v>0.156479892406448</v>
      </c>
      <c r="H182" s="13" t="n">
        <v>0.6840812732243</v>
      </c>
      <c r="I182" s="13" t="n">
        <v>0.0529709619411899</v>
      </c>
      <c r="J182" s="13" t="n">
        <v>0.0128907237372375</v>
      </c>
      <c r="K182" s="13" t="n">
        <v>0.00185196196805181</v>
      </c>
      <c r="L182" s="13" t="n">
        <v>0.000320682575785037</v>
      </c>
      <c r="M182" s="13" t="n">
        <v>0.00505253213847981</v>
      </c>
      <c r="N182" s="13" t="n">
        <v>0.00802878935130307</v>
      </c>
      <c r="O182" s="13" t="n">
        <v>0</v>
      </c>
      <c r="P182" s="13" t="n">
        <v>0.000409775518124883</v>
      </c>
      <c r="Q182" s="14" t="n">
        <v>0.00802878935130307</v>
      </c>
      <c r="R182" s="14" t="n">
        <v>0.00505253213847981</v>
      </c>
      <c r="S182" s="13" t="n">
        <v>0.613759806879903</v>
      </c>
      <c r="T182" s="13" t="n">
        <v>1.5890625</v>
      </c>
      <c r="U182" s="15" t="s">
        <v>37</v>
      </c>
      <c r="W182" s="16" t="n">
        <v>-35087.7001588733</v>
      </c>
      <c r="X182" s="16" t="n">
        <f aca="false">-W182/(8.314*D182)</f>
        <v>2.61319823542618</v>
      </c>
      <c r="Y182" s="5" t="n">
        <f aca="false">X182+C182/4 - LN(AN182)</f>
        <v>1.98005401573134</v>
      </c>
      <c r="Z182" s="6" t="n">
        <f aca="false">EXP(Y182)</f>
        <v>7.24313421778654</v>
      </c>
      <c r="AA182" s="8" t="n">
        <v>0.0740766405464217</v>
      </c>
      <c r="AB182" s="8" t="n">
        <v>0.0038367665926581</v>
      </c>
      <c r="AC182" s="8" t="n">
        <v>0.156479892406448</v>
      </c>
      <c r="AD182" s="8" t="n">
        <v>0.6840812732243</v>
      </c>
      <c r="AE182" s="8" t="n">
        <v>0.0529709619411899</v>
      </c>
      <c r="AF182" s="8" t="n">
        <v>0.0128907237372375</v>
      </c>
      <c r="AG182" s="8" t="n">
        <v>0.00185196196805181</v>
      </c>
      <c r="AH182" s="8" t="n">
        <v>0.000320682575785037</v>
      </c>
      <c r="AI182" s="17" t="n">
        <f aca="false">R182</f>
        <v>0.00505253213847981</v>
      </c>
      <c r="AJ182" s="17" t="n">
        <f aca="false">Q182</f>
        <v>0.00802878935130307</v>
      </c>
      <c r="AK182" s="8" t="n">
        <v>0</v>
      </c>
      <c r="AL182" s="8" t="n">
        <v>0.000409775518124883</v>
      </c>
      <c r="AM182" s="17" t="n">
        <v>-35087.7001588733</v>
      </c>
      <c r="AN182" s="9" t="n">
        <f aca="false">AJ182/AI182</f>
        <v>1.5890625</v>
      </c>
      <c r="AO182" s="8" t="n">
        <f aca="false">AI182-AJ182</f>
        <v>-0.00297625721282326</v>
      </c>
      <c r="AP182" s="8" t="n">
        <f aca="false">AA182*$BA$3+AB182*$AW$3+AC182*$AY$3+AD182*$AX$3+AE182*$BB$3+AF182*$AZ$3+AG182*BD183</f>
        <v>5909.385250936</v>
      </c>
      <c r="AQ182" s="8" t="n">
        <f aca="false">AP182/(D182*8.314)</f>
        <v>0.440108500707598</v>
      </c>
      <c r="AR182" s="8" t="n">
        <f aca="false">('[1]Sheet1 (4)'!AO182*$BE$3)/(8.314*'[1]Sheet1 (4)'!D182)</f>
        <v>0.00314987833487736</v>
      </c>
      <c r="AS182" s="8" t="n">
        <f aca="false">AQ182+AR182</f>
        <v>0.443258379042475</v>
      </c>
      <c r="AT182" s="11" t="n">
        <f aca="false">EXP(AS182)</f>
        <v>1.55777477870366</v>
      </c>
      <c r="AU182" s="8" t="n">
        <v>4.20079307569669</v>
      </c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8" t="n">
        <v>1.43527333501048</v>
      </c>
    </row>
    <row r="183" customFormat="false" ht="13.8" hidden="false" customHeight="false" outlineLevel="0" collapsed="false">
      <c r="A183" s="3" t="n">
        <v>1</v>
      </c>
      <c r="B183" s="13" t="n">
        <v>0.0001</v>
      </c>
      <c r="C183" s="13" t="n">
        <v>-0.68</v>
      </c>
      <c r="D183" s="13" t="n">
        <v>1617</v>
      </c>
      <c r="E183" s="13" t="n">
        <v>0.111919834332903</v>
      </c>
      <c r="F183" s="13" t="n">
        <v>0.00256789751471052</v>
      </c>
      <c r="G183" s="13" t="n">
        <v>0.0898484402750566</v>
      </c>
      <c r="H183" s="13" t="n">
        <v>0.675547260999587</v>
      </c>
      <c r="I183" s="13" t="n">
        <v>0.0462585793430123</v>
      </c>
      <c r="J183" s="13" t="n">
        <v>0.00529883614146616</v>
      </c>
      <c r="K183" s="13" t="n">
        <v>0.00200225927072945</v>
      </c>
      <c r="L183" s="13" t="n">
        <v>0.00193165774496325</v>
      </c>
      <c r="M183" s="13" t="n">
        <v>0.0125224631890204</v>
      </c>
      <c r="N183" s="13" t="n">
        <v>0.0519999246728881</v>
      </c>
      <c r="O183" s="13" t="n">
        <v>0</v>
      </c>
      <c r="P183" s="13" t="n">
        <v>0.000102846515663313</v>
      </c>
      <c r="Q183" s="14" t="n">
        <v>0.0519999246728881</v>
      </c>
      <c r="R183" s="14" t="n">
        <v>0.0125224631890204</v>
      </c>
      <c r="S183" s="13" t="n">
        <v>0.805920648568972</v>
      </c>
      <c r="T183" s="13" t="n">
        <v>4.15253164556962</v>
      </c>
      <c r="U183" s="15" t="s">
        <v>37</v>
      </c>
      <c r="W183" s="16" t="n">
        <v>-35125.7687801357</v>
      </c>
      <c r="X183" s="16" t="n">
        <f aca="false">-W183/(8.314*D183)</f>
        <v>2.61279777842559</v>
      </c>
      <c r="Y183" s="5" t="n">
        <f aca="false">X183+C183/4 - LN(AN183)</f>
        <v>1.01907959510172</v>
      </c>
      <c r="Z183" s="6" t="n">
        <f aca="false">EXP(Y183)</f>
        <v>2.77064347620864</v>
      </c>
      <c r="AA183" s="8" t="n">
        <v>0.111919834332903</v>
      </c>
      <c r="AB183" s="8" t="n">
        <v>0.00256789751471052</v>
      </c>
      <c r="AC183" s="8" t="n">
        <v>0.0898484402750566</v>
      </c>
      <c r="AD183" s="8" t="n">
        <v>0.675547260999587</v>
      </c>
      <c r="AE183" s="8" t="n">
        <v>0.0462585793430123</v>
      </c>
      <c r="AF183" s="8" t="n">
        <v>0.00529883614146616</v>
      </c>
      <c r="AG183" s="8" t="n">
        <v>0.00200225927072945</v>
      </c>
      <c r="AH183" s="8" t="n">
        <v>0.00193165774496325</v>
      </c>
      <c r="AI183" s="17" t="n">
        <f aca="false">R183</f>
        <v>0.0125224631890204</v>
      </c>
      <c r="AJ183" s="17" t="n">
        <f aca="false">Q183</f>
        <v>0.0519999246728881</v>
      </c>
      <c r="AK183" s="8" t="n">
        <v>0</v>
      </c>
      <c r="AL183" s="8" t="n">
        <v>0.000102846515663313</v>
      </c>
      <c r="AM183" s="17" t="n">
        <v>-35125.7687801357</v>
      </c>
      <c r="AN183" s="9" t="n">
        <f aca="false">AJ183/AI183</f>
        <v>4.15253164556964</v>
      </c>
      <c r="AO183" s="8" t="n">
        <f aca="false">AI183-AJ183</f>
        <v>-0.0394774614838677</v>
      </c>
      <c r="AP183" s="8" t="n">
        <f aca="false">AA183*$BA$3+AB183*$AW$3+AC183*$AY$3+AD183*$AX$3+AE183*$BB$3+AF183*$AZ$3+AG183*BD184</f>
        <v>3897.35052881369</v>
      </c>
      <c r="AQ183" s="8" t="n">
        <f aca="false">AP183/(D183*8.314)</f>
        <v>0.28990080949314</v>
      </c>
      <c r="AR183" s="8" t="n">
        <f aca="false">('[1]Sheet1 (4)'!AO183*$BE$3)/(8.314*'[1]Sheet1 (4)'!D183)</f>
        <v>0.0417287181222325</v>
      </c>
      <c r="AS183" s="8" t="n">
        <f aca="false">AQ183+AR183</f>
        <v>0.331629527615373</v>
      </c>
      <c r="AT183" s="11" t="n">
        <f aca="false">EXP(AS183)</f>
        <v>1.39323659720548</v>
      </c>
      <c r="AU183" s="8" t="n">
        <v>1.58948675752083</v>
      </c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8" t="n">
        <v>0.463411170110884</v>
      </c>
    </row>
    <row r="184" customFormat="false" ht="13.8" hidden="false" customHeight="false" outlineLevel="0" collapsed="false">
      <c r="A184" s="3" t="n">
        <v>2</v>
      </c>
      <c r="B184" s="13" t="n">
        <v>0.0001</v>
      </c>
      <c r="C184" s="13" t="n">
        <v>-0.68</v>
      </c>
      <c r="D184" s="13" t="n">
        <v>1613</v>
      </c>
      <c r="E184" s="13" t="n">
        <v>0.106761564332562</v>
      </c>
      <c r="F184" s="13" t="n">
        <v>0.00298547157991831</v>
      </c>
      <c r="G184" s="13" t="n">
        <v>0.125551484556042</v>
      </c>
      <c r="H184" s="13" t="n">
        <v>0.655382094448733</v>
      </c>
      <c r="I184" s="13" t="n">
        <v>0.0529943891389754</v>
      </c>
      <c r="J184" s="13" t="n">
        <v>0.00406186609512695</v>
      </c>
      <c r="K184" s="13" t="n">
        <v>0.00349177962563544</v>
      </c>
      <c r="L184" s="13" t="n">
        <v>0.00216556471644286</v>
      </c>
      <c r="M184" s="13" t="n">
        <v>0.00560763180355026</v>
      </c>
      <c r="N184" s="13" t="n">
        <v>0.040588196955556</v>
      </c>
      <c r="O184" s="13" t="n">
        <v>0</v>
      </c>
      <c r="P184" s="13" t="n">
        <v>0.000409956747458068</v>
      </c>
      <c r="Q184" s="14" t="n">
        <v>0.040588196955556</v>
      </c>
      <c r="R184" s="14" t="n">
        <v>0.00560763180355026</v>
      </c>
      <c r="S184" s="13" t="n">
        <v>0.878611728500598</v>
      </c>
      <c r="T184" s="13" t="n">
        <v>7.23802816901409</v>
      </c>
      <c r="U184" s="15" t="s">
        <v>37</v>
      </c>
      <c r="W184" s="16" t="n">
        <v>-35049.5698309874</v>
      </c>
      <c r="X184" s="16" t="n">
        <f aca="false">-W184/(8.314*D184)</f>
        <v>2.61359508412803</v>
      </c>
      <c r="Y184" s="5" t="n">
        <f aca="false">X184+C184/4 - LN(AN184)</f>
        <v>0.464246267171161</v>
      </c>
      <c r="Z184" s="6" t="n">
        <f aca="false">EXP(Y184)</f>
        <v>1.59081468763748</v>
      </c>
      <c r="AA184" s="8" t="n">
        <v>0.106761564332562</v>
      </c>
      <c r="AB184" s="8" t="n">
        <v>0.00298547157991831</v>
      </c>
      <c r="AC184" s="8" t="n">
        <v>0.125551484556042</v>
      </c>
      <c r="AD184" s="8" t="n">
        <v>0.655382094448733</v>
      </c>
      <c r="AE184" s="8" t="n">
        <v>0.0529943891389754</v>
      </c>
      <c r="AF184" s="8" t="n">
        <v>0.00406186609512695</v>
      </c>
      <c r="AG184" s="8" t="n">
        <v>0.00349177962563544</v>
      </c>
      <c r="AH184" s="8" t="n">
        <v>0.00216556471644286</v>
      </c>
      <c r="AI184" s="17" t="n">
        <f aca="false">R184</f>
        <v>0.00560763180355026</v>
      </c>
      <c r="AJ184" s="17" t="n">
        <f aca="false">Q184</f>
        <v>0.040588196955556</v>
      </c>
      <c r="AK184" s="8" t="n">
        <v>0</v>
      </c>
      <c r="AL184" s="8" t="n">
        <v>0.000409956747458068</v>
      </c>
      <c r="AM184" s="17" t="n">
        <v>-35049.5698309874</v>
      </c>
      <c r="AN184" s="9" t="n">
        <f aca="false">AJ184/AI184</f>
        <v>7.23802816901408</v>
      </c>
      <c r="AO184" s="8" t="n">
        <f aca="false">AI184-AJ184</f>
        <v>-0.0349805651520057</v>
      </c>
      <c r="AP184" s="8" t="n">
        <f aca="false">AA184*$BA$3+AB184*$AW$3+AC184*$AY$3+AD184*$AX$3+AE184*$BB$3+AF184*$AZ$3+AG184*BD185</f>
        <v>4964.84653521001</v>
      </c>
      <c r="AQ184" s="8" t="n">
        <f aca="false">AP184/(D184*8.314)</f>
        <v>0.370221333969205</v>
      </c>
      <c r="AR184" s="8" t="n">
        <f aca="false">('[1]Sheet1 (4)'!AO184*$BE$3)/(8.314*'[1]Sheet1 (4)'!D184)</f>
        <v>0.0370670735216234</v>
      </c>
      <c r="AS184" s="8" t="n">
        <f aca="false">AQ184+AR184</f>
        <v>0.407288407490828</v>
      </c>
      <c r="AT184" s="11" t="n">
        <f aca="false">EXP(AS184)</f>
        <v>1.50273744390552</v>
      </c>
      <c r="AU184" s="8" t="n">
        <v>0.932761474971521</v>
      </c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8" t="n">
        <v>-0.0696057646552599</v>
      </c>
    </row>
    <row r="185" customFormat="false" ht="13.8" hidden="false" customHeight="false" outlineLevel="0" collapsed="false">
      <c r="A185" s="3" t="n">
        <v>3</v>
      </c>
      <c r="B185" s="13" t="n">
        <v>0.0001</v>
      </c>
      <c r="C185" s="13" t="n">
        <v>-0.68</v>
      </c>
      <c r="D185" s="13" t="n">
        <v>1617</v>
      </c>
      <c r="E185" s="13" t="n">
        <v>0.102028662208886</v>
      </c>
      <c r="F185" s="13" t="n">
        <v>0.0199776086383389</v>
      </c>
      <c r="G185" s="13" t="n">
        <v>0.17158883931243</v>
      </c>
      <c r="H185" s="13" t="n">
        <v>0.573622804678458</v>
      </c>
      <c r="I185" s="13" t="n">
        <v>0.0448240348558475</v>
      </c>
      <c r="J185" s="13" t="n">
        <v>0.035424830502549</v>
      </c>
      <c r="K185" s="13" t="n">
        <v>0.00469179865316686</v>
      </c>
      <c r="L185" s="13" t="n">
        <v>0.00118225859163437</v>
      </c>
      <c r="M185" s="13" t="n">
        <v>0.0101673144196674</v>
      </c>
      <c r="N185" s="13" t="n">
        <v>0.0354847034555111</v>
      </c>
      <c r="O185" s="13" t="n">
        <v>0</v>
      </c>
      <c r="P185" s="13" t="n">
        <v>0.00100714468351058</v>
      </c>
      <c r="Q185" s="14" t="n">
        <v>0.0354847034555111</v>
      </c>
      <c r="R185" s="14" t="n">
        <v>0.0101673144196674</v>
      </c>
      <c r="S185" s="13" t="n">
        <v>0.777286637198232</v>
      </c>
      <c r="T185" s="13" t="n">
        <v>3.49007633587786</v>
      </c>
      <c r="U185" s="15" t="s">
        <v>37</v>
      </c>
      <c r="W185" s="16" t="n">
        <v>-35125.7687801357</v>
      </c>
      <c r="X185" s="16" t="n">
        <f aca="false">-W185/(8.314*D185)</f>
        <v>2.61279777842559</v>
      </c>
      <c r="Y185" s="5" t="n">
        <f aca="false">X185+C185/4 - LN(AN185)</f>
        <v>1.19287416970608</v>
      </c>
      <c r="Z185" s="6" t="n">
        <f aca="false">EXP(Y185)</f>
        <v>3.2965424266726</v>
      </c>
      <c r="AA185" s="8" t="n">
        <v>0.102028662208886</v>
      </c>
      <c r="AB185" s="8" t="n">
        <v>0.0199776086383389</v>
      </c>
      <c r="AC185" s="8" t="n">
        <v>0.17158883931243</v>
      </c>
      <c r="AD185" s="8" t="n">
        <v>0.573622804678458</v>
      </c>
      <c r="AE185" s="8" t="n">
        <v>0.0448240348558475</v>
      </c>
      <c r="AF185" s="8" t="n">
        <v>0.035424830502549</v>
      </c>
      <c r="AG185" s="8" t="n">
        <v>0.00469179865316686</v>
      </c>
      <c r="AH185" s="8" t="n">
        <v>0.00118225859163437</v>
      </c>
      <c r="AI185" s="17" t="n">
        <f aca="false">R185</f>
        <v>0.0101673144196674</v>
      </c>
      <c r="AJ185" s="17" t="n">
        <f aca="false">Q185</f>
        <v>0.0354847034555111</v>
      </c>
      <c r="AK185" s="8" t="n">
        <v>0</v>
      </c>
      <c r="AL185" s="8" t="n">
        <v>0.00100714468351058</v>
      </c>
      <c r="AM185" s="17" t="n">
        <v>-35125.7687801357</v>
      </c>
      <c r="AN185" s="9" t="n">
        <f aca="false">AJ185/AI185</f>
        <v>3.49007633587788</v>
      </c>
      <c r="AO185" s="8" t="n">
        <f aca="false">AI185-AJ185</f>
        <v>-0.0253173890358437</v>
      </c>
      <c r="AP185" s="8" t="n">
        <f aca="false">AA185*$BA$3+AB185*$AW$3+AC185*$AY$3+AD185*$AX$3+AE185*$BB$3+AF185*$AZ$3+AG185*BD186</f>
        <v>6303.17642541767</v>
      </c>
      <c r="AQ185" s="8" t="n">
        <f aca="false">AP185/(D185*8.314)</f>
        <v>0.468855940618425</v>
      </c>
      <c r="AR185" s="8" t="n">
        <f aca="false">('[1]Sheet1 (4)'!AO185*$BE$3)/(8.314*'[1]Sheet1 (4)'!D185)</f>
        <v>0.0267611480312466</v>
      </c>
      <c r="AS185" s="8" t="n">
        <f aca="false">AQ185+AR185</f>
        <v>0.495617088649672</v>
      </c>
      <c r="AT185" s="11" t="n">
        <f aca="false">EXP(AS185)</f>
        <v>1.64151088431399</v>
      </c>
      <c r="AU185" s="8" t="n">
        <v>1.89118902442542</v>
      </c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8" t="n">
        <v>0.637205744715246</v>
      </c>
    </row>
    <row r="186" customFormat="false" ht="13.8" hidden="false" customHeight="false" outlineLevel="0" collapsed="false">
      <c r="A186" s="3" t="n">
        <v>4</v>
      </c>
      <c r="B186" s="13" t="n">
        <v>0.0001</v>
      </c>
      <c r="C186" s="13" t="n">
        <v>-0.68</v>
      </c>
      <c r="D186" s="13" t="n">
        <v>1622</v>
      </c>
      <c r="E186" s="13" t="n">
        <v>0.0680678457704591</v>
      </c>
      <c r="F186" s="13" t="n">
        <v>0.0454812788394642</v>
      </c>
      <c r="G186" s="13" t="n">
        <v>0.172654974560533</v>
      </c>
      <c r="H186" s="13" t="n">
        <v>0.551858526524408</v>
      </c>
      <c r="I186" s="13" t="n">
        <v>0.0148034843417985</v>
      </c>
      <c r="J186" s="13" t="n">
        <v>0.069556008614765</v>
      </c>
      <c r="K186" s="13" t="n">
        <v>0.00607460453854771</v>
      </c>
      <c r="L186" s="13" t="n">
        <v>0.00128699163275827</v>
      </c>
      <c r="M186" s="13" t="n">
        <v>0.0185346904361453</v>
      </c>
      <c r="N186" s="13" t="n">
        <v>0.0507565368866748</v>
      </c>
      <c r="O186" s="13" t="n">
        <v>0</v>
      </c>
      <c r="P186" s="13" t="n">
        <v>0.000925057854446081</v>
      </c>
      <c r="Q186" s="14" t="n">
        <v>0.0507565368866748</v>
      </c>
      <c r="R186" s="14" t="n">
        <v>0.0185346904361453</v>
      </c>
      <c r="S186" s="13" t="n">
        <v>0.732510288065844</v>
      </c>
      <c r="T186" s="13" t="n">
        <v>2.73846153846154</v>
      </c>
      <c r="U186" s="15" t="s">
        <v>37</v>
      </c>
      <c r="W186" s="16" t="n">
        <v>-35220.6716010906</v>
      </c>
      <c r="X186" s="16" t="n">
        <f aca="false">-W186/(8.314*D186)</f>
        <v>2.61178102873814</v>
      </c>
      <c r="Y186" s="5" t="n">
        <f aca="false">X186+C186/4 - LN(AN186)</f>
        <v>1.43438474834169</v>
      </c>
      <c r="Z186" s="6" t="n">
        <f aca="false">EXP(Y186)</f>
        <v>4.19706196492444</v>
      </c>
      <c r="AA186" s="8" t="n">
        <v>0.0680678457704591</v>
      </c>
      <c r="AB186" s="8" t="n">
        <v>0.0454812788394642</v>
      </c>
      <c r="AC186" s="8" t="n">
        <v>0.172654974560533</v>
      </c>
      <c r="AD186" s="8" t="n">
        <v>0.551858526524408</v>
      </c>
      <c r="AE186" s="8" t="n">
        <v>0.0148034843417985</v>
      </c>
      <c r="AF186" s="8" t="n">
        <v>0.069556008614765</v>
      </c>
      <c r="AG186" s="8" t="n">
        <v>0.00607460453854771</v>
      </c>
      <c r="AH186" s="8" t="n">
        <v>0.00128699163275827</v>
      </c>
      <c r="AI186" s="17" t="n">
        <f aca="false">R186</f>
        <v>0.0185346904361453</v>
      </c>
      <c r="AJ186" s="17" t="n">
        <f aca="false">Q186</f>
        <v>0.0507565368866748</v>
      </c>
      <c r="AK186" s="8" t="n">
        <v>0</v>
      </c>
      <c r="AL186" s="8" t="n">
        <v>0.000925057854446081</v>
      </c>
      <c r="AM186" s="17" t="n">
        <v>-35220.6716010906</v>
      </c>
      <c r="AN186" s="9" t="n">
        <f aca="false">AJ186/AI186</f>
        <v>2.73846153846154</v>
      </c>
      <c r="AO186" s="8" t="n">
        <f aca="false">AI186-AJ186</f>
        <v>-0.0322218464505295</v>
      </c>
      <c r="AP186" s="8" t="n">
        <f aca="false">AA186*$BA$3+AB186*$AW$3+AC186*$AY$3+AD186*$AX$3+AE186*$BB$3+AF186*$AZ$3+AG186*BD187</f>
        <v>7802.38803921591</v>
      </c>
      <c r="AQ186" s="8" t="n">
        <f aca="false">AP186/(D186*8.314)</f>
        <v>0.578584340766701</v>
      </c>
      <c r="AR186" s="8" t="n">
        <f aca="false">('[1]Sheet1 (4)'!AO186*$BE$3)/(8.314*'[1]Sheet1 (4)'!D186)</f>
        <v>0.0339543498385619</v>
      </c>
      <c r="AS186" s="8" t="n">
        <f aca="false">AQ186+AR186</f>
        <v>0.612538690605262</v>
      </c>
      <c r="AT186" s="11" t="n">
        <f aca="false">EXP(AS186)</f>
        <v>1.84510962044948</v>
      </c>
      <c r="AU186" s="8" t="n">
        <v>2.34356843563718</v>
      </c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8" t="n">
        <v>0.851674740274356</v>
      </c>
    </row>
    <row r="187" customFormat="false" ht="13.8" hidden="false" customHeight="false" outlineLevel="0" collapsed="false">
      <c r="A187" s="3" t="n">
        <v>5</v>
      </c>
      <c r="B187" s="13" t="n">
        <v>0.0001</v>
      </c>
      <c r="C187" s="13" t="n">
        <v>-0.68</v>
      </c>
      <c r="D187" s="13" t="n">
        <v>1617</v>
      </c>
      <c r="E187" s="13" t="n">
        <v>0.0503265417127829</v>
      </c>
      <c r="F187" s="13" t="n">
        <v>0.129054275164213</v>
      </c>
      <c r="G187" s="13" t="n">
        <v>0.111228477679658</v>
      </c>
      <c r="H187" s="13" t="n">
        <v>0.417562276975766</v>
      </c>
      <c r="I187" s="13" t="n">
        <v>0.0501572643900631</v>
      </c>
      <c r="J187" s="13" t="n">
        <v>0.116558543759424</v>
      </c>
      <c r="K187" s="13" t="n">
        <v>0.031769417779216</v>
      </c>
      <c r="L187" s="13" t="n">
        <v>0.000161798182308997</v>
      </c>
      <c r="M187" s="13" t="n">
        <v>0.0145783533055871</v>
      </c>
      <c r="N187" s="13" t="n">
        <v>0.0782929269329562</v>
      </c>
      <c r="O187" s="13" t="n">
        <v>0</v>
      </c>
      <c r="P187" s="13" t="n">
        <v>0.000310124118024003</v>
      </c>
      <c r="Q187" s="14" t="n">
        <v>0.0782929269329562</v>
      </c>
      <c r="R187" s="14" t="n">
        <v>0.0145783533055871</v>
      </c>
      <c r="S187" s="13" t="n">
        <v>0.843026248069995</v>
      </c>
      <c r="T187" s="13" t="n">
        <v>5.37049180327869</v>
      </c>
      <c r="U187" s="15" t="s">
        <v>37</v>
      </c>
      <c r="W187" s="16" t="n">
        <v>-35125.7687801357</v>
      </c>
      <c r="X187" s="16" t="n">
        <f aca="false">-W187/(8.314*D187)</f>
        <v>2.61279777842559</v>
      </c>
      <c r="Y187" s="5" t="n">
        <f aca="false">X187+C187/4 - LN(AN187)</f>
        <v>0.761878290619987</v>
      </c>
      <c r="Z187" s="6" t="n">
        <f aca="false">EXP(Y187)</f>
        <v>2.14229629892062</v>
      </c>
      <c r="AA187" s="8" t="n">
        <v>0.0503265417127829</v>
      </c>
      <c r="AB187" s="8" t="n">
        <v>0.129054275164213</v>
      </c>
      <c r="AC187" s="8" t="n">
        <v>0.111228477679658</v>
      </c>
      <c r="AD187" s="8" t="n">
        <v>0.417562276975766</v>
      </c>
      <c r="AE187" s="8" t="n">
        <v>0.0501572643900631</v>
      </c>
      <c r="AF187" s="8" t="n">
        <v>0.116558543759424</v>
      </c>
      <c r="AG187" s="8" t="n">
        <v>0.031769417779216</v>
      </c>
      <c r="AH187" s="8" t="n">
        <v>0.000161798182308997</v>
      </c>
      <c r="AI187" s="17" t="n">
        <f aca="false">R187</f>
        <v>0.0145783533055871</v>
      </c>
      <c r="AJ187" s="17" t="n">
        <f aca="false">Q187</f>
        <v>0.0782929269329562</v>
      </c>
      <c r="AK187" s="8" t="n">
        <v>0</v>
      </c>
      <c r="AL187" s="8" t="n">
        <v>0.000310124118024003</v>
      </c>
      <c r="AM187" s="17" t="n">
        <v>-35125.7687801357</v>
      </c>
      <c r="AN187" s="9" t="n">
        <f aca="false">AJ187/AI187</f>
        <v>5.37049180327868</v>
      </c>
      <c r="AO187" s="8" t="n">
        <f aca="false">AI187-AJ187</f>
        <v>-0.0637145736273691</v>
      </c>
      <c r="AP187" s="8" t="n">
        <f aca="false">AA187*$BA$3+AB187*$AW$3+AC187*$AY$3+AD187*$AX$3+AE187*$BB$3+AF187*$AZ$3+AG187*BD188</f>
        <v>5568.42018500597</v>
      </c>
      <c r="AQ187" s="8" t="n">
        <f aca="false">AP187/(D187*8.314)</f>
        <v>0.414201778181483</v>
      </c>
      <c r="AR187" s="8" t="n">
        <f aca="false">('[1]Sheet1 (4)'!AO187*$BE$3)/(8.314*'[1]Sheet1 (4)'!D187)</f>
        <v>0.0673479849828031</v>
      </c>
      <c r="AS187" s="8" t="n">
        <f aca="false">AQ187+AR187</f>
        <v>0.481549763164286</v>
      </c>
      <c r="AT187" s="11" t="n">
        <f aca="false">EXP(AS187)</f>
        <v>1.61858087649126</v>
      </c>
      <c r="AU187" s="8" t="n">
        <v>1.22901110412078</v>
      </c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8" t="n">
        <v>0.206209865629152</v>
      </c>
    </row>
    <row r="188" customFormat="false" ht="13.8" hidden="false" customHeight="false" outlineLevel="0" collapsed="false">
      <c r="A188" s="3" t="n">
        <v>6</v>
      </c>
      <c r="B188" s="13" t="n">
        <v>0.0001</v>
      </c>
      <c r="C188" s="13" t="n">
        <v>-0.68</v>
      </c>
      <c r="D188" s="13" t="n">
        <v>1623</v>
      </c>
      <c r="E188" s="13" t="n">
        <v>0.0427045579534903</v>
      </c>
      <c r="F188" s="13" t="n">
        <v>0.0975385272464135</v>
      </c>
      <c r="G188" s="13" t="n">
        <v>0.113093119313817</v>
      </c>
      <c r="H188" s="13" t="n">
        <v>0.383933415668494</v>
      </c>
      <c r="I188" s="13" t="n">
        <v>0.0524870998635409</v>
      </c>
      <c r="J188" s="13" t="n">
        <v>0.154337067455888</v>
      </c>
      <c r="K188" s="13" t="n">
        <v>0.0412179397424632</v>
      </c>
      <c r="L188" s="13" t="n">
        <v>0.00197412693421874</v>
      </c>
      <c r="M188" s="13" t="n">
        <v>0.0213026346668384</v>
      </c>
      <c r="N188" s="13" t="n">
        <v>0.0849999422790121</v>
      </c>
      <c r="O188" s="13" t="n">
        <v>0</v>
      </c>
      <c r="P188" s="13" t="n">
        <v>0.00641156887582429</v>
      </c>
      <c r="Q188" s="14" t="n">
        <v>0.0849999422790121</v>
      </c>
      <c r="R188" s="14" t="n">
        <v>0.0213026346668384</v>
      </c>
      <c r="S188" s="13" t="n">
        <v>0.799603779335568</v>
      </c>
      <c r="T188" s="13" t="n">
        <v>3.99011406844106</v>
      </c>
      <c r="U188" s="15" t="s">
        <v>37</v>
      </c>
      <c r="W188" s="16" t="n">
        <v>-35239.6062839496</v>
      </c>
      <c r="X188" s="16" t="n">
        <f aca="false">-W188/(8.314*D188)</f>
        <v>2.61157503033282</v>
      </c>
      <c r="Y188" s="5" t="n">
        <f aca="false">X188+C188/4 - LN(AN188)</f>
        <v>1.05775521125797</v>
      </c>
      <c r="Z188" s="6" t="n">
        <f aca="false">EXP(Y188)</f>
        <v>2.87989896304948</v>
      </c>
      <c r="AA188" s="8" t="n">
        <v>0.0427045579534903</v>
      </c>
      <c r="AB188" s="8" t="n">
        <v>0.0975385272464135</v>
      </c>
      <c r="AC188" s="8" t="n">
        <v>0.113093119313817</v>
      </c>
      <c r="AD188" s="8" t="n">
        <v>0.383933415668494</v>
      </c>
      <c r="AE188" s="8" t="n">
        <v>0.0524870998635409</v>
      </c>
      <c r="AF188" s="8" t="n">
        <v>0.154337067455888</v>
      </c>
      <c r="AG188" s="8" t="n">
        <v>0.0412179397424632</v>
      </c>
      <c r="AH188" s="8" t="n">
        <v>0.00197412693421874</v>
      </c>
      <c r="AI188" s="17" t="n">
        <f aca="false">R188</f>
        <v>0.0213026346668384</v>
      </c>
      <c r="AJ188" s="17" t="n">
        <f aca="false">Q188</f>
        <v>0.0849999422790121</v>
      </c>
      <c r="AK188" s="8" t="n">
        <v>0</v>
      </c>
      <c r="AL188" s="8" t="n">
        <v>0.00641156887582429</v>
      </c>
      <c r="AM188" s="17" t="n">
        <v>-35239.6062839496</v>
      </c>
      <c r="AN188" s="9" t="n">
        <f aca="false">AJ188/AI188</f>
        <v>3.99011406844106</v>
      </c>
      <c r="AO188" s="8" t="n">
        <f aca="false">AI188-AJ188</f>
        <v>-0.0636973076121737</v>
      </c>
      <c r="AP188" s="8" t="n">
        <f aca="false">AA188*$BA$3+AB188*$AW$3+AC188*$AY$3+AD188*$AX$3+AE188*$BB$3+AF188*$AZ$3+AG188*BD189</f>
        <v>993.020041529973</v>
      </c>
      <c r="AQ188" s="8" t="n">
        <f aca="false">AP188/(D188*8.314)</f>
        <v>0.0735918081542505</v>
      </c>
      <c r="AR188" s="8" t="n">
        <f aca="false">('[1]Sheet1 (4)'!AO188*$BE$3)/(8.314*'[1]Sheet1 (4)'!D188)</f>
        <v>0.0670808259043856</v>
      </c>
      <c r="AS188" s="8" t="n">
        <f aca="false">AQ188+AR188</f>
        <v>0.140672634058636</v>
      </c>
      <c r="AT188" s="11" t="n">
        <f aca="false">EXP(AS188)</f>
        <v>1.15104777246242</v>
      </c>
      <c r="AU188" s="8" t="n">
        <v>1.59946177837274</v>
      </c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8" t="n">
        <v>0.469667184137391</v>
      </c>
    </row>
    <row r="189" customFormat="false" ht="13.8" hidden="false" customHeight="false" outlineLevel="0" collapsed="false">
      <c r="A189" s="3" t="n">
        <v>7</v>
      </c>
      <c r="B189" s="13" t="n">
        <v>0.0001</v>
      </c>
      <c r="C189" s="13" t="n">
        <v>-0.68</v>
      </c>
      <c r="D189" s="13" t="n">
        <v>1615</v>
      </c>
      <c r="E189" s="13" t="n">
        <v>0.0737915024023192</v>
      </c>
      <c r="F189" s="13" t="n">
        <v>0.0819606235531701</v>
      </c>
      <c r="G189" s="13" t="n">
        <v>0.148994082845141</v>
      </c>
      <c r="H189" s="13" t="n">
        <v>0.367855510201793</v>
      </c>
      <c r="I189" s="13" t="n">
        <v>0.0328890607136522</v>
      </c>
      <c r="J189" s="13" t="n">
        <v>0.171787687412825</v>
      </c>
      <c r="K189" s="13" t="n">
        <v>0.0207898526117356</v>
      </c>
      <c r="L189" s="13" t="n">
        <v>0.00287503374858566</v>
      </c>
      <c r="M189" s="13" t="n">
        <v>0.0100661675444308</v>
      </c>
      <c r="N189" s="13" t="n">
        <v>0.0799080690773135</v>
      </c>
      <c r="O189" s="13" t="n">
        <v>0</v>
      </c>
      <c r="P189" s="13" t="n">
        <v>0.00908240988903427</v>
      </c>
      <c r="Q189" s="14" t="n">
        <v>0.0799080690773135</v>
      </c>
      <c r="R189" s="14" t="n">
        <v>0.0100661675444308</v>
      </c>
      <c r="S189" s="13" t="n">
        <v>0.888121667686391</v>
      </c>
      <c r="T189" s="13" t="n">
        <v>7.93828125</v>
      </c>
      <c r="U189" s="15" t="s">
        <v>37</v>
      </c>
      <c r="W189" s="16" t="n">
        <v>-35087.7001588733</v>
      </c>
      <c r="X189" s="16" t="n">
        <f aca="false">-W189/(8.314*D189)</f>
        <v>2.61319823542618</v>
      </c>
      <c r="Y189" s="5" t="n">
        <f aca="false">X189+C189/4 - LN(AN189)</f>
        <v>0.371501450853966</v>
      </c>
      <c r="Z189" s="6" t="n">
        <f aca="false">EXP(Y189)</f>
        <v>1.44990994970749</v>
      </c>
      <c r="AA189" s="8" t="n">
        <v>0.0737915024023192</v>
      </c>
      <c r="AB189" s="8" t="n">
        <v>0.0819606235531701</v>
      </c>
      <c r="AC189" s="8" t="n">
        <v>0.148994082845141</v>
      </c>
      <c r="AD189" s="8" t="n">
        <v>0.367855510201793</v>
      </c>
      <c r="AE189" s="8" t="n">
        <v>0.0328890607136522</v>
      </c>
      <c r="AF189" s="8" t="n">
        <v>0.171787687412825</v>
      </c>
      <c r="AG189" s="8" t="n">
        <v>0.0207898526117356</v>
      </c>
      <c r="AH189" s="8" t="n">
        <v>0.00287503374858566</v>
      </c>
      <c r="AI189" s="17" t="n">
        <f aca="false">R189</f>
        <v>0.0100661675444308</v>
      </c>
      <c r="AJ189" s="17" t="n">
        <f aca="false">Q189</f>
        <v>0.0799080690773135</v>
      </c>
      <c r="AK189" s="8" t="n">
        <v>0</v>
      </c>
      <c r="AL189" s="8" t="n">
        <v>0.00908240988903427</v>
      </c>
      <c r="AM189" s="17" t="n">
        <v>-35087.7001588733</v>
      </c>
      <c r="AN189" s="9" t="n">
        <f aca="false">AJ189/AI189</f>
        <v>7.93828124999999</v>
      </c>
      <c r="AO189" s="8" t="n">
        <f aca="false">AI189-AJ189</f>
        <v>-0.0698419015328827</v>
      </c>
      <c r="AP189" s="8" t="n">
        <f aca="false">AA189*$BA$3+AB189*$AW$3+AC189*$AY$3+AD189*$AX$3+AE189*$BB$3+AF189*$AZ$3+AG189*BD190</f>
        <v>1472.83923164319</v>
      </c>
      <c r="AQ189" s="8" t="n">
        <f aca="false">AP189/(D189*8.314)</f>
        <v>0.109691454947728</v>
      </c>
      <c r="AR189" s="8" t="n">
        <f aca="false">('[1]Sheet1 (4)'!AO189*$BE$3)/(8.314*'[1]Sheet1 (4)'!D189)</f>
        <v>0.0739161560221406</v>
      </c>
      <c r="AS189" s="8" t="n">
        <f aca="false">AQ189+AR189</f>
        <v>0.183607610969868</v>
      </c>
      <c r="AT189" s="11" t="n">
        <f aca="false">EXP(AS189)</f>
        <v>1.20154425779785</v>
      </c>
      <c r="AU189" s="8" t="n">
        <v>0.840902776888798</v>
      </c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8" t="n">
        <v>-0.173279229866899</v>
      </c>
    </row>
    <row r="190" customFormat="false" ht="13.8" hidden="false" customHeight="false" outlineLevel="0" collapsed="false">
      <c r="A190" s="3" t="n">
        <v>8</v>
      </c>
      <c r="B190" s="13" t="n">
        <v>0.0001</v>
      </c>
      <c r="C190" s="13" t="n">
        <v>-0.68</v>
      </c>
      <c r="D190" s="13" t="n">
        <v>1719</v>
      </c>
      <c r="E190" s="13" t="n">
        <v>0.0650062331416393</v>
      </c>
      <c r="F190" s="13" t="n">
        <v>0.0814682110522321</v>
      </c>
      <c r="G190" s="13" t="n">
        <v>0.184070207287737</v>
      </c>
      <c r="H190" s="13" t="n">
        <v>0.528039841538999</v>
      </c>
      <c r="I190" s="13" t="n">
        <v>0.011221109935064</v>
      </c>
      <c r="J190" s="13" t="n">
        <v>0.0735573285480119</v>
      </c>
      <c r="K190" s="13" t="n">
        <v>0.00514800426779485</v>
      </c>
      <c r="L190" s="13" t="n">
        <v>0.000939604484206981</v>
      </c>
      <c r="M190" s="13" t="n">
        <v>0.0162689688926945</v>
      </c>
      <c r="N190" s="13" t="n">
        <v>0.0342804908516207</v>
      </c>
      <c r="O190" s="13" t="n">
        <v>0</v>
      </c>
      <c r="P190" s="13" t="n">
        <v>0</v>
      </c>
      <c r="Q190" s="14" t="n">
        <v>0.0342804908516207</v>
      </c>
      <c r="R190" s="14" t="n">
        <v>0.0162689688926945</v>
      </c>
      <c r="S190" s="13" t="n">
        <v>0.678157413056742</v>
      </c>
      <c r="T190" s="13" t="n">
        <v>2.10710900473934</v>
      </c>
      <c r="U190" s="15" t="s">
        <v>37</v>
      </c>
      <c r="W190" s="16" t="n">
        <v>-36989.6285017588</v>
      </c>
      <c r="X190" s="16" t="n">
        <f aca="false">-W190/(8.314*D190)</f>
        <v>2.58817759133188</v>
      </c>
      <c r="Y190" s="5" t="n">
        <f aca="false">X190+C190/4 - LN(AN190)</f>
        <v>1.67286072327785</v>
      </c>
      <c r="Z190" s="6" t="n">
        <f aca="false">EXP(Y190)</f>
        <v>5.32738619669066</v>
      </c>
      <c r="AA190" s="8" t="n">
        <v>0.0650062331416393</v>
      </c>
      <c r="AB190" s="8" t="n">
        <v>0.0814682110522321</v>
      </c>
      <c r="AC190" s="8" t="n">
        <v>0.184070207287737</v>
      </c>
      <c r="AD190" s="8" t="n">
        <v>0.528039841538999</v>
      </c>
      <c r="AE190" s="8" t="n">
        <v>0.011221109935064</v>
      </c>
      <c r="AF190" s="8" t="n">
        <v>0.0735573285480119</v>
      </c>
      <c r="AG190" s="8" t="n">
        <v>0.00514800426779485</v>
      </c>
      <c r="AH190" s="8" t="n">
        <v>0.000939604484206981</v>
      </c>
      <c r="AI190" s="17" t="n">
        <f aca="false">R190</f>
        <v>0.0162689688926945</v>
      </c>
      <c r="AJ190" s="17" t="n">
        <f aca="false">Q190</f>
        <v>0.0342804908516207</v>
      </c>
      <c r="AK190" s="8" t="n">
        <v>0</v>
      </c>
      <c r="AL190" s="8" t="n">
        <v>0</v>
      </c>
      <c r="AM190" s="17" t="n">
        <v>-36989.6285017588</v>
      </c>
      <c r="AN190" s="9" t="n">
        <f aca="false">AJ190/AI190</f>
        <v>2.10710900473933</v>
      </c>
      <c r="AO190" s="8" t="n">
        <f aca="false">AI190-AJ190</f>
        <v>-0.0180115219589262</v>
      </c>
      <c r="AP190" s="8" t="n">
        <f aca="false">AA190*$BA$3+AB190*$AW$3+AC190*$AY$3+AD190*$AX$3+AE190*$BB$3+AF190*$AZ$3+AG190*BD191</f>
        <v>10610.6308268668</v>
      </c>
      <c r="AQ190" s="8" t="n">
        <f aca="false">AP190/(D190*8.314)</f>
        <v>0.742429649832415</v>
      </c>
      <c r="AR190" s="8" t="n">
        <f aca="false">('[1]Sheet1 (4)'!AO190*$BE$3)/(8.314*'[1]Sheet1 (4)'!D190)</f>
        <v>0.0179089605715792</v>
      </c>
      <c r="AS190" s="8" t="n">
        <f aca="false">AQ190+AR190</f>
        <v>0.760338610403994</v>
      </c>
      <c r="AT190" s="11" t="n">
        <f aca="false">EXP(AS190)</f>
        <v>2.1390003856697</v>
      </c>
      <c r="AU190" s="8" t="n">
        <v>1.84449839926678</v>
      </c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8" t="n">
        <v>0.612207370212947</v>
      </c>
    </row>
    <row r="191" customFormat="false" ht="13.8" hidden="false" customHeight="false" outlineLevel="0" collapsed="false">
      <c r="A191" s="3" t="n">
        <v>9</v>
      </c>
      <c r="B191" s="13" t="n">
        <v>0.0001</v>
      </c>
      <c r="C191" s="13" t="n">
        <v>-0.68</v>
      </c>
      <c r="D191" s="13" t="n">
        <v>1701</v>
      </c>
      <c r="E191" s="13" t="n">
        <v>0.129869151415342</v>
      </c>
      <c r="F191" s="13" t="n">
        <v>0.0146808605947778</v>
      </c>
      <c r="G191" s="13" t="n">
        <v>0.22309150903829</v>
      </c>
      <c r="H191" s="13" t="n">
        <v>0.533969250094675</v>
      </c>
      <c r="I191" s="13" t="n">
        <v>0.0182609722619167</v>
      </c>
      <c r="J191" s="13" t="n">
        <v>0.0311564967293018</v>
      </c>
      <c r="K191" s="13" t="n">
        <v>0.00870322851917134</v>
      </c>
      <c r="L191" s="13" t="n">
        <v>0.00151316237008125</v>
      </c>
      <c r="M191" s="13" t="n">
        <v>0.0116850866913563</v>
      </c>
      <c r="N191" s="13" t="n">
        <v>0.0262561545252757</v>
      </c>
      <c r="O191" s="13" t="n">
        <v>0</v>
      </c>
      <c r="P191" s="13" t="n">
        <v>0.000814127759811886</v>
      </c>
      <c r="Q191" s="14" t="n">
        <v>0.0262561545252757</v>
      </c>
      <c r="R191" s="14" t="n">
        <v>0.0116850866913563</v>
      </c>
      <c r="S191" s="13" t="n">
        <v>0.692021496486151</v>
      </c>
      <c r="T191" s="13" t="n">
        <v>2.24697986577181</v>
      </c>
      <c r="U191" s="15" t="s">
        <v>37</v>
      </c>
      <c r="W191" s="16" t="n">
        <v>-36671.3170624942</v>
      </c>
      <c r="X191" s="16" t="n">
        <f aca="false">-W191/(8.314*D191)</f>
        <v>2.59305766185269</v>
      </c>
      <c r="Y191" s="5" t="n">
        <f aca="false">X191+C191/4 - LN(AN191)</f>
        <v>1.61347062918283</v>
      </c>
      <c r="Z191" s="6" t="n">
        <f aca="false">EXP(Y191)</f>
        <v>5.02020429546249</v>
      </c>
      <c r="AA191" s="8" t="n">
        <v>0.129869151415342</v>
      </c>
      <c r="AB191" s="8" t="n">
        <v>0.0146808605947778</v>
      </c>
      <c r="AC191" s="8" t="n">
        <v>0.22309150903829</v>
      </c>
      <c r="AD191" s="8" t="n">
        <v>0.533969250094675</v>
      </c>
      <c r="AE191" s="8" t="n">
        <v>0.0182609722619167</v>
      </c>
      <c r="AF191" s="8" t="n">
        <v>0.0311564967293018</v>
      </c>
      <c r="AG191" s="8" t="n">
        <v>0.00870322851917134</v>
      </c>
      <c r="AH191" s="8" t="n">
        <v>0.00151316237008125</v>
      </c>
      <c r="AI191" s="17" t="n">
        <f aca="false">R191</f>
        <v>0.0116850866913563</v>
      </c>
      <c r="AJ191" s="17" t="n">
        <f aca="false">Q191</f>
        <v>0.0262561545252757</v>
      </c>
      <c r="AK191" s="8" t="n">
        <v>0</v>
      </c>
      <c r="AL191" s="8" t="n">
        <v>0.000814127759811886</v>
      </c>
      <c r="AM191" s="17" t="n">
        <v>-36671.3170624942</v>
      </c>
      <c r="AN191" s="9" t="n">
        <f aca="false">AJ191/AI191</f>
        <v>2.24697986577181</v>
      </c>
      <c r="AO191" s="8" t="n">
        <f aca="false">AI191-AJ191</f>
        <v>-0.0145710678339194</v>
      </c>
      <c r="AP191" s="8" t="n">
        <f aca="false">AA191*$BA$3+AB191*$AW$3+AC191*$AY$3+AD191*$AX$3+AE191*$BB$3+AF191*$AZ$3+AG191*BD192</f>
        <v>9695.64107613828</v>
      </c>
      <c r="AQ191" s="8" t="n">
        <f aca="false">AP191/(D191*8.314)</f>
        <v>0.685586403570094</v>
      </c>
      <c r="AR191" s="8" t="n">
        <f aca="false">('[1]Sheet1 (4)'!AO191*$BE$3)/(8.314*'[1]Sheet1 (4)'!D191)</f>
        <v>0.0146414103116245</v>
      </c>
      <c r="AS191" s="8" t="n">
        <f aca="false">AQ191+AR191</f>
        <v>0.700227813881719</v>
      </c>
      <c r="AT191" s="11" t="n">
        <f aca="false">EXP(AS191)</f>
        <v>2.0142115205516</v>
      </c>
      <c r="AU191" s="8" t="n">
        <v>1.88738961719383</v>
      </c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8" t="n">
        <v>0.635194719474053</v>
      </c>
    </row>
    <row r="192" customFormat="false" ht="13.8" hidden="false" customHeight="false" outlineLevel="0" collapsed="false">
      <c r="A192" s="3" t="n">
        <v>10</v>
      </c>
      <c r="B192" s="13" t="n">
        <v>0.0001</v>
      </c>
      <c r="C192" s="13" t="n">
        <v>-0.68</v>
      </c>
      <c r="D192" s="13" t="n">
        <v>1707</v>
      </c>
      <c r="E192" s="13" t="n">
        <v>0.0688281947740951</v>
      </c>
      <c r="F192" s="13" t="n">
        <v>0.0843190196005304</v>
      </c>
      <c r="G192" s="13" t="n">
        <v>0.183253662781396</v>
      </c>
      <c r="H192" s="13" t="n">
        <v>0.521564764843698</v>
      </c>
      <c r="I192" s="13" t="n">
        <v>0.0115857743641235</v>
      </c>
      <c r="J192" s="13" t="n">
        <v>0.0736228671965093</v>
      </c>
      <c r="K192" s="13" t="n">
        <v>0.0051525910744235</v>
      </c>
      <c r="L192" s="13" t="n">
        <v>0.000940441659906976</v>
      </c>
      <c r="M192" s="13" t="n">
        <v>0.0171323653224581</v>
      </c>
      <c r="N192" s="13" t="n">
        <v>0.0331997457735202</v>
      </c>
      <c r="O192" s="13" t="n">
        <v>0</v>
      </c>
      <c r="P192" s="13" t="n">
        <v>0.000400572609338287</v>
      </c>
      <c r="Q192" s="14" t="n">
        <v>0.0331997457735202</v>
      </c>
      <c r="R192" s="14" t="n">
        <v>0.0171323653224581</v>
      </c>
      <c r="S192" s="13" t="n">
        <v>0.659613615455382</v>
      </c>
      <c r="T192" s="13" t="n">
        <v>1.93783783783784</v>
      </c>
      <c r="U192" s="15" t="s">
        <v>37</v>
      </c>
      <c r="W192" s="16" t="n">
        <v>-36777.9039903691</v>
      </c>
      <c r="X192" s="16" t="n">
        <f aca="false">-W192/(8.314*D192)</f>
        <v>2.59145357759838</v>
      </c>
      <c r="Y192" s="5" t="n">
        <f aca="false">X192+C192/4 - LN(AN192)</f>
        <v>1.75988074263703</v>
      </c>
      <c r="Z192" s="6" t="n">
        <f aca="false">EXP(Y192)</f>
        <v>5.81174425977803</v>
      </c>
      <c r="AA192" s="8" t="n">
        <v>0.0688281947740951</v>
      </c>
      <c r="AB192" s="8" t="n">
        <v>0.0843190196005304</v>
      </c>
      <c r="AC192" s="8" t="n">
        <v>0.183253662781396</v>
      </c>
      <c r="AD192" s="8" t="n">
        <v>0.521564764843698</v>
      </c>
      <c r="AE192" s="8" t="n">
        <v>0.0115857743641235</v>
      </c>
      <c r="AF192" s="8" t="n">
        <v>0.0736228671965093</v>
      </c>
      <c r="AG192" s="8" t="n">
        <v>0.0051525910744235</v>
      </c>
      <c r="AH192" s="8" t="n">
        <v>0.000940441659906976</v>
      </c>
      <c r="AI192" s="17" t="n">
        <f aca="false">R192</f>
        <v>0.0171323653224581</v>
      </c>
      <c r="AJ192" s="17" t="n">
        <f aca="false">Q192</f>
        <v>0.0331997457735202</v>
      </c>
      <c r="AK192" s="8" t="n">
        <v>0</v>
      </c>
      <c r="AL192" s="8" t="n">
        <v>0.000400572609338287</v>
      </c>
      <c r="AM192" s="17" t="n">
        <v>-36777.9039903691</v>
      </c>
      <c r="AN192" s="9" t="n">
        <f aca="false">AJ192/AI192</f>
        <v>1.93783783783784</v>
      </c>
      <c r="AO192" s="8" t="n">
        <f aca="false">AI192-AJ192</f>
        <v>-0.0160673804510621</v>
      </c>
      <c r="AP192" s="8" t="n">
        <f aca="false">AA192*$BA$3+AB192*$AW$3+AC192*$AY$3+AD192*$AX$3+AE192*$BB$3+AF192*$AZ$3+AG192*BD193</f>
        <v>10717.532775582</v>
      </c>
      <c r="AQ192" s="8" t="n">
        <f aca="false">AP192/(D192*8.314)</f>
        <v>0.755181389934099</v>
      </c>
      <c r="AR192" s="8" t="n">
        <f aca="false">('[1]Sheet1 (4)'!AO192*$BE$3)/(8.314*'[1]Sheet1 (4)'!D192)</f>
        <v>0.0160881979507894</v>
      </c>
      <c r="AS192" s="8" t="n">
        <f aca="false">AQ192+AR192</f>
        <v>0.771269587884889</v>
      </c>
      <c r="AT192" s="11" t="n">
        <f aca="false">EXP(AS192)</f>
        <v>2.16251000820505</v>
      </c>
      <c r="AU192" s="8" t="n">
        <v>2.12515558726919</v>
      </c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8" t="n">
        <v>0.753845017234549</v>
      </c>
    </row>
    <row r="193" customFormat="false" ht="13.8" hidden="false" customHeight="false" outlineLevel="0" collapsed="false">
      <c r="A193" s="3" t="n">
        <v>11</v>
      </c>
      <c r="B193" s="13" t="n">
        <v>0.0001</v>
      </c>
      <c r="C193" s="13" t="n">
        <v>-0.68</v>
      </c>
      <c r="D193" s="13" t="n">
        <v>1718</v>
      </c>
      <c r="E193" s="13" t="n">
        <v>0.0707616012301183</v>
      </c>
      <c r="F193" s="13" t="n">
        <v>0.0100215668747223</v>
      </c>
      <c r="G193" s="13" t="n">
        <v>0.232635719063543</v>
      </c>
      <c r="H193" s="13" t="n">
        <v>0.516203486334077</v>
      </c>
      <c r="I193" s="13" t="n">
        <v>0.105546289425267</v>
      </c>
      <c r="J193" s="13" t="n">
        <v>0.0319139183212884</v>
      </c>
      <c r="K193" s="13" t="n">
        <v>0.00376750634388058</v>
      </c>
      <c r="L193" s="13" t="n">
        <v>0.00141347910785928</v>
      </c>
      <c r="M193" s="13" t="n">
        <v>0.00819665191914018</v>
      </c>
      <c r="N193" s="13" t="n">
        <v>0.0191384089621434</v>
      </c>
      <c r="O193" s="13" t="n">
        <v>0</v>
      </c>
      <c r="P193" s="13" t="n">
        <v>0.000401372417959702</v>
      </c>
      <c r="Q193" s="14" t="n">
        <v>0.0191384089621434</v>
      </c>
      <c r="R193" s="14" t="n">
        <v>0.00819665191914018</v>
      </c>
      <c r="S193" s="13" t="n">
        <v>0.7001414427157</v>
      </c>
      <c r="T193" s="13" t="n">
        <v>2.33490566037736</v>
      </c>
      <c r="U193" s="15" t="s">
        <v>37</v>
      </c>
      <c r="W193" s="16" t="n">
        <v>-36972.0580032414</v>
      </c>
      <c r="X193" s="16" t="n">
        <f aca="false">-W193/(8.314*D193)</f>
        <v>2.58845396779724</v>
      </c>
      <c r="Y193" s="5" t="n">
        <f aca="false">X193+C193/4 - LN(AN193)</f>
        <v>1.57048247990056</v>
      </c>
      <c r="Z193" s="6" t="n">
        <f aca="false">EXP(Y193)</f>
        <v>4.80896786446998</v>
      </c>
      <c r="AA193" s="8" t="n">
        <v>0.0707616012301183</v>
      </c>
      <c r="AB193" s="8" t="n">
        <v>0.0100215668747223</v>
      </c>
      <c r="AC193" s="8" t="n">
        <v>0.232635719063543</v>
      </c>
      <c r="AD193" s="8" t="n">
        <v>0.516203486334077</v>
      </c>
      <c r="AE193" s="8" t="n">
        <v>0.105546289425267</v>
      </c>
      <c r="AF193" s="8" t="n">
        <v>0.0319139183212884</v>
      </c>
      <c r="AG193" s="8" t="n">
        <v>0.00376750634388058</v>
      </c>
      <c r="AH193" s="8" t="n">
        <v>0.00141347910785928</v>
      </c>
      <c r="AI193" s="17" t="n">
        <f aca="false">R193</f>
        <v>0.00819665191914018</v>
      </c>
      <c r="AJ193" s="17" t="n">
        <f aca="false">Q193</f>
        <v>0.0191384089621434</v>
      </c>
      <c r="AK193" s="8" t="n">
        <v>0</v>
      </c>
      <c r="AL193" s="8" t="n">
        <v>0.000401372417959702</v>
      </c>
      <c r="AM193" s="17" t="n">
        <v>-36972.0580032414</v>
      </c>
      <c r="AN193" s="9" t="n">
        <f aca="false">AJ193/AI193</f>
        <v>2.33490566037737</v>
      </c>
      <c r="AO193" s="8" t="n">
        <f aca="false">AI193-AJ193</f>
        <v>-0.0109417570430032</v>
      </c>
      <c r="AP193" s="8" t="n">
        <f aca="false">AA193*$BA$3+AB193*$AW$3+AC193*$AY$3+AD193*$AX$3+AE193*$BB$3+AF193*$AZ$3+AG193*BD194</f>
        <v>4439.88217444622</v>
      </c>
      <c r="AQ193" s="8" t="n">
        <f aca="false">AP193/(D193*8.314)</f>
        <v>0.310840976988351</v>
      </c>
      <c r="AR193" s="8" t="n">
        <f aca="false">('[1]Sheet1 (4)'!AO193*$BE$3)/(8.314*'[1]Sheet1 (4)'!D193)</f>
        <v>0.0108857850078353</v>
      </c>
      <c r="AS193" s="8" t="n">
        <f aca="false">AQ193+AR193</f>
        <v>0.321726761996186</v>
      </c>
      <c r="AT193" s="11" t="n">
        <f aca="false">EXP(AS193)</f>
        <v>1.37950779050129</v>
      </c>
      <c r="AU193" s="8" t="n">
        <v>1.67252624392326</v>
      </c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8" t="n">
        <v>0.514335204331073</v>
      </c>
    </row>
    <row r="194" customFormat="false" ht="13.8" hidden="false" customHeight="false" outlineLevel="0" collapsed="false">
      <c r="A194" s="3" t="n">
        <v>12</v>
      </c>
      <c r="B194" s="13" t="n">
        <v>0.0001</v>
      </c>
      <c r="C194" s="13" t="n">
        <v>-0.68</v>
      </c>
      <c r="D194" s="13" t="n">
        <v>1720</v>
      </c>
      <c r="E194" s="13" t="n">
        <v>0.0519304090751305</v>
      </c>
      <c r="F194" s="13" t="n">
        <v>0.0888288193804777</v>
      </c>
      <c r="G194" s="13" t="n">
        <v>0.160195129563626</v>
      </c>
      <c r="H194" s="13" t="n">
        <v>0.381762693000888</v>
      </c>
      <c r="I194" s="13" t="n">
        <v>0.0134561318348172</v>
      </c>
      <c r="J194" s="13" t="n">
        <v>0.182852666801469</v>
      </c>
      <c r="K194" s="13" t="n">
        <v>0.0213982848350665</v>
      </c>
      <c r="L194" s="13" t="n">
        <v>0.00308150422579608</v>
      </c>
      <c r="M194" s="13" t="n">
        <v>0.0192446471329514</v>
      </c>
      <c r="N194" s="13" t="n">
        <v>0.0770424711778901</v>
      </c>
      <c r="O194" s="13" t="n">
        <v>0</v>
      </c>
      <c r="P194" s="13" t="n">
        <v>0.000207242971888032</v>
      </c>
      <c r="Q194" s="14" t="n">
        <v>0.0770424711778901</v>
      </c>
      <c r="R194" s="14" t="n">
        <v>0.0192446471329514</v>
      </c>
      <c r="S194" s="13" t="n">
        <v>0.800132691988721</v>
      </c>
      <c r="T194" s="13" t="n">
        <v>4.00331950207469</v>
      </c>
      <c r="U194" s="15" t="s">
        <v>37</v>
      </c>
      <c r="W194" s="16" t="n">
        <v>-37007.1857716157</v>
      </c>
      <c r="X194" s="16" t="n">
        <f aca="false">-W194/(8.314*D194)</f>
        <v>2.58790061115852</v>
      </c>
      <c r="Y194" s="5" t="n">
        <f aca="false">X194+C194/4 - LN(AN194)</f>
        <v>1.03077671867625</v>
      </c>
      <c r="Z194" s="6" t="n">
        <f aca="false">EXP(Y194)</f>
        <v>2.80324231999526</v>
      </c>
      <c r="AA194" s="8" t="n">
        <v>0.0519304090751305</v>
      </c>
      <c r="AB194" s="8" t="n">
        <v>0.0888288193804777</v>
      </c>
      <c r="AC194" s="8" t="n">
        <v>0.160195129563626</v>
      </c>
      <c r="AD194" s="8" t="n">
        <v>0.381762693000888</v>
      </c>
      <c r="AE194" s="8" t="n">
        <v>0.0134561318348172</v>
      </c>
      <c r="AF194" s="8" t="n">
        <v>0.182852666801469</v>
      </c>
      <c r="AG194" s="8" t="n">
        <v>0.0213982848350665</v>
      </c>
      <c r="AH194" s="8" t="n">
        <v>0.00308150422579608</v>
      </c>
      <c r="AI194" s="17" t="n">
        <f aca="false">R194</f>
        <v>0.0192446471329514</v>
      </c>
      <c r="AJ194" s="17" t="n">
        <f aca="false">Q194</f>
        <v>0.0770424711778901</v>
      </c>
      <c r="AK194" s="8" t="n">
        <v>0</v>
      </c>
      <c r="AL194" s="8" t="n">
        <v>0.000207242971888032</v>
      </c>
      <c r="AM194" s="17" t="n">
        <v>-37007.1857716157</v>
      </c>
      <c r="AN194" s="9" t="n">
        <f aca="false">AJ194/AI194</f>
        <v>4.00331950207469</v>
      </c>
      <c r="AO194" s="8" t="n">
        <f aca="false">AI194-AJ194</f>
        <v>-0.0577978240449387</v>
      </c>
      <c r="AP194" s="8" t="n">
        <f aca="false">AA194*$BA$3+AB194*$AW$3+AC194*$AY$3+AD194*$AX$3+AE194*$BB$3+AF194*$AZ$3+AG194*BD195</f>
        <v>2981.49760984085</v>
      </c>
      <c r="AQ194" s="8" t="n">
        <f aca="false">AP194/(D194*8.314)</f>
        <v>0.208495169945962</v>
      </c>
      <c r="AR194" s="8" t="n">
        <f aca="false">('[1]Sheet1 (4)'!AO194*$BE$3)/(8.314*'[1]Sheet1 (4)'!D194)</f>
        <v>0.0574352990594975</v>
      </c>
      <c r="AS194" s="8" t="n">
        <f aca="false">AQ194+AR194</f>
        <v>0.265930469005459</v>
      </c>
      <c r="AT194" s="11" t="n">
        <f aca="false">EXP(AS194)</f>
        <v>1.30464434231452</v>
      </c>
      <c r="AU194" s="8" t="n">
        <v>0.966209558937596</v>
      </c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8" t="n">
        <v>-0.0343745335785439</v>
      </c>
    </row>
    <row r="195" customFormat="false" ht="13.8" hidden="false" customHeight="false" outlineLevel="0" collapsed="false">
      <c r="A195" s="3" t="n">
        <v>13</v>
      </c>
      <c r="B195" s="13" t="n">
        <v>0.0001</v>
      </c>
      <c r="C195" s="13" t="n">
        <v>-0.68</v>
      </c>
      <c r="D195" s="13" t="n">
        <v>1718</v>
      </c>
      <c r="E195" s="13" t="n">
        <v>0.0541423083849636</v>
      </c>
      <c r="F195" s="13" t="n">
        <v>0.0602166954397328</v>
      </c>
      <c r="G195" s="13" t="n">
        <v>0.147229084204726</v>
      </c>
      <c r="H195" s="13" t="n">
        <v>0.50224748258372</v>
      </c>
      <c r="I195" s="13" t="n">
        <v>0.00626506741296705</v>
      </c>
      <c r="J195" s="13" t="n">
        <v>0.0904407231543314</v>
      </c>
      <c r="K195" s="13" t="n">
        <v>0.0241322859824287</v>
      </c>
      <c r="L195" s="13" t="n">
        <v>0.00257495154321382</v>
      </c>
      <c r="M195" s="13" t="n">
        <v>0.0376252104078743</v>
      </c>
      <c r="N195" s="13" t="n">
        <v>0.074277072981284</v>
      </c>
      <c r="O195" s="13" t="n">
        <v>0</v>
      </c>
      <c r="P195" s="13" t="n">
        <v>0.000849117904758262</v>
      </c>
      <c r="Q195" s="14" t="n">
        <v>0.074277072981284</v>
      </c>
      <c r="R195" s="14" t="n">
        <v>0.0376252104078743</v>
      </c>
      <c r="S195" s="13" t="n">
        <v>0.663767268474527</v>
      </c>
      <c r="T195" s="13" t="n">
        <v>1.97413043478261</v>
      </c>
      <c r="U195" s="15" t="s">
        <v>37</v>
      </c>
      <c r="W195" s="16" t="n">
        <v>-36972.0580032414</v>
      </c>
      <c r="X195" s="16" t="n">
        <f aca="false">-W195/(8.314*D195)</f>
        <v>2.58845396779724</v>
      </c>
      <c r="Y195" s="5" t="n">
        <f aca="false">X195+C195/4 - LN(AN195)</f>
        <v>1.7383259525846</v>
      </c>
      <c r="Z195" s="6" t="n">
        <f aca="false">EXP(Y195)</f>
        <v>5.68781377840431</v>
      </c>
      <c r="AA195" s="8" t="n">
        <v>0.0541423083849636</v>
      </c>
      <c r="AB195" s="8" t="n">
        <v>0.0602166954397328</v>
      </c>
      <c r="AC195" s="8" t="n">
        <v>0.147229084204726</v>
      </c>
      <c r="AD195" s="8" t="n">
        <v>0.50224748258372</v>
      </c>
      <c r="AE195" s="8" t="n">
        <v>0.00626506741296705</v>
      </c>
      <c r="AF195" s="8" t="n">
        <v>0.0904407231543314</v>
      </c>
      <c r="AG195" s="8" t="n">
        <v>0.0241322859824287</v>
      </c>
      <c r="AH195" s="8" t="n">
        <v>0.00257495154321382</v>
      </c>
      <c r="AI195" s="17" t="n">
        <f aca="false">R195</f>
        <v>0.0376252104078743</v>
      </c>
      <c r="AJ195" s="17" t="n">
        <f aca="false">Q195</f>
        <v>0.074277072981284</v>
      </c>
      <c r="AK195" s="8" t="n">
        <v>0</v>
      </c>
      <c r="AL195" s="8" t="n">
        <v>0.000849117904758262</v>
      </c>
      <c r="AM195" s="17" t="n">
        <v>-36972.0580032414</v>
      </c>
      <c r="AN195" s="9" t="n">
        <f aca="false">AJ195/AI195</f>
        <v>1.97413043478261</v>
      </c>
      <c r="AO195" s="8" t="n">
        <f aca="false">AI195-AJ195</f>
        <v>-0.0366518625734097</v>
      </c>
      <c r="AP195" s="8" t="n">
        <f aca="false">AA195*$BA$3+AB195*$AW$3+AC195*$AY$3+AD195*$AX$3+AE195*$BB$3+AF195*$AZ$3+AG195*BD196</f>
        <v>6840.04679476609</v>
      </c>
      <c r="AQ195" s="8" t="n">
        <f aca="false">AP195/(D195*8.314)</f>
        <v>0.478879110929633</v>
      </c>
      <c r="AR195" s="8" t="n">
        <f aca="false">('[1]Sheet1 (4)'!AO195*$BE$3)/(8.314*'[1]Sheet1 (4)'!D195)</f>
        <v>0.0364643717222726</v>
      </c>
      <c r="AS195" s="8" t="n">
        <f aca="false">AQ195+AR195</f>
        <v>0.515343482651905</v>
      </c>
      <c r="AT195" s="11" t="n">
        <f aca="false">EXP(AS195)</f>
        <v>1.67421346632798</v>
      </c>
      <c r="AU195" s="8" t="n">
        <v>1.97818286231738</v>
      </c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8" t="n">
        <v>0.682178677015112</v>
      </c>
    </row>
    <row r="196" customFormat="false" ht="13.8" hidden="false" customHeight="false" outlineLevel="0" collapsed="false">
      <c r="A196" s="3" t="n">
        <v>14</v>
      </c>
      <c r="B196" s="13" t="n">
        <v>0.0001</v>
      </c>
      <c r="C196" s="13" t="n">
        <v>-0.68</v>
      </c>
      <c r="D196" s="13" t="n">
        <v>1703</v>
      </c>
      <c r="E196" s="13" t="n">
        <v>0.0443417810809423</v>
      </c>
      <c r="F196" s="13" t="n">
        <v>0.0882619362520338</v>
      </c>
      <c r="G196" s="13" t="n">
        <v>0.160219703535387</v>
      </c>
      <c r="H196" s="13" t="n">
        <v>0.492367473556825</v>
      </c>
      <c r="I196" s="13" t="n">
        <v>0.00674924000086356</v>
      </c>
      <c r="J196" s="13" t="n">
        <v>0.102591126282968</v>
      </c>
      <c r="K196" s="13" t="n">
        <v>0.0243659905999801</v>
      </c>
      <c r="L196" s="13" t="n">
        <v>0.00140851558289975</v>
      </c>
      <c r="M196" s="13" t="n">
        <v>0.0118302650735301</v>
      </c>
      <c r="N196" s="13" t="n">
        <v>0.0673346052771339</v>
      </c>
      <c r="O196" s="13" t="n">
        <v>0</v>
      </c>
      <c r="P196" s="13" t="n">
        <v>0.000529362757436256</v>
      </c>
      <c r="Q196" s="14" t="n">
        <v>0.0673346052771339</v>
      </c>
      <c r="R196" s="14" t="n">
        <v>0.0118302650735301</v>
      </c>
      <c r="S196" s="13" t="n">
        <v>0.850561681954035</v>
      </c>
      <c r="T196" s="13" t="n">
        <v>5.69172413793103</v>
      </c>
      <c r="U196" s="15" t="s">
        <v>37</v>
      </c>
      <c r="W196" s="16" t="n">
        <v>-36706.9001307071</v>
      </c>
      <c r="X196" s="16" t="n">
        <f aca="false">-W196/(8.314*D196)</f>
        <v>2.59252553162612</v>
      </c>
      <c r="Y196" s="5" t="n">
        <f aca="false">X196+C196/4 - LN(AN196)</f>
        <v>0.683512317448059</v>
      </c>
      <c r="Z196" s="6" t="n">
        <f aca="false">EXP(Y196)</f>
        <v>1.98082280694349</v>
      </c>
      <c r="AA196" s="8" t="n">
        <v>0.0443417810809423</v>
      </c>
      <c r="AB196" s="8" t="n">
        <v>0.0882619362520338</v>
      </c>
      <c r="AC196" s="8" t="n">
        <v>0.160219703535387</v>
      </c>
      <c r="AD196" s="8" t="n">
        <v>0.492367473556825</v>
      </c>
      <c r="AE196" s="8" t="n">
        <v>0.00674924000086356</v>
      </c>
      <c r="AF196" s="8" t="n">
        <v>0.102591126282968</v>
      </c>
      <c r="AG196" s="8" t="n">
        <v>0.0243659905999801</v>
      </c>
      <c r="AH196" s="8" t="n">
        <v>0.00140851558289975</v>
      </c>
      <c r="AI196" s="17" t="n">
        <f aca="false">R196</f>
        <v>0.0118302650735301</v>
      </c>
      <c r="AJ196" s="17" t="n">
        <f aca="false">Q196</f>
        <v>0.0673346052771339</v>
      </c>
      <c r="AK196" s="8" t="n">
        <v>0</v>
      </c>
      <c r="AL196" s="8" t="n">
        <v>0.000529362757436256</v>
      </c>
      <c r="AM196" s="17" t="n">
        <v>-36706.9001307071</v>
      </c>
      <c r="AN196" s="9" t="n">
        <f aca="false">AJ196/AI196</f>
        <v>5.69172413793105</v>
      </c>
      <c r="AO196" s="8" t="n">
        <f aca="false">AI196-AJ196</f>
        <v>-0.0555043402036038</v>
      </c>
      <c r="AP196" s="8" t="n">
        <f aca="false">AA196*$BA$3+AB196*$AW$3+AC196*$AY$3+AD196*$AX$3+AE196*$BB$3+AF196*$AZ$3+AG196*BD197</f>
        <v>8516.03226499249</v>
      </c>
      <c r="AQ196" s="8" t="n">
        <f aca="false">AP196/(D196*8.314)</f>
        <v>0.601468143496964</v>
      </c>
      <c r="AR196" s="8" t="n">
        <f aca="false">('[1]Sheet1 (4)'!AO196*$BE$3)/(8.314*'[1]Sheet1 (4)'!D196)</f>
        <v>0.0557067910008771</v>
      </c>
      <c r="AS196" s="8" t="n">
        <f aca="false">AQ196+AR196</f>
        <v>0.657174934497841</v>
      </c>
      <c r="AT196" s="11" t="n">
        <f aca="false">EXP(AS196)</f>
        <v>1.92933413284289</v>
      </c>
      <c r="AU196" s="8" t="n">
        <v>0.737823496470867</v>
      </c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8" t="n">
        <v>-0.304050647659718</v>
      </c>
    </row>
    <row r="197" customFormat="false" ht="13.8" hidden="false" customHeight="false" outlineLevel="0" collapsed="false">
      <c r="A197" s="3" t="n">
        <v>15</v>
      </c>
      <c r="B197" s="13" t="n">
        <v>0.0001</v>
      </c>
      <c r="C197" s="13" t="n">
        <v>-0.68</v>
      </c>
      <c r="D197" s="13" t="n">
        <v>1707</v>
      </c>
      <c r="E197" s="13" t="n">
        <v>0.0492884969312024</v>
      </c>
      <c r="F197" s="13" t="n">
        <v>0.0921685557670884</v>
      </c>
      <c r="G197" s="13" t="n">
        <v>0.153997266815574</v>
      </c>
      <c r="H197" s="13" t="n">
        <v>0.481630140183226</v>
      </c>
      <c r="I197" s="13" t="n">
        <v>0.00775793314850405</v>
      </c>
      <c r="J197" s="13" t="n">
        <v>0.101387478366802</v>
      </c>
      <c r="K197" s="13" t="n">
        <v>0.024006477700457</v>
      </c>
      <c r="L197" s="13" t="n">
        <v>0.00130610198304678</v>
      </c>
      <c r="M197" s="13" t="n">
        <v>0.0139868556632421</v>
      </c>
      <c r="N197" s="13" t="n">
        <v>0.0715500012979988</v>
      </c>
      <c r="O197" s="13" t="n">
        <v>0</v>
      </c>
      <c r="P197" s="13" t="n">
        <v>0.00292069214285895</v>
      </c>
      <c r="Q197" s="14" t="n">
        <v>0.0715500012979988</v>
      </c>
      <c r="R197" s="14" t="n">
        <v>0.0139868556632421</v>
      </c>
      <c r="S197" s="13" t="n">
        <v>0.836481533690443</v>
      </c>
      <c r="T197" s="13" t="n">
        <v>5.11551724137931</v>
      </c>
      <c r="U197" s="15" t="s">
        <v>37</v>
      </c>
      <c r="W197" s="16" t="n">
        <v>-36777.9039903691</v>
      </c>
      <c r="X197" s="16" t="n">
        <f aca="false">-W197/(8.314*D197)</f>
        <v>2.59145357759838</v>
      </c>
      <c r="Y197" s="5" t="n">
        <f aca="false">X197+C197/4 - LN(AN197)</f>
        <v>0.789175060848025</v>
      </c>
      <c r="Z197" s="6" t="n">
        <f aca="false">EXP(Y197)</f>
        <v>2.20157950780322</v>
      </c>
      <c r="AA197" s="8" t="n">
        <v>0.0492884969312024</v>
      </c>
      <c r="AB197" s="8" t="n">
        <v>0.0921685557670884</v>
      </c>
      <c r="AC197" s="8" t="n">
        <v>0.153997266815574</v>
      </c>
      <c r="AD197" s="8" t="n">
        <v>0.481630140183226</v>
      </c>
      <c r="AE197" s="8" t="n">
        <v>0.00775793314850405</v>
      </c>
      <c r="AF197" s="8" t="n">
        <v>0.101387478366802</v>
      </c>
      <c r="AG197" s="8" t="n">
        <v>0.024006477700457</v>
      </c>
      <c r="AH197" s="8" t="n">
        <v>0.00130610198304678</v>
      </c>
      <c r="AI197" s="17" t="n">
        <f aca="false">R197</f>
        <v>0.0139868556632421</v>
      </c>
      <c r="AJ197" s="17" t="n">
        <f aca="false">Q197</f>
        <v>0.0715500012979988</v>
      </c>
      <c r="AK197" s="8" t="n">
        <v>0</v>
      </c>
      <c r="AL197" s="8" t="n">
        <v>0.00292069214285895</v>
      </c>
      <c r="AM197" s="17" t="n">
        <v>-36777.9039903691</v>
      </c>
      <c r="AN197" s="9" t="n">
        <f aca="false">AJ197/AI197</f>
        <v>5.11551724137931</v>
      </c>
      <c r="AO197" s="8" t="n">
        <f aca="false">AI197-AJ197</f>
        <v>-0.0575631456347567</v>
      </c>
      <c r="AP197" s="8" t="n">
        <f aca="false">AA197*$BA$3+AB197*$AW$3+AC197*$AY$3+AD197*$AX$3+AE197*$BB$3+AF197*$AZ$3+AG197*BD198</f>
        <v>8489.93032523893</v>
      </c>
      <c r="AQ197" s="8" t="n">
        <f aca="false">AP197/(D197*8.314)</f>
        <v>0.598219526612034</v>
      </c>
      <c r="AR197" s="8" t="n">
        <f aca="false">('[1]Sheet1 (4)'!AO197*$BE$3)/(8.314*'[1]Sheet1 (4)'!D197)</f>
        <v>0.0576377266015922</v>
      </c>
      <c r="AS197" s="8" t="n">
        <f aca="false">AQ197+AR197</f>
        <v>0.655857253213626</v>
      </c>
      <c r="AT197" s="11" t="n">
        <f aca="false">EXP(AS197)</f>
        <v>1.92679355956557</v>
      </c>
      <c r="AU197" s="8" t="n">
        <v>0.805042132394872</v>
      </c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8" t="n">
        <v>-0.216860664554456</v>
      </c>
    </row>
    <row r="198" customFormat="false" ht="13.8" hidden="false" customHeight="false" outlineLevel="0" collapsed="false">
      <c r="A198" s="3" t="n">
        <v>16</v>
      </c>
      <c r="B198" s="13" t="n">
        <v>0.0001</v>
      </c>
      <c r="C198" s="13" t="n">
        <v>-0.68</v>
      </c>
      <c r="D198" s="13" t="n">
        <v>1718</v>
      </c>
      <c r="E198" s="13" t="n">
        <v>0.109164283414718</v>
      </c>
      <c r="F198" s="13" t="n">
        <v>0.000710943862574846</v>
      </c>
      <c r="G198" s="13" t="n">
        <v>0.0898856083506394</v>
      </c>
      <c r="H198" s="13" t="n">
        <v>0.687530111367381</v>
      </c>
      <c r="I198" s="13" t="n">
        <v>0.0428381493364248</v>
      </c>
      <c r="J198" s="13" t="n">
        <v>0.00467191681120613</v>
      </c>
      <c r="K198" s="13" t="n">
        <v>0.00206690446262361</v>
      </c>
      <c r="L198" s="13" t="n">
        <v>0.00208570272800519</v>
      </c>
      <c r="M198" s="13" t="n">
        <v>0.0111381205136726</v>
      </c>
      <c r="N198" s="13" t="n">
        <v>0.0499082591527542</v>
      </c>
      <c r="O198" s="13" t="n">
        <v>0</v>
      </c>
      <c r="P198" s="13" t="n">
        <v>0</v>
      </c>
      <c r="Q198" s="14" t="n">
        <v>0.0499082591527542</v>
      </c>
      <c r="R198" s="14" t="n">
        <v>0.0111381205136726</v>
      </c>
      <c r="S198" s="13" t="n">
        <v>0.817546583850932</v>
      </c>
      <c r="T198" s="13" t="n">
        <v>4.48085106382979</v>
      </c>
      <c r="U198" s="15" t="s">
        <v>37</v>
      </c>
      <c r="W198" s="16" t="n">
        <v>-36972.0580032414</v>
      </c>
      <c r="X198" s="16" t="n">
        <f aca="false">-W198/(8.314*D198)</f>
        <v>2.58845396779724</v>
      </c>
      <c r="Y198" s="5" t="n">
        <f aca="false">X198+C198/4 - LN(AN198)</f>
        <v>0.918640969807425</v>
      </c>
      <c r="Z198" s="6" t="n">
        <f aca="false">EXP(Y198)</f>
        <v>2.50588250476837</v>
      </c>
      <c r="AA198" s="8" t="n">
        <v>0.109164283414718</v>
      </c>
      <c r="AB198" s="8" t="n">
        <v>0.000710943862574846</v>
      </c>
      <c r="AC198" s="8" t="n">
        <v>0.0898856083506394</v>
      </c>
      <c r="AD198" s="8" t="n">
        <v>0.687530111367381</v>
      </c>
      <c r="AE198" s="8" t="n">
        <v>0.0428381493364248</v>
      </c>
      <c r="AF198" s="8" t="n">
        <v>0.00467191681120613</v>
      </c>
      <c r="AG198" s="8" t="n">
        <v>0.00206690446262361</v>
      </c>
      <c r="AH198" s="8" t="n">
        <v>0.00208570272800519</v>
      </c>
      <c r="AI198" s="17" t="n">
        <f aca="false">R198</f>
        <v>0.0111381205136726</v>
      </c>
      <c r="AJ198" s="17" t="n">
        <f aca="false">Q198</f>
        <v>0.0499082591527542</v>
      </c>
      <c r="AK198" s="8" t="n">
        <v>0</v>
      </c>
      <c r="AL198" s="8" t="n">
        <v>0</v>
      </c>
      <c r="AM198" s="17" t="n">
        <v>-36972.0580032414</v>
      </c>
      <c r="AN198" s="9" t="n">
        <f aca="false">AJ198/AI198</f>
        <v>4.48085106382978</v>
      </c>
      <c r="AO198" s="8" t="n">
        <f aca="false">AI198-AJ198</f>
        <v>-0.0387701386390816</v>
      </c>
      <c r="AP198" s="8" t="n">
        <f aca="false">AA198*$BA$3+AB198*$AW$3+AC198*$AY$3+AD198*$AX$3+AE198*$BB$3+AF198*$AZ$3+AG198*BD199</f>
        <v>4066.80012062515</v>
      </c>
      <c r="AQ198" s="8" t="n">
        <f aca="false">AP198/(D198*8.314)</f>
        <v>0.284721096876662</v>
      </c>
      <c r="AR198" s="8" t="n">
        <f aca="false">('[1]Sheet1 (4)'!AO198*$BE$3)/(8.314*'[1]Sheet1 (4)'!D198)</f>
        <v>0.0385718118479782</v>
      </c>
      <c r="AS198" s="8" t="n">
        <f aca="false">AQ198+AR198</f>
        <v>0.32329290872464</v>
      </c>
      <c r="AT198" s="11" t="n">
        <f aca="false">EXP(AS198)</f>
        <v>1.38166999483693</v>
      </c>
      <c r="AU198" s="8" t="n">
        <v>0.871528854326246</v>
      </c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8" t="n">
        <v>-0.137506305762062</v>
      </c>
    </row>
    <row r="199" customFormat="false" ht="13.8" hidden="false" customHeight="false" outlineLevel="0" collapsed="false">
      <c r="A199" s="3" t="n">
        <v>17</v>
      </c>
      <c r="B199" s="13" t="n">
        <v>0.0001</v>
      </c>
      <c r="C199" s="13" t="n">
        <v>-0.68</v>
      </c>
      <c r="D199" s="13" t="n">
        <v>1727</v>
      </c>
      <c r="E199" s="13" t="n">
        <v>0.092097771754576</v>
      </c>
      <c r="F199" s="13" t="n">
        <v>0.000286649691204002</v>
      </c>
      <c r="G199" s="13" t="n">
        <v>0.113760583332725</v>
      </c>
      <c r="H199" s="13" t="n">
        <v>0.692832303640072</v>
      </c>
      <c r="I199" s="13" t="n">
        <v>0.0500112227206982</v>
      </c>
      <c r="J199" s="13" t="n">
        <v>0.0027641220223243</v>
      </c>
      <c r="K199" s="13" t="n">
        <v>0.00172420866889625</v>
      </c>
      <c r="L199" s="13" t="n">
        <v>0.000970323355274477</v>
      </c>
      <c r="M199" s="13" t="n">
        <v>0.00939573987835339</v>
      </c>
      <c r="N199" s="13" t="n">
        <v>0.0359028738233012</v>
      </c>
      <c r="O199" s="13" t="n">
        <v>0.000150876000849518</v>
      </c>
      <c r="P199" s="13" t="n">
        <v>0.000103325111725332</v>
      </c>
      <c r="Q199" s="14" t="n">
        <v>0.0359028738233012</v>
      </c>
      <c r="R199" s="14" t="n">
        <v>0.00939573987835339</v>
      </c>
      <c r="S199" s="13" t="n">
        <v>0.792582176129372</v>
      </c>
      <c r="T199" s="13" t="n">
        <v>3.82118644067796</v>
      </c>
      <c r="U199" s="15" t="s">
        <v>37</v>
      </c>
      <c r="W199" s="16" t="n">
        <v>-37129.7178387159</v>
      </c>
      <c r="X199" s="16" t="n">
        <f aca="false">-W199/(8.314*D199)</f>
        <v>2.58594504429542</v>
      </c>
      <c r="Y199" s="5" t="n">
        <f aca="false">X199+C199/4 - LN(AN199)</f>
        <v>1.07538408333404</v>
      </c>
      <c r="Z199" s="6" t="n">
        <f aca="false">EXP(Y199)</f>
        <v>2.93111847811962</v>
      </c>
      <c r="AA199" s="8" t="n">
        <v>0.092097771754576</v>
      </c>
      <c r="AB199" s="8" t="n">
        <v>0.000286649691204002</v>
      </c>
      <c r="AC199" s="8" t="n">
        <v>0.113760583332725</v>
      </c>
      <c r="AD199" s="8" t="n">
        <v>0.692832303640072</v>
      </c>
      <c r="AE199" s="8" t="n">
        <v>0.0500112227206982</v>
      </c>
      <c r="AF199" s="8" t="n">
        <v>0.0027641220223243</v>
      </c>
      <c r="AG199" s="8" t="n">
        <v>0.00172420866889625</v>
      </c>
      <c r="AH199" s="8" t="n">
        <v>0.000970323355274477</v>
      </c>
      <c r="AI199" s="17" t="n">
        <f aca="false">R199</f>
        <v>0.00939573987835339</v>
      </c>
      <c r="AJ199" s="17" t="n">
        <f aca="false">Q199</f>
        <v>0.0359028738233012</v>
      </c>
      <c r="AK199" s="8" t="n">
        <v>0.000150876000849518</v>
      </c>
      <c r="AL199" s="8" t="n">
        <v>0.000103325111725332</v>
      </c>
      <c r="AM199" s="17" t="n">
        <v>-37129.7178387159</v>
      </c>
      <c r="AN199" s="9" t="n">
        <f aca="false">AJ199/AI199</f>
        <v>3.82118644067796</v>
      </c>
      <c r="AO199" s="8" t="n">
        <f aca="false">AI199-AJ199</f>
        <v>-0.0265071339449478</v>
      </c>
      <c r="AP199" s="8" t="n">
        <f aca="false">AA199*$BA$3+AB199*$AW$3+AC199*$AY$3+AD199*$AX$3+AE199*$BB$3+AF199*$AZ$3+AG199*BD200</f>
        <v>4722.58325653113</v>
      </c>
      <c r="AQ199" s="8" t="n">
        <f aca="false">AP199/(D199*8.314)</f>
        <v>0.328910142047056</v>
      </c>
      <c r="AR199" s="8" t="n">
        <f aca="false">('[1]Sheet1 (4)'!AO199*$BE$3)/(8.314*'[1]Sheet1 (4)'!D199)</f>
        <v>0.0262341066759708</v>
      </c>
      <c r="AS199" s="8" t="n">
        <f aca="false">AQ199+AR199</f>
        <v>0.355144248723027</v>
      </c>
      <c r="AT199" s="11" t="n">
        <f aca="false">EXP(AS199)</f>
        <v>1.42638639385815</v>
      </c>
      <c r="AU199" s="8" t="n">
        <v>0.97919458248997</v>
      </c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8" t="n">
        <v>-0.0210248998272382</v>
      </c>
    </row>
    <row r="200" customFormat="false" ht="13.8" hidden="false" customHeight="false" outlineLevel="0" collapsed="false">
      <c r="A200" s="3" t="n">
        <v>18</v>
      </c>
      <c r="B200" s="13" t="n">
        <v>0.0001</v>
      </c>
      <c r="C200" s="13" t="n">
        <v>-0.68</v>
      </c>
      <c r="D200" s="13" t="n">
        <v>1707</v>
      </c>
      <c r="E200" s="13" t="n">
        <v>0.0771386190387059</v>
      </c>
      <c r="F200" s="13" t="n">
        <v>0.00355002551989294</v>
      </c>
      <c r="G200" s="13" t="n">
        <v>0.155254449403318</v>
      </c>
      <c r="H200" s="13" t="n">
        <v>0.685202259012935</v>
      </c>
      <c r="I200" s="13" t="n">
        <v>0.0511203674864583</v>
      </c>
      <c r="J200" s="13" t="n">
        <v>0.0124758039699095</v>
      </c>
      <c r="K200" s="13" t="n">
        <v>0.00192181832655858</v>
      </c>
      <c r="L200" s="13" t="n">
        <v>0.000320453643544637</v>
      </c>
      <c r="M200" s="13" t="n">
        <v>0.00497003572785011</v>
      </c>
      <c r="N200" s="13" t="n">
        <v>0.0077390556333666</v>
      </c>
      <c r="O200" s="13" t="n">
        <v>0</v>
      </c>
      <c r="P200" s="13" t="n">
        <v>0.000307112237460324</v>
      </c>
      <c r="Q200" s="14" t="n">
        <v>0.0077390556333666</v>
      </c>
      <c r="R200" s="14" t="n">
        <v>0.00497003572785011</v>
      </c>
      <c r="S200" s="13" t="n">
        <v>0.608938547486033</v>
      </c>
      <c r="T200" s="13" t="n">
        <v>1.55714285714286</v>
      </c>
      <c r="U200" s="15" t="s">
        <v>37</v>
      </c>
      <c r="W200" s="16" t="n">
        <v>-36777.9039903691</v>
      </c>
      <c r="X200" s="16" t="n">
        <f aca="false">-W200/(8.314*D200)</f>
        <v>2.59145357759838</v>
      </c>
      <c r="Y200" s="5" t="n">
        <f aca="false">X200+C200/4 - LN(AN200)</f>
        <v>1.9786009374186</v>
      </c>
      <c r="Z200" s="6" t="n">
        <f aca="false">EXP(Y200)</f>
        <v>7.23261701954525</v>
      </c>
      <c r="AA200" s="8" t="n">
        <v>0.0771386190387059</v>
      </c>
      <c r="AB200" s="8" t="n">
        <v>0.00355002551989294</v>
      </c>
      <c r="AC200" s="8" t="n">
        <v>0.155254449403318</v>
      </c>
      <c r="AD200" s="8" t="n">
        <v>0.685202259012935</v>
      </c>
      <c r="AE200" s="8" t="n">
        <v>0.0511203674864583</v>
      </c>
      <c r="AF200" s="8" t="n">
        <v>0.0124758039699095</v>
      </c>
      <c r="AG200" s="8" t="n">
        <v>0.00192181832655858</v>
      </c>
      <c r="AH200" s="8" t="n">
        <v>0.000320453643544637</v>
      </c>
      <c r="AI200" s="17" t="n">
        <f aca="false">R200</f>
        <v>0.00497003572785011</v>
      </c>
      <c r="AJ200" s="17" t="n">
        <f aca="false">Q200</f>
        <v>0.0077390556333666</v>
      </c>
      <c r="AK200" s="8" t="n">
        <v>0</v>
      </c>
      <c r="AL200" s="8" t="n">
        <v>0.000307112237460324</v>
      </c>
      <c r="AM200" s="17" t="n">
        <v>-36777.9039903691</v>
      </c>
      <c r="AN200" s="9" t="n">
        <f aca="false">AJ200/AI200</f>
        <v>1.55714285714286</v>
      </c>
      <c r="AO200" s="8" t="n">
        <f aca="false">AI200-AJ200</f>
        <v>-0.00276901990551649</v>
      </c>
      <c r="AP200" s="8" t="n">
        <f aca="false">AA200*$BA$3+AB200*$AW$3+AC200*$AY$3+AD200*$AX$3+AE200*$BB$3+AF200*$AZ$3+AG200*BD201</f>
        <v>5979.0915609817</v>
      </c>
      <c r="AQ200" s="8" t="n">
        <f aca="false">AP200/(D200*8.314)</f>
        <v>0.421300197546653</v>
      </c>
      <c r="AR200" s="8" t="n">
        <f aca="false">('[1]Sheet1 (4)'!AO200*$BE$3)/(8.314*'[1]Sheet1 (4)'!D200)</f>
        <v>0.00277260755138718</v>
      </c>
      <c r="AS200" s="8" t="n">
        <f aca="false">AQ200+AR200</f>
        <v>0.42407280509804</v>
      </c>
      <c r="AT200" s="11" t="n">
        <f aca="false">EXP(AS200)</f>
        <v>1.52817284850811</v>
      </c>
      <c r="AU200" s="8" t="n">
        <v>2.64472003285497</v>
      </c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8" t="n">
        <v>0.972565212016116</v>
      </c>
    </row>
    <row r="201" customFormat="false" ht="13.8" hidden="false" customHeight="false" outlineLevel="0" collapsed="false">
      <c r="A201" s="3" t="n">
        <v>19</v>
      </c>
      <c r="B201" s="13" t="n">
        <v>0.0001</v>
      </c>
      <c r="C201" s="13" t="n">
        <v>-0.68</v>
      </c>
      <c r="D201" s="13" t="n">
        <v>1727</v>
      </c>
      <c r="E201" s="13" t="n">
        <v>0.100014135079803</v>
      </c>
      <c r="F201" s="13" t="n">
        <v>0.00314620111275025</v>
      </c>
      <c r="G201" s="13" t="n">
        <v>0.124502076119528</v>
      </c>
      <c r="H201" s="13" t="n">
        <v>0.663467077079666</v>
      </c>
      <c r="I201" s="13" t="n">
        <v>0.0514832909359131</v>
      </c>
      <c r="J201" s="13" t="n">
        <v>0.00367737792399379</v>
      </c>
      <c r="K201" s="13" t="n">
        <v>0.00351250522954573</v>
      </c>
      <c r="L201" s="13" t="n">
        <v>0.00217841851632919</v>
      </c>
      <c r="M201" s="13" t="n">
        <v>0.00977229133505758</v>
      </c>
      <c r="N201" s="13" t="n">
        <v>0.0380404316359802</v>
      </c>
      <c r="O201" s="13" t="n">
        <v>0</v>
      </c>
      <c r="P201" s="13" t="n">
        <v>0.000206195031433573</v>
      </c>
      <c r="Q201" s="14" t="n">
        <v>0.0380404316359802</v>
      </c>
      <c r="R201" s="14" t="n">
        <v>0.00977229133505758</v>
      </c>
      <c r="S201" s="13" t="n">
        <v>0.795613160518445</v>
      </c>
      <c r="T201" s="13" t="n">
        <v>3.89268292682927</v>
      </c>
      <c r="U201" s="15" t="s">
        <v>37</v>
      </c>
      <c r="W201" s="16" t="n">
        <v>-37129.7178387159</v>
      </c>
      <c r="X201" s="16" t="n">
        <f aca="false">-W201/(8.314*D201)</f>
        <v>2.58594504429542</v>
      </c>
      <c r="Y201" s="5" t="n">
        <f aca="false">X201+C201/4 - LN(AN201)</f>
        <v>1.05684642598402</v>
      </c>
      <c r="Z201" s="6" t="n">
        <f aca="false">EXP(Y201)</f>
        <v>2.87728294216206</v>
      </c>
      <c r="AA201" s="8" t="n">
        <v>0.100014135079803</v>
      </c>
      <c r="AB201" s="8" t="n">
        <v>0.00314620111275025</v>
      </c>
      <c r="AC201" s="8" t="n">
        <v>0.124502076119528</v>
      </c>
      <c r="AD201" s="8" t="n">
        <v>0.663467077079666</v>
      </c>
      <c r="AE201" s="8" t="n">
        <v>0.0514832909359131</v>
      </c>
      <c r="AF201" s="8" t="n">
        <v>0.00367737792399379</v>
      </c>
      <c r="AG201" s="8" t="n">
        <v>0.00351250522954573</v>
      </c>
      <c r="AH201" s="8" t="n">
        <v>0.00217841851632919</v>
      </c>
      <c r="AI201" s="17" t="n">
        <f aca="false">R201</f>
        <v>0.00977229133505758</v>
      </c>
      <c r="AJ201" s="17" t="n">
        <f aca="false">Q201</f>
        <v>0.0380404316359802</v>
      </c>
      <c r="AK201" s="8" t="n">
        <v>0</v>
      </c>
      <c r="AL201" s="8" t="n">
        <v>0.000206195031433573</v>
      </c>
      <c r="AM201" s="17" t="n">
        <v>-37129.7178387159</v>
      </c>
      <c r="AN201" s="9" t="n">
        <f aca="false">AJ201/AI201</f>
        <v>3.89268292682926</v>
      </c>
      <c r="AO201" s="8" t="n">
        <f aca="false">AI201-AJ201</f>
        <v>-0.0282681403009226</v>
      </c>
      <c r="AP201" s="8" t="n">
        <f aca="false">AA201*$BA$3+AB201*$AW$3+AC201*$AY$3+AD201*$AX$3+AE201*$BB$3+AF201*$AZ$3+AG201*BD202</f>
        <v>5082.51272497705</v>
      </c>
      <c r="AQ201" s="8" t="n">
        <f aca="false">AP201/(D201*8.314)</f>
        <v>0.353977874295027</v>
      </c>
      <c r="AR201" s="8" t="n">
        <f aca="false">('[1]Sheet1 (4)'!AO201*$BE$3)/(8.314*'[1]Sheet1 (4)'!D201)</f>
        <v>0.0279769744147333</v>
      </c>
      <c r="AS201" s="8" t="n">
        <f aca="false">AQ201+AR201</f>
        <v>0.38195484870976</v>
      </c>
      <c r="AT201" s="11" t="n">
        <f aca="false">EXP(AS201)</f>
        <v>1.46514593041034</v>
      </c>
      <c r="AU201" s="8" t="n">
        <v>0.961209821536565</v>
      </c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8" t="n">
        <v>-0.0395625571772644</v>
      </c>
    </row>
    <row r="202" customFormat="false" ht="13.8" hidden="false" customHeight="false" outlineLevel="0" collapsed="false">
      <c r="A202" s="3" t="n">
        <v>20</v>
      </c>
      <c r="B202" s="13" t="n">
        <v>0.0001</v>
      </c>
      <c r="C202" s="13" t="n">
        <v>-0.68</v>
      </c>
      <c r="D202" s="13" t="n">
        <v>1703</v>
      </c>
      <c r="E202" s="13" t="n">
        <v>0.0894990172734763</v>
      </c>
      <c r="F202" s="13" t="n">
        <v>0.0140443189295878</v>
      </c>
      <c r="G202" s="13" t="n">
        <v>0.126786648680073</v>
      </c>
      <c r="H202" s="13" t="n">
        <v>0.646994066606592</v>
      </c>
      <c r="I202" s="13" t="n">
        <v>0.0428098649091215</v>
      </c>
      <c r="J202" s="13" t="n">
        <v>0.0204727681189327</v>
      </c>
      <c r="K202" s="13" t="n">
        <v>0.00524390200941084</v>
      </c>
      <c r="L202" s="13" t="n">
        <v>0.00177873415532617</v>
      </c>
      <c r="M202" s="13" t="n">
        <v>0.0155251824901907</v>
      </c>
      <c r="N202" s="13" t="n">
        <v>0.0363289270270461</v>
      </c>
      <c r="O202" s="13" t="n">
        <v>0</v>
      </c>
      <c r="P202" s="13" t="n">
        <v>0.000516569800243414</v>
      </c>
      <c r="Q202" s="14" t="n">
        <v>0.0363289270270461</v>
      </c>
      <c r="R202" s="14" t="n">
        <v>0.0155251824901907</v>
      </c>
      <c r="S202" s="13" t="n">
        <v>0.70059880239521</v>
      </c>
      <c r="T202" s="13" t="n">
        <v>2.34</v>
      </c>
      <c r="U202" s="15" t="s">
        <v>37</v>
      </c>
      <c r="W202" s="16" t="n">
        <v>-36706.9001307071</v>
      </c>
      <c r="X202" s="16" t="n">
        <f aca="false">-W202/(8.314*D202)</f>
        <v>2.59252553162612</v>
      </c>
      <c r="Y202" s="5" t="n">
        <f aca="false">X202+C202/4 - LN(AN202)</f>
        <v>1.57237460225652</v>
      </c>
      <c r="Z202" s="6" t="n">
        <f aca="false">EXP(Y202)</f>
        <v>4.81807563386523</v>
      </c>
      <c r="AA202" s="8" t="n">
        <v>0.0894990172734763</v>
      </c>
      <c r="AB202" s="8" t="n">
        <v>0.0140443189295878</v>
      </c>
      <c r="AC202" s="8" t="n">
        <v>0.126786648680073</v>
      </c>
      <c r="AD202" s="8" t="n">
        <v>0.646994066606592</v>
      </c>
      <c r="AE202" s="8" t="n">
        <v>0.0428098649091215</v>
      </c>
      <c r="AF202" s="8" t="n">
        <v>0.0204727681189327</v>
      </c>
      <c r="AG202" s="8" t="n">
        <v>0.00524390200941084</v>
      </c>
      <c r="AH202" s="8" t="n">
        <v>0.00177873415532617</v>
      </c>
      <c r="AI202" s="17" t="n">
        <f aca="false">R202</f>
        <v>0.0155251824901907</v>
      </c>
      <c r="AJ202" s="17" t="n">
        <f aca="false">Q202</f>
        <v>0.0363289270270461</v>
      </c>
      <c r="AK202" s="8" t="n">
        <v>0</v>
      </c>
      <c r="AL202" s="8" t="n">
        <v>0.000516569800243414</v>
      </c>
      <c r="AM202" s="17" t="n">
        <v>-36706.9001307071</v>
      </c>
      <c r="AN202" s="9" t="n">
        <f aca="false">AJ202/AI202</f>
        <v>2.33999999999999</v>
      </c>
      <c r="AO202" s="8" t="n">
        <f aca="false">AI202-AJ202</f>
        <v>-0.0208037445368554</v>
      </c>
      <c r="AP202" s="8" t="n">
        <f aca="false">AA202*$BA$3+AB202*$AW$3+AC202*$AY$3+AD202*$AX$3+AE202*$BB$3+AF202*$AZ$3+AG202*BD203</f>
        <v>5388.97739800234</v>
      </c>
      <c r="AQ202" s="8" t="n">
        <f aca="false">AP202/(D202*8.314)</f>
        <v>0.380611314056174</v>
      </c>
      <c r="AR202" s="8" t="n">
        <f aca="false">('[1]Sheet1 (4)'!AO202*$BE$3)/(8.314*'[1]Sheet1 (4)'!D202)</f>
        <v>0.0208796257139364</v>
      </c>
      <c r="AS202" s="8" t="n">
        <f aca="false">AQ202+AR202</f>
        <v>0.40149093977011</v>
      </c>
      <c r="AT202" s="11" t="n">
        <f aca="false">EXP(AS202)</f>
        <v>1.49405057732696</v>
      </c>
      <c r="AU202" s="8" t="n">
        <v>1.79465290786151</v>
      </c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8" t="n">
        <v>0.584811637148742</v>
      </c>
    </row>
    <row r="203" customFormat="false" ht="13.8" hidden="false" customHeight="false" outlineLevel="0" collapsed="false">
      <c r="A203" s="3" t="n">
        <v>21</v>
      </c>
      <c r="B203" s="13" t="n">
        <v>0.0001</v>
      </c>
      <c r="C203" s="13" t="n">
        <v>-0.68</v>
      </c>
      <c r="D203" s="13" t="n">
        <v>1703</v>
      </c>
      <c r="E203" s="13" t="n">
        <v>0.0936676945072355</v>
      </c>
      <c r="F203" s="13" t="n">
        <v>0.0204999992910903</v>
      </c>
      <c r="G203" s="13" t="n">
        <v>0.180607031089917</v>
      </c>
      <c r="H203" s="13" t="n">
        <v>0.575029660480219</v>
      </c>
      <c r="I203" s="13" t="n">
        <v>0.0394345658178945</v>
      </c>
      <c r="J203" s="13" t="n">
        <v>0.0371086092842633</v>
      </c>
      <c r="K203" s="13" t="n">
        <v>0.00492670014205487</v>
      </c>
      <c r="L203" s="13" t="n">
        <v>0.00134667769750386</v>
      </c>
      <c r="M203" s="13" t="n">
        <v>0.0129490102067009</v>
      </c>
      <c r="N203" s="13" t="n">
        <v>0.0334178070635582</v>
      </c>
      <c r="O203" s="13" t="n">
        <v>0</v>
      </c>
      <c r="P203" s="13" t="n">
        <v>0.0010122444195625</v>
      </c>
      <c r="Q203" s="14" t="n">
        <v>0.0334178070635582</v>
      </c>
      <c r="R203" s="14" t="n">
        <v>0.0129490102067009</v>
      </c>
      <c r="S203" s="13" t="n">
        <v>0.720726783310902</v>
      </c>
      <c r="T203" s="13" t="n">
        <v>2.58072289156626</v>
      </c>
      <c r="U203" s="15" t="s">
        <v>37</v>
      </c>
      <c r="W203" s="16" t="n">
        <v>-36706.9001307071</v>
      </c>
      <c r="X203" s="16" t="n">
        <f aca="false">-W203/(8.314*D203)</f>
        <v>2.59252553162612</v>
      </c>
      <c r="Y203" s="5" t="n">
        <f aca="false">X203+C203/4 - LN(AN203)</f>
        <v>1.47445598140908</v>
      </c>
      <c r="Z203" s="6" t="n">
        <f aca="false">EXP(Y203)</f>
        <v>4.36865849490804</v>
      </c>
      <c r="AA203" s="8" t="n">
        <v>0.0936676945072355</v>
      </c>
      <c r="AB203" s="8" t="n">
        <v>0.0204999992910903</v>
      </c>
      <c r="AC203" s="8" t="n">
        <v>0.180607031089917</v>
      </c>
      <c r="AD203" s="8" t="n">
        <v>0.575029660480219</v>
      </c>
      <c r="AE203" s="8" t="n">
        <v>0.0394345658178945</v>
      </c>
      <c r="AF203" s="8" t="n">
        <v>0.0371086092842633</v>
      </c>
      <c r="AG203" s="8" t="n">
        <v>0.00492670014205487</v>
      </c>
      <c r="AH203" s="8" t="n">
        <v>0.00134667769750386</v>
      </c>
      <c r="AI203" s="17" t="n">
        <f aca="false">R203</f>
        <v>0.0129490102067009</v>
      </c>
      <c r="AJ203" s="17" t="n">
        <f aca="false">Q203</f>
        <v>0.0334178070635582</v>
      </c>
      <c r="AK203" s="8" t="n">
        <v>0</v>
      </c>
      <c r="AL203" s="8" t="n">
        <v>0.0010122444195625</v>
      </c>
      <c r="AM203" s="17" t="n">
        <v>-36706.9001307071</v>
      </c>
      <c r="AN203" s="9" t="n">
        <f aca="false">AJ203/AI203</f>
        <v>2.58072289156626</v>
      </c>
      <c r="AO203" s="8" t="n">
        <f aca="false">AI203-AJ203</f>
        <v>-0.0204687968568573</v>
      </c>
      <c r="AP203" s="8" t="n">
        <f aca="false">AA203*$BA$3+AB203*$AW$3+AC203*$AY$3+AD203*$AX$3+AE203*$BB$3+AF203*$AZ$3+AG203*BD204</f>
        <v>6937.84165521343</v>
      </c>
      <c r="AQ203" s="8" t="n">
        <f aca="false">AP203/(D203*8.314)</f>
        <v>0.490004101721285</v>
      </c>
      <c r="AR203" s="8" t="n">
        <f aca="false">('[1]Sheet1 (4)'!AO203*$BE$3)/(8.314*'[1]Sheet1 (4)'!D203)</f>
        <v>0.0205434563200217</v>
      </c>
      <c r="AS203" s="8" t="n">
        <f aca="false">AQ203+AR203</f>
        <v>0.510547558041306</v>
      </c>
      <c r="AT203" s="11" t="n">
        <f aca="false">EXP(AS203)</f>
        <v>1.66620328822001</v>
      </c>
      <c r="AU203" s="8" t="n">
        <v>1.62725251057358</v>
      </c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8" t="n">
        <v>0.486893016301298</v>
      </c>
    </row>
    <row r="204" customFormat="false" ht="13.8" hidden="false" customHeight="false" outlineLevel="0" collapsed="false">
      <c r="A204" s="3" t="n">
        <v>22</v>
      </c>
      <c r="B204" s="13" t="n">
        <v>0.0001</v>
      </c>
      <c r="C204" s="13" t="n">
        <v>-0.68</v>
      </c>
      <c r="D204" s="13" t="n">
        <v>1720</v>
      </c>
      <c r="E204" s="13" t="n">
        <v>0.0978597417091146</v>
      </c>
      <c r="F204" s="13" t="n">
        <v>0.0125711444153649</v>
      </c>
      <c r="G204" s="13" t="n">
        <v>0.191776993020434</v>
      </c>
      <c r="H204" s="13" t="n">
        <v>0.560313865370548</v>
      </c>
      <c r="I204" s="13" t="n">
        <v>0.0653687752625005</v>
      </c>
      <c r="J204" s="13" t="n">
        <v>0.022892507883553</v>
      </c>
      <c r="K204" s="13" t="n">
        <v>0.00643981619228804</v>
      </c>
      <c r="L204" s="13" t="n">
        <v>0.000935251525810247</v>
      </c>
      <c r="M204" s="13" t="n">
        <v>0.0107445678763802</v>
      </c>
      <c r="N204" s="13" t="n">
        <v>0.0287340443779768</v>
      </c>
      <c r="O204" s="13" t="n">
        <v>7.27113334104716E-005</v>
      </c>
      <c r="P204" s="13" t="n">
        <v>0.00229058103261958</v>
      </c>
      <c r="Q204" s="14" t="n">
        <v>0.0287340443779768</v>
      </c>
      <c r="R204" s="14" t="n">
        <v>0.0107445678763802</v>
      </c>
      <c r="S204" s="13" t="n">
        <v>0.727838258164852</v>
      </c>
      <c r="T204" s="13" t="n">
        <v>2.67428571428571</v>
      </c>
      <c r="U204" s="15" t="s">
        <v>37</v>
      </c>
      <c r="W204" s="16" t="n">
        <v>-37007.1857716157</v>
      </c>
      <c r="X204" s="16" t="n">
        <f aca="false">-W204/(8.314*D204)</f>
        <v>2.58790061115852</v>
      </c>
      <c r="Y204" s="5" t="n">
        <f aca="false">X204+C204/4 - LN(AN204)</f>
        <v>1.43421828916438</v>
      </c>
      <c r="Z204" s="6" t="n">
        <f aca="false">EXP(Y204)</f>
        <v>4.1963633835869</v>
      </c>
      <c r="AA204" s="8" t="n">
        <v>0.0978597417091146</v>
      </c>
      <c r="AB204" s="8" t="n">
        <v>0.0125711444153649</v>
      </c>
      <c r="AC204" s="8" t="n">
        <v>0.191776993020434</v>
      </c>
      <c r="AD204" s="8" t="n">
        <v>0.560313865370548</v>
      </c>
      <c r="AE204" s="8" t="n">
        <v>0.0653687752625005</v>
      </c>
      <c r="AF204" s="8" t="n">
        <v>0.022892507883553</v>
      </c>
      <c r="AG204" s="8" t="n">
        <v>0.00643981619228804</v>
      </c>
      <c r="AH204" s="8" t="n">
        <v>0.000935251525810247</v>
      </c>
      <c r="AI204" s="17" t="n">
        <f aca="false">R204</f>
        <v>0.0107445678763802</v>
      </c>
      <c r="AJ204" s="17" t="n">
        <f aca="false">Q204</f>
        <v>0.0287340443779768</v>
      </c>
      <c r="AK204" s="8" t="n">
        <v>7.27113334104716E-005</v>
      </c>
      <c r="AL204" s="8" t="n">
        <v>0.00229058103261958</v>
      </c>
      <c r="AM204" s="17" t="n">
        <v>-37007.1857716157</v>
      </c>
      <c r="AN204" s="9" t="n">
        <f aca="false">AJ204/AI204</f>
        <v>2.67428571428572</v>
      </c>
      <c r="AO204" s="8" t="n">
        <f aca="false">AI204-AJ204</f>
        <v>-0.0179894765015966</v>
      </c>
      <c r="AP204" s="8" t="n">
        <f aca="false">AA204*$BA$3+AB204*$AW$3+AC204*$AY$3+AD204*$AX$3+AE204*$BB$3+AF204*$AZ$3+AG204*BD205</f>
        <v>6063.90434691908</v>
      </c>
      <c r="AQ204" s="8" t="n">
        <f aca="false">AP204/(D204*8.314)</f>
        <v>0.424046882739053</v>
      </c>
      <c r="AR204" s="8" t="n">
        <f aca="false">('[1]Sheet1 (4)'!AO204*$BE$3)/(8.314*'[1]Sheet1 (4)'!D204)</f>
        <v>0.0178766412034759</v>
      </c>
      <c r="AS204" s="8" t="n">
        <f aca="false">AQ204+AR204</f>
        <v>0.441923523942529</v>
      </c>
      <c r="AT204" s="11" t="n">
        <f aca="false">EXP(AS204)</f>
        <v>1.55569676232967</v>
      </c>
      <c r="AU204" s="8" t="n">
        <v>1.44638456157591</v>
      </c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8" t="n">
        <v>0.369067036909588</v>
      </c>
    </row>
    <row r="205" customFormat="false" ht="13.8" hidden="false" customHeight="false" outlineLevel="0" collapsed="false">
      <c r="A205" s="3" t="n">
        <v>23</v>
      </c>
      <c r="B205" s="13" t="n">
        <v>0.0001</v>
      </c>
      <c r="C205" s="13" t="n">
        <v>-0.68</v>
      </c>
      <c r="D205" s="13" t="n">
        <v>1720</v>
      </c>
      <c r="E205" s="13" t="n">
        <v>0.14305619918299</v>
      </c>
      <c r="F205" s="13" t="n">
        <v>0.00555019625035349</v>
      </c>
      <c r="G205" s="13" t="n">
        <v>0.207780661156227</v>
      </c>
      <c r="H205" s="13" t="n">
        <v>0.544009479628144</v>
      </c>
      <c r="I205" s="13" t="n">
        <v>0.0586414092668381</v>
      </c>
      <c r="J205" s="13" t="n">
        <v>0.00744538521388883</v>
      </c>
      <c r="K205" s="13" t="n">
        <v>0.00508912181400467</v>
      </c>
      <c r="L205" s="13" t="n">
        <v>0.00152745433289167</v>
      </c>
      <c r="M205" s="13" t="n">
        <v>0.00594126698886078</v>
      </c>
      <c r="N205" s="13" t="n">
        <v>0.0203732813580049</v>
      </c>
      <c r="O205" s="13" t="n">
        <v>0</v>
      </c>
      <c r="P205" s="13" t="n">
        <v>0.000585544807796806</v>
      </c>
      <c r="Q205" s="14" t="n">
        <v>0.0203732813580049</v>
      </c>
      <c r="R205" s="14" t="n">
        <v>0.00594126698886078</v>
      </c>
      <c r="S205" s="13" t="n">
        <v>0.774221206058874</v>
      </c>
      <c r="T205" s="13" t="n">
        <v>3.42911392405063</v>
      </c>
      <c r="U205" s="15" t="s">
        <v>37</v>
      </c>
      <c r="W205" s="16" t="n">
        <v>-37007.1857716157</v>
      </c>
      <c r="X205" s="16" t="n">
        <f aca="false">-W205/(8.314*D205)</f>
        <v>2.58790061115852</v>
      </c>
      <c r="Y205" s="5" t="n">
        <f aca="false">X205+C205/4 - LN(AN205)</f>
        <v>1.18559871453449</v>
      </c>
      <c r="Z205" s="6" t="n">
        <f aca="false">EXP(Y205)</f>
        <v>3.27264561552444</v>
      </c>
      <c r="AA205" s="8" t="n">
        <v>0.14305619918299</v>
      </c>
      <c r="AB205" s="8" t="n">
        <v>0.00555019625035349</v>
      </c>
      <c r="AC205" s="8" t="n">
        <v>0.207780661156227</v>
      </c>
      <c r="AD205" s="8" t="n">
        <v>0.544009479628144</v>
      </c>
      <c r="AE205" s="8" t="n">
        <v>0.0586414092668381</v>
      </c>
      <c r="AF205" s="8" t="n">
        <v>0.00744538521388883</v>
      </c>
      <c r="AG205" s="8" t="n">
        <v>0.00508912181400467</v>
      </c>
      <c r="AH205" s="8" t="n">
        <v>0.00152745433289167</v>
      </c>
      <c r="AI205" s="17" t="n">
        <f aca="false">R205</f>
        <v>0.00594126698886078</v>
      </c>
      <c r="AJ205" s="17" t="n">
        <f aca="false">Q205</f>
        <v>0.0203732813580049</v>
      </c>
      <c r="AK205" s="8" t="n">
        <v>0</v>
      </c>
      <c r="AL205" s="8" t="n">
        <v>0.000585544807796806</v>
      </c>
      <c r="AM205" s="17" t="n">
        <v>-37007.1857716157</v>
      </c>
      <c r="AN205" s="9" t="n">
        <f aca="false">AJ205/AI205</f>
        <v>3.42911392405064</v>
      </c>
      <c r="AO205" s="8" t="n">
        <f aca="false">AI205-AJ205</f>
        <v>-0.0144320143691441</v>
      </c>
      <c r="AP205" s="8" t="n">
        <f aca="false">AA205*$BA$3+AB205*$AW$3+AC205*$AY$3+AD205*$AX$3+AE205*$BB$3+AF205*$AZ$3+AG205*BD206</f>
        <v>7460.42302361546</v>
      </c>
      <c r="AQ205" s="8" t="n">
        <f aca="false">AP205/(D205*8.314)</f>
        <v>0.521704985120045</v>
      </c>
      <c r="AR205" s="8" t="n">
        <f aca="false">('[1]Sheet1 (4)'!AO205*$BE$3)/(8.314*'[1]Sheet1 (4)'!D205)</f>
        <v>0.0143414925219031</v>
      </c>
      <c r="AS205" s="8" t="n">
        <f aca="false">AQ205+AR205</f>
        <v>0.536046477641948</v>
      </c>
      <c r="AT205" s="11" t="n">
        <f aca="false">EXP(AS205)</f>
        <v>1.70923598391721</v>
      </c>
      <c r="AU205" s="8" t="n">
        <v>1.12800147678288</v>
      </c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8" t="n">
        <v>0.120447462279693</v>
      </c>
    </row>
    <row r="206" customFormat="false" ht="13.8" hidden="false" customHeight="false" outlineLevel="0" collapsed="false">
      <c r="A206" s="3" t="n">
        <v>24</v>
      </c>
      <c r="B206" s="13" t="n">
        <v>0.0001</v>
      </c>
      <c r="C206" s="13" t="n">
        <v>-0.68</v>
      </c>
      <c r="D206" s="13" t="n">
        <v>1703</v>
      </c>
      <c r="E206" s="13" t="n">
        <v>0.0799480205999273</v>
      </c>
      <c r="F206" s="13" t="n">
        <v>0.0448963178888192</v>
      </c>
      <c r="G206" s="13" t="n">
        <v>0.190434323755397</v>
      </c>
      <c r="H206" s="13" t="n">
        <v>0.561413769488225</v>
      </c>
      <c r="I206" s="13" t="n">
        <v>0.0151172065271559</v>
      </c>
      <c r="J206" s="13" t="n">
        <v>0.0563451786588652</v>
      </c>
      <c r="K206" s="13" t="n">
        <v>0.00525804205476532</v>
      </c>
      <c r="L206" s="13" t="n">
        <v>0.000946892538155764</v>
      </c>
      <c r="M206" s="13" t="n">
        <v>0.0152296266981803</v>
      </c>
      <c r="N206" s="13" t="n">
        <v>0.0293014909585907</v>
      </c>
      <c r="O206" s="13" t="n">
        <v>0</v>
      </c>
      <c r="P206" s="13" t="n">
        <v>0.00110913083191806</v>
      </c>
      <c r="Q206" s="14" t="n">
        <v>0.0293014909585907</v>
      </c>
      <c r="R206" s="14" t="n">
        <v>0.0152296266981803</v>
      </c>
      <c r="S206" s="13" t="n">
        <v>0.658000348979236</v>
      </c>
      <c r="T206" s="13" t="n">
        <v>1.92397959183674</v>
      </c>
      <c r="U206" s="15" t="s">
        <v>37</v>
      </c>
      <c r="W206" s="16" t="n">
        <v>-36706.9001307071</v>
      </c>
      <c r="X206" s="16" t="n">
        <f aca="false">-W206/(8.314*D206)</f>
        <v>2.59252553162612</v>
      </c>
      <c r="Y206" s="5" t="n">
        <f aca="false">X206+C206/4 - LN(AN206)</f>
        <v>1.76812978659233</v>
      </c>
      <c r="Z206" s="6" t="n">
        <f aca="false">EXP(Y206)</f>
        <v>5.85988387355064</v>
      </c>
      <c r="AA206" s="8" t="n">
        <v>0.0799480205999273</v>
      </c>
      <c r="AB206" s="8" t="n">
        <v>0.0448963178888192</v>
      </c>
      <c r="AC206" s="8" t="n">
        <v>0.190434323755397</v>
      </c>
      <c r="AD206" s="8" t="n">
        <v>0.561413769488225</v>
      </c>
      <c r="AE206" s="8" t="n">
        <v>0.0151172065271559</v>
      </c>
      <c r="AF206" s="8" t="n">
        <v>0.0563451786588652</v>
      </c>
      <c r="AG206" s="8" t="n">
        <v>0.00525804205476532</v>
      </c>
      <c r="AH206" s="8" t="n">
        <v>0.000946892538155764</v>
      </c>
      <c r="AI206" s="17" t="n">
        <f aca="false">R206</f>
        <v>0.0152296266981803</v>
      </c>
      <c r="AJ206" s="17" t="n">
        <f aca="false">Q206</f>
        <v>0.0293014909585907</v>
      </c>
      <c r="AK206" s="8" t="n">
        <v>0</v>
      </c>
      <c r="AL206" s="8" t="n">
        <v>0.00110913083191806</v>
      </c>
      <c r="AM206" s="17" t="n">
        <v>-36706.9001307071</v>
      </c>
      <c r="AN206" s="9" t="n">
        <f aca="false">AJ206/AI206</f>
        <v>1.92397959183673</v>
      </c>
      <c r="AO206" s="8" t="n">
        <f aca="false">AI206-AJ206</f>
        <v>-0.0140718642604104</v>
      </c>
      <c r="AP206" s="8" t="n">
        <f aca="false">AA206*$BA$3+AB206*$AW$3+AC206*$AY$3+AD206*$AX$3+AE206*$BB$3+AF206*$AZ$3+AG206*BD207</f>
        <v>9282.77189287061</v>
      </c>
      <c r="AQ206" s="8" t="n">
        <f aca="false">AP206/(D206*8.314)</f>
        <v>0.655621233360323</v>
      </c>
      <c r="AR206" s="8" t="n">
        <f aca="false">('[1]Sheet1 (4)'!AO206*$BE$3)/(8.314*'[1]Sheet1 (4)'!D206)</f>
        <v>0.0141231910598677</v>
      </c>
      <c r="AS206" s="8" t="n">
        <f aca="false">AQ206+AR206</f>
        <v>0.669744424420191</v>
      </c>
      <c r="AT206" s="11" t="n">
        <f aca="false">EXP(AS206)</f>
        <v>1.95373792911849</v>
      </c>
      <c r="AU206" s="8" t="n">
        <v>2.18270912135137</v>
      </c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8" t="n">
        <v>0.780566821484556</v>
      </c>
    </row>
    <row r="207" customFormat="false" ht="13.8" hidden="false" customHeight="false" outlineLevel="0" collapsed="false">
      <c r="A207" s="3" t="n">
        <v>25</v>
      </c>
      <c r="B207" s="13" t="n">
        <v>0.0001</v>
      </c>
      <c r="C207" s="13" t="n">
        <v>-0.68</v>
      </c>
      <c r="D207" s="13" t="n">
        <v>1702</v>
      </c>
      <c r="E207" s="13" t="n">
        <v>0.0203987788476004</v>
      </c>
      <c r="F207" s="13" t="n">
        <v>0.0982419759856756</v>
      </c>
      <c r="G207" s="13" t="n">
        <v>0.126206730475175</v>
      </c>
      <c r="H207" s="13" t="n">
        <v>0.557645545681143</v>
      </c>
      <c r="I207" s="13" t="n">
        <v>0.107035461730542</v>
      </c>
      <c r="J207" s="13" t="n">
        <v>0.0397242801091504</v>
      </c>
      <c r="K207" s="13" t="n">
        <v>0.0203061152218829</v>
      </c>
      <c r="L207" s="13" t="n">
        <v>0.000477807382839724</v>
      </c>
      <c r="M207" s="13" t="n">
        <v>0.00854755378547146</v>
      </c>
      <c r="N207" s="13" t="n">
        <v>0.0213139919164325</v>
      </c>
      <c r="O207" s="13" t="n">
        <v>0</v>
      </c>
      <c r="P207" s="13" t="n">
        <v>0.0001017588640874</v>
      </c>
      <c r="Q207" s="14" t="n">
        <v>0.0213139919164325</v>
      </c>
      <c r="R207" s="14" t="n">
        <v>0.00854755378547146</v>
      </c>
      <c r="S207" s="13" t="n">
        <v>0.713760504201681</v>
      </c>
      <c r="T207" s="13" t="n">
        <v>2.49357798165137</v>
      </c>
      <c r="U207" s="15" t="s">
        <v>37</v>
      </c>
      <c r="W207" s="16" t="n">
        <v>-36689.1153744021</v>
      </c>
      <c r="X207" s="16" t="n">
        <f aca="false">-W207/(8.314*D207)</f>
        <v>2.59279191939651</v>
      </c>
      <c r="Y207" s="5" t="n">
        <f aca="false">X207+C207/4 - LN(AN207)</f>
        <v>1.50907329990861</v>
      </c>
      <c r="Z207" s="6" t="n">
        <f aca="false">EXP(Y207)</f>
        <v>4.52253781559041</v>
      </c>
      <c r="AA207" s="8" t="n">
        <v>0.0203987788476004</v>
      </c>
      <c r="AB207" s="8" t="n">
        <v>0.0982419759856756</v>
      </c>
      <c r="AC207" s="8" t="n">
        <v>0.126206730475175</v>
      </c>
      <c r="AD207" s="8" t="n">
        <v>0.557645545681143</v>
      </c>
      <c r="AE207" s="8" t="n">
        <v>0.107035461730542</v>
      </c>
      <c r="AF207" s="8" t="n">
        <v>0.0397242801091504</v>
      </c>
      <c r="AG207" s="8" t="n">
        <v>0.0203061152218829</v>
      </c>
      <c r="AH207" s="8" t="n">
        <v>0.000477807382839724</v>
      </c>
      <c r="AI207" s="17" t="n">
        <f aca="false">R207</f>
        <v>0.00854755378547146</v>
      </c>
      <c r="AJ207" s="17" t="n">
        <f aca="false">Q207</f>
        <v>0.0213139919164325</v>
      </c>
      <c r="AK207" s="8" t="n">
        <v>0</v>
      </c>
      <c r="AL207" s="8" t="n">
        <v>0.0001017588640874</v>
      </c>
      <c r="AM207" s="17" t="n">
        <v>-36689.1153744021</v>
      </c>
      <c r="AN207" s="9" t="n">
        <f aca="false">AJ207/AI207</f>
        <v>2.49357798165138</v>
      </c>
      <c r="AO207" s="8" t="n">
        <f aca="false">AI207-AJ207</f>
        <v>-0.012766438130961</v>
      </c>
      <c r="AP207" s="8" t="n">
        <f aca="false">AA207*$BA$3+AB207*$AW$3+AC207*$AY$3+AD207*$AX$3+AE207*$BB$3+AF207*$AZ$3+AG207*BD208</f>
        <v>5787.02146510999</v>
      </c>
      <c r="AQ207" s="8" t="n">
        <f aca="false">AP207/(D207*8.314)</f>
        <v>0.40896441189694</v>
      </c>
      <c r="AR207" s="8" t="n">
        <f aca="false">('[1]Sheet1 (4)'!AO207*$BE$3)/(8.314*'[1]Sheet1 (4)'!D207)</f>
        <v>0.0128205316229249</v>
      </c>
      <c r="AS207" s="8" t="n">
        <f aca="false">AQ207+AR207</f>
        <v>0.421784943519865</v>
      </c>
      <c r="AT207" s="11" t="n">
        <f aca="false">EXP(AS207)</f>
        <v>1.52468059698054</v>
      </c>
      <c r="AU207" s="8" t="n">
        <v>1.69240335916245</v>
      </c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8" t="n">
        <v>0.526149624713172</v>
      </c>
    </row>
    <row r="208" customFormat="false" ht="13.8" hidden="false" customHeight="false" outlineLevel="0" collapsed="false">
      <c r="A208" s="3" t="n">
        <v>26</v>
      </c>
      <c r="B208" s="13" t="n">
        <v>0.0001</v>
      </c>
      <c r="C208" s="13" t="n">
        <v>-0.68</v>
      </c>
      <c r="D208" s="13" t="n">
        <v>1702</v>
      </c>
      <c r="E208" s="13" t="n">
        <v>0.0937564346680288</v>
      </c>
      <c r="F208" s="13" t="n">
        <v>0.0231511810365487</v>
      </c>
      <c r="G208" s="13" t="n">
        <v>0.189672326564496</v>
      </c>
      <c r="H208" s="13" t="n">
        <v>0.545214962242257</v>
      </c>
      <c r="I208" s="13" t="n">
        <v>0.0690796583607863</v>
      </c>
      <c r="J208" s="13" t="n">
        <v>0.027494517926366</v>
      </c>
      <c r="K208" s="13" t="n">
        <v>0.00789951824479877</v>
      </c>
      <c r="L208" s="13" t="n">
        <v>0.000944191453901082</v>
      </c>
      <c r="M208" s="13" t="n">
        <v>0.00821293570908356</v>
      </c>
      <c r="N208" s="13" t="n">
        <v>0.0316585427427504</v>
      </c>
      <c r="O208" s="13" t="n">
        <v>0</v>
      </c>
      <c r="P208" s="13" t="n">
        <v>0.00291573105098377</v>
      </c>
      <c r="Q208" s="14" t="n">
        <v>0.0316585427427504</v>
      </c>
      <c r="R208" s="14" t="n">
        <v>0.00821293570908356</v>
      </c>
      <c r="S208" s="13" t="n">
        <v>0.794014768752429</v>
      </c>
      <c r="T208" s="13" t="n">
        <v>3.85471698113207</v>
      </c>
      <c r="U208" s="15" t="s">
        <v>37</v>
      </c>
      <c r="W208" s="16" t="n">
        <v>-36689.1153744021</v>
      </c>
      <c r="X208" s="16" t="n">
        <f aca="false">-W208/(8.314*D208)</f>
        <v>2.59279191939651</v>
      </c>
      <c r="Y208" s="5" t="n">
        <f aca="false">X208+C208/4 - LN(AN208)</f>
        <v>1.07349433112505</v>
      </c>
      <c r="Z208" s="6" t="n">
        <f aca="false">EXP(Y208)</f>
        <v>2.92558462095704</v>
      </c>
      <c r="AA208" s="8" t="n">
        <v>0.0937564346680288</v>
      </c>
      <c r="AB208" s="8" t="n">
        <v>0.0231511810365487</v>
      </c>
      <c r="AC208" s="8" t="n">
        <v>0.189672326564496</v>
      </c>
      <c r="AD208" s="8" t="n">
        <v>0.545214962242257</v>
      </c>
      <c r="AE208" s="8" t="n">
        <v>0.0690796583607863</v>
      </c>
      <c r="AF208" s="8" t="n">
        <v>0.027494517926366</v>
      </c>
      <c r="AG208" s="8" t="n">
        <v>0.00789951824479877</v>
      </c>
      <c r="AH208" s="8" t="n">
        <v>0.000944191453901082</v>
      </c>
      <c r="AI208" s="17" t="n">
        <f aca="false">R208</f>
        <v>0.00821293570908356</v>
      </c>
      <c r="AJ208" s="17" t="n">
        <f aca="false">Q208</f>
        <v>0.0316585427427504</v>
      </c>
      <c r="AK208" s="8" t="n">
        <v>0</v>
      </c>
      <c r="AL208" s="8" t="n">
        <v>0.00291573105098377</v>
      </c>
      <c r="AM208" s="17" t="n">
        <v>-36689.1153744021</v>
      </c>
      <c r="AN208" s="9" t="n">
        <f aca="false">AJ208/AI208</f>
        <v>3.85471698113207</v>
      </c>
      <c r="AO208" s="8" t="n">
        <f aca="false">AI208-AJ208</f>
        <v>-0.0234456070336668</v>
      </c>
      <c r="AP208" s="8" t="n">
        <f aca="false">AA208*$BA$3+AB208*$AW$3+AC208*$AY$3+AD208*$AX$3+AE208*$BB$3+AF208*$AZ$3+AG208*BD209</f>
        <v>6145.87073429254</v>
      </c>
      <c r="AQ208" s="8" t="n">
        <f aca="false">AP208/(D208*8.314)</f>
        <v>0.434324017216478</v>
      </c>
      <c r="AR208" s="8" t="n">
        <f aca="false">('[1]Sheet1 (4)'!AO208*$BE$3)/(8.314*'[1]Sheet1 (4)'!D208)</f>
        <v>0.0235449499155776</v>
      </c>
      <c r="AS208" s="8" t="n">
        <f aca="false">AQ208+AR208</f>
        <v>0.457868967132056</v>
      </c>
      <c r="AT208" s="11" t="n">
        <f aca="false">EXP(AS208)</f>
        <v>1.58070186559199</v>
      </c>
      <c r="AU208" s="8" t="n">
        <v>1.09479885894007</v>
      </c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8" t="n">
        <v>0.0905706559296171</v>
      </c>
    </row>
    <row r="209" customFormat="false" ht="13.8" hidden="false" customHeight="false" outlineLevel="0" collapsed="false">
      <c r="A209" s="3" t="n">
        <v>27</v>
      </c>
      <c r="B209" s="13" t="n">
        <v>0.0001</v>
      </c>
      <c r="C209" s="13" t="n">
        <v>-0.68</v>
      </c>
      <c r="D209" s="13" t="n">
        <v>1718</v>
      </c>
      <c r="E209" s="13" t="n">
        <v>0.0863854793875163</v>
      </c>
      <c r="F209" s="13" t="n">
        <v>0.0249143983950794</v>
      </c>
      <c r="G209" s="13" t="n">
        <v>0.201957003092987</v>
      </c>
      <c r="H209" s="13" t="n">
        <v>0.532620658427396</v>
      </c>
      <c r="I209" s="13" t="n">
        <v>0.0579253099498102</v>
      </c>
      <c r="J209" s="13" t="n">
        <v>0.0402646901436838</v>
      </c>
      <c r="K209" s="13" t="n">
        <v>0.0103953889216528</v>
      </c>
      <c r="L209" s="13" t="n">
        <v>0.00102083248618648</v>
      </c>
      <c r="M209" s="13" t="n">
        <v>0.0119855113322077</v>
      </c>
      <c r="N209" s="13" t="n">
        <v>0.0281156898089723</v>
      </c>
      <c r="O209" s="13" t="n">
        <v>0</v>
      </c>
      <c r="P209" s="13" t="n">
        <v>0.00441503805450864</v>
      </c>
      <c r="Q209" s="14" t="n">
        <v>0.0281156898089723</v>
      </c>
      <c r="R209" s="14" t="n">
        <v>0.0119855113322077</v>
      </c>
      <c r="S209" s="13" t="n">
        <v>0.701118395680679</v>
      </c>
      <c r="T209" s="13" t="n">
        <v>2.3458064516129</v>
      </c>
      <c r="U209" s="15" t="s">
        <v>37</v>
      </c>
      <c r="W209" s="16" t="n">
        <v>-36972.0580032414</v>
      </c>
      <c r="X209" s="16" t="n">
        <f aca="false">-W209/(8.314*D209)</f>
        <v>2.58845396779724</v>
      </c>
      <c r="Y209" s="5" t="n">
        <f aca="false">X209+C209/4 - LN(AN209)</f>
        <v>1.56582472241317</v>
      </c>
      <c r="Z209" s="6" t="n">
        <f aca="false">EXP(Y209)</f>
        <v>4.786620942066</v>
      </c>
      <c r="AA209" s="8" t="n">
        <v>0.0863854793875163</v>
      </c>
      <c r="AB209" s="8" t="n">
        <v>0.0249143983950794</v>
      </c>
      <c r="AC209" s="8" t="n">
        <v>0.201957003092987</v>
      </c>
      <c r="AD209" s="8" t="n">
        <v>0.532620658427396</v>
      </c>
      <c r="AE209" s="8" t="n">
        <v>0.0579253099498102</v>
      </c>
      <c r="AF209" s="8" t="n">
        <v>0.0402646901436838</v>
      </c>
      <c r="AG209" s="8" t="n">
        <v>0.0103953889216528</v>
      </c>
      <c r="AH209" s="8" t="n">
        <v>0.00102083248618648</v>
      </c>
      <c r="AI209" s="17" t="n">
        <f aca="false">R209</f>
        <v>0.0119855113322077</v>
      </c>
      <c r="AJ209" s="17" t="n">
        <f aca="false">Q209</f>
        <v>0.0281156898089723</v>
      </c>
      <c r="AK209" s="8" t="n">
        <v>0</v>
      </c>
      <c r="AL209" s="8" t="n">
        <v>0.00441503805450864</v>
      </c>
      <c r="AM209" s="17" t="n">
        <v>-36972.0580032414</v>
      </c>
      <c r="AN209" s="9" t="n">
        <f aca="false">AJ209/AI209</f>
        <v>2.3458064516129</v>
      </c>
      <c r="AO209" s="8" t="n">
        <f aca="false">AI209-AJ209</f>
        <v>-0.0161301784767646</v>
      </c>
      <c r="AP209" s="8" t="n">
        <f aca="false">AA209*$BA$3+AB209*$AW$3+AC209*$AY$3+AD209*$AX$3+AE209*$BB$3+AF209*$AZ$3+AG209*BD210</f>
        <v>6634.22593405898</v>
      </c>
      <c r="AQ209" s="8" t="n">
        <f aca="false">AP209/(D209*8.314)</f>
        <v>0.464469368753364</v>
      </c>
      <c r="AR209" s="8" t="n">
        <f aca="false">('[1]Sheet1 (4)'!AO209*$BE$3)/(8.314*'[1]Sheet1 (4)'!D209)</f>
        <v>0.0160476653197444</v>
      </c>
      <c r="AS209" s="8" t="n">
        <f aca="false">AQ209+AR209</f>
        <v>0.480517034073109</v>
      </c>
      <c r="AT209" s="11" t="n">
        <f aca="false">EXP(AS209)</f>
        <v>1.61691018376866</v>
      </c>
      <c r="AU209" s="8" t="n">
        <v>1.66475413663435</v>
      </c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8" t="n">
        <v>0.50967744684368</v>
      </c>
    </row>
    <row r="210" customFormat="false" ht="13.8" hidden="false" customHeight="false" outlineLevel="0" collapsed="false">
      <c r="A210" s="3" t="n">
        <v>28</v>
      </c>
      <c r="B210" s="13" t="n">
        <v>0.0001</v>
      </c>
      <c r="C210" s="13" t="n">
        <v>-0.68</v>
      </c>
      <c r="D210" s="13" t="n">
        <v>1720</v>
      </c>
      <c r="E210" s="13" t="n">
        <v>0.0452832192302913</v>
      </c>
      <c r="F210" s="13" t="n">
        <v>0.0558129316537204</v>
      </c>
      <c r="G210" s="13" t="n">
        <v>0.204503710753382</v>
      </c>
      <c r="H210" s="13" t="n">
        <v>0.464731919123403</v>
      </c>
      <c r="I210" s="13" t="n">
        <v>0.0699310963982785</v>
      </c>
      <c r="J210" s="13" t="n">
        <v>0.0869811921876162</v>
      </c>
      <c r="K210" s="13" t="n">
        <v>0.00791251910738549</v>
      </c>
      <c r="L210" s="13" t="n">
        <v>0.00119273692468523</v>
      </c>
      <c r="M210" s="13" t="n">
        <v>0.0167564076513695</v>
      </c>
      <c r="N210" s="13" t="n">
        <v>0.0467926598713009</v>
      </c>
      <c r="O210" s="13" t="n">
        <v>0</v>
      </c>
      <c r="P210" s="13" t="n">
        <v>0.000101607098567399</v>
      </c>
      <c r="Q210" s="14" t="n">
        <v>0.0467926598713009</v>
      </c>
      <c r="R210" s="14" t="n">
        <v>0.0167564076513695</v>
      </c>
      <c r="S210" s="13" t="n">
        <v>0.736323311976343</v>
      </c>
      <c r="T210" s="13" t="n">
        <v>2.79252336448598</v>
      </c>
      <c r="U210" s="15" t="s">
        <v>37</v>
      </c>
      <c r="W210" s="16" t="n">
        <v>-37007.1857716157</v>
      </c>
      <c r="X210" s="16" t="n">
        <f aca="false">-W210/(8.314*D210)</f>
        <v>2.58790061115852</v>
      </c>
      <c r="Y210" s="5" t="n">
        <f aca="false">X210+C210/4 - LN(AN210)</f>
        <v>1.39095499236176</v>
      </c>
      <c r="Z210" s="6" t="n">
        <f aca="false">EXP(Y210)</f>
        <v>4.01868603550389</v>
      </c>
      <c r="AA210" s="8" t="n">
        <v>0.0452832192302913</v>
      </c>
      <c r="AB210" s="8" t="n">
        <v>0.0558129316537204</v>
      </c>
      <c r="AC210" s="8" t="n">
        <v>0.204503710753382</v>
      </c>
      <c r="AD210" s="8" t="n">
        <v>0.464731919123403</v>
      </c>
      <c r="AE210" s="8" t="n">
        <v>0.0699310963982785</v>
      </c>
      <c r="AF210" s="8" t="n">
        <v>0.0869811921876162</v>
      </c>
      <c r="AG210" s="8" t="n">
        <v>0.00791251910738549</v>
      </c>
      <c r="AH210" s="8" t="n">
        <v>0.00119273692468523</v>
      </c>
      <c r="AI210" s="17" t="n">
        <f aca="false">R210</f>
        <v>0.0167564076513695</v>
      </c>
      <c r="AJ210" s="17" t="n">
        <f aca="false">Q210</f>
        <v>0.0467926598713009</v>
      </c>
      <c r="AK210" s="8" t="n">
        <v>0</v>
      </c>
      <c r="AL210" s="8" t="n">
        <v>0.000101607098567399</v>
      </c>
      <c r="AM210" s="17" t="n">
        <v>-37007.1857716157</v>
      </c>
      <c r="AN210" s="9" t="n">
        <f aca="false">AJ210/AI210</f>
        <v>2.79252336448598</v>
      </c>
      <c r="AO210" s="8" t="n">
        <f aca="false">AI210-AJ210</f>
        <v>-0.0300362522199314</v>
      </c>
      <c r="AP210" s="8" t="n">
        <f aca="false">AA210*$BA$3+AB210*$AW$3+AC210*$AY$3+AD210*$AX$3+AE210*$BB$3+AF210*$AZ$3+AG210*BD211</f>
        <v>5116.62111400094</v>
      </c>
      <c r="AQ210" s="8" t="n">
        <f aca="false">AP210/(D210*8.314)</f>
        <v>0.357803670608902</v>
      </c>
      <c r="AR210" s="8" t="n">
        <f aca="false">('[1]Sheet1 (4)'!AO210*$BE$3)/(8.314*'[1]Sheet1 (4)'!D210)</f>
        <v>0.0298478559943179</v>
      </c>
      <c r="AS210" s="8" t="n">
        <f aca="false">AQ210+AR210</f>
        <v>0.387651526603219</v>
      </c>
      <c r="AT210" s="11" t="n">
        <f aca="false">EXP(AS210)</f>
        <v>1.47351621361031</v>
      </c>
      <c r="AU210" s="8" t="n">
        <v>1.38514349408062</v>
      </c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8" t="n">
        <v>0.325803740106968</v>
      </c>
    </row>
    <row r="211" customFormat="false" ht="13.8" hidden="false" customHeight="false" outlineLevel="0" collapsed="false">
      <c r="A211" s="3" t="n">
        <v>29</v>
      </c>
      <c r="B211" s="13" t="n">
        <v>0.0001</v>
      </c>
      <c r="C211" s="13" t="n">
        <v>-0.68</v>
      </c>
      <c r="D211" s="13" t="n">
        <v>1707</v>
      </c>
      <c r="E211" s="13" t="n">
        <v>0.0119123284243702</v>
      </c>
      <c r="F211" s="13" t="n">
        <v>0.172524019008574</v>
      </c>
      <c r="G211" s="13" t="n">
        <v>0.0995613723703491</v>
      </c>
      <c r="H211" s="13" t="n">
        <v>0.469103770749067</v>
      </c>
      <c r="I211" s="13" t="n">
        <v>0.0375666048648856</v>
      </c>
      <c r="J211" s="13" t="n">
        <v>0.13198952959268</v>
      </c>
      <c r="K211" s="13" t="n">
        <v>0.0203180398074657</v>
      </c>
      <c r="L211" s="13" t="n">
        <v>0.00113935792845925</v>
      </c>
      <c r="M211" s="13" t="n">
        <v>0.014264806476926</v>
      </c>
      <c r="N211" s="13" t="n">
        <v>0.0415442453799911</v>
      </c>
      <c r="O211" s="13" t="n">
        <v>7.59253972316254E-005</v>
      </c>
      <c r="P211" s="13" t="n">
        <v>0</v>
      </c>
      <c r="Q211" s="14" t="n">
        <v>0.0415442453799911</v>
      </c>
      <c r="R211" s="14" t="n">
        <v>0.014264806476926</v>
      </c>
      <c r="S211" s="13" t="n">
        <v>0.744399770246984</v>
      </c>
      <c r="T211" s="13" t="n">
        <v>2.9123595505618</v>
      </c>
      <c r="U211" s="15" t="s">
        <v>37</v>
      </c>
      <c r="W211" s="16" t="n">
        <v>-36777.9039903691</v>
      </c>
      <c r="X211" s="16" t="n">
        <f aca="false">-W211/(8.314*D211)</f>
        <v>2.59145357759838</v>
      </c>
      <c r="Y211" s="5" t="n">
        <f aca="false">X211+C211/4 - LN(AN211)</f>
        <v>1.35248998285241</v>
      </c>
      <c r="Z211" s="6" t="n">
        <f aca="false">EXP(Y211)</f>
        <v>3.86704242210145</v>
      </c>
      <c r="AA211" s="8" t="n">
        <v>0.0119123284243702</v>
      </c>
      <c r="AB211" s="8" t="n">
        <v>0.172524019008574</v>
      </c>
      <c r="AC211" s="8" t="n">
        <v>0.0995613723703491</v>
      </c>
      <c r="AD211" s="8" t="n">
        <v>0.469103770749067</v>
      </c>
      <c r="AE211" s="8" t="n">
        <v>0.0375666048648856</v>
      </c>
      <c r="AF211" s="8" t="n">
        <v>0.13198952959268</v>
      </c>
      <c r="AG211" s="8" t="n">
        <v>0.0203180398074657</v>
      </c>
      <c r="AH211" s="8" t="n">
        <v>0.00113935792845925</v>
      </c>
      <c r="AI211" s="17" t="n">
        <f aca="false">R211</f>
        <v>0.014264806476926</v>
      </c>
      <c r="AJ211" s="17" t="n">
        <f aca="false">Q211</f>
        <v>0.0415442453799911</v>
      </c>
      <c r="AK211" s="8" t="n">
        <v>7.59253972316254E-005</v>
      </c>
      <c r="AL211" s="8" t="n">
        <v>0</v>
      </c>
      <c r="AM211" s="17" t="n">
        <v>-36777.9039903691</v>
      </c>
      <c r="AN211" s="9" t="n">
        <f aca="false">AJ211/AI211</f>
        <v>2.91235955056179</v>
      </c>
      <c r="AO211" s="8" t="n">
        <f aca="false">AI211-AJ211</f>
        <v>-0.0272794389030651</v>
      </c>
      <c r="AP211" s="8" t="n">
        <f aca="false">AA211*$BA$3+AB211*$AW$3+AC211*$AY$3+AD211*$AX$3+AE211*$BB$3+AF211*$AZ$3+AG211*BD212</f>
        <v>8164.9347126497</v>
      </c>
      <c r="AQ211" s="8" t="n">
        <f aca="false">AP211/(D211*8.314)</f>
        <v>0.575319607052488</v>
      </c>
      <c r="AR211" s="8" t="n">
        <f aca="false">('[1]Sheet1 (4)'!AO211*$BE$3)/(8.314*'[1]Sheet1 (4)'!D211)</f>
        <v>0.0273147831655387</v>
      </c>
      <c r="AS211" s="8" t="n">
        <f aca="false">AQ211+AR211</f>
        <v>0.602634390218027</v>
      </c>
      <c r="AT211" s="11" t="n">
        <f aca="false">EXP(AS211)</f>
        <v>1.82692530065321</v>
      </c>
      <c r="AU211" s="8" t="n">
        <v>1.41404481033543</v>
      </c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8" t="n">
        <v>0.346454257449924</v>
      </c>
    </row>
    <row r="212" customFormat="false" ht="13.8" hidden="false" customHeight="false" outlineLevel="0" collapsed="false">
      <c r="A212" s="3" t="n">
        <v>30</v>
      </c>
      <c r="B212" s="13" t="n">
        <v>0.0001</v>
      </c>
      <c r="C212" s="13" t="n">
        <v>-0.68</v>
      </c>
      <c r="D212" s="13" t="n">
        <v>1709</v>
      </c>
      <c r="E212" s="13" t="n">
        <v>0.0612503985813678</v>
      </c>
      <c r="F212" s="13" t="n">
        <v>0.116097346401956</v>
      </c>
      <c r="G212" s="13" t="n">
        <v>0.177527893214446</v>
      </c>
      <c r="H212" s="13" t="n">
        <v>0.45056164410991</v>
      </c>
      <c r="I212" s="13" t="n">
        <v>0.0164677087094974</v>
      </c>
      <c r="J212" s="13" t="n">
        <v>0.0848158928407577</v>
      </c>
      <c r="K212" s="13" t="n">
        <v>0.0153509770880621</v>
      </c>
      <c r="L212" s="13" t="n">
        <v>0.00133511575315201</v>
      </c>
      <c r="M212" s="13" t="n">
        <v>0.0224275449350968</v>
      </c>
      <c r="N212" s="13" t="n">
        <v>0.0536637014843575</v>
      </c>
      <c r="O212" s="13" t="n">
        <v>0</v>
      </c>
      <c r="P212" s="13" t="n">
        <v>0.000501776881396019</v>
      </c>
      <c r="Q212" s="14" t="n">
        <v>0.0536637014843575</v>
      </c>
      <c r="R212" s="14" t="n">
        <v>0.0224275449350968</v>
      </c>
      <c r="S212" s="13" t="n">
        <v>0.705254599044618</v>
      </c>
      <c r="T212" s="13" t="n">
        <v>2.39275862068966</v>
      </c>
      <c r="U212" s="15" t="s">
        <v>37</v>
      </c>
      <c r="W212" s="16" t="n">
        <v>-36813.3250930551</v>
      </c>
      <c r="X212" s="16" t="n">
        <f aca="false">-W212/(8.314*D212)</f>
        <v>2.5909137937092</v>
      </c>
      <c r="Y212" s="5" t="n">
        <f aca="false">X212+C212/4 - LN(AN212)</f>
        <v>1.54846685878421</v>
      </c>
      <c r="Z212" s="6" t="n">
        <f aca="false">EXP(Y212)</f>
        <v>4.7042523678453</v>
      </c>
      <c r="AA212" s="8" t="n">
        <v>0.0612503985813678</v>
      </c>
      <c r="AB212" s="8" t="n">
        <v>0.116097346401956</v>
      </c>
      <c r="AC212" s="8" t="n">
        <v>0.177527893214446</v>
      </c>
      <c r="AD212" s="8" t="n">
        <v>0.45056164410991</v>
      </c>
      <c r="AE212" s="8" t="n">
        <v>0.0164677087094974</v>
      </c>
      <c r="AF212" s="8" t="n">
        <v>0.0848158928407577</v>
      </c>
      <c r="AG212" s="8" t="n">
        <v>0.0153509770880621</v>
      </c>
      <c r="AH212" s="8" t="n">
        <v>0.00133511575315201</v>
      </c>
      <c r="AI212" s="17" t="n">
        <f aca="false">R212</f>
        <v>0.0224275449350968</v>
      </c>
      <c r="AJ212" s="17" t="n">
        <f aca="false">Q212</f>
        <v>0.0536637014843575</v>
      </c>
      <c r="AK212" s="8" t="n">
        <v>0</v>
      </c>
      <c r="AL212" s="8" t="n">
        <v>0.000501776881396019</v>
      </c>
      <c r="AM212" s="17" t="n">
        <v>-36813.3250930551</v>
      </c>
      <c r="AN212" s="9" t="n">
        <f aca="false">AJ212/AI212</f>
        <v>2.39275862068966</v>
      </c>
      <c r="AO212" s="8" t="n">
        <f aca="false">AI212-AJ212</f>
        <v>-0.0312361565492607</v>
      </c>
      <c r="AP212" s="8" t="n">
        <f aca="false">AA212*$BA$3+AB212*$AW$3+AC212*$AY$3+AD212*$AX$3+AE212*$BB$3+AF212*$AZ$3+AG212*BD213</f>
        <v>11396.1257977522</v>
      </c>
      <c r="AQ212" s="8" t="n">
        <f aca="false">AP212/(D212*8.314)</f>
        <v>0.80205684896993</v>
      </c>
      <c r="AR212" s="8" t="n">
        <f aca="false">('[1]Sheet1 (4)'!AO212*$BE$3)/(8.314*'[1]Sheet1 (4)'!D212)</f>
        <v>0.0312400250278176</v>
      </c>
      <c r="AS212" s="8" t="n">
        <f aca="false">AQ212+AR212</f>
        <v>0.833296873997747</v>
      </c>
      <c r="AT212" s="11" t="n">
        <f aca="false">EXP(AS212)</f>
        <v>2.30089200036995</v>
      </c>
      <c r="AU212" s="8" t="n">
        <v>1.70445454514017</v>
      </c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8" t="n">
        <v>0.533245144678</v>
      </c>
    </row>
    <row r="213" customFormat="false" ht="13.8" hidden="false" customHeight="false" outlineLevel="0" collapsed="false">
      <c r="A213" s="3" t="n">
        <v>31</v>
      </c>
      <c r="B213" s="13" t="n">
        <v>0.0001</v>
      </c>
      <c r="C213" s="13" t="n">
        <v>-0.68</v>
      </c>
      <c r="D213" s="13" t="n">
        <v>1718</v>
      </c>
      <c r="E213" s="13" t="n">
        <v>0.0394142555566682</v>
      </c>
      <c r="F213" s="13" t="n">
        <v>0.131604936018772</v>
      </c>
      <c r="G213" s="13" t="n">
        <v>0.113295219472585</v>
      </c>
      <c r="H213" s="13" t="n">
        <v>0.42459958388703</v>
      </c>
      <c r="I213" s="13" t="n">
        <v>0.0431252617221251</v>
      </c>
      <c r="J213" s="13" t="n">
        <v>0.119900375548556</v>
      </c>
      <c r="K213" s="13" t="n">
        <v>0.0336276265114103</v>
      </c>
      <c r="L213" s="13" t="n">
        <v>0.00128847203222305</v>
      </c>
      <c r="M213" s="13" t="n">
        <v>0.0233932611023969</v>
      </c>
      <c r="N213" s="13" t="n">
        <v>0.0694423008385388</v>
      </c>
      <c r="O213" s="13" t="n">
        <v>0</v>
      </c>
      <c r="P213" s="13" t="n">
        <v>0.000308707309693884</v>
      </c>
      <c r="Q213" s="14" t="n">
        <v>0.0694423008385388</v>
      </c>
      <c r="R213" s="14" t="n">
        <v>0.0233932611023969</v>
      </c>
      <c r="S213" s="13" t="n">
        <v>0.748014008712736</v>
      </c>
      <c r="T213" s="13" t="n">
        <v>2.96847457627119</v>
      </c>
      <c r="U213" s="15" t="s">
        <v>37</v>
      </c>
      <c r="W213" s="16" t="n">
        <v>-36972.0580032414</v>
      </c>
      <c r="X213" s="16" t="n">
        <f aca="false">-W213/(8.314*D213)</f>
        <v>2.58845396779724</v>
      </c>
      <c r="Y213" s="5" t="n">
        <f aca="false">X213+C213/4 - LN(AN213)</f>
        <v>1.33040575760888</v>
      </c>
      <c r="Z213" s="6" t="n">
        <f aca="false">EXP(Y213)</f>
        <v>3.78257788598896</v>
      </c>
      <c r="AA213" s="8" t="n">
        <v>0.0394142555566682</v>
      </c>
      <c r="AB213" s="8" t="n">
        <v>0.131604936018772</v>
      </c>
      <c r="AC213" s="8" t="n">
        <v>0.113295219472585</v>
      </c>
      <c r="AD213" s="8" t="n">
        <v>0.42459958388703</v>
      </c>
      <c r="AE213" s="8" t="n">
        <v>0.0431252617221251</v>
      </c>
      <c r="AF213" s="8" t="n">
        <v>0.119900375548556</v>
      </c>
      <c r="AG213" s="8" t="n">
        <v>0.0336276265114103</v>
      </c>
      <c r="AH213" s="8" t="n">
        <v>0.00128847203222305</v>
      </c>
      <c r="AI213" s="17" t="n">
        <f aca="false">R213</f>
        <v>0.0233932611023969</v>
      </c>
      <c r="AJ213" s="17" t="n">
        <f aca="false">Q213</f>
        <v>0.0694423008385388</v>
      </c>
      <c r="AK213" s="8" t="n">
        <v>0</v>
      </c>
      <c r="AL213" s="8" t="n">
        <v>0.000308707309693884</v>
      </c>
      <c r="AM213" s="17" t="n">
        <v>-36972.0580032414</v>
      </c>
      <c r="AN213" s="9" t="n">
        <f aca="false">AJ213/AI213</f>
        <v>2.96847457627118</v>
      </c>
      <c r="AO213" s="8" t="n">
        <f aca="false">AI213-AJ213</f>
        <v>-0.0460490397361419</v>
      </c>
      <c r="AP213" s="8" t="n">
        <f aca="false">AA213*$BA$3+AB213*$AW$3+AC213*$AY$3+AD213*$AX$3+AE213*$BB$3+AF213*$AZ$3+AG213*BD214</f>
        <v>6085.23519344026</v>
      </c>
      <c r="AQ213" s="8" t="n">
        <f aca="false">AP213/(D213*8.314)</f>
        <v>0.426033930274017</v>
      </c>
      <c r="AR213" s="8" t="n">
        <f aca="false">('[1]Sheet1 (4)'!AO213*$BE$3)/(8.314*'[1]Sheet1 (4)'!D213)</f>
        <v>0.0458134780743878</v>
      </c>
      <c r="AS213" s="8" t="n">
        <f aca="false">AQ213+AR213</f>
        <v>0.471847408348404</v>
      </c>
      <c r="AT213" s="11" t="n">
        <f aca="false">EXP(AS213)</f>
        <v>1.6029527678536</v>
      </c>
      <c r="AU213" s="8" t="n">
        <v>1.31555480558354</v>
      </c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8" t="n">
        <v>0.274258482039396</v>
      </c>
    </row>
    <row r="214" customFormat="false" ht="13.8" hidden="false" customHeight="false" outlineLevel="0" collapsed="false">
      <c r="A214" s="3" t="n">
        <v>32</v>
      </c>
      <c r="B214" s="13" t="n">
        <v>0.0001</v>
      </c>
      <c r="C214" s="13" t="n">
        <v>-0.68</v>
      </c>
      <c r="D214" s="13" t="n">
        <v>1718</v>
      </c>
      <c r="E214" s="13" t="n">
        <v>0.0536072926895439</v>
      </c>
      <c r="F214" s="13" t="n">
        <v>0.0751357533175257</v>
      </c>
      <c r="G214" s="13" t="n">
        <v>0.169510419249227</v>
      </c>
      <c r="H214" s="13" t="n">
        <v>0.40131331771949</v>
      </c>
      <c r="I214" s="13" t="n">
        <v>0.011033702614839</v>
      </c>
      <c r="J214" s="13" t="n">
        <v>0.151218595962583</v>
      </c>
      <c r="K214" s="13" t="n">
        <v>0.034338911290628</v>
      </c>
      <c r="L214" s="13" t="n">
        <v>0.00232727795889346</v>
      </c>
      <c r="M214" s="13" t="n">
        <v>0.0244723205249893</v>
      </c>
      <c r="N214" s="13" t="n">
        <v>0.0768299908923326</v>
      </c>
      <c r="O214" s="13" t="n">
        <v>0</v>
      </c>
      <c r="P214" s="13" t="n">
        <v>0.000212417779947665</v>
      </c>
      <c r="Q214" s="14" t="n">
        <v>0.0768299908923326</v>
      </c>
      <c r="R214" s="14" t="n">
        <v>0.0244723205249893</v>
      </c>
      <c r="S214" s="13" t="n">
        <v>0.758422881150521</v>
      </c>
      <c r="T214" s="13" t="n">
        <v>3.13946488294314</v>
      </c>
      <c r="U214" s="15" t="s">
        <v>37</v>
      </c>
      <c r="W214" s="16" t="n">
        <v>-36972.0580032414</v>
      </c>
      <c r="X214" s="16" t="n">
        <f aca="false">-W214/(8.314*D214)</f>
        <v>2.58845396779724</v>
      </c>
      <c r="Y214" s="5" t="n">
        <f aca="false">X214+C214/4 - LN(AN214)</f>
        <v>1.27440160184498</v>
      </c>
      <c r="Z214" s="6" t="n">
        <f aca="false">EXP(Y214)</f>
        <v>3.57656056238396</v>
      </c>
      <c r="AA214" s="8" t="n">
        <v>0.0536072926895439</v>
      </c>
      <c r="AB214" s="8" t="n">
        <v>0.0751357533175257</v>
      </c>
      <c r="AC214" s="8" t="n">
        <v>0.169510419249227</v>
      </c>
      <c r="AD214" s="8" t="n">
        <v>0.40131331771949</v>
      </c>
      <c r="AE214" s="8" t="n">
        <v>0.011033702614839</v>
      </c>
      <c r="AF214" s="8" t="n">
        <v>0.151218595962583</v>
      </c>
      <c r="AG214" s="8" t="n">
        <v>0.034338911290628</v>
      </c>
      <c r="AH214" s="8" t="n">
        <v>0.00232727795889346</v>
      </c>
      <c r="AI214" s="17" t="n">
        <f aca="false">R214</f>
        <v>0.0244723205249893</v>
      </c>
      <c r="AJ214" s="17" t="n">
        <f aca="false">Q214</f>
        <v>0.0768299908923326</v>
      </c>
      <c r="AK214" s="8" t="n">
        <v>0</v>
      </c>
      <c r="AL214" s="8" t="n">
        <v>0.000212417779947665</v>
      </c>
      <c r="AM214" s="17" t="n">
        <v>-36972.0580032414</v>
      </c>
      <c r="AN214" s="9" t="n">
        <f aca="false">AJ214/AI214</f>
        <v>3.13946488294314</v>
      </c>
      <c r="AO214" s="8" t="n">
        <f aca="false">AI214-AJ214</f>
        <v>-0.0523576703673433</v>
      </c>
      <c r="AP214" s="8" t="n">
        <f aca="false">AA214*$BA$3+AB214*$AW$3+AC214*$AY$3+AD214*$AX$3+AE214*$BB$3+AF214*$AZ$3+AG214*BD215</f>
        <v>4495.47789375554</v>
      </c>
      <c r="AQ214" s="8" t="n">
        <f aca="false">AP214/(D214*8.314)</f>
        <v>0.314733293727283</v>
      </c>
      <c r="AR214" s="8" t="n">
        <f aca="false">('[1]Sheet1 (4)'!AO214*$BE$3)/(8.314*'[1]Sheet1 (4)'!D214)</f>
        <v>0.0520898372071303</v>
      </c>
      <c r="AS214" s="8" t="n">
        <f aca="false">AQ214+AR214</f>
        <v>0.366823130934413</v>
      </c>
      <c r="AT214" s="11" t="n">
        <f aca="false">EXP(AS214)</f>
        <v>1.44314264924929</v>
      </c>
      <c r="AU214" s="8" t="n">
        <v>1.24390338470839</v>
      </c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8" t="n">
        <v>0.218254326275495</v>
      </c>
    </row>
    <row r="215" customFormat="false" ht="13.8" hidden="false" customHeight="false" outlineLevel="0" collapsed="false">
      <c r="A215" s="3" t="n">
        <v>33</v>
      </c>
      <c r="B215" s="13" t="n">
        <v>0.0001</v>
      </c>
      <c r="C215" s="13" t="n">
        <v>-0.68</v>
      </c>
      <c r="D215" s="13" t="n">
        <v>1718</v>
      </c>
      <c r="E215" s="13" t="n">
        <v>0.029681276008509</v>
      </c>
      <c r="F215" s="13" t="n">
        <v>0.104026255564854</v>
      </c>
      <c r="G215" s="13" t="n">
        <v>0.114569651254526</v>
      </c>
      <c r="H215" s="13" t="n">
        <v>0.395495125616989</v>
      </c>
      <c r="I215" s="13" t="n">
        <v>0.0360366650982832</v>
      </c>
      <c r="J215" s="13" t="n">
        <v>0.162527942547503</v>
      </c>
      <c r="K215" s="13" t="n">
        <v>0.0437711520467739</v>
      </c>
      <c r="L215" s="13" t="n">
        <v>0.00214917471120698</v>
      </c>
      <c r="M215" s="13" t="n">
        <v>0.0266170466116645</v>
      </c>
      <c r="N215" s="13" t="n">
        <v>0.0851257105396903</v>
      </c>
      <c r="O215" s="13" t="n">
        <v>0</v>
      </c>
      <c r="P215" s="13" t="n">
        <v>0</v>
      </c>
      <c r="Q215" s="14" t="n">
        <v>0.0851257105396903</v>
      </c>
      <c r="R215" s="14" t="n">
        <v>0.0266170466116645</v>
      </c>
      <c r="S215" s="13" t="n">
        <v>0.761800699300699</v>
      </c>
      <c r="T215" s="13" t="n">
        <v>3.19816513761468</v>
      </c>
      <c r="U215" s="15" t="s">
        <v>37</v>
      </c>
      <c r="W215" s="16" t="n">
        <v>-36972.0580032414</v>
      </c>
      <c r="X215" s="16" t="n">
        <f aca="false">-W215/(8.314*D215)</f>
        <v>2.58845396779724</v>
      </c>
      <c r="Y215" s="5" t="n">
        <f aca="false">X215+C215/4 - LN(AN215)</f>
        <v>1.25587671694046</v>
      </c>
      <c r="Z215" s="6" t="n">
        <f aca="false">EXP(Y215)</f>
        <v>3.51091510418329</v>
      </c>
      <c r="AA215" s="8" t="n">
        <v>0.029681276008509</v>
      </c>
      <c r="AB215" s="8" t="n">
        <v>0.104026255564854</v>
      </c>
      <c r="AC215" s="8" t="n">
        <v>0.114569651254526</v>
      </c>
      <c r="AD215" s="8" t="n">
        <v>0.395495125616989</v>
      </c>
      <c r="AE215" s="8" t="n">
        <v>0.0360366650982832</v>
      </c>
      <c r="AF215" s="8" t="n">
        <v>0.162527942547503</v>
      </c>
      <c r="AG215" s="8" t="n">
        <v>0.0437711520467739</v>
      </c>
      <c r="AH215" s="8" t="n">
        <v>0.00214917471120698</v>
      </c>
      <c r="AI215" s="17" t="n">
        <f aca="false">R215</f>
        <v>0.0266170466116645</v>
      </c>
      <c r="AJ215" s="17" t="n">
        <f aca="false">Q215</f>
        <v>0.0851257105396903</v>
      </c>
      <c r="AK215" s="8" t="n">
        <v>0</v>
      </c>
      <c r="AL215" s="8" t="n">
        <v>0</v>
      </c>
      <c r="AM215" s="17" t="n">
        <v>-36972.0580032414</v>
      </c>
      <c r="AN215" s="9" t="n">
        <f aca="false">AJ215/AI215</f>
        <v>3.19816513761468</v>
      </c>
      <c r="AO215" s="8" t="n">
        <f aca="false">AI215-AJ215</f>
        <v>-0.0585086639280258</v>
      </c>
      <c r="AP215" s="8" t="n">
        <f aca="false">AA215*$BA$3+AB215*$AW$3+AC215*$AY$3+AD215*$AX$3+AE215*$BB$3+AF215*$AZ$3+AG215*BD216</f>
        <v>2056.11482846438</v>
      </c>
      <c r="AQ215" s="8" t="n">
        <f aca="false">AP215/(D215*8.314)</f>
        <v>0.143950834046586</v>
      </c>
      <c r="AR215" s="8" t="n">
        <f aca="false">('[1]Sheet1 (4)'!AO215*$BE$3)/(8.314*'[1]Sheet1 (4)'!D215)</f>
        <v>0.0582093656542535</v>
      </c>
      <c r="AS215" s="8" t="n">
        <f aca="false">AQ215+AR215</f>
        <v>0.20216019970084</v>
      </c>
      <c r="AT215" s="11" t="n">
        <f aca="false">EXP(AS215)</f>
        <v>1.22404408390135</v>
      </c>
      <c r="AU215" s="8" t="n">
        <v>1.22107234180495</v>
      </c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8" t="n">
        <v>0.199729441370977</v>
      </c>
    </row>
    <row r="216" customFormat="false" ht="13.8" hidden="false" customHeight="false" outlineLevel="0" collapsed="false">
      <c r="A216" s="3" t="n">
        <v>34</v>
      </c>
      <c r="B216" s="13" t="n">
        <v>0.0001</v>
      </c>
      <c r="C216" s="13" t="n">
        <v>-0.68</v>
      </c>
      <c r="D216" s="13" t="n">
        <v>1718</v>
      </c>
      <c r="E216" s="13" t="n">
        <v>0.0440040521355686</v>
      </c>
      <c r="F216" s="13" t="n">
        <v>0.0729548193475456</v>
      </c>
      <c r="G216" s="13" t="n">
        <v>0.244452393869024</v>
      </c>
      <c r="H216" s="13" t="n">
        <v>0.371057516418549</v>
      </c>
      <c r="I216" s="13" t="n">
        <v>0.0112666807335166</v>
      </c>
      <c r="J216" s="13" t="n">
        <v>0.135878094079255</v>
      </c>
      <c r="K216" s="13" t="n">
        <v>0.0312313691304071</v>
      </c>
      <c r="L216" s="13" t="n">
        <v>0.00211073217887369</v>
      </c>
      <c r="M216" s="13" t="n">
        <v>0.022863333698661</v>
      </c>
      <c r="N216" s="13" t="n">
        <v>0.0641052702550919</v>
      </c>
      <c r="O216" s="13" t="n">
        <v>7.57381535075458E-005</v>
      </c>
      <c r="P216" s="13" t="n">
        <v>0</v>
      </c>
      <c r="Q216" s="14" t="n">
        <v>0.0641052702550919</v>
      </c>
      <c r="R216" s="14" t="n">
        <v>0.022863333698661</v>
      </c>
      <c r="S216" s="13" t="n">
        <v>0.737108190091001</v>
      </c>
      <c r="T216" s="13" t="n">
        <v>2.80384615384615</v>
      </c>
      <c r="U216" s="15" t="s">
        <v>37</v>
      </c>
      <c r="W216" s="16" t="n">
        <v>-36972.0580032414</v>
      </c>
      <c r="X216" s="16" t="n">
        <f aca="false">-W216/(8.314*D216)</f>
        <v>2.58845396779724</v>
      </c>
      <c r="Y216" s="5" t="n">
        <f aca="false">X216+C216/4 - LN(AN216)</f>
        <v>1.38746186680411</v>
      </c>
      <c r="Z216" s="6" t="n">
        <f aca="false">EXP(Y216)</f>
        <v>4.00467274993716</v>
      </c>
      <c r="AA216" s="8" t="n">
        <v>0.0440040521355686</v>
      </c>
      <c r="AB216" s="8" t="n">
        <v>0.0729548193475456</v>
      </c>
      <c r="AC216" s="8" t="n">
        <v>0.244452393869024</v>
      </c>
      <c r="AD216" s="8" t="n">
        <v>0.371057516418549</v>
      </c>
      <c r="AE216" s="8" t="n">
        <v>0.0112666807335166</v>
      </c>
      <c r="AF216" s="8" t="n">
        <v>0.135878094079255</v>
      </c>
      <c r="AG216" s="8" t="n">
        <v>0.0312313691304071</v>
      </c>
      <c r="AH216" s="8" t="n">
        <v>0.00211073217887369</v>
      </c>
      <c r="AI216" s="17" t="n">
        <f aca="false">R216</f>
        <v>0.022863333698661</v>
      </c>
      <c r="AJ216" s="17" t="n">
        <f aca="false">Q216</f>
        <v>0.0641052702550919</v>
      </c>
      <c r="AK216" s="8" t="n">
        <v>7.57381535075458E-005</v>
      </c>
      <c r="AL216" s="8" t="n">
        <v>0</v>
      </c>
      <c r="AM216" s="17" t="n">
        <v>-36972.0580032414</v>
      </c>
      <c r="AN216" s="9" t="n">
        <f aca="false">AJ216/AI216</f>
        <v>2.80384615384616</v>
      </c>
      <c r="AO216" s="8" t="n">
        <f aca="false">AI216-AJ216</f>
        <v>-0.0412419365564309</v>
      </c>
      <c r="AP216" s="8" t="n">
        <f aca="false">AA216*$BA$3+AB216*$AW$3+AC216*$AY$3+AD216*$AX$3+AE216*$BB$3+AF216*$AZ$3+AG216*BD217</f>
        <v>8151.00657974331</v>
      </c>
      <c r="AQ216" s="8" t="n">
        <f aca="false">AP216/(D216*8.314)</f>
        <v>0.570660830431139</v>
      </c>
      <c r="AR216" s="8" t="n">
        <f aca="false">('[1]Sheet1 (4)'!AO216*$BE$3)/(8.314*'[1]Sheet1 (4)'!D216)</f>
        <v>0.0410309654012264</v>
      </c>
      <c r="AS216" s="8" t="n">
        <f aca="false">AQ216+AR216</f>
        <v>0.611691795832365</v>
      </c>
      <c r="AT216" s="11" t="n">
        <f aca="false">EXP(AS216)</f>
        <v>1.84354766825443</v>
      </c>
      <c r="AU216" s="8" t="n">
        <v>1.39279788540081</v>
      </c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8" t="n">
        <v>0.331314591234622</v>
      </c>
    </row>
    <row r="217" customFormat="false" ht="13.8" hidden="false" customHeight="false" outlineLevel="0" collapsed="false">
      <c r="A217" s="3" t="n">
        <v>35</v>
      </c>
      <c r="B217" s="13" t="n">
        <v>0.0001</v>
      </c>
      <c r="C217" s="13" t="n">
        <v>-0.68</v>
      </c>
      <c r="D217" s="13" t="n">
        <v>1718</v>
      </c>
      <c r="E217" s="13" t="n">
        <v>0.0875004667899645</v>
      </c>
      <c r="F217" s="13" t="n">
        <v>0.0482380150679727</v>
      </c>
      <c r="G217" s="13" t="n">
        <v>0.21691342723376</v>
      </c>
      <c r="H217" s="13" t="n">
        <v>0.458983548202314</v>
      </c>
      <c r="I217" s="13" t="n">
        <v>0.0280830627346076</v>
      </c>
      <c r="J217" s="13" t="n">
        <v>0.0802968201131471</v>
      </c>
      <c r="K217" s="13" t="n">
        <v>0.0115640877355933</v>
      </c>
      <c r="L217" s="13" t="n">
        <v>0.00165654555945696</v>
      </c>
      <c r="M217" s="13" t="n">
        <v>0.0192641348419601</v>
      </c>
      <c r="N217" s="13" t="n">
        <v>0.0473990930667906</v>
      </c>
      <c r="O217" s="13" t="n">
        <v>0</v>
      </c>
      <c r="P217" s="13" t="n">
        <v>0.000100798654432986</v>
      </c>
      <c r="Q217" s="14" t="n">
        <v>0.0473990930667906</v>
      </c>
      <c r="R217" s="14" t="n">
        <v>0.0192641348419601</v>
      </c>
      <c r="S217" s="13" t="n">
        <v>0.711023071545094</v>
      </c>
      <c r="T217" s="13" t="n">
        <v>2.46048387096774</v>
      </c>
      <c r="U217" s="15" t="s">
        <v>37</v>
      </c>
      <c r="W217" s="16" t="n">
        <v>-36972.0580032414</v>
      </c>
      <c r="X217" s="16" t="n">
        <f aca="false">-W217/(8.314*D217)</f>
        <v>2.58845396779724</v>
      </c>
      <c r="Y217" s="5" t="n">
        <f aca="false">X217+C217/4 - LN(AN217)</f>
        <v>1.51809594167965</v>
      </c>
      <c r="Z217" s="6" t="n">
        <f aca="false">EXP(Y217)</f>
        <v>4.56352769461865</v>
      </c>
      <c r="AA217" s="8" t="n">
        <v>0.0875004667899645</v>
      </c>
      <c r="AB217" s="8" t="n">
        <v>0.0482380150679727</v>
      </c>
      <c r="AC217" s="8" t="n">
        <v>0.21691342723376</v>
      </c>
      <c r="AD217" s="8" t="n">
        <v>0.458983548202314</v>
      </c>
      <c r="AE217" s="8" t="n">
        <v>0.0280830627346076</v>
      </c>
      <c r="AF217" s="8" t="n">
        <v>0.0802968201131471</v>
      </c>
      <c r="AG217" s="8" t="n">
        <v>0.0115640877355933</v>
      </c>
      <c r="AH217" s="8" t="n">
        <v>0.00165654555945696</v>
      </c>
      <c r="AI217" s="17" t="n">
        <f aca="false">R217</f>
        <v>0.0192641348419601</v>
      </c>
      <c r="AJ217" s="17" t="n">
        <f aca="false">Q217</f>
        <v>0.0473990930667906</v>
      </c>
      <c r="AK217" s="8" t="n">
        <v>0</v>
      </c>
      <c r="AL217" s="8" t="n">
        <v>0.000100798654432986</v>
      </c>
      <c r="AM217" s="17" t="n">
        <v>-36972.0580032414</v>
      </c>
      <c r="AN217" s="9" t="n">
        <f aca="false">AJ217/AI217</f>
        <v>2.46048387096774</v>
      </c>
      <c r="AO217" s="8" t="n">
        <f aca="false">AI217-AJ217</f>
        <v>-0.0281349582248305</v>
      </c>
      <c r="AP217" s="8" t="n">
        <f aca="false">AA217*$BA$3+AB217*$AW$3+AC217*$AY$3+AD217*$AX$3+AE217*$BB$3+AF217*$AZ$3+AG217*BD218</f>
        <v>7960.05954975253</v>
      </c>
      <c r="AQ217" s="8" t="n">
        <f aca="false">AP217/(D217*8.314)</f>
        <v>0.557292421310516</v>
      </c>
      <c r="AR217" s="8" t="n">
        <f aca="false">('[1]Sheet1 (4)'!AO217*$BE$3)/(8.314*'[1]Sheet1 (4)'!D217)</f>
        <v>0.0279910351908042</v>
      </c>
      <c r="AS217" s="8" t="n">
        <f aca="false">AQ217+AR217</f>
        <v>0.58528345650132</v>
      </c>
      <c r="AT217" s="11" t="n">
        <f aca="false">EXP(AS217)</f>
        <v>1.795499859623</v>
      </c>
      <c r="AU217" s="8" t="n">
        <v>1.58716382584135</v>
      </c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8" t="n">
        <v>0.461948666110166</v>
      </c>
    </row>
    <row r="218" customFormat="false" ht="13.8" hidden="false" customHeight="false" outlineLevel="0" collapsed="false">
      <c r="A218" s="3" t="n">
        <v>36</v>
      </c>
      <c r="B218" s="13" t="n">
        <v>0.0001</v>
      </c>
      <c r="C218" s="13" t="n">
        <v>-0.68</v>
      </c>
      <c r="D218" s="13" t="n">
        <v>1617</v>
      </c>
      <c r="E218" s="13" t="n">
        <v>0.0795213601184572</v>
      </c>
      <c r="F218" s="13" t="n">
        <v>0.00142659847434732</v>
      </c>
      <c r="G218" s="13" t="n">
        <v>0.134491871856116</v>
      </c>
      <c r="H218" s="13" t="n">
        <v>0.707402630146359</v>
      </c>
      <c r="I218" s="13" t="n">
        <v>0.0330242370231891</v>
      </c>
      <c r="J218" s="13" t="n">
        <v>0.0167115821280686</v>
      </c>
      <c r="K218" s="13" t="n">
        <v>0.00164469999548814</v>
      </c>
      <c r="L218" s="13" t="n">
        <v>0.000724365939019797</v>
      </c>
      <c r="M218" s="13" t="n">
        <v>0.0101447002620254</v>
      </c>
      <c r="N218" s="13" t="n">
        <v>0.0149079540569295</v>
      </c>
      <c r="O218" s="13" t="n">
        <v>0</v>
      </c>
      <c r="P218" s="13" t="n">
        <v>0</v>
      </c>
      <c r="Q218" s="14" t="n">
        <v>0.0149079540569295</v>
      </c>
      <c r="R218" s="14" t="n">
        <v>0.0101447002620254</v>
      </c>
      <c r="S218" s="13" t="n">
        <v>0.595064852894654</v>
      </c>
      <c r="T218" s="13" t="n">
        <v>1.46953125</v>
      </c>
      <c r="U218" s="15" t="s">
        <v>37</v>
      </c>
      <c r="W218" s="16" t="n">
        <v>-35125.7687801357</v>
      </c>
      <c r="X218" s="16" t="n">
        <f aca="false">-W218/(8.314*D218)</f>
        <v>2.61279777842559</v>
      </c>
      <c r="Y218" s="5" t="n">
        <f aca="false">X218+C218/4 - LN(AN218)</f>
        <v>2.05785430603822</v>
      </c>
      <c r="Z218" s="6" t="n">
        <f aca="false">EXP(Y218)</f>
        <v>7.8291528087936</v>
      </c>
      <c r="AA218" s="8" t="n">
        <v>0.0795213601184572</v>
      </c>
      <c r="AB218" s="8" t="n">
        <v>0.00142659847434732</v>
      </c>
      <c r="AC218" s="8" t="n">
        <v>0.134491871856116</v>
      </c>
      <c r="AD218" s="8" t="n">
        <v>0.707402630146359</v>
      </c>
      <c r="AE218" s="8" t="n">
        <v>0.0330242370231891</v>
      </c>
      <c r="AF218" s="8" t="n">
        <v>0.0167115821280686</v>
      </c>
      <c r="AG218" s="8" t="n">
        <v>0.00164469999548814</v>
      </c>
      <c r="AH218" s="8" t="n">
        <v>0.000724365939019797</v>
      </c>
      <c r="AI218" s="17" t="n">
        <f aca="false">R218</f>
        <v>0.0101447002620254</v>
      </c>
      <c r="AJ218" s="17" t="n">
        <f aca="false">Q218</f>
        <v>0.0149079540569295</v>
      </c>
      <c r="AK218" s="8" t="n">
        <v>0</v>
      </c>
      <c r="AL218" s="8" t="n">
        <v>0</v>
      </c>
      <c r="AM218" s="17" t="n">
        <v>-35125.7687801357</v>
      </c>
      <c r="AN218" s="9" t="n">
        <f aca="false">AJ218/AI218</f>
        <v>1.46953125</v>
      </c>
      <c r="AO218" s="8" t="n">
        <f aca="false">AI218-AJ218</f>
        <v>-0.0047632537949041</v>
      </c>
      <c r="AP218" s="8" t="n">
        <f aca="false">AA218*$BA$3+AB218*$AW$3+AC218*$AY$3+AD218*$AX$3+AE218*$BB$3+AF218*$AZ$3+AG218*BD219</f>
        <v>5917.9435994822</v>
      </c>
      <c r="AQ218" s="8" t="n">
        <f aca="false">AP218/(D218*8.314)</f>
        <v>0.440200753650673</v>
      </c>
      <c r="AR218" s="8" t="n">
        <f aca="false">('[1]Sheet1 (4)'!AO218*$BE$3)/(8.314*'[1]Sheet1 (4)'!D218)</f>
        <v>0.0050348849059971</v>
      </c>
      <c r="AS218" s="8" t="n">
        <f aca="false">AQ218+AR218</f>
        <v>0.445235638556671</v>
      </c>
      <c r="AT218" s="11" t="n">
        <f aca="false">EXP(AS218)</f>
        <v>1.56085795081704</v>
      </c>
      <c r="AU218" s="8" t="n">
        <v>4.49149622426821</v>
      </c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8" t="n">
        <v>1.50218588104739</v>
      </c>
    </row>
    <row r="219" customFormat="false" ht="13.8" hidden="false" customHeight="false" outlineLevel="0" collapsed="false">
      <c r="A219" s="3" t="n">
        <v>37</v>
      </c>
      <c r="B219" s="13" t="n">
        <v>0.0001</v>
      </c>
      <c r="C219" s="13" t="n">
        <v>-0.68</v>
      </c>
      <c r="D219" s="13" t="n">
        <v>1615</v>
      </c>
      <c r="E219" s="13" t="n">
        <v>0.0788796332002156</v>
      </c>
      <c r="F219" s="13" t="n">
        <v>0.0014486188561651</v>
      </c>
      <c r="G219" s="13" t="n">
        <v>0.137817621374766</v>
      </c>
      <c r="H219" s="13" t="n">
        <v>0.701034951793496</v>
      </c>
      <c r="I219" s="13" t="n">
        <v>0.0339038455698214</v>
      </c>
      <c r="J219" s="13" t="n">
        <v>0.0165556440704582</v>
      </c>
      <c r="K219" s="13" t="n">
        <v>0.00174269937583771</v>
      </c>
      <c r="L219" s="13" t="n">
        <v>0.00179800365786359</v>
      </c>
      <c r="M219" s="13" t="n">
        <v>0.0111060778972657</v>
      </c>
      <c r="N219" s="13" t="n">
        <v>0.0154277908181583</v>
      </c>
      <c r="O219" s="13" t="n">
        <v>7.62470103684319E-005</v>
      </c>
      <c r="P219" s="13" t="n">
        <v>0.000208866375584767</v>
      </c>
      <c r="Q219" s="14" t="n">
        <v>0.0154277908181583</v>
      </c>
      <c r="R219" s="14" t="n">
        <v>0.0111060778972657</v>
      </c>
      <c r="S219" s="13" t="n">
        <v>0.581437670609645</v>
      </c>
      <c r="T219" s="13" t="n">
        <v>1.38913043478261</v>
      </c>
      <c r="U219" s="15" t="s">
        <v>37</v>
      </c>
      <c r="W219" s="16" t="n">
        <v>-35087.7001588733</v>
      </c>
      <c r="X219" s="16" t="n">
        <f aca="false">-W219/(8.314*D219)</f>
        <v>2.61319823542618</v>
      </c>
      <c r="Y219" s="5" t="n">
        <f aca="false">X219+C219/4 - LN(AN219)</f>
        <v>2.11452027053178</v>
      </c>
      <c r="Z219" s="6" t="n">
        <f aca="false">EXP(Y219)</f>
        <v>8.28560996127954</v>
      </c>
      <c r="AA219" s="8" t="n">
        <v>0.0788796332002156</v>
      </c>
      <c r="AB219" s="8" t="n">
        <v>0.0014486188561651</v>
      </c>
      <c r="AC219" s="8" t="n">
        <v>0.137817621374766</v>
      </c>
      <c r="AD219" s="8" t="n">
        <v>0.701034951793496</v>
      </c>
      <c r="AE219" s="8" t="n">
        <v>0.0339038455698214</v>
      </c>
      <c r="AF219" s="8" t="n">
        <v>0.0165556440704582</v>
      </c>
      <c r="AG219" s="8" t="n">
        <v>0.00174269937583771</v>
      </c>
      <c r="AH219" s="8" t="n">
        <v>0.00179800365786359</v>
      </c>
      <c r="AI219" s="17" t="n">
        <f aca="false">R219</f>
        <v>0.0111060778972657</v>
      </c>
      <c r="AJ219" s="17" t="n">
        <f aca="false">Q219</f>
        <v>0.0154277908181583</v>
      </c>
      <c r="AK219" s="8" t="n">
        <v>7.62470103684319E-005</v>
      </c>
      <c r="AL219" s="8" t="n">
        <v>0.000208866375584767</v>
      </c>
      <c r="AM219" s="17" t="n">
        <v>-35087.7001588733</v>
      </c>
      <c r="AN219" s="9" t="n">
        <f aca="false">AJ219/AI219</f>
        <v>1.38913043478262</v>
      </c>
      <c r="AO219" s="8" t="n">
        <f aca="false">AI219-AJ219</f>
        <v>-0.0043217129208926</v>
      </c>
      <c r="AP219" s="8" t="n">
        <f aca="false">AA219*$BA$3+AB219*$AW$3+AC219*$AY$3+AD219*$AX$3+AE219*$BB$3+AF219*$AZ$3+AG219*BD220</f>
        <v>5982.90715616236</v>
      </c>
      <c r="AQ219" s="8" t="n">
        <f aca="false">AP219/(D219*8.314)</f>
        <v>0.445584132114979</v>
      </c>
      <c r="AR219" s="8" t="n">
        <f aca="false">('[1]Sheet1 (4)'!AO219*$BE$3)/(8.314*'[1]Sheet1 (4)'!D219)</f>
        <v>0.00457382172495975</v>
      </c>
      <c r="AS219" s="8" t="n">
        <f aca="false">AQ219+AR219</f>
        <v>0.450157953839939</v>
      </c>
      <c r="AT219" s="11" t="n">
        <f aca="false">EXP(AS219)</f>
        <v>1.56855992598736</v>
      </c>
      <c r="AU219" s="8" t="n">
        <v>4.80539665657379</v>
      </c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8" t="n">
        <v>1.56973958981092</v>
      </c>
    </row>
    <row r="220" customFormat="false" ht="13.8" hidden="false" customHeight="false" outlineLevel="0" collapsed="false">
      <c r="A220" s="3" t="n">
        <v>38</v>
      </c>
      <c r="B220" s="13" t="n">
        <v>0.0001</v>
      </c>
      <c r="C220" s="13" t="n">
        <v>-0.68</v>
      </c>
      <c r="D220" s="13" t="n">
        <v>1617</v>
      </c>
      <c r="E220" s="13" t="n">
        <v>0.0478875223765304</v>
      </c>
      <c r="F220" s="13" t="n">
        <v>0.0551753477876354</v>
      </c>
      <c r="G220" s="13" t="n">
        <v>0.200879105831319</v>
      </c>
      <c r="H220" s="13" t="n">
        <v>0.454197065846042</v>
      </c>
      <c r="I220" s="13" t="n">
        <v>0.0831067979954154</v>
      </c>
      <c r="J220" s="13" t="n">
        <v>0.0853736199783106</v>
      </c>
      <c r="K220" s="13" t="n">
        <v>0.00749775572625856</v>
      </c>
      <c r="L220" s="13" t="n">
        <v>0.00199031624050427</v>
      </c>
      <c r="M220" s="13" t="n">
        <v>0.0107402992993834</v>
      </c>
      <c r="N220" s="13" t="n">
        <v>0.0528469763336815</v>
      </c>
      <c r="O220" s="13" t="n">
        <v>0</v>
      </c>
      <c r="P220" s="13" t="n">
        <v>0.000305192584918633</v>
      </c>
      <c r="Q220" s="14" t="n">
        <v>0.0528469763336815</v>
      </c>
      <c r="R220" s="14" t="n">
        <v>0.0107402992993834</v>
      </c>
      <c r="S220" s="13" t="n">
        <v>0.831093576624337</v>
      </c>
      <c r="T220" s="13" t="n">
        <v>4.92043795620438</v>
      </c>
      <c r="U220" s="15" t="s">
        <v>37</v>
      </c>
      <c r="W220" s="16" t="n">
        <v>-35125.7687801357</v>
      </c>
      <c r="X220" s="16" t="n">
        <f aca="false">-W220/(8.314*D220)</f>
        <v>2.61279777842559</v>
      </c>
      <c r="Y220" s="5" t="n">
        <f aca="false">X220+C220/4 - LN(AN220)</f>
        <v>0.849400236394319</v>
      </c>
      <c r="Z220" s="6" t="n">
        <f aca="false">EXP(Y220)</f>
        <v>2.33824403761459</v>
      </c>
      <c r="AA220" s="8" t="n">
        <v>0.0478875223765304</v>
      </c>
      <c r="AB220" s="8" t="n">
        <v>0.0551753477876354</v>
      </c>
      <c r="AC220" s="8" t="n">
        <v>0.200879105831319</v>
      </c>
      <c r="AD220" s="8" t="n">
        <v>0.454197065846042</v>
      </c>
      <c r="AE220" s="8" t="n">
        <v>0.0831067979954154</v>
      </c>
      <c r="AF220" s="8" t="n">
        <v>0.0853736199783106</v>
      </c>
      <c r="AG220" s="8" t="n">
        <v>0.00749775572625856</v>
      </c>
      <c r="AH220" s="8" t="n">
        <v>0.00199031624050427</v>
      </c>
      <c r="AI220" s="17" t="n">
        <f aca="false">R220</f>
        <v>0.0107402992993834</v>
      </c>
      <c r="AJ220" s="17" t="n">
        <f aca="false">Q220</f>
        <v>0.0528469763336815</v>
      </c>
      <c r="AK220" s="8" t="n">
        <v>0</v>
      </c>
      <c r="AL220" s="8" t="n">
        <v>0.000305192584918633</v>
      </c>
      <c r="AM220" s="17" t="n">
        <v>-35125.7687801357</v>
      </c>
      <c r="AN220" s="9" t="n">
        <f aca="false">AJ220/AI220</f>
        <v>4.92043795620439</v>
      </c>
      <c r="AO220" s="8" t="n">
        <f aca="false">AI220-AJ220</f>
        <v>-0.0421066770342981</v>
      </c>
      <c r="AP220" s="8" t="n">
        <f aca="false">AA220*$BA$3+AB220*$AW$3+AC220*$AY$3+AD220*$AX$3+AE220*$BB$3+AF220*$AZ$3+AG220*BD221</f>
        <v>4184.40984560399</v>
      </c>
      <c r="AQ220" s="8" t="n">
        <f aca="false">AP220/(D220*8.314)</f>
        <v>0.311253450908073</v>
      </c>
      <c r="AR220" s="8" t="n">
        <f aca="false">('[1]Sheet1 (4)'!AO220*$BE$3)/(8.314*'[1]Sheet1 (4)'!D220)</f>
        <v>0.0445078683123057</v>
      </c>
      <c r="AS220" s="8" t="n">
        <f aca="false">AQ220+AR220</f>
        <v>0.355761319220378</v>
      </c>
      <c r="AT220" s="11" t="n">
        <f aca="false">EXP(AS220)</f>
        <v>1.42726684644234</v>
      </c>
      <c r="AU220" s="8" t="n">
        <v>1.34142410077469</v>
      </c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8" t="n">
        <v>0.293731811403483</v>
      </c>
    </row>
    <row r="221" customFormat="false" ht="13.8" hidden="false" customHeight="false" outlineLevel="0" collapsed="false">
      <c r="A221" s="3" t="n">
        <v>39</v>
      </c>
      <c r="B221" s="13" t="n">
        <v>0.0001</v>
      </c>
      <c r="C221" s="13" t="n">
        <v>-0.68</v>
      </c>
      <c r="D221" s="13" t="n">
        <v>1613</v>
      </c>
      <c r="E221" s="13" t="n">
        <v>0.0477229335087121</v>
      </c>
      <c r="F221" s="13" t="n">
        <v>0.0565326233256246</v>
      </c>
      <c r="G221" s="13" t="n">
        <v>0.199637202652191</v>
      </c>
      <c r="H221" s="13" t="n">
        <v>0.450948454720156</v>
      </c>
      <c r="I221" s="13" t="n">
        <v>0.0849754685322185</v>
      </c>
      <c r="J221" s="13" t="n">
        <v>0.0850801918209026</v>
      </c>
      <c r="K221" s="13" t="n">
        <v>0.0074014955912051</v>
      </c>
      <c r="L221" s="13" t="n">
        <v>0.00119008532778192</v>
      </c>
      <c r="M221" s="13" t="n">
        <v>0.0114065270944461</v>
      </c>
      <c r="N221" s="13" t="n">
        <v>0.0519621997980554</v>
      </c>
      <c r="O221" s="13" t="n">
        <v>0</v>
      </c>
      <c r="P221" s="13" t="n">
        <v>0.00314281762870672</v>
      </c>
      <c r="Q221" s="14" t="n">
        <v>0.0519621997980554</v>
      </c>
      <c r="R221" s="14" t="n">
        <v>0.0114065270944461</v>
      </c>
      <c r="S221" s="13" t="n">
        <v>0.819997534212798</v>
      </c>
      <c r="T221" s="13" t="n">
        <v>4.5554794520548</v>
      </c>
      <c r="U221" s="15" t="s">
        <v>37</v>
      </c>
      <c r="W221" s="16" t="n">
        <v>-35049.5698309874</v>
      </c>
      <c r="X221" s="16" t="n">
        <f aca="false">-W221/(8.314*D221)</f>
        <v>2.61359508412803</v>
      </c>
      <c r="Y221" s="5" t="n">
        <f aca="false">X221+C221/4 - LN(AN221)</f>
        <v>0.927264300545991</v>
      </c>
      <c r="Z221" s="6" t="n">
        <f aca="false">EXP(Y221)</f>
        <v>2.52758499780035</v>
      </c>
      <c r="AA221" s="8" t="n">
        <v>0.0477229335087121</v>
      </c>
      <c r="AB221" s="8" t="n">
        <v>0.0565326233256246</v>
      </c>
      <c r="AC221" s="8" t="n">
        <v>0.199637202652191</v>
      </c>
      <c r="AD221" s="8" t="n">
        <v>0.450948454720156</v>
      </c>
      <c r="AE221" s="8" t="n">
        <v>0.0849754685322185</v>
      </c>
      <c r="AF221" s="8" t="n">
        <v>0.0850801918209026</v>
      </c>
      <c r="AG221" s="8" t="n">
        <v>0.0074014955912051</v>
      </c>
      <c r="AH221" s="8" t="n">
        <v>0.00119008532778192</v>
      </c>
      <c r="AI221" s="17" t="n">
        <f aca="false">R221</f>
        <v>0.0114065270944461</v>
      </c>
      <c r="AJ221" s="17" t="n">
        <f aca="false">Q221</f>
        <v>0.0519621997980554</v>
      </c>
      <c r="AK221" s="8" t="n">
        <v>0</v>
      </c>
      <c r="AL221" s="8" t="n">
        <v>0.00314281762870672</v>
      </c>
      <c r="AM221" s="17" t="n">
        <v>-35049.5698309874</v>
      </c>
      <c r="AN221" s="9" t="n">
        <f aca="false">AJ221/AI221</f>
        <v>4.55547945205479</v>
      </c>
      <c r="AO221" s="8" t="n">
        <f aca="false">AI221-AJ221</f>
        <v>-0.0405556727036093</v>
      </c>
      <c r="AP221" s="8" t="n">
        <f aca="false">AA221*$BA$3+AB221*$AW$3+AC221*$AY$3+AD221*$AX$3+AE221*$BB$3+AF221*$AZ$3+AG221*BD222</f>
        <v>4117.49503636503</v>
      </c>
      <c r="AQ221" s="8" t="n">
        <f aca="false">AP221/(D221*8.314)</f>
        <v>0.307035573841792</v>
      </c>
      <c r="AR221" s="8" t="n">
        <f aca="false">('[1]Sheet1 (4)'!AO221*$BE$3)/(8.314*'[1]Sheet1 (4)'!D221)</f>
        <v>0.0429747231152835</v>
      </c>
      <c r="AS221" s="8" t="n">
        <f aca="false">AQ221+AR221</f>
        <v>0.350010296957076</v>
      </c>
      <c r="AT221" s="11" t="n">
        <f aca="false">EXP(AS221)</f>
        <v>1.41908216074612</v>
      </c>
      <c r="AU221" s="8" t="n">
        <v>1.48202925770409</v>
      </c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8" t="n">
        <v>0.393412268719571</v>
      </c>
    </row>
    <row r="222" customFormat="false" ht="13.8" hidden="false" customHeight="false" outlineLevel="0" collapsed="false">
      <c r="A222" s="3" t="n">
        <v>40</v>
      </c>
      <c r="B222" s="13" t="n">
        <v>0.0001</v>
      </c>
      <c r="C222" s="13" t="n">
        <v>-0.68</v>
      </c>
      <c r="D222" s="13" t="n">
        <v>1716</v>
      </c>
      <c r="E222" s="13" t="n">
        <v>0.0624732991501856</v>
      </c>
      <c r="F222" s="13" t="n">
        <v>0.0404200369426651</v>
      </c>
      <c r="G222" s="13" t="n">
        <v>0.157825733188457</v>
      </c>
      <c r="H222" s="13" t="n">
        <v>0.5496931163114</v>
      </c>
      <c r="I222" s="13" t="n">
        <v>0.0137352643521685</v>
      </c>
      <c r="J222" s="13" t="n">
        <v>0.0645972841170034</v>
      </c>
      <c r="K222" s="13" t="n">
        <v>0.0174912260259275</v>
      </c>
      <c r="L222" s="13" t="n">
        <v>0.002132745401892</v>
      </c>
      <c r="M222" s="13" t="n">
        <v>0.0302100196174196</v>
      </c>
      <c r="N222" s="13" t="n">
        <v>0.0612116386793598</v>
      </c>
      <c r="O222" s="13" t="n">
        <v>0</v>
      </c>
      <c r="P222" s="13" t="n">
        <v>0.000209636213521524</v>
      </c>
      <c r="Q222" s="14" t="n">
        <v>0.0612116386793598</v>
      </c>
      <c r="R222" s="14" t="n">
        <v>0.0302100196174196</v>
      </c>
      <c r="S222" s="13" t="n">
        <v>0.669552924544973</v>
      </c>
      <c r="T222" s="13" t="n">
        <v>2.02620320855615</v>
      </c>
      <c r="U222" s="15" t="s">
        <v>37</v>
      </c>
      <c r="W222" s="16" t="n">
        <v>-36936.8772445294</v>
      </c>
      <c r="X222" s="16" t="n">
        <f aca="false">-W222/(8.314*D222)</f>
        <v>2.58900490007653</v>
      </c>
      <c r="Y222" s="5" t="n">
        <f aca="false">X222+C222/4 - LN(AN222)</f>
        <v>1.71284119890656</v>
      </c>
      <c r="Z222" s="6" t="n">
        <f aca="false">EXP(Y222)</f>
        <v>5.54469269410378</v>
      </c>
      <c r="AA222" s="8" t="n">
        <v>0.0624732991501856</v>
      </c>
      <c r="AB222" s="8" t="n">
        <v>0.0404200369426651</v>
      </c>
      <c r="AC222" s="8" t="n">
        <v>0.157825733188457</v>
      </c>
      <c r="AD222" s="8" t="n">
        <v>0.5496931163114</v>
      </c>
      <c r="AE222" s="8" t="n">
        <v>0.0137352643521685</v>
      </c>
      <c r="AF222" s="8" t="n">
        <v>0.0645972841170034</v>
      </c>
      <c r="AG222" s="8" t="n">
        <v>0.0174912260259275</v>
      </c>
      <c r="AH222" s="8" t="n">
        <v>0.002132745401892</v>
      </c>
      <c r="AI222" s="17" t="n">
        <f aca="false">R222</f>
        <v>0.0302100196174196</v>
      </c>
      <c r="AJ222" s="17" t="n">
        <f aca="false">Q222</f>
        <v>0.0612116386793598</v>
      </c>
      <c r="AK222" s="8" t="n">
        <v>0</v>
      </c>
      <c r="AL222" s="8" t="n">
        <v>0.000209636213521524</v>
      </c>
      <c r="AM222" s="17" t="n">
        <v>-36936.8772445294</v>
      </c>
      <c r="AN222" s="9" t="n">
        <f aca="false">AJ222/AI222</f>
        <v>2.02620320855615</v>
      </c>
      <c r="AO222" s="8" t="n">
        <f aca="false">AI222-AJ222</f>
        <v>-0.0310016190619402</v>
      </c>
      <c r="AP222" s="8" t="n">
        <f aca="false">AA222*$BA$3+AB222*$AW$3+AC222*$AY$3+AD222*$AX$3+AE222*$BB$3+AF222*$AZ$3+AG222*BD223</f>
        <v>7190.00556986242</v>
      </c>
      <c r="AQ222" s="8" t="n">
        <f aca="false">AP222/(D222*8.314)</f>
        <v>0.503966795263082</v>
      </c>
      <c r="AR222" s="8" t="n">
        <f aca="false">('[1]Sheet1 (4)'!AO222*$BE$3)/(8.314*'[1]Sheet1 (4)'!D222)</f>
        <v>0.0308789793508856</v>
      </c>
      <c r="AS222" s="8" t="n">
        <f aca="false">AQ222+AR222</f>
        <v>0.534845774613967</v>
      </c>
      <c r="AT222" s="11" t="n">
        <f aca="false">EXP(AS222)</f>
        <v>1.7071849306951</v>
      </c>
      <c r="AU222" s="8" t="n">
        <v>1.94591184434719</v>
      </c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8" t="n">
        <v>0.665730681785582</v>
      </c>
    </row>
    <row r="223" customFormat="false" ht="13.8" hidden="false" customHeight="false" outlineLevel="0" collapsed="false">
      <c r="A223" s="3" t="n">
        <v>41</v>
      </c>
      <c r="B223" s="13" t="n">
        <v>0.0001</v>
      </c>
      <c r="C223" s="13" t="n">
        <v>-0.68</v>
      </c>
      <c r="D223" s="13" t="n">
        <v>1709</v>
      </c>
      <c r="E223" s="13" t="n">
        <v>0.063519670742166</v>
      </c>
      <c r="F223" s="13" t="n">
        <v>0.0413861571539113</v>
      </c>
      <c r="G223" s="13" t="n">
        <v>0.15797069135872</v>
      </c>
      <c r="H223" s="13" t="n">
        <v>0.546394084155966</v>
      </c>
      <c r="I223" s="13" t="n">
        <v>0.0135945570345061</v>
      </c>
      <c r="J223" s="13" t="n">
        <v>0.0651391145179356</v>
      </c>
      <c r="K223" s="13" t="n">
        <v>0.0177605810061194</v>
      </c>
      <c r="L223" s="13" t="n">
        <v>0.0021300870234859</v>
      </c>
      <c r="M223" s="13" t="n">
        <v>0.0315438351796868</v>
      </c>
      <c r="N223" s="13" t="n">
        <v>0.0598284096400402</v>
      </c>
      <c r="O223" s="13" t="n">
        <v>0</v>
      </c>
      <c r="P223" s="13" t="n">
        <v>0.000732812187463036</v>
      </c>
      <c r="Q223" s="14" t="n">
        <v>0.0598284096400402</v>
      </c>
      <c r="R223" s="14" t="n">
        <v>0.0315438351796868</v>
      </c>
      <c r="S223" s="13" t="n">
        <v>0.65477662016599</v>
      </c>
      <c r="T223" s="13" t="n">
        <v>1.89667519181586</v>
      </c>
      <c r="U223" s="15" t="s">
        <v>37</v>
      </c>
      <c r="W223" s="16" t="n">
        <v>-36813.3250930551</v>
      </c>
      <c r="X223" s="16" t="n">
        <f aca="false">-W223/(8.314*D223)</f>
        <v>2.5909137937092</v>
      </c>
      <c r="Y223" s="5" t="n">
        <f aca="false">X223+C223/4 - LN(AN223)</f>
        <v>1.78081133944292</v>
      </c>
      <c r="Z223" s="6" t="n">
        <f aca="false">EXP(Y223)</f>
        <v>5.93466949725064</v>
      </c>
      <c r="AA223" s="8" t="n">
        <v>0.063519670742166</v>
      </c>
      <c r="AB223" s="8" t="n">
        <v>0.0413861571539113</v>
      </c>
      <c r="AC223" s="8" t="n">
        <v>0.15797069135872</v>
      </c>
      <c r="AD223" s="8" t="n">
        <v>0.546394084155966</v>
      </c>
      <c r="AE223" s="8" t="n">
        <v>0.0135945570345061</v>
      </c>
      <c r="AF223" s="8" t="n">
        <v>0.0651391145179356</v>
      </c>
      <c r="AG223" s="8" t="n">
        <v>0.0177605810061194</v>
      </c>
      <c r="AH223" s="8" t="n">
        <v>0.0021300870234859</v>
      </c>
      <c r="AI223" s="17" t="n">
        <f aca="false">R223</f>
        <v>0.0315438351796868</v>
      </c>
      <c r="AJ223" s="17" t="n">
        <f aca="false">Q223</f>
        <v>0.0598284096400402</v>
      </c>
      <c r="AK223" s="8" t="n">
        <v>0</v>
      </c>
      <c r="AL223" s="8" t="n">
        <v>0.000732812187463036</v>
      </c>
      <c r="AM223" s="17" t="n">
        <v>-36813.3250930551</v>
      </c>
      <c r="AN223" s="9" t="n">
        <f aca="false">AJ223/AI223</f>
        <v>1.89667519181586</v>
      </c>
      <c r="AO223" s="8" t="n">
        <f aca="false">AI223-AJ223</f>
        <v>-0.0282845744603534</v>
      </c>
      <c r="AP223" s="8" t="n">
        <f aca="false">AA223*$BA$3+AB223*$AW$3+AC223*$AY$3+AD223*$AX$3+AE223*$BB$3+AF223*$AZ$3+AG223*BD224</f>
        <v>7223.9607266679</v>
      </c>
      <c r="AQ223" s="8" t="n">
        <f aca="false">AP223/(D223*8.314)</f>
        <v>0.508420780916318</v>
      </c>
      <c r="AR223" s="8" t="n">
        <f aca="false">('[1]Sheet1 (4)'!AO223*$BE$3)/(8.314*'[1]Sheet1 (4)'!D223)</f>
        <v>0.028288077396754</v>
      </c>
      <c r="AS223" s="8" t="n">
        <f aca="false">AQ223+AR223</f>
        <v>0.536708858313072</v>
      </c>
      <c r="AT223" s="11" t="n">
        <f aca="false">EXP(AS223)</f>
        <v>1.71036852384021</v>
      </c>
      <c r="AU223" s="8" t="n">
        <v>2.15026184981797</v>
      </c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8" t="n">
        <v>0.765589625336705</v>
      </c>
    </row>
    <row r="224" customFormat="false" ht="13.8" hidden="false" customHeight="false" outlineLevel="0" collapsed="false">
      <c r="A224" s="3" t="n">
        <v>42</v>
      </c>
      <c r="B224" s="13" t="n">
        <v>0.0001</v>
      </c>
      <c r="C224" s="13" t="n">
        <v>-0.68</v>
      </c>
      <c r="D224" s="13" t="n">
        <v>1703</v>
      </c>
      <c r="E224" s="13" t="n">
        <v>0.0538805445869643</v>
      </c>
      <c r="F224" s="13" t="n">
        <v>0.132839047342425</v>
      </c>
      <c r="G224" s="13" t="n">
        <v>0.172217082142451</v>
      </c>
      <c r="H224" s="13" t="n">
        <v>0.437565469586441</v>
      </c>
      <c r="I224" s="13" t="n">
        <v>0.0109715345681867</v>
      </c>
      <c r="J224" s="13" t="n">
        <v>0.0911817149856459</v>
      </c>
      <c r="K224" s="13" t="n">
        <v>0.0170679274685708</v>
      </c>
      <c r="L224" s="13" t="n">
        <v>0.00126488532459624</v>
      </c>
      <c r="M224" s="13" t="n">
        <v>0.0224200923784684</v>
      </c>
      <c r="N224" s="13" t="n">
        <v>0.0601138726897683</v>
      </c>
      <c r="O224" s="13" t="n">
        <v>7.37540886258254E-005</v>
      </c>
      <c r="P224" s="13" t="n">
        <v>0.000404074837856508</v>
      </c>
      <c r="Q224" s="14" t="n">
        <v>0.0601138726897683</v>
      </c>
      <c r="R224" s="14" t="n">
        <v>0.0224200923784684</v>
      </c>
      <c r="S224" s="13" t="n">
        <v>0.728353140916808</v>
      </c>
      <c r="T224" s="13" t="n">
        <v>2.68125</v>
      </c>
      <c r="U224" s="15" t="s">
        <v>37</v>
      </c>
      <c r="W224" s="16" t="n">
        <v>-36706.9001307071</v>
      </c>
      <c r="X224" s="16" t="n">
        <f aca="false">-W224/(8.314*D224)</f>
        <v>2.59252553162612</v>
      </c>
      <c r="Y224" s="5" t="n">
        <f aca="false">X224+C224/4 - LN(AN224)</f>
        <v>1.43624242793194</v>
      </c>
      <c r="Z224" s="6" t="n">
        <f aca="false">EXP(Y224)</f>
        <v>4.20486600773692</v>
      </c>
      <c r="AA224" s="8" t="n">
        <v>0.0538805445869643</v>
      </c>
      <c r="AB224" s="8" t="n">
        <v>0.132839047342425</v>
      </c>
      <c r="AC224" s="8" t="n">
        <v>0.172217082142451</v>
      </c>
      <c r="AD224" s="8" t="n">
        <v>0.437565469586441</v>
      </c>
      <c r="AE224" s="8" t="n">
        <v>0.0109715345681867</v>
      </c>
      <c r="AF224" s="8" t="n">
        <v>0.0911817149856459</v>
      </c>
      <c r="AG224" s="8" t="n">
        <v>0.0170679274685708</v>
      </c>
      <c r="AH224" s="8" t="n">
        <v>0.00126488532459624</v>
      </c>
      <c r="AI224" s="17" t="n">
        <f aca="false">R224</f>
        <v>0.0224200923784684</v>
      </c>
      <c r="AJ224" s="17" t="n">
        <f aca="false">Q224</f>
        <v>0.0601138726897683</v>
      </c>
      <c r="AK224" s="8" t="n">
        <v>7.37540886258254E-005</v>
      </c>
      <c r="AL224" s="8" t="n">
        <v>0.000404074837856508</v>
      </c>
      <c r="AM224" s="17" t="n">
        <v>-36706.9001307071</v>
      </c>
      <c r="AN224" s="9" t="n">
        <f aca="false">AJ224/AI224</f>
        <v>2.68124999999999</v>
      </c>
      <c r="AO224" s="8" t="n">
        <f aca="false">AI224-AJ224</f>
        <v>-0.0376937803112999</v>
      </c>
      <c r="AP224" s="8" t="n">
        <f aca="false">AA224*$BA$3+AB224*$AW$3+AC224*$AY$3+AD224*$AX$3+AE224*$BB$3+AF224*$AZ$3+AG224*BD225</f>
        <v>12225.5315971988</v>
      </c>
      <c r="AQ224" s="8" t="n">
        <f aca="false">AP224/(D224*8.314)</f>
        <v>0.863461711301665</v>
      </c>
      <c r="AR224" s="8" t="n">
        <f aca="false">('[1]Sheet1 (4)'!AO224*$BE$3)/(8.314*'[1]Sheet1 (4)'!D224)</f>
        <v>0.0378312675032614</v>
      </c>
      <c r="AS224" s="8" t="n">
        <f aca="false">AQ224+AR224</f>
        <v>0.901292978804926</v>
      </c>
      <c r="AT224" s="11" t="n">
        <f aca="false">EXP(AS224)</f>
        <v>2.4627853827097</v>
      </c>
      <c r="AU224" s="8" t="n">
        <v>1.56624253777004</v>
      </c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8" t="n">
        <v>0.44867946282416</v>
      </c>
    </row>
    <row r="225" customFormat="false" ht="13.8" hidden="false" customHeight="false" outlineLevel="0" collapsed="false">
      <c r="A225" s="3" t="n">
        <v>43</v>
      </c>
      <c r="B225" s="13" t="n">
        <v>0.0001</v>
      </c>
      <c r="C225" s="13" t="n">
        <v>-0.68</v>
      </c>
      <c r="D225" s="13" t="n">
        <v>1703</v>
      </c>
      <c r="E225" s="13" t="n">
        <v>0.0543532795630492</v>
      </c>
      <c r="F225" s="13" t="n">
        <v>0.133251594288779</v>
      </c>
      <c r="G225" s="13" t="n">
        <v>0.171578738322624</v>
      </c>
      <c r="H225" s="13" t="n">
        <v>0.437432174296777</v>
      </c>
      <c r="I225" s="13" t="n">
        <v>0.010874510755132</v>
      </c>
      <c r="J225" s="13" t="n">
        <v>0.0915690994924393</v>
      </c>
      <c r="K225" s="13" t="n">
        <v>0.0172436574052364</v>
      </c>
      <c r="L225" s="13" t="n">
        <v>0.00126747657091078</v>
      </c>
      <c r="M225" s="13" t="n">
        <v>0.0237141345649155</v>
      </c>
      <c r="N225" s="13" t="n">
        <v>0.0584116577704235</v>
      </c>
      <c r="O225" s="13" t="n">
        <v>0</v>
      </c>
      <c r="P225" s="13" t="n">
        <v>0.00030367696971335</v>
      </c>
      <c r="Q225" s="14" t="n">
        <v>0.0584116577704235</v>
      </c>
      <c r="R225" s="14" t="n">
        <v>0.0237141345649155</v>
      </c>
      <c r="S225" s="13" t="n">
        <v>0.711246200607903</v>
      </c>
      <c r="T225" s="13" t="n">
        <v>2.46315789473684</v>
      </c>
      <c r="U225" s="15" t="s">
        <v>37</v>
      </c>
      <c r="W225" s="16" t="n">
        <v>-36706.9001307071</v>
      </c>
      <c r="X225" s="16" t="n">
        <f aca="false">-W225/(8.314*D225)</f>
        <v>2.59252553162612</v>
      </c>
      <c r="Y225" s="5" t="n">
        <f aca="false">X225+C225/4 - LN(AN225)</f>
        <v>1.52108130786896</v>
      </c>
      <c r="Z225" s="6" t="n">
        <f aca="false">EXP(Y225)</f>
        <v>4.57717185217194</v>
      </c>
      <c r="AA225" s="8" t="n">
        <v>0.0543532795630492</v>
      </c>
      <c r="AB225" s="8" t="n">
        <v>0.133251594288779</v>
      </c>
      <c r="AC225" s="8" t="n">
        <v>0.171578738322624</v>
      </c>
      <c r="AD225" s="8" t="n">
        <v>0.437432174296777</v>
      </c>
      <c r="AE225" s="8" t="n">
        <v>0.010874510755132</v>
      </c>
      <c r="AF225" s="8" t="n">
        <v>0.0915690994924393</v>
      </c>
      <c r="AG225" s="8" t="n">
        <v>0.0172436574052364</v>
      </c>
      <c r="AH225" s="8" t="n">
        <v>0.00126747657091078</v>
      </c>
      <c r="AI225" s="17" t="n">
        <f aca="false">R225</f>
        <v>0.0237141345649155</v>
      </c>
      <c r="AJ225" s="17" t="n">
        <f aca="false">Q225</f>
        <v>0.0584116577704235</v>
      </c>
      <c r="AK225" s="8" t="n">
        <v>0</v>
      </c>
      <c r="AL225" s="8" t="n">
        <v>0.00030367696971335</v>
      </c>
      <c r="AM225" s="17" t="n">
        <v>-36706.9001307071</v>
      </c>
      <c r="AN225" s="9" t="n">
        <f aca="false">AJ225/AI225</f>
        <v>2.46315789473684</v>
      </c>
      <c r="AO225" s="8" t="n">
        <f aca="false">AI225-AJ225</f>
        <v>-0.034697523205508</v>
      </c>
      <c r="AP225" s="8" t="n">
        <f aca="false">AA225*$BA$3+AB225*$AW$3+AC225*$AY$3+AD225*$AX$3+AE225*$BB$3+AF225*$AZ$3+AG225*BD226</f>
        <v>12210.3784087553</v>
      </c>
      <c r="AQ225" s="8" t="n">
        <f aca="false">AP225/(D225*8.314)</f>
        <v>0.862391475793211</v>
      </c>
      <c r="AR225" s="8" t="n">
        <f aca="false">('[1]Sheet1 (4)'!AO225*$BE$3)/(8.314*'[1]Sheet1 (4)'!D225)</f>
        <v>0.0348240816189689</v>
      </c>
      <c r="AS225" s="8" t="n">
        <f aca="false">AQ225+AR225</f>
        <v>0.89721555741218</v>
      </c>
      <c r="AT225" s="11" t="n">
        <f aca="false">EXP(AS225)</f>
        <v>2.45276401346125</v>
      </c>
      <c r="AU225" s="8" t="n">
        <v>1.70492026246843</v>
      </c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8" t="n">
        <v>0.533518342761187</v>
      </c>
    </row>
    <row r="226" customFormat="false" ht="13.8" hidden="false" customHeight="false" outlineLevel="0" collapsed="false">
      <c r="A226" s="3" t="n">
        <v>44</v>
      </c>
      <c r="B226" s="13" t="n">
        <v>0.0001</v>
      </c>
      <c r="C226" s="13" t="n">
        <v>-0.68</v>
      </c>
      <c r="D226" s="13" t="n">
        <v>1716</v>
      </c>
      <c r="E226" s="13" t="n">
        <v>0.0757850532984764</v>
      </c>
      <c r="F226" s="13" t="n">
        <v>0.00114322951447823</v>
      </c>
      <c r="G226" s="13" t="n">
        <v>0.137411704387286</v>
      </c>
      <c r="H226" s="13" t="n">
        <v>0.707087454704787</v>
      </c>
      <c r="I226" s="13" t="n">
        <v>0.0321077225342823</v>
      </c>
      <c r="J226" s="13" t="n">
        <v>0.0174546649085516</v>
      </c>
      <c r="K226" s="13" t="n">
        <v>0.00186240397095452</v>
      </c>
      <c r="L226" s="13" t="n">
        <v>0.000806226737995933</v>
      </c>
      <c r="M226" s="13" t="n">
        <v>0.00984447637467367</v>
      </c>
      <c r="N226" s="13" t="n">
        <v>0.0162910205813148</v>
      </c>
      <c r="O226" s="13" t="n">
        <v>0</v>
      </c>
      <c r="P226" s="13" t="n">
        <v>0.000206042987199826</v>
      </c>
      <c r="Q226" s="14" t="n">
        <v>0.0162910205813148</v>
      </c>
      <c r="R226" s="14" t="n">
        <v>0.00984447637467367</v>
      </c>
      <c r="S226" s="13" t="n">
        <v>0.623329283110571</v>
      </c>
      <c r="T226" s="13" t="n">
        <v>1.65483870967742</v>
      </c>
      <c r="U226" s="15" t="s">
        <v>37</v>
      </c>
      <c r="W226" s="16" t="n">
        <v>-36936.8772445294</v>
      </c>
      <c r="X226" s="16" t="n">
        <f aca="false">-W226/(8.314*D226)</f>
        <v>2.58900490007653</v>
      </c>
      <c r="Y226" s="5" t="n">
        <f aca="false">X226+C226/4 - LN(AN226)</f>
        <v>1.91530135238495</v>
      </c>
      <c r="Z226" s="6" t="n">
        <f aca="false">EXP(Y226)</f>
        <v>6.78898436539529</v>
      </c>
      <c r="AA226" s="8" t="n">
        <v>0.0757850532984764</v>
      </c>
      <c r="AB226" s="8" t="n">
        <v>0.00114322951447823</v>
      </c>
      <c r="AC226" s="8" t="n">
        <v>0.137411704387286</v>
      </c>
      <c r="AD226" s="8" t="n">
        <v>0.707087454704787</v>
      </c>
      <c r="AE226" s="8" t="n">
        <v>0.0321077225342823</v>
      </c>
      <c r="AF226" s="8" t="n">
        <v>0.0174546649085516</v>
      </c>
      <c r="AG226" s="8" t="n">
        <v>0.00186240397095452</v>
      </c>
      <c r="AH226" s="8" t="n">
        <v>0.000806226737995933</v>
      </c>
      <c r="AI226" s="17" t="n">
        <f aca="false">R226</f>
        <v>0.00984447637467367</v>
      </c>
      <c r="AJ226" s="17" t="n">
        <f aca="false">Q226</f>
        <v>0.0162910205813148</v>
      </c>
      <c r="AK226" s="8" t="n">
        <v>0</v>
      </c>
      <c r="AL226" s="8" t="n">
        <v>0.000206042987199826</v>
      </c>
      <c r="AM226" s="17" t="n">
        <v>-36936.8772445294</v>
      </c>
      <c r="AN226" s="9" t="n">
        <f aca="false">AJ226/AI226</f>
        <v>1.65483870967742</v>
      </c>
      <c r="AO226" s="8" t="n">
        <f aca="false">AI226-AJ226</f>
        <v>-0.00644654420664113</v>
      </c>
      <c r="AP226" s="8" t="n">
        <f aca="false">AA226*$BA$3+AB226*$AW$3+AC226*$AY$3+AD226*$AX$3+AE226*$BB$3+AF226*$AZ$3+AG226*BD227</f>
        <v>6027.96602875249</v>
      </c>
      <c r="AQ226" s="8" t="n">
        <f aca="false">AP226/(D226*8.314)</f>
        <v>0.422516323797958</v>
      </c>
      <c r="AR226" s="8" t="n">
        <f aca="false">('[1]Sheet1 (4)'!AO226*$BE$3)/(8.314*'[1]Sheet1 (4)'!D226)</f>
        <v>0.00642104223794641</v>
      </c>
      <c r="AS226" s="8" t="n">
        <f aca="false">AQ226+AR226</f>
        <v>0.428937366035905</v>
      </c>
      <c r="AT226" s="11" t="n">
        <f aca="false">EXP(AS226)</f>
        <v>1.53562484911349</v>
      </c>
      <c r="AU226" s="8" t="n">
        <v>2.38259644249697</v>
      </c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8" t="n">
        <v>0.868190835263973</v>
      </c>
    </row>
    <row r="227" customFormat="false" ht="13.8" hidden="false" customHeight="false" outlineLevel="0" collapsed="false">
      <c r="A227" s="3" t="n">
        <v>45</v>
      </c>
      <c r="B227" s="13" t="n">
        <v>0.0001</v>
      </c>
      <c r="C227" s="13" t="n">
        <v>-0.68</v>
      </c>
      <c r="D227" s="13" t="n">
        <v>1703</v>
      </c>
      <c r="E227" s="13" t="n">
        <v>0.0767299345241028</v>
      </c>
      <c r="F227" s="13" t="n">
        <v>0.00129273259252565</v>
      </c>
      <c r="G227" s="13" t="n">
        <v>0.137553507230833</v>
      </c>
      <c r="H227" s="13" t="n">
        <v>0.70736412303607</v>
      </c>
      <c r="I227" s="13" t="n">
        <v>0.0322724732318459</v>
      </c>
      <c r="J227" s="13" t="n">
        <v>0.0164156519685796</v>
      </c>
      <c r="K227" s="13" t="n">
        <v>0.00179996183866005</v>
      </c>
      <c r="L227" s="13" t="n">
        <v>0.000729327273639292</v>
      </c>
      <c r="M227" s="13" t="n">
        <v>0.00957579698167145</v>
      </c>
      <c r="N227" s="13" t="n">
        <v>0.016087338929208</v>
      </c>
      <c r="O227" s="13" t="n">
        <v>7.56022768142427E-005</v>
      </c>
      <c r="P227" s="13" t="n">
        <v>0.000103550116049434</v>
      </c>
      <c r="Q227" s="14" t="n">
        <v>0.016087338929208</v>
      </c>
      <c r="R227" s="14" t="n">
        <v>0.00957579698167145</v>
      </c>
      <c r="S227" s="13" t="n">
        <v>0.626865671641791</v>
      </c>
      <c r="T227" s="13" t="n">
        <v>1.68</v>
      </c>
      <c r="U227" s="15" t="s">
        <v>37</v>
      </c>
      <c r="W227" s="16" t="n">
        <v>-36706.9001307071</v>
      </c>
      <c r="X227" s="16" t="n">
        <f aca="false">-W227/(8.314*D227)</f>
        <v>2.59252553162612</v>
      </c>
      <c r="Y227" s="5" t="n">
        <f aca="false">X227+C227/4 - LN(AN227)</f>
        <v>1.90373173821096</v>
      </c>
      <c r="Z227" s="6" t="n">
        <f aca="false">EXP(Y227)</f>
        <v>6.71089106145513</v>
      </c>
      <c r="AA227" s="8" t="n">
        <v>0.0767299345241028</v>
      </c>
      <c r="AB227" s="8" t="n">
        <v>0.00129273259252565</v>
      </c>
      <c r="AC227" s="8" t="n">
        <v>0.137553507230833</v>
      </c>
      <c r="AD227" s="8" t="n">
        <v>0.70736412303607</v>
      </c>
      <c r="AE227" s="8" t="n">
        <v>0.0322724732318459</v>
      </c>
      <c r="AF227" s="8" t="n">
        <v>0.0164156519685796</v>
      </c>
      <c r="AG227" s="8" t="n">
        <v>0.00179996183866005</v>
      </c>
      <c r="AH227" s="8" t="n">
        <v>0.000729327273639292</v>
      </c>
      <c r="AI227" s="17" t="n">
        <f aca="false">R227</f>
        <v>0.00957579698167145</v>
      </c>
      <c r="AJ227" s="17" t="n">
        <f aca="false">Q227</f>
        <v>0.016087338929208</v>
      </c>
      <c r="AK227" s="8" t="n">
        <v>7.56022768142427E-005</v>
      </c>
      <c r="AL227" s="8" t="n">
        <v>0.000103550116049434</v>
      </c>
      <c r="AM227" s="17" t="n">
        <v>-36706.9001307071</v>
      </c>
      <c r="AN227" s="9" t="n">
        <f aca="false">AJ227/AI227</f>
        <v>1.68</v>
      </c>
      <c r="AO227" s="8" t="n">
        <f aca="false">AI227-AJ227</f>
        <v>-0.00651154194753655</v>
      </c>
      <c r="AP227" s="8" t="n">
        <f aca="false">AA227*$BA$3+AB227*$AW$3+AC227*$AY$3+AD227*$AX$3+AE227*$BB$3+AF227*$AZ$3+AG227*BD228</f>
        <v>6095.86140970199</v>
      </c>
      <c r="AQ227" s="8" t="n">
        <f aca="false">AP227/(D227*8.314)</f>
        <v>0.430536936805684</v>
      </c>
      <c r="AR227" s="8" t="n">
        <f aca="false">('[1]Sheet1 (4)'!AO227*$BE$3)/(8.314*'[1]Sheet1 (4)'!D227)</f>
        <v>0.00653529264620122</v>
      </c>
      <c r="AS227" s="8" t="n">
        <f aca="false">AQ227+AR227</f>
        <v>0.437072229451885</v>
      </c>
      <c r="AT227" s="11" t="n">
        <f aca="false">EXP(AS227)</f>
        <v>1.54816789633655</v>
      </c>
      <c r="AU227" s="8" t="n">
        <v>2.49969512166424</v>
      </c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8" t="n">
        <v>0.916168773103183</v>
      </c>
    </row>
    <row r="228" customFormat="false" ht="13.8" hidden="false" customHeight="false" outlineLevel="0" collapsed="false">
      <c r="A228" s="3" t="n">
        <v>0</v>
      </c>
      <c r="B228" s="13" t="n">
        <v>0.0001</v>
      </c>
      <c r="C228" s="13" t="n">
        <v>-0.68</v>
      </c>
      <c r="D228" s="13" t="n">
        <v>1523</v>
      </c>
      <c r="E228" s="13" t="n">
        <v>0.088464128637897</v>
      </c>
      <c r="F228" s="13" t="n">
        <v>0.000144032982551198</v>
      </c>
      <c r="G228" s="13" t="n">
        <v>0.114096715589576</v>
      </c>
      <c r="H228" s="13" t="n">
        <v>0.699040075315147</v>
      </c>
      <c r="I228" s="13" t="n">
        <v>0.0516067111949398</v>
      </c>
      <c r="J228" s="13" t="n">
        <v>0.00205761403644568</v>
      </c>
      <c r="K228" s="13" t="n">
        <v>0.00180492459337341</v>
      </c>
      <c r="L228" s="13" t="n">
        <v>0</v>
      </c>
      <c r="M228" s="13" t="n">
        <v>0.00584133762568747</v>
      </c>
      <c r="N228" s="13" t="n">
        <v>0.0369444600243823</v>
      </c>
      <c r="O228" s="13" t="n">
        <v>0</v>
      </c>
      <c r="P228" s="13" t="n">
        <v>0</v>
      </c>
      <c r="Q228" s="14" t="n">
        <v>0.0369444600243823</v>
      </c>
      <c r="R228" s="14" t="n">
        <v>0.00584133762568747</v>
      </c>
      <c r="S228" s="13" t="n">
        <v>0.863474845707874</v>
      </c>
      <c r="T228" s="13" t="n">
        <v>6.32465753424658</v>
      </c>
      <c r="U228" s="15" t="s">
        <v>38</v>
      </c>
      <c r="W228" s="16" t="n">
        <v>-33266.6127720455</v>
      </c>
      <c r="X228" s="16" t="n">
        <f aca="false">-W228/(8.314*D228)</f>
        <v>2.62723341701366</v>
      </c>
      <c r="Y228" s="5" t="n">
        <f aca="false">X228+C228/4 - LN(AN228)</f>
        <v>0.612777528649102</v>
      </c>
      <c r="Z228" s="6" t="n">
        <f aca="false">EXP(Y228)</f>
        <v>1.84555035545194</v>
      </c>
      <c r="AA228" s="8" t="n">
        <v>0.088464128637897</v>
      </c>
      <c r="AB228" s="8" t="n">
        <v>0.000144032982551198</v>
      </c>
      <c r="AC228" s="8" t="n">
        <v>0.114096715589576</v>
      </c>
      <c r="AD228" s="8" t="n">
        <v>0.699040075315147</v>
      </c>
      <c r="AE228" s="8" t="n">
        <v>0.0516067111949398</v>
      </c>
      <c r="AF228" s="8" t="n">
        <v>0.00205761403644568</v>
      </c>
      <c r="AG228" s="8" t="n">
        <v>0.00180492459337341</v>
      </c>
      <c r="AH228" s="8" t="n">
        <v>0</v>
      </c>
      <c r="AI228" s="17" t="n">
        <f aca="false">R228</f>
        <v>0.00584133762568747</v>
      </c>
      <c r="AJ228" s="17" t="n">
        <f aca="false">Q228</f>
        <v>0.0369444600243823</v>
      </c>
      <c r="AK228" s="8" t="n">
        <v>0</v>
      </c>
      <c r="AL228" s="8" t="n">
        <v>0</v>
      </c>
      <c r="AM228" s="17" t="n">
        <v>-33266.6127720455</v>
      </c>
      <c r="AN228" s="9" t="n">
        <f aca="false">AJ228/AI228</f>
        <v>6.32465753424658</v>
      </c>
      <c r="AO228" s="8" t="n">
        <f aca="false">AI228-AJ228</f>
        <v>-0.0311031223986948</v>
      </c>
      <c r="AP228" s="8" t="n">
        <f aca="false">AA228*$BA$3+AB228*$AW$3+AC228*$AY$3+AD228*$AX$3+AE228*$BB$3+AF228*$AZ$3+AG228*BD229</f>
        <v>4701.1034778069</v>
      </c>
      <c r="AQ228" s="8" t="n">
        <f aca="false">AP228/(D228*8.314)</f>
        <v>0.371270024945614</v>
      </c>
      <c r="AR228" s="8" t="n">
        <f aca="false">('[1]Sheet1 (4)'!AO228*$BE$3)/(8.314*'[1]Sheet1 (4)'!D228)</f>
        <v>0.0349059876901712</v>
      </c>
      <c r="AS228" s="8" t="n">
        <f aca="false">AQ228+AR228</f>
        <v>0.406176012635785</v>
      </c>
      <c r="AT228" s="11" t="n">
        <f aca="false">EXP(AS228)</f>
        <v>1.5010667359202</v>
      </c>
      <c r="AU228" s="8" t="n">
        <v>1.85183824003551</v>
      </c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8" t="n">
        <v>0.616178789015977</v>
      </c>
    </row>
    <row r="229" customFormat="false" ht="13.8" hidden="false" customHeight="false" outlineLevel="0" collapsed="false">
      <c r="A229" s="3" t="n">
        <v>1</v>
      </c>
      <c r="B229" s="13" t="n">
        <v>0.0001</v>
      </c>
      <c r="C229" s="13" t="n">
        <v>-0.68</v>
      </c>
      <c r="D229" s="13" t="n">
        <v>1578</v>
      </c>
      <c r="E229" s="13" t="n">
        <v>0.0879913182511249</v>
      </c>
      <c r="F229" s="13" t="n">
        <v>0.000143263175723995</v>
      </c>
      <c r="G229" s="13" t="n">
        <v>0.111239642326867</v>
      </c>
      <c r="H229" s="13" t="n">
        <v>0.698169209694938</v>
      </c>
      <c r="I229" s="13" t="n">
        <v>0.0551106003636136</v>
      </c>
      <c r="J229" s="13" t="n">
        <v>0.0013303009174371</v>
      </c>
      <c r="K229" s="13" t="n">
        <v>0.00172346677562701</v>
      </c>
      <c r="L229" s="13" t="n">
        <v>0</v>
      </c>
      <c r="M229" s="13" t="n">
        <v>0.00740193074573976</v>
      </c>
      <c r="N229" s="13" t="n">
        <v>0.0368902677489288</v>
      </c>
      <c r="O229" s="13" t="n">
        <v>0</v>
      </c>
      <c r="P229" s="13" t="n">
        <v>0</v>
      </c>
      <c r="Q229" s="14" t="n">
        <v>0.0368902677489288</v>
      </c>
      <c r="R229" s="14" t="n">
        <v>0.00740193074573976</v>
      </c>
      <c r="S229" s="13" t="n">
        <v>0.832884097035041</v>
      </c>
      <c r="T229" s="13" t="n">
        <v>4.98387096774194</v>
      </c>
      <c r="U229" s="15" t="s">
        <v>38</v>
      </c>
      <c r="W229" s="16" t="n">
        <v>-34372.0975196471</v>
      </c>
      <c r="X229" s="16" t="n">
        <f aca="false">-W229/(8.314*D229)</f>
        <v>2.61992594832537</v>
      </c>
      <c r="Y229" s="5" t="n">
        <f aca="false">X229+C229/4 - LN(AN229)</f>
        <v>0.843719056472716</v>
      </c>
      <c r="Z229" s="6" t="n">
        <f aca="false">EXP(Y229)</f>
        <v>2.32499771553377</v>
      </c>
      <c r="AA229" s="8" t="n">
        <v>0.0879913182511249</v>
      </c>
      <c r="AB229" s="8" t="n">
        <v>0.000143263175723995</v>
      </c>
      <c r="AC229" s="8" t="n">
        <v>0.111239642326867</v>
      </c>
      <c r="AD229" s="8" t="n">
        <v>0.698169209694938</v>
      </c>
      <c r="AE229" s="8" t="n">
        <v>0.0551106003636136</v>
      </c>
      <c r="AF229" s="8" t="n">
        <v>0.0013303009174371</v>
      </c>
      <c r="AG229" s="8" t="n">
        <v>0.00172346677562701</v>
      </c>
      <c r="AH229" s="8" t="n">
        <v>0</v>
      </c>
      <c r="AI229" s="17" t="n">
        <f aca="false">R229</f>
        <v>0.00740193074573976</v>
      </c>
      <c r="AJ229" s="17" t="n">
        <f aca="false">Q229</f>
        <v>0.0368902677489288</v>
      </c>
      <c r="AK229" s="8" t="n">
        <v>0</v>
      </c>
      <c r="AL229" s="8" t="n">
        <v>0</v>
      </c>
      <c r="AM229" s="17" t="n">
        <v>-34372.0975196471</v>
      </c>
      <c r="AN229" s="9" t="n">
        <f aca="false">AJ229/AI229</f>
        <v>4.98387096774194</v>
      </c>
      <c r="AO229" s="8" t="n">
        <f aca="false">AI229-AJ229</f>
        <v>-0.029488337003189</v>
      </c>
      <c r="AP229" s="8" t="n">
        <f aca="false">AA229*$BA$3+AB229*$AW$3+AC229*$AY$3+AD229*$AX$3+AE229*$BB$3+AF229*$AZ$3+AG229*BD230</f>
        <v>4413.60905163513</v>
      </c>
      <c r="AQ229" s="8" t="n">
        <f aca="false">AP229/(D229*8.314)</f>
        <v>0.336416154805013</v>
      </c>
      <c r="AR229" s="8" t="n">
        <f aca="false">('[1]Sheet1 (4)'!AO229*$BE$3)/(8.314*'[1]Sheet1 (4)'!D229)</f>
        <v>0.0319403100360275</v>
      </c>
      <c r="AS229" s="8" t="n">
        <f aca="false">AQ229+AR229</f>
        <v>0.36835646484104</v>
      </c>
      <c r="AT229" s="11" t="n">
        <f aca="false">EXP(AS229)</f>
        <v>1.44535716616854</v>
      </c>
      <c r="AU229" s="8" t="n">
        <v>1.66185576973047</v>
      </c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8" t="n">
        <v>0.507934911518623</v>
      </c>
    </row>
    <row r="230" customFormat="false" ht="13.8" hidden="false" customHeight="false" outlineLevel="0" collapsed="false">
      <c r="A230" s="3" t="n">
        <v>2</v>
      </c>
      <c r="B230" s="13" t="n">
        <v>0.0001</v>
      </c>
      <c r="C230" s="13" t="n">
        <v>-0.68</v>
      </c>
      <c r="D230" s="13" t="n">
        <v>1625</v>
      </c>
      <c r="E230" s="13" t="n">
        <v>0.0772396988637407</v>
      </c>
      <c r="F230" s="13" t="n">
        <v>0.000433773671155065</v>
      </c>
      <c r="G230" s="13" t="n">
        <v>0.114538930161207</v>
      </c>
      <c r="H230" s="13" t="n">
        <v>0.70849699621994</v>
      </c>
      <c r="I230" s="13" t="n">
        <v>0.0494686569657692</v>
      </c>
      <c r="J230" s="13" t="n">
        <v>0.00237542724680155</v>
      </c>
      <c r="K230" s="13" t="n">
        <v>0.00181192009672124</v>
      </c>
      <c r="L230" s="13" t="n">
        <v>0</v>
      </c>
      <c r="M230" s="13" t="n">
        <v>0.00883613033834393</v>
      </c>
      <c r="N230" s="13" t="n">
        <v>0.0367984664363214</v>
      </c>
      <c r="O230" s="13" t="n">
        <v>0</v>
      </c>
      <c r="P230" s="13" t="n">
        <v>0</v>
      </c>
      <c r="Q230" s="14" t="n">
        <v>0.0367984664363214</v>
      </c>
      <c r="R230" s="14" t="n">
        <v>0.00883613033834393</v>
      </c>
      <c r="S230" s="13" t="n">
        <v>0.806372117584932</v>
      </c>
      <c r="T230" s="13" t="n">
        <v>4.16454545454545</v>
      </c>
      <c r="U230" s="15" t="s">
        <v>38</v>
      </c>
      <c r="W230" s="16" t="n">
        <v>-35277.4299543528</v>
      </c>
      <c r="X230" s="16" t="n">
        <f aca="false">-W230/(8.314*D230)</f>
        <v>2.61116041186157</v>
      </c>
      <c r="Y230" s="5" t="n">
        <f aca="false">X230+C230/4 - LN(AN230)</f>
        <v>1.01455327676129</v>
      </c>
      <c r="Z230" s="6" t="n">
        <f aca="false">EXP(Y230)</f>
        <v>2.75813100091319</v>
      </c>
      <c r="AA230" s="8" t="n">
        <v>0.0772396988637407</v>
      </c>
      <c r="AB230" s="8" t="n">
        <v>0.000433773671155065</v>
      </c>
      <c r="AC230" s="8" t="n">
        <v>0.114538930161207</v>
      </c>
      <c r="AD230" s="8" t="n">
        <v>0.70849699621994</v>
      </c>
      <c r="AE230" s="8" t="n">
        <v>0.0494686569657692</v>
      </c>
      <c r="AF230" s="8" t="n">
        <v>0.00237542724680155</v>
      </c>
      <c r="AG230" s="8" t="n">
        <v>0.00181192009672124</v>
      </c>
      <c r="AH230" s="8" t="n">
        <v>0</v>
      </c>
      <c r="AI230" s="17" t="n">
        <f aca="false">R230</f>
        <v>0.00883613033834393</v>
      </c>
      <c r="AJ230" s="17" t="n">
        <f aca="false">Q230</f>
        <v>0.0367984664363214</v>
      </c>
      <c r="AK230" s="8" t="n">
        <v>0</v>
      </c>
      <c r="AL230" s="8" t="n">
        <v>0</v>
      </c>
      <c r="AM230" s="17" t="n">
        <v>-35277.4299543528</v>
      </c>
      <c r="AN230" s="9" t="n">
        <f aca="false">AJ230/AI230</f>
        <v>4.16454545454545</v>
      </c>
      <c r="AO230" s="8" t="n">
        <f aca="false">AI230-AJ230</f>
        <v>-0.0279623360979775</v>
      </c>
      <c r="AP230" s="8" t="n">
        <f aca="false">AA230*$BA$3+AB230*$AW$3+AC230*$AY$3+AD230*$AX$3+AE230*$BB$3+AF230*$AZ$3+AG230*BD231</f>
        <v>4891.52557970462</v>
      </c>
      <c r="AQ230" s="8" t="n">
        <f aca="false">AP230/(D230*8.314)</f>
        <v>0.36206033046795</v>
      </c>
      <c r="AR230" s="8" t="n">
        <f aca="false">('[1]Sheet1 (4)'!AO230*$BE$3)/(8.314*'[1]Sheet1 (4)'!D230)</f>
        <v>0.0294114158196915</v>
      </c>
      <c r="AS230" s="8" t="n">
        <f aca="false">AQ230+AR230</f>
        <v>0.391471746287641</v>
      </c>
      <c r="AT230" s="11" t="n">
        <f aca="false">EXP(AS230)</f>
        <v>1.4791561352656</v>
      </c>
      <c r="AU230" s="8" t="n">
        <v>1.51549077700618</v>
      </c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8" t="n">
        <v>0.415739331721007</v>
      </c>
    </row>
    <row r="231" customFormat="false" ht="13.8" hidden="false" customHeight="false" outlineLevel="0" collapsed="false">
      <c r="A231" s="3" t="n">
        <v>3</v>
      </c>
      <c r="B231" s="13" t="n">
        <v>0.0001</v>
      </c>
      <c r="C231" s="13" t="n">
        <v>-0.68</v>
      </c>
      <c r="D231" s="13" t="n">
        <v>1674</v>
      </c>
      <c r="E231" s="13" t="n">
        <v>0.0702713686654107</v>
      </c>
      <c r="F231" s="13" t="n">
        <v>0.000289682503806879</v>
      </c>
      <c r="G231" s="13" t="n">
        <v>0.114736991703901</v>
      </c>
      <c r="H231" s="13" t="n">
        <v>0.72130943447913</v>
      </c>
      <c r="I231" s="13" t="n">
        <v>0.044623432501315</v>
      </c>
      <c r="J231" s="13" t="n">
        <v>0.00279336700099491</v>
      </c>
      <c r="K231" s="13" t="n">
        <v>0.00188765541327791</v>
      </c>
      <c r="L231" s="13" t="n">
        <v>0</v>
      </c>
      <c r="M231" s="13" t="n">
        <v>0.0128747779469724</v>
      </c>
      <c r="N231" s="13" t="n">
        <v>0.0312132897851913</v>
      </c>
      <c r="O231" s="13" t="n">
        <v>0</v>
      </c>
      <c r="P231" s="13" t="n">
        <v>0</v>
      </c>
      <c r="Q231" s="14" t="n">
        <v>0.0312132897851913</v>
      </c>
      <c r="R231" s="14" t="n">
        <v>0.0128747779469724</v>
      </c>
      <c r="S231" s="13" t="n">
        <v>0.707975908012411</v>
      </c>
      <c r="T231" s="13" t="n">
        <v>2.424375</v>
      </c>
      <c r="U231" s="15" t="s">
        <v>38</v>
      </c>
      <c r="W231" s="16" t="n">
        <v>-36185.5660348722</v>
      </c>
      <c r="X231" s="16" t="n">
        <f aca="false">-W231/(8.314*D231)</f>
        <v>2.59997933807669</v>
      </c>
      <c r="Y231" s="5" t="n">
        <f aca="false">X231+C231/4 - LN(AN231)</f>
        <v>1.54440557886459</v>
      </c>
      <c r="Z231" s="6" t="n">
        <f aca="false">EXP(Y231)</f>
        <v>4.68518582565633</v>
      </c>
      <c r="AA231" s="8" t="n">
        <v>0.0702713686654107</v>
      </c>
      <c r="AB231" s="8" t="n">
        <v>0.000289682503806879</v>
      </c>
      <c r="AC231" s="8" t="n">
        <v>0.114736991703901</v>
      </c>
      <c r="AD231" s="8" t="n">
        <v>0.72130943447913</v>
      </c>
      <c r="AE231" s="8" t="n">
        <v>0.044623432501315</v>
      </c>
      <c r="AF231" s="8" t="n">
        <v>0.00279336700099491</v>
      </c>
      <c r="AG231" s="8" t="n">
        <v>0.00188765541327791</v>
      </c>
      <c r="AH231" s="8" t="n">
        <v>0</v>
      </c>
      <c r="AI231" s="17" t="n">
        <f aca="false">R231</f>
        <v>0.0128747779469724</v>
      </c>
      <c r="AJ231" s="17" t="n">
        <f aca="false">Q231</f>
        <v>0.0312132897851913</v>
      </c>
      <c r="AK231" s="8" t="n">
        <v>0</v>
      </c>
      <c r="AL231" s="8" t="n">
        <v>0</v>
      </c>
      <c r="AM231" s="17" t="n">
        <v>-36185.5660348722</v>
      </c>
      <c r="AN231" s="9" t="n">
        <f aca="false">AJ231/AI231</f>
        <v>2.42437500000001</v>
      </c>
      <c r="AO231" s="8" t="n">
        <f aca="false">AI231-AJ231</f>
        <v>-0.0183385118382189</v>
      </c>
      <c r="AP231" s="8" t="n">
        <f aca="false">AA231*$BA$3+AB231*$AW$3+AC231*$AY$3+AD231*$AX$3+AE231*$BB$3+AF231*$AZ$3+AG231*BD232</f>
        <v>5213.10856714324</v>
      </c>
      <c r="AQ231" s="8" t="n">
        <f aca="false">AP231/(D231*8.314)</f>
        <v>0.374568537871175</v>
      </c>
      <c r="AR231" s="8" t="n">
        <f aca="false">('[1]Sheet1 (4)'!AO231*$BE$3)/(8.314*'[1]Sheet1 (4)'!D231)</f>
        <v>0.018724252171256</v>
      </c>
      <c r="AS231" s="8" t="n">
        <f aca="false">AQ231+AR231</f>
        <v>0.393292790042431</v>
      </c>
      <c r="AT231" s="11" t="n">
        <f aca="false">EXP(AS231)</f>
        <v>1.48185219738658</v>
      </c>
      <c r="AU231" s="8" t="n">
        <v>2.00348797858411</v>
      </c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8" t="n">
        <v>0.694889650868478</v>
      </c>
    </row>
    <row r="232" customFormat="false" ht="13.8" hidden="false" customHeight="false" outlineLevel="0" collapsed="false">
      <c r="A232" s="3" t="n">
        <v>4</v>
      </c>
      <c r="B232" s="13" t="n">
        <v>0.0001</v>
      </c>
      <c r="C232" s="13" t="n">
        <v>-0.68</v>
      </c>
      <c r="D232" s="13" t="n">
        <v>1675</v>
      </c>
      <c r="E232" s="13" t="n">
        <v>0.0760501033760797</v>
      </c>
      <c r="F232" s="13" t="n">
        <v>0.000144457916952112</v>
      </c>
      <c r="G232" s="13" t="n">
        <v>0.114433330291477</v>
      </c>
      <c r="H232" s="13" t="n">
        <v>0.711696004184072</v>
      </c>
      <c r="I232" s="13" t="n">
        <v>0.0502836493901395</v>
      </c>
      <c r="J232" s="13" t="n">
        <v>0.00237323720707041</v>
      </c>
      <c r="K232" s="13" t="n">
        <v>0.00181024958586607</v>
      </c>
      <c r="L232" s="13" t="n">
        <v>0</v>
      </c>
      <c r="M232" s="13" t="n">
        <v>0.00955027339850075</v>
      </c>
      <c r="N232" s="13" t="n">
        <v>0.0336586946498421</v>
      </c>
      <c r="O232" s="13" t="n">
        <v>0</v>
      </c>
      <c r="P232" s="13" t="n">
        <v>0</v>
      </c>
      <c r="Q232" s="14" t="n">
        <v>0.0336586946498421</v>
      </c>
      <c r="R232" s="14" t="n">
        <v>0.00955027339850075</v>
      </c>
      <c r="S232" s="13" t="n">
        <v>0.778974739970282</v>
      </c>
      <c r="T232" s="13" t="n">
        <v>3.52436974789916</v>
      </c>
      <c r="U232" s="15" t="s">
        <v>38</v>
      </c>
      <c r="W232" s="16" t="n">
        <v>-36203.7378917318</v>
      </c>
      <c r="X232" s="16" t="n">
        <f aca="false">-W232/(8.314*D232)</f>
        <v>2.59973200332701</v>
      </c>
      <c r="Y232" s="5" t="n">
        <f aca="false">X232+C232/4 - LN(AN232)</f>
        <v>1.17003037797072</v>
      </c>
      <c r="Z232" s="6" t="n">
        <f aca="false">EXP(Y232)</f>
        <v>3.22209051761321</v>
      </c>
      <c r="AA232" s="8" t="n">
        <v>0.0760501033760797</v>
      </c>
      <c r="AB232" s="8" t="n">
        <v>0.000144457916952112</v>
      </c>
      <c r="AC232" s="8" t="n">
        <v>0.114433330291477</v>
      </c>
      <c r="AD232" s="8" t="n">
        <v>0.711696004184072</v>
      </c>
      <c r="AE232" s="8" t="n">
        <v>0.0502836493901395</v>
      </c>
      <c r="AF232" s="8" t="n">
        <v>0.00237323720707041</v>
      </c>
      <c r="AG232" s="8" t="n">
        <v>0.00181024958586607</v>
      </c>
      <c r="AH232" s="8" t="n">
        <v>0</v>
      </c>
      <c r="AI232" s="17" t="n">
        <f aca="false">R232</f>
        <v>0.00955027339850075</v>
      </c>
      <c r="AJ232" s="17" t="n">
        <f aca="false">Q232</f>
        <v>0.0336586946498421</v>
      </c>
      <c r="AK232" s="8" t="n">
        <v>0</v>
      </c>
      <c r="AL232" s="8" t="n">
        <v>0</v>
      </c>
      <c r="AM232" s="17" t="n">
        <v>-36203.7378917318</v>
      </c>
      <c r="AN232" s="9" t="n">
        <f aca="false">AJ232/AI232</f>
        <v>3.52436974789916</v>
      </c>
      <c r="AO232" s="8" t="n">
        <f aca="false">AI232-AJ232</f>
        <v>-0.0241084212513414</v>
      </c>
      <c r="AP232" s="8" t="n">
        <f aca="false">AA232*$BA$3+AB232*$AW$3+AC232*$AY$3+AD232*$AX$3+AE232*$BB$3+AF232*$AZ$3+AG232*BD233</f>
        <v>4833.63483541814</v>
      </c>
      <c r="AQ232" s="8" t="n">
        <f aca="false">AP232/(D232*8.314)</f>
        <v>0.347095518468625</v>
      </c>
      <c r="AR232" s="8" t="n">
        <f aca="false">('[1]Sheet1 (4)'!AO232*$BE$3)/(8.314*'[1]Sheet1 (4)'!D232)</f>
        <v>0.0246008325617988</v>
      </c>
      <c r="AS232" s="8" t="n">
        <f aca="false">AQ232+AR232</f>
        <v>0.371696351030423</v>
      </c>
      <c r="AT232" s="11" t="n">
        <f aca="false">EXP(AS232)</f>
        <v>1.45019256495252</v>
      </c>
      <c r="AU232" s="8" t="n">
        <v>1.37112410786498</v>
      </c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8" t="n">
        <v>0.315630920090002</v>
      </c>
    </row>
    <row r="233" customFormat="false" ht="13.8" hidden="false" customHeight="false" outlineLevel="0" collapsed="false">
      <c r="A233" s="3" t="n">
        <v>5</v>
      </c>
      <c r="B233" s="13" t="n">
        <v>0.0001</v>
      </c>
      <c r="C233" s="13" t="n">
        <v>-0.68</v>
      </c>
      <c r="D233" s="13" t="n">
        <v>1682</v>
      </c>
      <c r="E233" s="13" t="n">
        <v>0.0745496267064441</v>
      </c>
      <c r="F233" s="13" t="n">
        <v>0.000288879803487471</v>
      </c>
      <c r="G233" s="13" t="n">
        <v>0.113286197446067</v>
      </c>
      <c r="H233" s="13" t="n">
        <v>0.719310710683803</v>
      </c>
      <c r="I233" s="13" t="n">
        <v>0.0463436961339475</v>
      </c>
      <c r="J233" s="13" t="n">
        <v>0.00257928395970956</v>
      </c>
      <c r="K233" s="13" t="n">
        <v>0.00188242478463014</v>
      </c>
      <c r="L233" s="13" t="n">
        <v>0</v>
      </c>
      <c r="M233" s="13" t="n">
        <v>0.0124378804279328</v>
      </c>
      <c r="N233" s="13" t="n">
        <v>0.0293213000539783</v>
      </c>
      <c r="O233" s="13" t="n">
        <v>0</v>
      </c>
      <c r="P233" s="13" t="n">
        <v>0</v>
      </c>
      <c r="Q233" s="14" t="n">
        <v>0.0293213000539783</v>
      </c>
      <c r="R233" s="14" t="n">
        <v>0.0124378804279328</v>
      </c>
      <c r="S233" s="13" t="n">
        <v>0.702152190622598</v>
      </c>
      <c r="T233" s="13" t="n">
        <v>2.35741935483871</v>
      </c>
      <c r="U233" s="15" t="s">
        <v>38</v>
      </c>
      <c r="W233" s="16" t="n">
        <v>-36330.5472624727</v>
      </c>
      <c r="X233" s="16" t="n">
        <f aca="false">-W233/(8.314*D233)</f>
        <v>2.59798074666205</v>
      </c>
      <c r="Y233" s="5" t="n">
        <f aca="false">X233+C233/4 - LN(AN233)</f>
        <v>1.5704132196374</v>
      </c>
      <c r="Z233" s="6" t="n">
        <f aca="false">EXP(Y233)</f>
        <v>4.80863480562415</v>
      </c>
      <c r="AA233" s="8" t="n">
        <v>0.0745496267064441</v>
      </c>
      <c r="AB233" s="8" t="n">
        <v>0.000288879803487471</v>
      </c>
      <c r="AC233" s="8" t="n">
        <v>0.113286197446067</v>
      </c>
      <c r="AD233" s="8" t="n">
        <v>0.719310710683803</v>
      </c>
      <c r="AE233" s="8" t="n">
        <v>0.0463436961339475</v>
      </c>
      <c r="AF233" s="8" t="n">
        <v>0.00257928395970956</v>
      </c>
      <c r="AG233" s="8" t="n">
        <v>0.00188242478463014</v>
      </c>
      <c r="AH233" s="8" t="n">
        <v>0</v>
      </c>
      <c r="AI233" s="17" t="n">
        <f aca="false">R233</f>
        <v>0.0124378804279328</v>
      </c>
      <c r="AJ233" s="17" t="n">
        <f aca="false">Q233</f>
        <v>0.0293213000539783</v>
      </c>
      <c r="AK233" s="8" t="n">
        <v>0</v>
      </c>
      <c r="AL233" s="8" t="n">
        <v>0</v>
      </c>
      <c r="AM233" s="17" t="n">
        <v>-36330.5472624727</v>
      </c>
      <c r="AN233" s="9" t="n">
        <f aca="false">AJ233/AI233</f>
        <v>2.35741935483871</v>
      </c>
      <c r="AO233" s="8" t="n">
        <f aca="false">AI233-AJ233</f>
        <v>-0.0168834196260455</v>
      </c>
      <c r="AP233" s="8" t="n">
        <f aca="false">AA233*$BA$3+AB233*$AW$3+AC233*$AY$3+AD233*$AX$3+AE233*$BB$3+AF233*$AZ$3+AG233*BD234</f>
        <v>5054.42483595904</v>
      </c>
      <c r="AQ233" s="8" t="n">
        <f aca="false">AP233/(D233*8.314)</f>
        <v>0.3614395983194</v>
      </c>
      <c r="AR233" s="8" t="n">
        <f aca="false">('[1]Sheet1 (4)'!AO233*$BE$3)/(8.314*'[1]Sheet1 (4)'!D233)</f>
        <v>0.0171565621696064</v>
      </c>
      <c r="AS233" s="8" t="n">
        <f aca="false">AQ233+AR233</f>
        <v>0.378596160489006</v>
      </c>
      <c r="AT233" s="11" t="n">
        <f aca="false">EXP(AS233)</f>
        <v>1.46023321678714</v>
      </c>
      <c r="AU233" s="8" t="n">
        <v>1.97798629922995</v>
      </c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8" t="n">
        <v>0.682079306599156</v>
      </c>
    </row>
    <row r="234" customFormat="false" ht="13.8" hidden="false" customHeight="false" outlineLevel="0" collapsed="false">
      <c r="A234" s="3" t="n">
        <v>6</v>
      </c>
      <c r="B234" s="13" t="n">
        <v>0.0001</v>
      </c>
      <c r="C234" s="13" t="n">
        <v>-0.68</v>
      </c>
      <c r="D234" s="13" t="n">
        <v>1725</v>
      </c>
      <c r="E234" s="13" t="n">
        <v>0.0610324877344477</v>
      </c>
      <c r="F234" s="13" t="n">
        <v>0.000431308613928848</v>
      </c>
      <c r="G234" s="13" t="n">
        <v>0.118398443039292</v>
      </c>
      <c r="H234" s="13" t="n">
        <v>0.74089235237111</v>
      </c>
      <c r="I234" s="13" t="n">
        <v>0.0407448988477465</v>
      </c>
      <c r="J234" s="13" t="n">
        <v>0.00236192812389607</v>
      </c>
      <c r="K234" s="13" t="n">
        <v>0.00180162328291081</v>
      </c>
      <c r="L234" s="13" t="n">
        <v>0</v>
      </c>
      <c r="M234" s="13" t="n">
        <v>0.0126996425212383</v>
      </c>
      <c r="N234" s="13" t="n">
        <v>0.0216373154654305</v>
      </c>
      <c r="O234" s="13" t="n">
        <v>0</v>
      </c>
      <c r="P234" s="13" t="n">
        <v>0</v>
      </c>
      <c r="Q234" s="14" t="n">
        <v>0.0216373154654305</v>
      </c>
      <c r="R234" s="14" t="n">
        <v>0.0126996425212383</v>
      </c>
      <c r="S234" s="13" t="n">
        <v>0.630146545708304</v>
      </c>
      <c r="T234" s="13" t="n">
        <v>1.70377358490566</v>
      </c>
      <c r="U234" s="15" t="s">
        <v>38</v>
      </c>
      <c r="W234" s="16" t="n">
        <v>-37094.7743502528</v>
      </c>
      <c r="X234" s="16" t="n">
        <f aca="false">-W234/(8.314*D234)</f>
        <v>2.58650673738745</v>
      </c>
      <c r="Y234" s="5" t="n">
        <f aca="false">X234+C234/4 - LN(AN234)</f>
        <v>1.88366119051664</v>
      </c>
      <c r="Z234" s="6" t="n">
        <f aca="false">EXP(Y234)</f>
        <v>6.57754246832051</v>
      </c>
      <c r="AA234" s="8" t="n">
        <v>0.0610324877344477</v>
      </c>
      <c r="AB234" s="8" t="n">
        <v>0.000431308613928848</v>
      </c>
      <c r="AC234" s="8" t="n">
        <v>0.118398443039292</v>
      </c>
      <c r="AD234" s="8" t="n">
        <v>0.74089235237111</v>
      </c>
      <c r="AE234" s="8" t="n">
        <v>0.0407448988477465</v>
      </c>
      <c r="AF234" s="8" t="n">
        <v>0.00236192812389607</v>
      </c>
      <c r="AG234" s="8" t="n">
        <v>0.00180162328291081</v>
      </c>
      <c r="AH234" s="8" t="n">
        <v>0</v>
      </c>
      <c r="AI234" s="17" t="n">
        <f aca="false">R234</f>
        <v>0.0126996425212383</v>
      </c>
      <c r="AJ234" s="17" t="n">
        <f aca="false">Q234</f>
        <v>0.0216373154654305</v>
      </c>
      <c r="AK234" s="8" t="n">
        <v>0</v>
      </c>
      <c r="AL234" s="8" t="n">
        <v>0</v>
      </c>
      <c r="AM234" s="17" t="n">
        <v>-37094.7743502528</v>
      </c>
      <c r="AN234" s="9" t="n">
        <f aca="false">AJ234/AI234</f>
        <v>1.70377358490566</v>
      </c>
      <c r="AO234" s="8" t="n">
        <f aca="false">AI234-AJ234</f>
        <v>-0.0089376729441922</v>
      </c>
      <c r="AP234" s="8" t="n">
        <f aca="false">AA234*$BA$3+AB234*$AW$3+AC234*$AY$3+AD234*$AX$3+AE234*$BB$3+AF234*$AZ$3+AG234*BD235</f>
        <v>5718.9437487793</v>
      </c>
      <c r="AQ234" s="8" t="n">
        <f aca="false">AP234/(D234*8.314)</f>
        <v>0.398764699234698</v>
      </c>
      <c r="AR234" s="8" t="n">
        <f aca="false">('[1]Sheet1 (4)'!AO234*$BE$3)/(8.314*'[1]Sheet1 (4)'!D234)</f>
        <v>0.00885586941910118</v>
      </c>
      <c r="AS234" s="8" t="n">
        <f aca="false">AQ234+AR234</f>
        <v>0.407620568653799</v>
      </c>
      <c r="AT234" s="11" t="n">
        <f aca="false">EXP(AS234)</f>
        <v>1.503236677831</v>
      </c>
      <c r="AU234" s="8" t="n">
        <v>2.2169724872421</v>
      </c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8" t="n">
        <v>0.796142520652842</v>
      </c>
    </row>
    <row r="235" customFormat="false" ht="13.8" hidden="false" customHeight="false" outlineLevel="0" collapsed="false">
      <c r="A235" s="3" t="n">
        <v>7</v>
      </c>
      <c r="B235" s="13" t="n">
        <v>0.0001</v>
      </c>
      <c r="C235" s="13" t="n">
        <v>-0.67</v>
      </c>
      <c r="D235" s="13" t="n">
        <v>1774</v>
      </c>
      <c r="E235" s="13" t="n">
        <v>0.0886591006771259</v>
      </c>
      <c r="F235" s="13" t="n">
        <v>0.000144350426522631</v>
      </c>
      <c r="G235" s="13" t="n">
        <v>0.112083860594043</v>
      </c>
      <c r="H235" s="13" t="n">
        <v>0.698656064369536</v>
      </c>
      <c r="I235" s="13" t="n">
        <v>0.0541774792310472</v>
      </c>
      <c r="J235" s="13" t="n">
        <v>0.00195904150280714</v>
      </c>
      <c r="K235" s="13" t="n">
        <v>0.0018089025880029</v>
      </c>
      <c r="L235" s="13" t="n">
        <v>0</v>
      </c>
      <c r="M235" s="13" t="n">
        <v>0.0144350426522631</v>
      </c>
      <c r="N235" s="13" t="n">
        <v>0.0280761579586518</v>
      </c>
      <c r="O235" s="13" t="n">
        <v>0</v>
      </c>
      <c r="P235" s="13" t="n">
        <v>0</v>
      </c>
      <c r="Q235" s="14" t="n">
        <v>0.0280761579586518</v>
      </c>
      <c r="R235" s="14" t="n">
        <v>0.0144350426522631</v>
      </c>
      <c r="S235" s="13" t="n">
        <v>0.66044142614601</v>
      </c>
      <c r="T235" s="13" t="n">
        <v>1.945</v>
      </c>
      <c r="U235" s="15" t="s">
        <v>38</v>
      </c>
      <c r="W235" s="16" t="n">
        <v>-37936.1430677197</v>
      </c>
      <c r="X235" s="16" t="n">
        <f aca="false">-W235/(8.314*D235)</f>
        <v>2.5721100055434</v>
      </c>
      <c r="Y235" s="5" t="n">
        <f aca="false">X235+C235/4 - LN(AN235)</f>
        <v>1.73934802847298</v>
      </c>
      <c r="Z235" s="6" t="n">
        <f aca="false">EXP(Y235)</f>
        <v>5.69363012759364</v>
      </c>
      <c r="AA235" s="8" t="n">
        <v>0.0886591006771259</v>
      </c>
      <c r="AB235" s="8" t="n">
        <v>0.000144350426522631</v>
      </c>
      <c r="AC235" s="8" t="n">
        <v>0.112083860594043</v>
      </c>
      <c r="AD235" s="8" t="n">
        <v>0.698656064369536</v>
      </c>
      <c r="AE235" s="8" t="n">
        <v>0.0541774792310472</v>
      </c>
      <c r="AF235" s="8" t="n">
        <v>0.00195904150280714</v>
      </c>
      <c r="AG235" s="8" t="n">
        <v>0.0018089025880029</v>
      </c>
      <c r="AH235" s="8" t="n">
        <v>0</v>
      </c>
      <c r="AI235" s="17" t="n">
        <f aca="false">R235</f>
        <v>0.0144350426522631</v>
      </c>
      <c r="AJ235" s="17" t="n">
        <f aca="false">Q235</f>
        <v>0.0280761579586518</v>
      </c>
      <c r="AK235" s="8" t="n">
        <v>0</v>
      </c>
      <c r="AL235" s="8" t="n">
        <v>0</v>
      </c>
      <c r="AM235" s="17" t="n">
        <v>-37936.1430677197</v>
      </c>
      <c r="AN235" s="9" t="n">
        <f aca="false">AJ235/AI235</f>
        <v>1.94500000000001</v>
      </c>
      <c r="AO235" s="8" t="n">
        <f aca="false">AI235-AJ235</f>
        <v>-0.0136411153063887</v>
      </c>
      <c r="AP235" s="8" t="n">
        <f aca="false">AA235*$BA$3+AB235*$AW$3+AC235*$AY$3+AD235*$AX$3+AE235*$BB$3+AF235*$AZ$3+AG235*BD236</f>
        <v>4469.53618275071</v>
      </c>
      <c r="AQ235" s="8" t="n">
        <f aca="false">AP235/(D235*8.314)</f>
        <v>0.303039207630296</v>
      </c>
      <c r="AR235" s="8" t="n">
        <f aca="false">('[1]Sheet1 (4)'!AO235*$BE$3)/(8.314*'[1]Sheet1 (4)'!D235)</f>
        <v>0.0131429274200527</v>
      </c>
      <c r="AS235" s="8" t="n">
        <f aca="false">AQ235+AR235</f>
        <v>0.316182135050349</v>
      </c>
      <c r="AT235" s="11" t="n">
        <f aca="false">EXP(AS235)</f>
        <v>1.37188010032376</v>
      </c>
      <c r="AU235" s="8" t="n">
        <v>1.55736814172857</v>
      </c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8" t="n">
        <v>0.442997307889218</v>
      </c>
    </row>
    <row r="236" customFormat="false" ht="13.8" hidden="false" customHeight="false" outlineLevel="0" collapsed="false">
      <c r="A236" s="3" t="n">
        <v>8</v>
      </c>
      <c r="B236" s="13" t="n">
        <v>0.0001</v>
      </c>
      <c r="C236" s="13" t="n">
        <v>-0.67</v>
      </c>
      <c r="D236" s="13" t="n">
        <v>1830</v>
      </c>
      <c r="E236" s="13" t="n">
        <v>0.0500391666205953</v>
      </c>
      <c r="F236" s="13" t="n">
        <v>0.000434108441764493</v>
      </c>
      <c r="G236" s="13" t="n">
        <v>0.121436871290982</v>
      </c>
      <c r="H236" s="13" t="n">
        <v>0.760172115800934</v>
      </c>
      <c r="I236" s="13" t="n">
        <v>0.0364527939751177</v>
      </c>
      <c r="J236" s="13" t="n">
        <v>0.00258397882002674</v>
      </c>
      <c r="K236" s="13" t="n">
        <v>0.00188585120900197</v>
      </c>
      <c r="L236" s="13" t="n">
        <v>0</v>
      </c>
      <c r="M236" s="13" t="n">
        <v>0.0152741859139359</v>
      </c>
      <c r="N236" s="13" t="n">
        <v>0.0117209279276413</v>
      </c>
      <c r="O236" s="13" t="n">
        <v>0</v>
      </c>
      <c r="P236" s="13" t="n">
        <v>0</v>
      </c>
      <c r="Q236" s="14" t="n">
        <v>0.0117209279276413</v>
      </c>
      <c r="R236" s="14" t="n">
        <v>0.0152741859139359</v>
      </c>
      <c r="S236" s="13" t="n">
        <v>0.434187016081001</v>
      </c>
      <c r="T236" s="13" t="n">
        <v>0.767368421052632</v>
      </c>
      <c r="U236" s="15" t="s">
        <v>38</v>
      </c>
      <c r="W236" s="16" t="n">
        <v>-38861.7976079639</v>
      </c>
      <c r="X236" s="16" t="n">
        <f aca="false">-W236/(8.314*D236)</f>
        <v>2.55424043505285</v>
      </c>
      <c r="Y236" s="5" t="n">
        <f aca="false">X236+C236/4 - LN(AN236)</f>
        <v>2.65152868763879</v>
      </c>
      <c r="Z236" s="6" t="n">
        <f aca="false">EXP(Y236)</f>
        <v>14.175692295909</v>
      </c>
      <c r="AA236" s="8" t="n">
        <v>0.0500391666205953</v>
      </c>
      <c r="AB236" s="8" t="n">
        <v>0.000434108441764493</v>
      </c>
      <c r="AC236" s="8" t="n">
        <v>0.121436871290982</v>
      </c>
      <c r="AD236" s="8" t="n">
        <v>0.760172115800934</v>
      </c>
      <c r="AE236" s="8" t="n">
        <v>0.0364527939751177</v>
      </c>
      <c r="AF236" s="8" t="n">
        <v>0.00258397882002674</v>
      </c>
      <c r="AG236" s="8" t="n">
        <v>0.00188585120900197</v>
      </c>
      <c r="AH236" s="8" t="n">
        <v>0</v>
      </c>
      <c r="AI236" s="17" t="n">
        <f aca="false">R236</f>
        <v>0.0152741859139359</v>
      </c>
      <c r="AJ236" s="17" t="n">
        <f aca="false">Q236</f>
        <v>0.0117209279276413</v>
      </c>
      <c r="AK236" s="8" t="n">
        <v>0</v>
      </c>
      <c r="AL236" s="8" t="n">
        <v>0</v>
      </c>
      <c r="AM236" s="17" t="n">
        <v>-38861.7976079639</v>
      </c>
      <c r="AN236" s="9" t="n">
        <f aca="false">AJ236/AI236</f>
        <v>0.767368421052629</v>
      </c>
      <c r="AO236" s="8" t="n">
        <f aca="false">AI236-AJ236</f>
        <v>0.0035532579862946</v>
      </c>
      <c r="AP236" s="8" t="n">
        <f aca="false">AA236*$BA$3+AB236*$AW$3+AC236*$AY$3+AD236*$AX$3+AE236*$BB$3+AF236*$AZ$3+AG236*BD237</f>
        <v>6175.02917774351</v>
      </c>
      <c r="AQ236" s="8" t="n">
        <f aca="false">AP236/(D236*8.314)</f>
        <v>0.40586154486563</v>
      </c>
      <c r="AR236" s="8" t="n">
        <f aca="false">('[1]Sheet1 (4)'!AO236*$BE$3)/(8.314*'[1]Sheet1 (4)'!D236)</f>
        <v>-0.00331872675229557</v>
      </c>
      <c r="AS236" s="8" t="n">
        <f aca="false">AQ236+AR236</f>
        <v>0.402542818113335</v>
      </c>
      <c r="AT236" s="11" t="n">
        <f aca="false">EXP(AS236)</f>
        <v>1.49562296360749</v>
      </c>
      <c r="AU236" s="8" t="n">
        <v>3.12021491559216</v>
      </c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8" t="n">
        <v>1.13790188265167</v>
      </c>
    </row>
    <row r="237" customFormat="false" ht="13.8" hidden="false" customHeight="false" outlineLevel="0" collapsed="false">
      <c r="A237" s="3" t="n">
        <v>9</v>
      </c>
      <c r="B237" s="13" t="n">
        <v>0.0001</v>
      </c>
      <c r="C237" s="13" t="n">
        <v>-2.3</v>
      </c>
      <c r="D237" s="13" t="n">
        <v>1707</v>
      </c>
      <c r="E237" s="13" t="n">
        <v>0.0834251560799321</v>
      </c>
      <c r="F237" s="13" t="n">
        <v>0.000141475921142117</v>
      </c>
      <c r="G237" s="13" t="n">
        <v>0.112071121845912</v>
      </c>
      <c r="H237" s="13" t="n">
        <v>0.701720568864899</v>
      </c>
      <c r="I237" s="13" t="n">
        <v>0.0539414575929092</v>
      </c>
      <c r="J237" s="13" t="n">
        <v>0.00242530150529343</v>
      </c>
      <c r="K237" s="13" t="n">
        <v>0.00177288121731976</v>
      </c>
      <c r="L237" s="13" t="n">
        <v>0</v>
      </c>
      <c r="M237" s="13" t="n">
        <v>0.0191778470881536</v>
      </c>
      <c r="N237" s="13" t="n">
        <v>0.0253241898844389</v>
      </c>
      <c r="O237" s="13" t="n">
        <v>0</v>
      </c>
      <c r="P237" s="13" t="n">
        <v>0</v>
      </c>
      <c r="Q237" s="14" t="n">
        <v>0.0253241898844389</v>
      </c>
      <c r="R237" s="14" t="n">
        <v>0.0191778470881536</v>
      </c>
      <c r="S237" s="13" t="n">
        <v>0.569056870363829</v>
      </c>
      <c r="T237" s="13" t="n">
        <v>1.32049180327869</v>
      </c>
      <c r="U237" s="15" t="s">
        <v>38</v>
      </c>
      <c r="W237" s="16" t="n">
        <v>-36777.9039903691</v>
      </c>
      <c r="X237" s="16" t="n">
        <f aca="false">-W237/(8.314*D237)</f>
        <v>2.59145357759838</v>
      </c>
      <c r="Y237" s="5" t="n">
        <f aca="false">X237+C237/4 - LN(AN237)</f>
        <v>1.73844933214871</v>
      </c>
      <c r="Z237" s="6" t="n">
        <f aca="false">EXP(Y237)</f>
        <v>5.68851558168223</v>
      </c>
      <c r="AA237" s="8" t="n">
        <v>0.0834251560799321</v>
      </c>
      <c r="AB237" s="8" t="n">
        <v>0.000141475921142117</v>
      </c>
      <c r="AC237" s="8" t="n">
        <v>0.112071121845912</v>
      </c>
      <c r="AD237" s="8" t="n">
        <v>0.701720568864899</v>
      </c>
      <c r="AE237" s="8" t="n">
        <v>0.0539414575929092</v>
      </c>
      <c r="AF237" s="8" t="n">
        <v>0.00242530150529343</v>
      </c>
      <c r="AG237" s="8" t="n">
        <v>0.00177288121731976</v>
      </c>
      <c r="AH237" s="8" t="n">
        <v>0</v>
      </c>
      <c r="AI237" s="17" t="n">
        <f aca="false">R237</f>
        <v>0.0191778470881536</v>
      </c>
      <c r="AJ237" s="17" t="n">
        <f aca="false">Q237</f>
        <v>0.0253241898844389</v>
      </c>
      <c r="AK237" s="8" t="n">
        <v>0</v>
      </c>
      <c r="AL237" s="8" t="n">
        <v>0</v>
      </c>
      <c r="AM237" s="17" t="n">
        <v>-36777.9039903691</v>
      </c>
      <c r="AN237" s="9" t="n">
        <f aca="false">AJ237/AI237</f>
        <v>1.32049180327869</v>
      </c>
      <c r="AO237" s="8" t="n">
        <f aca="false">AI237-AJ237</f>
        <v>-0.0061463427962853</v>
      </c>
      <c r="AP237" s="8" t="n">
        <f aca="false">AA237*$BA$3+AB237*$AW$3+AC237*$AY$3+AD237*$AX$3+AE237*$BB$3+AF237*$AZ$3+AG237*BD238</f>
        <v>4469.88772398832</v>
      </c>
      <c r="AQ237" s="8" t="n">
        <f aca="false">AP237/(D237*8.314)</f>
        <v>0.314958311295444</v>
      </c>
      <c r="AR237" s="8" t="n">
        <f aca="false">('[1]Sheet1 (4)'!AO237*$BE$3)/(8.314*'[1]Sheet1 (4)'!D237)</f>
        <v>0.00615430622815121</v>
      </c>
      <c r="AS237" s="8" t="n">
        <f aca="false">AQ237+AR237</f>
        <v>0.321112617523595</v>
      </c>
      <c r="AT237" s="11" t="n">
        <f aca="false">EXP(AS237)</f>
        <v>1.37866083352046</v>
      </c>
      <c r="AU237" s="8" t="n">
        <v>2.08009508528194</v>
      </c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8" t="n">
        <v>0.732413606746228</v>
      </c>
    </row>
    <row r="238" customFormat="false" ht="13.8" hidden="false" customHeight="false" outlineLevel="0" collapsed="false">
      <c r="A238" s="3" t="n">
        <v>12</v>
      </c>
      <c r="B238" s="13" t="n">
        <v>0.0001</v>
      </c>
      <c r="C238" s="13" t="n">
        <v>-7.5</v>
      </c>
      <c r="D238" s="13" t="n">
        <v>1469</v>
      </c>
      <c r="E238" s="13" t="n">
        <v>0.0921645068997308</v>
      </c>
      <c r="F238" s="13" t="n">
        <v>0.000142569846002578</v>
      </c>
      <c r="G238" s="13" t="n">
        <v>0.110701292190237</v>
      </c>
      <c r="H238" s="13" t="n">
        <v>0.694790382852562</v>
      </c>
      <c r="I238" s="13" t="n">
        <v>0.0529025130698926</v>
      </c>
      <c r="J238" s="13" t="n">
        <v>0.00244405450290133</v>
      </c>
      <c r="K238" s="13" t="n">
        <v>0.00185805313086066</v>
      </c>
      <c r="L238" s="13" t="n">
        <v>0</v>
      </c>
      <c r="M238" s="13" t="n">
        <v>0.0308109278305571</v>
      </c>
      <c r="N238" s="13" t="n">
        <v>0.0141856996772565</v>
      </c>
      <c r="O238" s="13" t="n">
        <v>0</v>
      </c>
      <c r="P238" s="13" t="n">
        <v>0</v>
      </c>
      <c r="Q238" s="14" t="n">
        <v>0.0141856996772565</v>
      </c>
      <c r="R238" s="14" t="n">
        <v>0.0308109278305571</v>
      </c>
      <c r="S238" s="13" t="n">
        <v>0.31526139764126</v>
      </c>
      <c r="T238" s="13" t="n">
        <v>0.460411311053985</v>
      </c>
      <c r="U238" s="15" t="s">
        <v>38</v>
      </c>
      <c r="W238" s="16" t="n">
        <v>-32128.7032977816</v>
      </c>
      <c r="X238" s="16" t="n">
        <f aca="false">-W238/(8.314*D238)</f>
        <v>2.63063977299615</v>
      </c>
      <c r="Y238" s="5" t="n">
        <f aca="false">X238+C238/4 - LN(AN238)</f>
        <v>1.53127480754793</v>
      </c>
      <c r="Z238" s="6" t="n">
        <f aca="false">EXP(Y238)</f>
        <v>4.62406786314439</v>
      </c>
      <c r="AA238" s="8" t="n">
        <v>0.0921645068997308</v>
      </c>
      <c r="AB238" s="8" t="n">
        <v>0.000142569846002578</v>
      </c>
      <c r="AC238" s="8" t="n">
        <v>0.110701292190237</v>
      </c>
      <c r="AD238" s="8" t="n">
        <v>0.694790382852562</v>
      </c>
      <c r="AE238" s="8" t="n">
        <v>0.0529025130698926</v>
      </c>
      <c r="AF238" s="8" t="n">
        <v>0.00244405450290133</v>
      </c>
      <c r="AG238" s="8" t="n">
        <v>0.00185805313086066</v>
      </c>
      <c r="AH238" s="8" t="n">
        <v>0</v>
      </c>
      <c r="AI238" s="17" t="n">
        <f aca="false">R238</f>
        <v>0.0308109278305571</v>
      </c>
      <c r="AJ238" s="17" t="n">
        <f aca="false">Q238</f>
        <v>0.0141856996772565</v>
      </c>
      <c r="AK238" s="8" t="n">
        <v>0</v>
      </c>
      <c r="AL238" s="8" t="n">
        <v>0</v>
      </c>
      <c r="AM238" s="17" t="n">
        <v>-32128.7032977816</v>
      </c>
      <c r="AN238" s="9" t="n">
        <f aca="false">AJ238/AI238</f>
        <v>0.460411311053985</v>
      </c>
      <c r="AO238" s="8" t="n">
        <f aca="false">AI238-AJ238</f>
        <v>0.0166252281533006</v>
      </c>
      <c r="AP238" s="8" t="n">
        <f aca="false">AA238*$BA$3+AB238*$AW$3+AC238*$AY$3+AD238*$AX$3+AE238*$BB$3+AF238*$AZ$3+AG238*BD239</f>
        <v>4442.83166664165</v>
      </c>
      <c r="AQ238" s="8" t="n">
        <f aca="false">AP238/(D238*8.314)</f>
        <v>0.363770973844478</v>
      </c>
      <c r="AR238" s="8" t="n">
        <f aca="false">('[1]Sheet1 (4)'!AO238*$BE$3)/(8.314*'[1]Sheet1 (4)'!D238)</f>
        <v>-0.01934379421057</v>
      </c>
      <c r="AS238" s="8" t="n">
        <f aca="false">AQ238+AR238</f>
        <v>0.344427179633908</v>
      </c>
      <c r="AT238" s="11" t="n">
        <f aca="false">EXP(AS238)</f>
        <v>1.41118133469404</v>
      </c>
      <c r="AU238" s="8" t="n">
        <v>6.71807235357062</v>
      </c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8" t="n">
        <v>1.90480126123788</v>
      </c>
    </row>
    <row r="239" customFormat="false" ht="13.8" hidden="false" customHeight="false" outlineLevel="0" collapsed="false">
      <c r="A239" s="3" t="n">
        <v>13</v>
      </c>
      <c r="B239" s="13" t="n">
        <v>0.0001</v>
      </c>
      <c r="C239" s="13" t="n">
        <v>-5.4</v>
      </c>
      <c r="D239" s="13" t="n">
        <v>1679</v>
      </c>
      <c r="E239" s="13" t="n">
        <v>0.0576606195941465</v>
      </c>
      <c r="F239" s="13" t="n">
        <v>0.000288303097970733</v>
      </c>
      <c r="G239" s="13" t="n">
        <v>0.116451839572492</v>
      </c>
      <c r="H239" s="13" t="n">
        <v>0.724601786233108</v>
      </c>
      <c r="I239" s="13" t="n">
        <v>0.0544708831910661</v>
      </c>
      <c r="J239" s="13" t="n">
        <v>0.00205930784264809</v>
      </c>
      <c r="K239" s="13" t="n">
        <v>0.0018064103882878</v>
      </c>
      <c r="L239" s="13" t="n">
        <v>0</v>
      </c>
      <c r="M239" s="13" t="n">
        <v>0.0330747720727535</v>
      </c>
      <c r="N239" s="13" t="n">
        <v>0.00958607800752686</v>
      </c>
      <c r="O239" s="13" t="n">
        <v>0</v>
      </c>
      <c r="P239" s="13" t="n">
        <v>0</v>
      </c>
      <c r="Q239" s="14" t="n">
        <v>0.00958607800752686</v>
      </c>
      <c r="R239" s="14" t="n">
        <v>0.0330747720727535</v>
      </c>
      <c r="S239" s="13" t="n">
        <v>0.224704336399474</v>
      </c>
      <c r="T239" s="13" t="n">
        <v>0.289830508474576</v>
      </c>
      <c r="U239" s="15" t="s">
        <v>38</v>
      </c>
      <c r="W239" s="16" t="n">
        <v>-36276.2845318831</v>
      </c>
      <c r="X239" s="16" t="n">
        <f aca="false">-W239/(8.314*D239)</f>
        <v>2.59873552492048</v>
      </c>
      <c r="Y239" s="5" t="n">
        <f aca="false">X239+C239/4 - LN(AN239)</f>
        <v>2.48719450531758</v>
      </c>
      <c r="Z239" s="6" t="n">
        <f aca="false">EXP(Y239)</f>
        <v>12.0274856960168</v>
      </c>
      <c r="AA239" s="8" t="n">
        <v>0.0576606195941465</v>
      </c>
      <c r="AB239" s="8" t="n">
        <v>0.000288303097970733</v>
      </c>
      <c r="AC239" s="8" t="n">
        <v>0.116451839572492</v>
      </c>
      <c r="AD239" s="8" t="n">
        <v>0.724601786233108</v>
      </c>
      <c r="AE239" s="8" t="n">
        <v>0.0544708831910661</v>
      </c>
      <c r="AF239" s="8" t="n">
        <v>0.00205930784264809</v>
      </c>
      <c r="AG239" s="8" t="n">
        <v>0.0018064103882878</v>
      </c>
      <c r="AH239" s="8" t="n">
        <v>0</v>
      </c>
      <c r="AI239" s="17" t="n">
        <f aca="false">R239</f>
        <v>0.0330747720727535</v>
      </c>
      <c r="AJ239" s="17" t="n">
        <f aca="false">Q239</f>
        <v>0.00958607800752686</v>
      </c>
      <c r="AK239" s="8" t="n">
        <v>0</v>
      </c>
      <c r="AL239" s="8" t="n">
        <v>0</v>
      </c>
      <c r="AM239" s="17" t="n">
        <v>-36276.2845318831</v>
      </c>
      <c r="AN239" s="9" t="n">
        <f aca="false">AJ239/AI239</f>
        <v>0.289830508474576</v>
      </c>
      <c r="AO239" s="8" t="n">
        <f aca="false">AI239-AJ239</f>
        <v>0.0234886940652266</v>
      </c>
      <c r="AP239" s="8" t="n">
        <f aca="false">AA239*$BA$3+AB239*$AW$3+AC239*$AY$3+AD239*$AX$3+AE239*$BB$3+AF239*$AZ$3+AG239*BD240</f>
        <v>4754.24380472219</v>
      </c>
      <c r="AQ239" s="8" t="n">
        <f aca="false">AP239/(D239*8.314)</f>
        <v>0.340581248297517</v>
      </c>
      <c r="AR239" s="8" t="n">
        <f aca="false">('[1]Sheet1 (4)'!AO239*$BE$3)/(8.314*'[1]Sheet1 (4)'!D239)</f>
        <v>-0.0239113458086678</v>
      </c>
      <c r="AS239" s="8" t="n">
        <f aca="false">AQ239+AR239</f>
        <v>0.31666990248885</v>
      </c>
      <c r="AT239" s="11" t="n">
        <f aca="false">EXP(AS239)</f>
        <v>1.37254942198961</v>
      </c>
      <c r="AU239" s="8" t="n">
        <v>5.01960123387904</v>
      </c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8" t="n">
        <v>1.61335049506621</v>
      </c>
    </row>
    <row r="240" customFormat="false" ht="13.8" hidden="false" customHeight="false" outlineLevel="0" collapsed="false">
      <c r="A240" s="3" t="n">
        <v>14</v>
      </c>
      <c r="B240" s="13" t="n">
        <v>0.0001</v>
      </c>
      <c r="C240" s="13" t="n">
        <v>-7.36</v>
      </c>
      <c r="D240" s="13" t="n">
        <v>1491</v>
      </c>
      <c r="E240" s="13" t="n">
        <v>0.0532134362271679</v>
      </c>
      <c r="F240" s="13" t="n">
        <v>0.0839029093616294</v>
      </c>
      <c r="G240" s="13" t="n">
        <v>0.153919594442072</v>
      </c>
      <c r="H240" s="13" t="n">
        <v>0.512898010899904</v>
      </c>
      <c r="I240" s="13" t="n">
        <v>0.0735852418202246</v>
      </c>
      <c r="J240" s="13" t="n">
        <v>0.0639937444283614</v>
      </c>
      <c r="K240" s="13" t="n">
        <v>0.0126169788513728</v>
      </c>
      <c r="L240" s="13" t="n">
        <v>0</v>
      </c>
      <c r="M240" s="13" t="n">
        <v>0.0370531680702488</v>
      </c>
      <c r="N240" s="13" t="n">
        <v>0.00881691589901869</v>
      </c>
      <c r="O240" s="13" t="n">
        <v>0</v>
      </c>
      <c r="P240" s="13" t="n">
        <v>0</v>
      </c>
      <c r="Q240" s="14" t="n">
        <v>0.00881691589901869</v>
      </c>
      <c r="R240" s="14" t="n">
        <v>0.0370531680702488</v>
      </c>
      <c r="S240" s="13" t="n">
        <v>0.192214950051671</v>
      </c>
      <c r="T240" s="13" t="n">
        <v>0.237953091684435</v>
      </c>
      <c r="U240" s="15" t="s">
        <v>38</v>
      </c>
      <c r="W240" s="16" t="n">
        <v>-32598.8813205974</v>
      </c>
      <c r="X240" s="16" t="n">
        <f aca="false">-W240/(8.314*D240)</f>
        <v>2.62975344816856</v>
      </c>
      <c r="Y240" s="5" t="n">
        <f aca="false">X240+C240/4 - LN(AN240)</f>
        <v>2.22543516666763</v>
      </c>
      <c r="Z240" s="6" t="n">
        <f aca="false">EXP(Y240)</f>
        <v>9.25751048747588</v>
      </c>
      <c r="AA240" s="8" t="n">
        <v>0.0532134362271679</v>
      </c>
      <c r="AB240" s="8" t="n">
        <v>0.0839029093616294</v>
      </c>
      <c r="AC240" s="8" t="n">
        <v>0.153919594442072</v>
      </c>
      <c r="AD240" s="8" t="n">
        <v>0.512898010899904</v>
      </c>
      <c r="AE240" s="8" t="n">
        <v>0.0735852418202246</v>
      </c>
      <c r="AF240" s="8" t="n">
        <v>0.0639937444283614</v>
      </c>
      <c r="AG240" s="8" t="n">
        <v>0.0126169788513728</v>
      </c>
      <c r="AH240" s="8" t="n">
        <v>0</v>
      </c>
      <c r="AI240" s="17" t="n">
        <f aca="false">R240</f>
        <v>0.0370531680702488</v>
      </c>
      <c r="AJ240" s="17" t="n">
        <f aca="false">Q240</f>
        <v>0.00881691589901869</v>
      </c>
      <c r="AK240" s="8" t="n">
        <v>0</v>
      </c>
      <c r="AL240" s="8" t="n">
        <v>0</v>
      </c>
      <c r="AM240" s="17" t="n">
        <v>-32598.8813205974</v>
      </c>
      <c r="AN240" s="9" t="n">
        <f aca="false">AJ240/AI240</f>
        <v>0.237953091684435</v>
      </c>
      <c r="AO240" s="8" t="n">
        <f aca="false">AI240-AJ240</f>
        <v>0.0282362521712301</v>
      </c>
      <c r="AP240" s="8" t="n">
        <f aca="false">AA240*$BA$3+AB240*$AW$3+AC240*$AY$3+AD240*$AX$3+AE240*$BB$3+AF240*$AZ$3+AG240*BD241</f>
        <v>6313.99468753518</v>
      </c>
      <c r="AQ240" s="8" t="n">
        <f aca="false">AP240/(D240*8.314)</f>
        <v>0.50935027916962</v>
      </c>
      <c r="AR240" s="8" t="n">
        <f aca="false">('[1]Sheet1 (4)'!AO240*$BE$3)/(8.314*'[1]Sheet1 (4)'!D240)</f>
        <v>-0.0323686996991132</v>
      </c>
      <c r="AS240" s="8" t="n">
        <f aca="false">AQ240+AR240</f>
        <v>0.476981579470506</v>
      </c>
      <c r="AT240" s="11" t="n">
        <f aca="false">EXP(AS240)</f>
        <v>1.61120376455442</v>
      </c>
      <c r="AU240" s="8" t="n">
        <v>11.512404581656</v>
      </c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8" t="n">
        <v>2.44342511330873</v>
      </c>
    </row>
    <row r="241" customFormat="false" ht="13.8" hidden="false" customHeight="false" outlineLevel="0" collapsed="false">
      <c r="A241" s="3" t="n">
        <v>15</v>
      </c>
      <c r="B241" s="13" t="n">
        <v>0.0001</v>
      </c>
      <c r="C241" s="13" t="n">
        <v>-7.26</v>
      </c>
      <c r="D241" s="13" t="n">
        <v>1500</v>
      </c>
      <c r="E241" s="13" t="n">
        <v>0.0558010183888661</v>
      </c>
      <c r="F241" s="13" t="n">
        <v>0.0809114766638558</v>
      </c>
      <c r="G241" s="13" t="n">
        <v>0.154273403780983</v>
      </c>
      <c r="H241" s="13" t="n">
        <v>0.504999216419238</v>
      </c>
      <c r="I241" s="13" t="n">
        <v>0.0725413239055259</v>
      </c>
      <c r="J241" s="13" t="n">
        <v>0.0619789882819191</v>
      </c>
      <c r="K241" s="13" t="n">
        <v>0.0119573610833284</v>
      </c>
      <c r="L241" s="13" t="n">
        <v>0.000708334507051896</v>
      </c>
      <c r="M241" s="13" t="n">
        <v>0.0391382142866352</v>
      </c>
      <c r="N241" s="13" t="n">
        <v>0.00753313748249692</v>
      </c>
      <c r="O241" s="13" t="n">
        <v>0</v>
      </c>
      <c r="P241" s="13" t="n">
        <v>0.0101575252001</v>
      </c>
      <c r="Q241" s="14" t="n">
        <v>0.00753313748249692</v>
      </c>
      <c r="R241" s="14" t="n">
        <v>0.0391382142866352</v>
      </c>
      <c r="S241" s="13" t="n">
        <v>0.161408170043175</v>
      </c>
      <c r="T241" s="13" t="n">
        <v>0.192475247524753</v>
      </c>
      <c r="U241" s="15" t="s">
        <v>38</v>
      </c>
      <c r="W241" s="16" t="n">
        <v>-32788.5838566789</v>
      </c>
      <c r="X241" s="16" t="n">
        <f aca="false">-W241/(8.314*D241)</f>
        <v>2.62918642103111</v>
      </c>
      <c r="Y241" s="5" t="n">
        <f aca="false">X241+C241/4 - LN(AN241)</f>
        <v>2.46197413884007</v>
      </c>
      <c r="Z241" s="6" t="n">
        <f aca="false">EXP(Y241)</f>
        <v>11.727941286211</v>
      </c>
      <c r="AA241" s="8" t="n">
        <v>0.0558010183888661</v>
      </c>
      <c r="AB241" s="8" t="n">
        <v>0.0809114766638558</v>
      </c>
      <c r="AC241" s="8" t="n">
        <v>0.154273403780983</v>
      </c>
      <c r="AD241" s="8" t="n">
        <v>0.504999216419238</v>
      </c>
      <c r="AE241" s="8" t="n">
        <v>0.0725413239055259</v>
      </c>
      <c r="AF241" s="8" t="n">
        <v>0.0619789882819191</v>
      </c>
      <c r="AG241" s="8" t="n">
        <v>0.0119573610833284</v>
      </c>
      <c r="AH241" s="8" t="n">
        <v>0.000708334507051896</v>
      </c>
      <c r="AI241" s="17" t="n">
        <f aca="false">R241</f>
        <v>0.0391382142866352</v>
      </c>
      <c r="AJ241" s="17" t="n">
        <f aca="false">Q241</f>
        <v>0.00753313748249692</v>
      </c>
      <c r="AK241" s="8" t="n">
        <v>0</v>
      </c>
      <c r="AL241" s="8" t="n">
        <v>0.0101575252001</v>
      </c>
      <c r="AM241" s="17" t="n">
        <v>-32788.5838566789</v>
      </c>
      <c r="AN241" s="9" t="n">
        <f aca="false">AJ241/AI241</f>
        <v>0.192475247524753</v>
      </c>
      <c r="AO241" s="8" t="n">
        <f aca="false">AI241-AJ241</f>
        <v>0.0316050768041383</v>
      </c>
      <c r="AP241" s="8" t="n">
        <f aca="false">AA241*$BA$3+AB241*$AW$3+AC241*$AY$3+AD241*$AX$3+AE241*$BB$3+AF241*$AZ$3+AG241*BD242</f>
        <v>6266.10567741333</v>
      </c>
      <c r="AQ241" s="8" t="n">
        <f aca="false">AP241/(D241*8.314)</f>
        <v>0.502454147816</v>
      </c>
      <c r="AR241" s="8" t="n">
        <f aca="false">('[1]Sheet1 (4)'!AO241*$BE$3)/(8.314*'[1]Sheet1 (4)'!D241)</f>
        <v>-0.0360131770474983</v>
      </c>
      <c r="AS241" s="8" t="n">
        <f aca="false">AQ241+AR241</f>
        <v>0.466440970768501</v>
      </c>
      <c r="AT241" s="11" t="n">
        <f aca="false">EXP(AS241)</f>
        <v>1.59430988841705</v>
      </c>
      <c r="AU241" s="8" t="n">
        <v>13.7117052835269</v>
      </c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8" t="n">
        <v>2.61824986829939</v>
      </c>
    </row>
    <row r="242" customFormat="false" ht="13.8" hidden="false" customHeight="false" outlineLevel="0" collapsed="false">
      <c r="A242" s="3" t="n">
        <v>16</v>
      </c>
      <c r="B242" s="13" t="n">
        <v>0.0001</v>
      </c>
      <c r="C242" s="13" t="n">
        <v>-6.6</v>
      </c>
      <c r="D242" s="13" t="n">
        <v>1562</v>
      </c>
      <c r="E242" s="13" t="n">
        <v>0.0538022209663551</v>
      </c>
      <c r="F242" s="13" t="n">
        <v>0.0833934424978505</v>
      </c>
      <c r="G242" s="13" t="n">
        <v>0.154795671041762</v>
      </c>
      <c r="H242" s="13" t="n">
        <v>0.517039343486673</v>
      </c>
      <c r="I242" s="13" t="n">
        <v>0.0634026740125501</v>
      </c>
      <c r="J242" s="13" t="n">
        <v>0.0626443597811234</v>
      </c>
      <c r="K242" s="13" t="n">
        <v>0.01205268634263</v>
      </c>
      <c r="L242" s="13" t="n">
        <v>0.000705727298994503</v>
      </c>
      <c r="M242" s="13" t="n">
        <v>0.0376428733497242</v>
      </c>
      <c r="N242" s="13" t="n">
        <v>0.00840883878519992</v>
      </c>
      <c r="O242" s="13" t="n">
        <v>0</v>
      </c>
      <c r="P242" s="13" t="n">
        <v>0.00611216243713782</v>
      </c>
      <c r="Q242" s="14" t="n">
        <v>0.00840883878519992</v>
      </c>
      <c r="R242" s="14" t="n">
        <v>0.0376428733497242</v>
      </c>
      <c r="S242" s="13" t="n">
        <v>0.182595573440644</v>
      </c>
      <c r="T242" s="13" t="n">
        <v>0.223384615384615</v>
      </c>
      <c r="U242" s="15" t="s">
        <v>38</v>
      </c>
      <c r="W242" s="16" t="n">
        <v>-34055.7948966838</v>
      </c>
      <c r="X242" s="16" t="n">
        <f aca="false">-W242/(8.314*D242)</f>
        <v>2.62240625370068</v>
      </c>
      <c r="Y242" s="5" t="n">
        <f aca="false">X242+C242/4 - LN(AN242)</f>
        <v>2.47126651419967</v>
      </c>
      <c r="Z242" s="6" t="n">
        <f aca="false">EXP(Y242)</f>
        <v>11.8374296344096</v>
      </c>
      <c r="AA242" s="8" t="n">
        <v>0.0538022209663551</v>
      </c>
      <c r="AB242" s="8" t="n">
        <v>0.0833934424978505</v>
      </c>
      <c r="AC242" s="8" t="n">
        <v>0.154795671041762</v>
      </c>
      <c r="AD242" s="8" t="n">
        <v>0.517039343486673</v>
      </c>
      <c r="AE242" s="8" t="n">
        <v>0.0634026740125501</v>
      </c>
      <c r="AF242" s="8" t="n">
        <v>0.0626443597811234</v>
      </c>
      <c r="AG242" s="8" t="n">
        <v>0.01205268634263</v>
      </c>
      <c r="AH242" s="8" t="n">
        <v>0.000705727298994503</v>
      </c>
      <c r="AI242" s="17" t="n">
        <f aca="false">R242</f>
        <v>0.0376428733497242</v>
      </c>
      <c r="AJ242" s="17" t="n">
        <f aca="false">Q242</f>
        <v>0.00840883878519992</v>
      </c>
      <c r="AK242" s="8" t="n">
        <v>0</v>
      </c>
      <c r="AL242" s="8" t="n">
        <v>0.00611216243713782</v>
      </c>
      <c r="AM242" s="17" t="n">
        <v>-34055.7948966838</v>
      </c>
      <c r="AN242" s="9" t="n">
        <f aca="false">AJ242/AI242</f>
        <v>0.223384615384615</v>
      </c>
      <c r="AO242" s="8" t="n">
        <f aca="false">AI242-AJ242</f>
        <v>0.0292340345645243</v>
      </c>
      <c r="AP242" s="8" t="n">
        <f aca="false">AA242*$BA$3+AB242*$AW$3+AC242*$AY$3+AD242*$AX$3+AE242*$BB$3+AF242*$AZ$3+AG242*BD243</f>
        <v>7019.06844727084</v>
      </c>
      <c r="AQ242" s="8" t="n">
        <f aca="false">AP242/(D242*8.314)</f>
        <v>0.540490951602148</v>
      </c>
      <c r="AR242" s="8" t="n">
        <f aca="false">('[1]Sheet1 (4)'!AO242*$BE$3)/(8.314*'[1]Sheet1 (4)'!D242)</f>
        <v>-0.0319892141775095</v>
      </c>
      <c r="AS242" s="8" t="n">
        <f aca="false">AQ242+AR242</f>
        <v>0.508501737424638</v>
      </c>
      <c r="AT242" s="11" t="n">
        <f aca="false">EXP(AS242)</f>
        <v>1.66279801965342</v>
      </c>
      <c r="AU242" s="8" t="n">
        <v>9.30448471014691</v>
      </c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8" t="n">
        <v>2.2304965108227</v>
      </c>
    </row>
    <row r="243" customFormat="false" ht="13.8" hidden="false" customHeight="false" outlineLevel="0" collapsed="false">
      <c r="A243" s="3" t="n">
        <v>17</v>
      </c>
      <c r="B243" s="13" t="n">
        <v>0.0001</v>
      </c>
      <c r="C243" s="13" t="n">
        <v>-5.49</v>
      </c>
      <c r="D243" s="13" t="n">
        <v>1679</v>
      </c>
      <c r="E243" s="13" t="n">
        <v>0.0369389666935116</v>
      </c>
      <c r="F243" s="13" t="n">
        <v>0.0844517126030409</v>
      </c>
      <c r="G243" s="13" t="n">
        <v>0.162784956164054</v>
      </c>
      <c r="H243" s="13" t="n">
        <v>0.534002015510302</v>
      </c>
      <c r="I243" s="13" t="n">
        <v>0.0533571584855852</v>
      </c>
      <c r="J243" s="13" t="n">
        <v>0.0640033560405613</v>
      </c>
      <c r="K243" s="13" t="n">
        <v>0.0124125111765227</v>
      </c>
      <c r="L243" s="13" t="n">
        <v>0.00064604116643095</v>
      </c>
      <c r="M243" s="13" t="n">
        <v>0.043657241260894</v>
      </c>
      <c r="N243" s="13" t="n">
        <v>0.00372160089437129</v>
      </c>
      <c r="O243" s="13" t="n">
        <v>0</v>
      </c>
      <c r="P243" s="13" t="n">
        <v>0.004024440004727</v>
      </c>
      <c r="Q243" s="14" t="n">
        <v>0.00372160089437129</v>
      </c>
      <c r="R243" s="14" t="n">
        <v>0.043657241260894</v>
      </c>
      <c r="S243" s="13" t="n">
        <v>0.0785498489425982</v>
      </c>
      <c r="T243" s="13" t="n">
        <v>0.0852459016393443</v>
      </c>
      <c r="U243" s="15" t="s">
        <v>38</v>
      </c>
      <c r="W243" s="16" t="n">
        <v>-36276.2845318831</v>
      </c>
      <c r="X243" s="16" t="n">
        <f aca="false">-W243/(8.314*D243)</f>
        <v>2.59873552492048</v>
      </c>
      <c r="Y243" s="5" t="n">
        <f aca="false">X243+C243/4 - LN(AN243)</f>
        <v>3.68845076350641</v>
      </c>
      <c r="Z243" s="6" t="n">
        <f aca="false">EXP(Y243)</f>
        <v>39.9828560506865</v>
      </c>
      <c r="AA243" s="8" t="n">
        <v>0.0369389666935116</v>
      </c>
      <c r="AB243" s="8" t="n">
        <v>0.0844517126030409</v>
      </c>
      <c r="AC243" s="8" t="n">
        <v>0.162784956164054</v>
      </c>
      <c r="AD243" s="8" t="n">
        <v>0.534002015510302</v>
      </c>
      <c r="AE243" s="8" t="n">
        <v>0.0533571584855852</v>
      </c>
      <c r="AF243" s="8" t="n">
        <v>0.0640033560405613</v>
      </c>
      <c r="AG243" s="8" t="n">
        <v>0.0124125111765227</v>
      </c>
      <c r="AH243" s="8" t="n">
        <v>0.00064604116643095</v>
      </c>
      <c r="AI243" s="17" t="n">
        <f aca="false">R243</f>
        <v>0.043657241260894</v>
      </c>
      <c r="AJ243" s="17" t="n">
        <f aca="false">Q243</f>
        <v>0.00372160089437129</v>
      </c>
      <c r="AK243" s="8" t="n">
        <v>0</v>
      </c>
      <c r="AL243" s="8" t="n">
        <v>0.004024440004727</v>
      </c>
      <c r="AM243" s="17" t="n">
        <v>-36276.2845318831</v>
      </c>
      <c r="AN243" s="9" t="n">
        <f aca="false">AJ243/AI243</f>
        <v>0.0852459016393442</v>
      </c>
      <c r="AO243" s="8" t="n">
        <f aca="false">AI243-AJ243</f>
        <v>0.0399356403665227</v>
      </c>
      <c r="AP243" s="8" t="n">
        <f aca="false">AA243*$BA$3+AB243*$AW$3+AC243*$AY$3+AD243*$AX$3+AE243*$BB$3+AF243*$AZ$3+AG243*BD244</f>
        <v>8016.28016467107</v>
      </c>
      <c r="AQ243" s="8" t="n">
        <f aca="false">AP243/(D243*8.314)</f>
        <v>0.574264765823434</v>
      </c>
      <c r="AR243" s="8" t="n">
        <f aca="false">('[1]Sheet1 (4)'!AO243*$BE$3)/(8.314*'[1]Sheet1 (4)'!D243)</f>
        <v>-0.0406542357886214</v>
      </c>
      <c r="AS243" s="8" t="n">
        <f aca="false">AQ243+AR243</f>
        <v>0.533610530034813</v>
      </c>
      <c r="AT243" s="11" t="n">
        <f aca="false">EXP(AS243)</f>
        <v>1.70507744166402</v>
      </c>
      <c r="AU243" s="8" t="n">
        <v>16.6866125338648</v>
      </c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8" t="n">
        <v>2.81460675325503</v>
      </c>
    </row>
    <row r="244" customFormat="false" ht="13.8" hidden="false" customHeight="false" outlineLevel="0" collapsed="false">
      <c r="A244" s="3" t="n">
        <v>18</v>
      </c>
      <c r="B244" s="13" t="n">
        <v>0.0001</v>
      </c>
      <c r="C244" s="13" t="n">
        <v>-2.63</v>
      </c>
      <c r="D244" s="13" t="n">
        <v>1573</v>
      </c>
      <c r="E244" s="13" t="n">
        <v>0.0559639668797352</v>
      </c>
      <c r="F244" s="13" t="n">
        <v>0.0825468511476094</v>
      </c>
      <c r="G244" s="13" t="n">
        <v>0.159113239167875</v>
      </c>
      <c r="H244" s="13" t="n">
        <v>0.50087750357363</v>
      </c>
      <c r="I244" s="13" t="n">
        <v>0.0696572779247768</v>
      </c>
      <c r="J244" s="13" t="n">
        <v>0.0627595914294173</v>
      </c>
      <c r="K244" s="13" t="n">
        <v>0.0123429300386383</v>
      </c>
      <c r="L244" s="13" t="n">
        <v>0.00102613761556637</v>
      </c>
      <c r="M244" s="13" t="n">
        <v>0.0232405918014456</v>
      </c>
      <c r="N244" s="13" t="n">
        <v>0.0223855867518941</v>
      </c>
      <c r="O244" s="13" t="n">
        <v>0</v>
      </c>
      <c r="P244" s="13" t="n">
        <v>0.0100863236694125</v>
      </c>
      <c r="Q244" s="14" t="n">
        <v>0.0223855867518941</v>
      </c>
      <c r="R244" s="14" t="n">
        <v>0.0232405918014456</v>
      </c>
      <c r="S244" s="13" t="n">
        <v>0.490630323679727</v>
      </c>
      <c r="T244" s="13" t="n">
        <v>0.963210702341137</v>
      </c>
      <c r="U244" s="15" t="s">
        <v>38</v>
      </c>
      <c r="W244" s="16" t="n">
        <v>-34273.7071991314</v>
      </c>
      <c r="X244" s="16" t="n">
        <f aca="false">-W244/(8.314*D244)</f>
        <v>2.62073035755462</v>
      </c>
      <c r="Y244" s="5" t="n">
        <f aca="false">X244+C244/4 - LN(AN244)</f>
        <v>2.00071345080936</v>
      </c>
      <c r="Z244" s="6" t="n">
        <f aca="false">EXP(Y244)</f>
        <v>7.39432970799145</v>
      </c>
      <c r="AA244" s="8" t="n">
        <v>0.0559639668797352</v>
      </c>
      <c r="AB244" s="8" t="n">
        <v>0.0825468511476094</v>
      </c>
      <c r="AC244" s="8" t="n">
        <v>0.159113239167875</v>
      </c>
      <c r="AD244" s="8" t="n">
        <v>0.50087750357363</v>
      </c>
      <c r="AE244" s="8" t="n">
        <v>0.0696572779247768</v>
      </c>
      <c r="AF244" s="8" t="n">
        <v>0.0627595914294173</v>
      </c>
      <c r="AG244" s="8" t="n">
        <v>0.0123429300386383</v>
      </c>
      <c r="AH244" s="8" t="n">
        <v>0.00102613761556637</v>
      </c>
      <c r="AI244" s="17" t="n">
        <f aca="false">R244</f>
        <v>0.0232405918014456</v>
      </c>
      <c r="AJ244" s="17" t="n">
        <f aca="false">Q244</f>
        <v>0.0223855867518941</v>
      </c>
      <c r="AK244" s="8" t="n">
        <v>0</v>
      </c>
      <c r="AL244" s="8" t="n">
        <v>0.0100863236694125</v>
      </c>
      <c r="AM244" s="17" t="n">
        <v>-34273.7071991314</v>
      </c>
      <c r="AN244" s="9" t="n">
        <f aca="false">AJ244/AI244</f>
        <v>0.963210702341138</v>
      </c>
      <c r="AO244" s="8" t="n">
        <f aca="false">AI244-AJ244</f>
        <v>0.000855005049551494</v>
      </c>
      <c r="AP244" s="8" t="n">
        <f aca="false">AA244*$BA$3+AB244*$AW$3+AC244*$AY$3+AD244*$AX$3+AE244*$BB$3+AF244*$AZ$3+AG244*BD245</f>
        <v>6683.92115262844</v>
      </c>
      <c r="AQ244" s="8" t="n">
        <f aca="false">AP244/(D244*8.314)</f>
        <v>0.511084341428893</v>
      </c>
      <c r="AR244" s="8" t="n">
        <f aca="false">('[1]Sheet1 (4)'!AO244*$BE$3)/(8.314*'[1]Sheet1 (4)'!D244)</f>
        <v>-0.000929042971497852</v>
      </c>
      <c r="AS244" s="8" t="n">
        <f aca="false">AQ244+AR244</f>
        <v>0.510155298457396</v>
      </c>
      <c r="AT244" s="11" t="n">
        <f aca="false">EXP(AS244)</f>
        <v>1.66554983218204</v>
      </c>
      <c r="AU244" s="8" t="n">
        <v>5.44289410270762</v>
      </c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8" t="n">
        <v>1.694310923578</v>
      </c>
    </row>
    <row r="245" customFormat="false" ht="13.8" hidden="false" customHeight="false" outlineLevel="0" collapsed="false">
      <c r="A245" s="3" t="n">
        <v>19</v>
      </c>
      <c r="B245" s="13" t="n">
        <v>0.0001</v>
      </c>
      <c r="C245" s="13" t="n">
        <v>-2.51</v>
      </c>
      <c r="D245" s="13" t="n">
        <v>1673</v>
      </c>
      <c r="E245" s="13" t="n">
        <v>0.0519054422994507</v>
      </c>
      <c r="F245" s="13" t="n">
        <v>0.0862001095330164</v>
      </c>
      <c r="G245" s="13" t="n">
        <v>0.132962260456156</v>
      </c>
      <c r="H245" s="13" t="n">
        <v>0.535398458099513</v>
      </c>
      <c r="I245" s="13" t="n">
        <v>0.0652919978590507</v>
      </c>
      <c r="J245" s="13" t="n">
        <v>0.0640343670816693</v>
      </c>
      <c r="K245" s="13" t="n">
        <v>0.0123143013618595</v>
      </c>
      <c r="L245" s="13" t="n">
        <v>0.000567372606235181</v>
      </c>
      <c r="M245" s="13" t="n">
        <v>0.0294517040904473</v>
      </c>
      <c r="N245" s="13" t="n">
        <v>0.0156596865651647</v>
      </c>
      <c r="O245" s="13" t="n">
        <v>0</v>
      </c>
      <c r="P245" s="13" t="n">
        <v>0.00621430004743743</v>
      </c>
      <c r="Q245" s="14" t="n">
        <v>0.0156596865651647</v>
      </c>
      <c r="R245" s="14" t="n">
        <v>0.0294517040904473</v>
      </c>
      <c r="S245" s="13" t="n">
        <v>0.347133757961783</v>
      </c>
      <c r="T245" s="13" t="n">
        <v>0.531707317073171</v>
      </c>
      <c r="U245" s="15" t="s">
        <v>38</v>
      </c>
      <c r="W245" s="16" t="n">
        <v>-36167.3800578632</v>
      </c>
      <c r="X245" s="16" t="n">
        <f aca="false">-W245/(8.314*D245)</f>
        <v>2.6002259533472</v>
      </c>
      <c r="Y245" s="5" t="n">
        <f aca="false">X245+C245/4 - LN(AN245)</f>
        <v>2.60438805025646</v>
      </c>
      <c r="Z245" s="6" t="n">
        <f aca="false">EXP(Y245)</f>
        <v>13.5229474059806</v>
      </c>
      <c r="AA245" s="8" t="n">
        <v>0.0519054422994507</v>
      </c>
      <c r="AB245" s="8" t="n">
        <v>0.0862001095330164</v>
      </c>
      <c r="AC245" s="8" t="n">
        <v>0.132962260456156</v>
      </c>
      <c r="AD245" s="8" t="n">
        <v>0.535398458099513</v>
      </c>
      <c r="AE245" s="8" t="n">
        <v>0.0652919978590507</v>
      </c>
      <c r="AF245" s="8" t="n">
        <v>0.0640343670816693</v>
      </c>
      <c r="AG245" s="8" t="n">
        <v>0.0123143013618595</v>
      </c>
      <c r="AH245" s="8" t="n">
        <v>0.000567372606235181</v>
      </c>
      <c r="AI245" s="17" t="n">
        <f aca="false">R245</f>
        <v>0.0294517040904473</v>
      </c>
      <c r="AJ245" s="17" t="n">
        <f aca="false">Q245</f>
        <v>0.0156596865651647</v>
      </c>
      <c r="AK245" s="8" t="n">
        <v>0</v>
      </c>
      <c r="AL245" s="8" t="n">
        <v>0.00621430004743743</v>
      </c>
      <c r="AM245" s="17" t="n">
        <v>-36167.3800578632</v>
      </c>
      <c r="AN245" s="9" t="n">
        <f aca="false">AJ245/AI245</f>
        <v>0.531707317073172</v>
      </c>
      <c r="AO245" s="8" t="n">
        <f aca="false">AI245-AJ245</f>
        <v>0.0137920175252826</v>
      </c>
      <c r="AP245" s="8" t="n">
        <f aca="false">AA245*$BA$3+AB245*$AW$3+AC245*$AY$3+AD245*$AX$3+AE245*$BB$3+AF245*$AZ$3+AG245*BD246</f>
        <v>6209.31850541231</v>
      </c>
      <c r="AQ245" s="8" t="n">
        <f aca="false">AP245/(D245*8.314)</f>
        <v>0.446414174998056</v>
      </c>
      <c r="AR245" s="8" t="n">
        <f aca="false">('[1]Sheet1 (4)'!AO245*$BE$3)/(8.314*'[1]Sheet1 (4)'!D245)</f>
        <v>-0.0140905421842128</v>
      </c>
      <c r="AS245" s="8" t="n">
        <f aca="false">AQ245+AR245</f>
        <v>0.432323632813843</v>
      </c>
      <c r="AT245" s="11" t="n">
        <f aca="false">EXP(AS245)</f>
        <v>1.54083369882337</v>
      </c>
      <c r="AU245" s="8" t="n">
        <v>5.81106958216137</v>
      </c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8" t="n">
        <v>1.75976464723593</v>
      </c>
    </row>
    <row r="246" customFormat="false" ht="13.8" hidden="false" customHeight="false" outlineLevel="0" collapsed="false">
      <c r="A246" s="3" t="n">
        <v>20</v>
      </c>
      <c r="B246" s="13" t="n">
        <v>0.0001</v>
      </c>
      <c r="C246" s="13" t="n">
        <v>-2.31</v>
      </c>
      <c r="D246" s="13" t="n">
        <v>1708</v>
      </c>
      <c r="E246" s="13" t="n">
        <v>0.0507622751838595</v>
      </c>
      <c r="F246" s="13" t="n">
        <v>0.0843016355731953</v>
      </c>
      <c r="G246" s="13" t="n">
        <v>0.152073538681058</v>
      </c>
      <c r="H246" s="13" t="n">
        <v>0.523606825393513</v>
      </c>
      <c r="I246" s="13" t="n">
        <v>0.0638540048171436</v>
      </c>
      <c r="J246" s="13" t="n">
        <v>0.0626240721400879</v>
      </c>
      <c r="K246" s="13" t="n">
        <v>0.0120430907961708</v>
      </c>
      <c r="L246" s="13" t="n">
        <v>0.000554876773871525</v>
      </c>
      <c r="M246" s="13" t="n">
        <v>0.0265394037915615</v>
      </c>
      <c r="N246" s="13" t="n">
        <v>0.0175628407444157</v>
      </c>
      <c r="O246" s="13" t="n">
        <v>0</v>
      </c>
      <c r="P246" s="13" t="n">
        <v>0.00607743610512357</v>
      </c>
      <c r="Q246" s="14" t="n">
        <v>0.0175628407444157</v>
      </c>
      <c r="R246" s="14" t="n">
        <v>0.0265394037915615</v>
      </c>
      <c r="S246" s="13" t="n">
        <v>0.398230088495575</v>
      </c>
      <c r="T246" s="13" t="n">
        <v>0.661764705882353</v>
      </c>
      <c r="U246" s="15" t="s">
        <v>38</v>
      </c>
      <c r="W246" s="16" t="n">
        <v>-36795.6212611564</v>
      </c>
      <c r="X246" s="16" t="n">
        <f aca="false">-W246/(8.314*D246)</f>
        <v>2.59118400082733</v>
      </c>
      <c r="Y246" s="5" t="n">
        <f aca="false">X246+C246/4 - LN(AN246)</f>
        <v>2.42652921623312</v>
      </c>
      <c r="Z246" s="6" t="n">
        <f aca="false">EXP(Y246)</f>
        <v>11.3195261938615</v>
      </c>
      <c r="AA246" s="8" t="n">
        <v>0.0507622751838595</v>
      </c>
      <c r="AB246" s="8" t="n">
        <v>0.0843016355731953</v>
      </c>
      <c r="AC246" s="8" t="n">
        <v>0.152073538681058</v>
      </c>
      <c r="AD246" s="8" t="n">
        <v>0.523606825393513</v>
      </c>
      <c r="AE246" s="8" t="n">
        <v>0.0638540048171436</v>
      </c>
      <c r="AF246" s="8" t="n">
        <v>0.0626240721400879</v>
      </c>
      <c r="AG246" s="8" t="n">
        <v>0.0120430907961708</v>
      </c>
      <c r="AH246" s="8" t="n">
        <v>0.000554876773871525</v>
      </c>
      <c r="AI246" s="17" t="n">
        <f aca="false">R246</f>
        <v>0.0265394037915615</v>
      </c>
      <c r="AJ246" s="17" t="n">
        <f aca="false">Q246</f>
        <v>0.0175628407444157</v>
      </c>
      <c r="AK246" s="8" t="n">
        <v>0</v>
      </c>
      <c r="AL246" s="8" t="n">
        <v>0.00607743610512357</v>
      </c>
      <c r="AM246" s="17" t="n">
        <v>-36795.6212611564</v>
      </c>
      <c r="AN246" s="9" t="n">
        <f aca="false">AJ246/AI246</f>
        <v>0.661764705882353</v>
      </c>
      <c r="AO246" s="8" t="n">
        <f aca="false">AI246-AJ246</f>
        <v>0.0089765630471458</v>
      </c>
      <c r="AP246" s="8" t="n">
        <f aca="false">AA246*$BA$3+AB246*$AW$3+AC246*$AY$3+AD246*$AX$3+AE246*$BB$3+AF246*$AZ$3+AG246*BD247</f>
        <v>6974.50332397069</v>
      </c>
      <c r="AQ246" s="8" t="n">
        <f aca="false">AP246/(D246*8.314)</f>
        <v>0.491151414417563</v>
      </c>
      <c r="AR246" s="8" t="n">
        <f aca="false">('[1]Sheet1 (4)'!AO246*$BE$3)/(8.314*'[1]Sheet1 (4)'!D246)</f>
        <v>-0.0089829310100168</v>
      </c>
      <c r="AS246" s="8" t="n">
        <f aca="false">AQ246+AR246</f>
        <v>0.482168483407546</v>
      </c>
      <c r="AT246" s="11" t="n">
        <f aca="false">EXP(AS246)</f>
        <v>1.61958263511712</v>
      </c>
      <c r="AU246" s="8" t="n">
        <v>4.12017777583842</v>
      </c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8" t="n">
        <v>1.41589631190587</v>
      </c>
    </row>
    <row r="247" customFormat="false" ht="13.8" hidden="false" customHeight="false" outlineLevel="0" collapsed="false">
      <c r="A247" s="3" t="n">
        <v>21</v>
      </c>
      <c r="B247" s="13" t="n">
        <v>0.0001</v>
      </c>
      <c r="C247" s="13" t="n">
        <v>-0.68</v>
      </c>
      <c r="D247" s="13" t="n">
        <v>1488</v>
      </c>
      <c r="E247" s="13" t="n">
        <v>0.0542767867726523</v>
      </c>
      <c r="F247" s="13" t="n">
        <v>0.0813247188476906</v>
      </c>
      <c r="G247" s="13" t="n">
        <v>0.157260781544554</v>
      </c>
      <c r="H247" s="13" t="n">
        <v>0.504774116985666</v>
      </c>
      <c r="I247" s="13" t="n">
        <v>0.0707638419320331</v>
      </c>
      <c r="J247" s="13" t="n">
        <v>0.0630967646232082</v>
      </c>
      <c r="K247" s="13" t="n">
        <v>0.0119481481324928</v>
      </c>
      <c r="L247" s="13" t="n">
        <v>0.000711952210134931</v>
      </c>
      <c r="M247" s="13" t="n">
        <v>0.00560860129984073</v>
      </c>
      <c r="N247" s="13" t="n">
        <v>0.0407324669400933</v>
      </c>
      <c r="O247" s="13" t="n">
        <v>0</v>
      </c>
      <c r="P247" s="13" t="n">
        <v>0.0095018207116343</v>
      </c>
      <c r="Q247" s="14" t="n">
        <v>0.0407324669400933</v>
      </c>
      <c r="R247" s="14" t="n">
        <v>0.00560860129984073</v>
      </c>
      <c r="S247" s="13" t="n">
        <v>0.878971255673222</v>
      </c>
      <c r="T247" s="13" t="n">
        <v>7.26249999999999</v>
      </c>
      <c r="U247" s="15" t="s">
        <v>38</v>
      </c>
      <c r="W247" s="16" t="n">
        <v>-32535.3097240021</v>
      </c>
      <c r="X247" s="16" t="n">
        <f aca="false">-W247/(8.314*D247)</f>
        <v>2.62991670708319</v>
      </c>
      <c r="Y247" s="5" t="n">
        <f aca="false">X247+C247/4 - LN(AN247)</f>
        <v>0.477192584905157</v>
      </c>
      <c r="Z247" s="6" t="n">
        <f aca="false">EXP(Y247)</f>
        <v>1.61154377317564</v>
      </c>
      <c r="AA247" s="8" t="n">
        <v>0.0542767867726523</v>
      </c>
      <c r="AB247" s="8" t="n">
        <v>0.0813247188476906</v>
      </c>
      <c r="AC247" s="8" t="n">
        <v>0.157260781544554</v>
      </c>
      <c r="AD247" s="8" t="n">
        <v>0.504774116985666</v>
      </c>
      <c r="AE247" s="8" t="n">
        <v>0.0707638419320331</v>
      </c>
      <c r="AF247" s="8" t="n">
        <v>0.0630967646232082</v>
      </c>
      <c r="AG247" s="8" t="n">
        <v>0.0119481481324928</v>
      </c>
      <c r="AH247" s="8" t="n">
        <v>0.000711952210134931</v>
      </c>
      <c r="AI247" s="17" t="n">
        <f aca="false">R247</f>
        <v>0.00560860129984073</v>
      </c>
      <c r="AJ247" s="17" t="n">
        <f aca="false">Q247</f>
        <v>0.0407324669400933</v>
      </c>
      <c r="AK247" s="8" t="n">
        <v>0</v>
      </c>
      <c r="AL247" s="8" t="n">
        <v>0.0095018207116343</v>
      </c>
      <c r="AM247" s="17" t="n">
        <v>-32535.3097240021</v>
      </c>
      <c r="AN247" s="9" t="n">
        <f aca="false">AJ247/AI247</f>
        <v>7.2625</v>
      </c>
      <c r="AO247" s="8" t="n">
        <f aca="false">AI247-AJ247</f>
        <v>-0.0351238656402526</v>
      </c>
      <c r="AP247" s="8" t="n">
        <f aca="false">AA247*$BA$3+AB247*$AW$3+AC247*$AY$3+AD247*$AX$3+AE247*$BB$3+AF247*$AZ$3+AG247*BD248</f>
        <v>6456.64157372605</v>
      </c>
      <c r="AQ247" s="8" t="n">
        <f aca="false">AP247/(D247*8.314)</f>
        <v>0.521907727033658</v>
      </c>
      <c r="AR247" s="8" t="n">
        <f aca="false">('[1]Sheet1 (4)'!AO247*$BE$3)/(8.314*'[1]Sheet1 (4)'!D247)</f>
        <v>0.0403455110583247</v>
      </c>
      <c r="AS247" s="8" t="n">
        <f aca="false">AQ247+AR247</f>
        <v>0.562253238091982</v>
      </c>
      <c r="AT247" s="11" t="n">
        <f aca="false">EXP(AS247)</f>
        <v>1.75462162975398</v>
      </c>
      <c r="AU247" s="8" t="n">
        <v>2.04622623374992</v>
      </c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8" t="n">
        <v>0.715997235096927</v>
      </c>
    </row>
    <row r="248" customFormat="false" ht="13.8" hidden="false" customHeight="false" outlineLevel="0" collapsed="false">
      <c r="A248" s="3" t="n">
        <v>22</v>
      </c>
      <c r="B248" s="13" t="n">
        <v>0.0001</v>
      </c>
      <c r="C248" s="13" t="n">
        <v>-0.68</v>
      </c>
      <c r="D248" s="13" t="n">
        <v>1515</v>
      </c>
      <c r="E248" s="13" t="n">
        <v>0.0539587066388255</v>
      </c>
      <c r="F248" s="13" t="n">
        <v>0.0808481287805068</v>
      </c>
      <c r="G248" s="13" t="n">
        <v>0.154152618770135</v>
      </c>
      <c r="H248" s="13" t="n">
        <v>0.502745260577634</v>
      </c>
      <c r="I248" s="13" t="n">
        <v>0.0735522228083848</v>
      </c>
      <c r="J248" s="13" t="n">
        <v>0.0624282964844554</v>
      </c>
      <c r="K248" s="13" t="n">
        <v>0.0119479993271685</v>
      </c>
      <c r="L248" s="13" t="n">
        <v>0.000707779931933818</v>
      </c>
      <c r="M248" s="13" t="n">
        <v>0.00650502185590285</v>
      </c>
      <c r="N248" s="13" t="n">
        <v>0.0395877044373516</v>
      </c>
      <c r="O248" s="13" t="n">
        <v>0</v>
      </c>
      <c r="P248" s="13" t="n">
        <v>0.0135662603877015</v>
      </c>
      <c r="Q248" s="14" t="n">
        <v>0.0395877044373516</v>
      </c>
      <c r="R248" s="14" t="n">
        <v>0.00650502185590285</v>
      </c>
      <c r="S248" s="13" t="n">
        <v>0.858870967741935</v>
      </c>
      <c r="T248" s="13" t="n">
        <v>6.08571428571429</v>
      </c>
      <c r="U248" s="15" t="s">
        <v>38</v>
      </c>
      <c r="W248" s="16" t="n">
        <v>-33101.4305643105</v>
      </c>
      <c r="X248" s="16" t="n">
        <f aca="false">-W248/(8.314*D248)</f>
        <v>2.62799243268625</v>
      </c>
      <c r="Y248" s="5" t="n">
        <f aca="false">X248+C248/4 - LN(AN248)</f>
        <v>0.652048328466236</v>
      </c>
      <c r="Z248" s="6" t="n">
        <f aca="false">EXP(Y248)</f>
        <v>1.91946850703629</v>
      </c>
      <c r="AA248" s="8" t="n">
        <v>0.0539587066388255</v>
      </c>
      <c r="AB248" s="8" t="n">
        <v>0.0808481287805068</v>
      </c>
      <c r="AC248" s="8" t="n">
        <v>0.154152618770135</v>
      </c>
      <c r="AD248" s="8" t="n">
        <v>0.502745260577634</v>
      </c>
      <c r="AE248" s="8" t="n">
        <v>0.0735522228083848</v>
      </c>
      <c r="AF248" s="8" t="n">
        <v>0.0624282964844554</v>
      </c>
      <c r="AG248" s="8" t="n">
        <v>0.0119479993271685</v>
      </c>
      <c r="AH248" s="8" t="n">
        <v>0.000707779931933818</v>
      </c>
      <c r="AI248" s="17" t="n">
        <f aca="false">R248</f>
        <v>0.00650502185590285</v>
      </c>
      <c r="AJ248" s="17" t="n">
        <f aca="false">Q248</f>
        <v>0.0395877044373516</v>
      </c>
      <c r="AK248" s="8" t="n">
        <v>0</v>
      </c>
      <c r="AL248" s="8" t="n">
        <v>0.0135662603877015</v>
      </c>
      <c r="AM248" s="17" t="n">
        <v>-33101.4305643105</v>
      </c>
      <c r="AN248" s="9" t="n">
        <f aca="false">AJ248/AI248</f>
        <v>6.08571428571428</v>
      </c>
      <c r="AO248" s="8" t="n">
        <f aca="false">AI248-AJ248</f>
        <v>-0.0330826825814488</v>
      </c>
      <c r="AP248" s="8" t="n">
        <f aca="false">AA248*$BA$3+AB248*$AW$3+AC248*$AY$3+AD248*$AX$3+AE248*$BB$3+AF248*$AZ$3+AG248*BD249</f>
        <v>6160.10191541986</v>
      </c>
      <c r="AQ248" s="8" t="n">
        <f aca="false">AP248/(D248*8.314)</f>
        <v>0.489063491888894</v>
      </c>
      <c r="AR248" s="8" t="n">
        <f aca="false">('[1]Sheet1 (4)'!AO248*$BE$3)/(8.314*'[1]Sheet1 (4)'!D248)</f>
        <v>0.0373236347092657</v>
      </c>
      <c r="AS248" s="8" t="n">
        <f aca="false">AQ248+AR248</f>
        <v>0.526387126598159</v>
      </c>
      <c r="AT248" s="11" t="n">
        <f aca="false">EXP(AS248)</f>
        <v>1.69280535588601</v>
      </c>
      <c r="AU248" s="8" t="n">
        <v>2.02962080499194</v>
      </c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8" t="n">
        <v>0.707848980034756</v>
      </c>
    </row>
    <row r="249" customFormat="false" ht="13.8" hidden="false" customHeight="false" outlineLevel="0" collapsed="false">
      <c r="A249" s="3" t="n">
        <v>23</v>
      </c>
      <c r="B249" s="13" t="n">
        <v>0.0001</v>
      </c>
      <c r="C249" s="13" t="n">
        <v>-0.68</v>
      </c>
      <c r="D249" s="13" t="n">
        <v>1515</v>
      </c>
      <c r="E249" s="13" t="n">
        <v>0.0545440386329638</v>
      </c>
      <c r="F249" s="13" t="n">
        <v>0.0831342055497423</v>
      </c>
      <c r="G249" s="13" t="n">
        <v>0.154719691285662</v>
      </c>
      <c r="H249" s="13" t="n">
        <v>0.50444145062386</v>
      </c>
      <c r="I249" s="13" t="n">
        <v>0.070632595843921</v>
      </c>
      <c r="J249" s="13" t="n">
        <v>0.0631055046969593</v>
      </c>
      <c r="K249" s="13" t="n">
        <v>0.0118657206850658</v>
      </c>
      <c r="L249" s="13" t="n">
        <v>0.000635962462669253</v>
      </c>
      <c r="M249" s="13" t="n">
        <v>0.00876744917285418</v>
      </c>
      <c r="N249" s="13" t="n">
        <v>0.0367763180482758</v>
      </c>
      <c r="O249" s="13" t="n">
        <v>0</v>
      </c>
      <c r="P249" s="13" t="n">
        <v>0.0113770629980265</v>
      </c>
      <c r="Q249" s="14" t="n">
        <v>0.0367763180482758</v>
      </c>
      <c r="R249" s="14" t="n">
        <v>0.00876744917285418</v>
      </c>
      <c r="S249" s="13" t="n">
        <v>0.807493984187006</v>
      </c>
      <c r="T249" s="13" t="n">
        <v>4.19464285714286</v>
      </c>
      <c r="U249" s="15" t="s">
        <v>38</v>
      </c>
      <c r="W249" s="16" t="n">
        <v>-33101.4305643105</v>
      </c>
      <c r="X249" s="16" t="n">
        <f aca="false">-W249/(8.314*D249)</f>
        <v>2.62799243268625</v>
      </c>
      <c r="Y249" s="5" t="n">
        <f aca="false">X249+C249/4 - LN(AN249)</f>
        <v>1.02418423175653</v>
      </c>
      <c r="Z249" s="6" t="n">
        <f aca="false">EXP(Y249)</f>
        <v>2.78482276372059</v>
      </c>
      <c r="AA249" s="8" t="n">
        <v>0.0545440386329638</v>
      </c>
      <c r="AB249" s="8" t="n">
        <v>0.0831342055497423</v>
      </c>
      <c r="AC249" s="8" t="n">
        <v>0.154719691285662</v>
      </c>
      <c r="AD249" s="8" t="n">
        <v>0.50444145062386</v>
      </c>
      <c r="AE249" s="8" t="n">
        <v>0.070632595843921</v>
      </c>
      <c r="AF249" s="8" t="n">
        <v>0.0631055046969593</v>
      </c>
      <c r="AG249" s="8" t="n">
        <v>0.0118657206850658</v>
      </c>
      <c r="AH249" s="8" t="n">
        <v>0.000635962462669253</v>
      </c>
      <c r="AI249" s="17" t="n">
        <f aca="false">R249</f>
        <v>0.00876744917285418</v>
      </c>
      <c r="AJ249" s="17" t="n">
        <f aca="false">Q249</f>
        <v>0.0367763180482758</v>
      </c>
      <c r="AK249" s="8" t="n">
        <v>0</v>
      </c>
      <c r="AL249" s="8" t="n">
        <v>0.0113770629980265</v>
      </c>
      <c r="AM249" s="17" t="n">
        <v>-33101.4305643105</v>
      </c>
      <c r="AN249" s="9" t="n">
        <f aca="false">AJ249/AI249</f>
        <v>4.19464285714285</v>
      </c>
      <c r="AO249" s="8" t="n">
        <f aca="false">AI249-AJ249</f>
        <v>-0.0280088688754216</v>
      </c>
      <c r="AP249" s="8" t="n">
        <f aca="false">AA249*$BA$3+AB249*$AW$3+AC249*$AY$3+AD249*$AX$3+AE249*$BB$3+AF249*$AZ$3+AG249*BD250</f>
        <v>6482.61615958086</v>
      </c>
      <c r="AQ249" s="8" t="n">
        <f aca="false">AP249/(D249*8.314)</f>
        <v>0.514668578395411</v>
      </c>
      <c r="AR249" s="8" t="n">
        <f aca="false">('[1]Sheet1 (4)'!AO249*$BE$3)/(8.314*'[1]Sheet1 (4)'!D249)</f>
        <v>0.0315993960874311</v>
      </c>
      <c r="AS249" s="8" t="n">
        <f aca="false">AQ249+AR249</f>
        <v>0.546267974482842</v>
      </c>
      <c r="AT249" s="11" t="n">
        <f aca="false">EXP(AS249)</f>
        <v>1.72679652876191</v>
      </c>
      <c r="AU249" s="8" t="n">
        <v>2.94463503763837</v>
      </c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8" t="n">
        <v>1.07998488332505</v>
      </c>
    </row>
    <row r="250" customFormat="false" ht="13.8" hidden="false" customHeight="false" outlineLevel="0" collapsed="false">
      <c r="A250" s="3" t="n">
        <v>24</v>
      </c>
      <c r="B250" s="13" t="n">
        <v>0.0001</v>
      </c>
      <c r="C250" s="13" t="n">
        <v>-0.68</v>
      </c>
      <c r="D250" s="13" t="n">
        <v>1515</v>
      </c>
      <c r="E250" s="13" t="n">
        <v>0.0530618403827283</v>
      </c>
      <c r="F250" s="13" t="n">
        <v>0.0822458525932289</v>
      </c>
      <c r="G250" s="13" t="n">
        <v>0.159042013804351</v>
      </c>
      <c r="H250" s="13" t="n">
        <v>0.501037952579441</v>
      </c>
      <c r="I250" s="13" t="n">
        <v>0.0712033059868013</v>
      </c>
      <c r="J250" s="13" t="n">
        <v>0.064115301344229</v>
      </c>
      <c r="K250" s="13" t="n">
        <v>0.0120124009059335</v>
      </c>
      <c r="L250" s="13" t="n">
        <v>0.000720016218412587</v>
      </c>
      <c r="M250" s="13" t="n">
        <v>0.00669626194485102</v>
      </c>
      <c r="N250" s="13" t="n">
        <v>0.0398466975494782</v>
      </c>
      <c r="O250" s="13" t="n">
        <v>0</v>
      </c>
      <c r="P250" s="13" t="n">
        <v>0.0100183566905457</v>
      </c>
      <c r="Q250" s="14" t="n">
        <v>0.0398466975494782</v>
      </c>
      <c r="R250" s="14" t="n">
        <v>0.00669626194485102</v>
      </c>
      <c r="S250" s="13" t="n">
        <v>0.856127285037238</v>
      </c>
      <c r="T250" s="13" t="n">
        <v>5.95058823529411</v>
      </c>
      <c r="U250" s="15" t="s">
        <v>38</v>
      </c>
      <c r="W250" s="16" t="n">
        <v>-33101.4305643105</v>
      </c>
      <c r="X250" s="16" t="n">
        <f aca="false">-W250/(8.314*D250)</f>
        <v>2.62799243268625</v>
      </c>
      <c r="Y250" s="5" t="n">
        <f aca="false">X250+C250/4 - LN(AN250)</f>
        <v>0.674502354940698</v>
      </c>
      <c r="Z250" s="6" t="n">
        <f aca="false">EXP(Y250)</f>
        <v>1.96305582781969</v>
      </c>
      <c r="AA250" s="8" t="n">
        <v>0.0530618403827283</v>
      </c>
      <c r="AB250" s="8" t="n">
        <v>0.0822458525932289</v>
      </c>
      <c r="AC250" s="8" t="n">
        <v>0.159042013804351</v>
      </c>
      <c r="AD250" s="8" t="n">
        <v>0.501037952579441</v>
      </c>
      <c r="AE250" s="8" t="n">
        <v>0.0712033059868013</v>
      </c>
      <c r="AF250" s="8" t="n">
        <v>0.064115301344229</v>
      </c>
      <c r="AG250" s="8" t="n">
        <v>0.0120124009059335</v>
      </c>
      <c r="AH250" s="8" t="n">
        <v>0.000720016218412587</v>
      </c>
      <c r="AI250" s="17" t="n">
        <f aca="false">R250</f>
        <v>0.00669626194485102</v>
      </c>
      <c r="AJ250" s="17" t="n">
        <f aca="false">Q250</f>
        <v>0.0398466975494782</v>
      </c>
      <c r="AK250" s="8" t="n">
        <v>0</v>
      </c>
      <c r="AL250" s="8" t="n">
        <v>0.0100183566905457</v>
      </c>
      <c r="AM250" s="17" t="n">
        <v>-33101.4305643105</v>
      </c>
      <c r="AN250" s="9" t="n">
        <f aca="false">AJ250/AI250</f>
        <v>5.95058823529412</v>
      </c>
      <c r="AO250" s="8" t="n">
        <f aca="false">AI250-AJ250</f>
        <v>-0.0331504356046272</v>
      </c>
      <c r="AP250" s="8" t="n">
        <f aca="false">AA250*$BA$3+AB250*$AW$3+AC250*$AY$3+AD250*$AX$3+AE250*$BB$3+AF250*$AZ$3+AG250*BD251</f>
        <v>6490.19028329381</v>
      </c>
      <c r="AQ250" s="8" t="n">
        <f aca="false">AP250/(D250*8.314)</f>
        <v>0.515269904062082</v>
      </c>
      <c r="AR250" s="8" t="n">
        <f aca="false">('[1]Sheet1 (4)'!AO250*$BE$3)/(8.314*'[1]Sheet1 (4)'!D250)</f>
        <v>0.0374000731625663</v>
      </c>
      <c r="AS250" s="8" t="n">
        <f aca="false">AQ250+AR250</f>
        <v>0.552669977224648</v>
      </c>
      <c r="AT250" s="11" t="n">
        <f aca="false">EXP(AS250)</f>
        <v>1.73788694744001</v>
      </c>
      <c r="AU250" s="8" t="n">
        <v>2.07570946587465</v>
      </c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8" t="n">
        <v>0.730303006509218</v>
      </c>
    </row>
    <row r="251" customFormat="false" ht="13.8" hidden="false" customHeight="false" outlineLevel="0" collapsed="false">
      <c r="A251" s="3" t="n">
        <v>25</v>
      </c>
      <c r="B251" s="13" t="n">
        <v>0.0001</v>
      </c>
      <c r="C251" s="13" t="n">
        <v>-0.68</v>
      </c>
      <c r="D251" s="13" t="n">
        <v>1515</v>
      </c>
      <c r="E251" s="13" t="n">
        <v>0.0526790161084805</v>
      </c>
      <c r="F251" s="13" t="n">
        <v>0.0816524749681447</v>
      </c>
      <c r="G251" s="13" t="n">
        <v>0.157894576341375</v>
      </c>
      <c r="H251" s="13" t="n">
        <v>0.508685533709591</v>
      </c>
      <c r="I251" s="13" t="n">
        <v>0.0691320294301093</v>
      </c>
      <c r="J251" s="13" t="n">
        <v>0.0636527298704872</v>
      </c>
      <c r="K251" s="13" t="n">
        <v>0.0119963017410635</v>
      </c>
      <c r="L251" s="13" t="n">
        <v>0.000714821530775062</v>
      </c>
      <c r="M251" s="13" t="n">
        <v>0.00711721764569077</v>
      </c>
      <c r="N251" s="13" t="n">
        <v>0.0390664858683796</v>
      </c>
      <c r="O251" s="13" t="n">
        <v>0</v>
      </c>
      <c r="P251" s="13" t="n">
        <v>0.00740881278590307</v>
      </c>
      <c r="Q251" s="14" t="n">
        <v>0.0390664858683796</v>
      </c>
      <c r="R251" s="14" t="n">
        <v>0.00711721764569077</v>
      </c>
      <c r="S251" s="13" t="n">
        <v>0.845893310753599</v>
      </c>
      <c r="T251" s="13" t="n">
        <v>5.48901098901099</v>
      </c>
      <c r="U251" s="15" t="s">
        <v>38</v>
      </c>
      <c r="W251" s="16" t="n">
        <v>-33101.4305643105</v>
      </c>
      <c r="X251" s="16" t="n">
        <f aca="false">-W251/(8.314*D251)</f>
        <v>2.62799243268625</v>
      </c>
      <c r="Y251" s="5" t="n">
        <f aca="false">X251+C251/4 - LN(AN251)</f>
        <v>0.755244341114488</v>
      </c>
      <c r="Z251" s="6" t="n">
        <f aca="false">EXP(Y251)</f>
        <v>2.12813144984323</v>
      </c>
      <c r="AA251" s="8" t="n">
        <v>0.0526790161084805</v>
      </c>
      <c r="AB251" s="8" t="n">
        <v>0.0816524749681447</v>
      </c>
      <c r="AC251" s="8" t="n">
        <v>0.157894576341375</v>
      </c>
      <c r="AD251" s="8" t="n">
        <v>0.508685533709591</v>
      </c>
      <c r="AE251" s="8" t="n">
        <v>0.0691320294301093</v>
      </c>
      <c r="AF251" s="8" t="n">
        <v>0.0636527298704872</v>
      </c>
      <c r="AG251" s="8" t="n">
        <v>0.0119963017410635</v>
      </c>
      <c r="AH251" s="8" t="n">
        <v>0.000714821530775062</v>
      </c>
      <c r="AI251" s="17" t="n">
        <f aca="false">R251</f>
        <v>0.00711721764569077</v>
      </c>
      <c r="AJ251" s="17" t="n">
        <f aca="false">Q251</f>
        <v>0.0390664858683796</v>
      </c>
      <c r="AK251" s="8" t="n">
        <v>0</v>
      </c>
      <c r="AL251" s="8" t="n">
        <v>0.00740881278590307</v>
      </c>
      <c r="AM251" s="17" t="n">
        <v>-33101.4305643105</v>
      </c>
      <c r="AN251" s="9" t="n">
        <f aca="false">AJ251/AI251</f>
        <v>5.489010989011</v>
      </c>
      <c r="AO251" s="8" t="n">
        <f aca="false">AI251-AJ251</f>
        <v>-0.0319492682226888</v>
      </c>
      <c r="AP251" s="8" t="n">
        <f aca="false">AA251*$BA$3+AB251*$AW$3+AC251*$AY$3+AD251*$AX$3+AE251*$BB$3+AF251*$AZ$3+AG251*BD252</f>
        <v>6587.99361239248</v>
      </c>
      <c r="AQ251" s="8" t="n">
        <f aca="false">AP251/(D251*8.314)</f>
        <v>0.523034716772018</v>
      </c>
      <c r="AR251" s="8" t="n">
        <f aca="false">('[1]Sheet1 (4)'!AO251*$BE$3)/(8.314*'[1]Sheet1 (4)'!D251)</f>
        <v>0.0360449251186379</v>
      </c>
      <c r="AS251" s="8" t="n">
        <f aca="false">AQ251+AR251</f>
        <v>0.559079641890656</v>
      </c>
      <c r="AT251" s="11" t="n">
        <f aca="false">EXP(AS251)</f>
        <v>1.74906199589772</v>
      </c>
      <c r="AU251" s="8" t="n">
        <v>2.25025826187094</v>
      </c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8" t="n">
        <v>0.811044992683008</v>
      </c>
    </row>
    <row r="252" customFormat="false" ht="13.8" hidden="false" customHeight="false" outlineLevel="0" collapsed="false">
      <c r="A252" s="3" t="n">
        <v>26</v>
      </c>
      <c r="B252" s="13" t="n">
        <v>0.0001</v>
      </c>
      <c r="C252" s="13" t="n">
        <v>-0.68</v>
      </c>
      <c r="D252" s="13" t="n">
        <v>1823</v>
      </c>
      <c r="E252" s="13" t="n">
        <v>0.0181687736494009</v>
      </c>
      <c r="F252" s="13" t="n">
        <v>0.0962666909944023</v>
      </c>
      <c r="G252" s="13" t="n">
        <v>0.170164124555514</v>
      </c>
      <c r="H252" s="13" t="n">
        <v>0.566105615698425</v>
      </c>
      <c r="I252" s="13" t="n">
        <v>0.0163858197437281</v>
      </c>
      <c r="J252" s="13" t="n">
        <v>0.0736881493965681</v>
      </c>
      <c r="K252" s="13" t="n">
        <v>0.0128917350749995</v>
      </c>
      <c r="L252" s="13" t="n">
        <v>0.000567430972326645</v>
      </c>
      <c r="M252" s="13" t="n">
        <v>0.026421454991001</v>
      </c>
      <c r="N252" s="13" t="n">
        <v>0.0188222933138309</v>
      </c>
      <c r="O252" s="13" t="n">
        <v>0</v>
      </c>
      <c r="P252" s="13" t="n">
        <v>0.000517911609803926</v>
      </c>
      <c r="Q252" s="14" t="n">
        <v>0.0188222933138309</v>
      </c>
      <c r="R252" s="14" t="n">
        <v>0.026421454991001</v>
      </c>
      <c r="S252" s="13" t="n">
        <v>0.416019760056457</v>
      </c>
      <c r="T252" s="13" t="n">
        <v>0.71238670694864</v>
      </c>
      <c r="U252" s="15" t="s">
        <v>38</v>
      </c>
      <c r="W252" s="16" t="n">
        <v>-38748.0933924361</v>
      </c>
      <c r="X252" s="16" t="n">
        <f aca="false">-W252/(8.314*D252)</f>
        <v>2.55654622129392</v>
      </c>
      <c r="Y252" s="5" t="n">
        <f aca="false">X252+C252/4 - LN(AN252)</f>
        <v>2.72568060856772</v>
      </c>
      <c r="Z252" s="6" t="n">
        <f aca="false">EXP(Y252)</f>
        <v>15.2668011072914</v>
      </c>
      <c r="AA252" s="8" t="n">
        <v>0.0181687736494009</v>
      </c>
      <c r="AB252" s="8" t="n">
        <v>0.0962666909944023</v>
      </c>
      <c r="AC252" s="8" t="n">
        <v>0.170164124555514</v>
      </c>
      <c r="AD252" s="8" t="n">
        <v>0.566105615698425</v>
      </c>
      <c r="AE252" s="8" t="n">
        <v>0.0163858197437281</v>
      </c>
      <c r="AF252" s="8" t="n">
        <v>0.0736881493965681</v>
      </c>
      <c r="AG252" s="8" t="n">
        <v>0.0128917350749995</v>
      </c>
      <c r="AH252" s="8" t="n">
        <v>0.000567430972326645</v>
      </c>
      <c r="AI252" s="17" t="n">
        <f aca="false">R252</f>
        <v>0.026421454991001</v>
      </c>
      <c r="AJ252" s="17" t="n">
        <f aca="false">Q252</f>
        <v>0.0188222933138309</v>
      </c>
      <c r="AK252" s="8" t="n">
        <v>0</v>
      </c>
      <c r="AL252" s="8" t="n">
        <v>0.000517911609803926</v>
      </c>
      <c r="AM252" s="17" t="n">
        <v>-38748.0933924361</v>
      </c>
      <c r="AN252" s="9" t="n">
        <f aca="false">AJ252/AI252</f>
        <v>0.712386706948639</v>
      </c>
      <c r="AO252" s="8" t="n">
        <f aca="false">AI252-AJ252</f>
        <v>0.0075991616771701</v>
      </c>
      <c r="AP252" s="8" t="n">
        <f aca="false">AA252*$BA$3+AB252*$AW$3+AC252*$AY$3+AD252*$AX$3+AE252*$BB$3+AF252*$AZ$3+AG252*BD253</f>
        <v>10916.9654190172</v>
      </c>
      <c r="AQ252" s="8" t="n">
        <f aca="false">AP252/(D252*8.314)</f>
        <v>0.72028645144726</v>
      </c>
      <c r="AR252" s="8" t="n">
        <f aca="false">('[1]Sheet1 (4)'!AO252*$BE$3)/(8.314*'[1]Sheet1 (4)'!D252)</f>
        <v>-0.0071248358159785</v>
      </c>
      <c r="AS252" s="8" t="n">
        <f aca="false">AQ252+AR252</f>
        <v>0.713161615631282</v>
      </c>
      <c r="AT252" s="11" t="n">
        <f aca="false">EXP(AS252)</f>
        <v>2.04043213362433</v>
      </c>
      <c r="AU252" s="8" t="n">
        <v>3.44886804918295</v>
      </c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8" t="n">
        <v>1.23804607552003</v>
      </c>
    </row>
    <row r="253" customFormat="false" ht="13.8" hidden="false" customHeight="false" outlineLevel="0" collapsed="false">
      <c r="A253" s="3" t="n">
        <v>27</v>
      </c>
      <c r="B253" s="13" t="n">
        <v>0.0001</v>
      </c>
      <c r="C253" s="13" t="n">
        <v>-0.68</v>
      </c>
      <c r="D253" s="13" t="n">
        <v>1773</v>
      </c>
      <c r="E253" s="13" t="n">
        <v>0.0553051300971948</v>
      </c>
      <c r="F253" s="13" t="n">
        <v>0.0871055799030818</v>
      </c>
      <c r="G253" s="13" t="n">
        <v>0.160493318713428</v>
      </c>
      <c r="H253" s="13" t="n">
        <v>0.524476983755064</v>
      </c>
      <c r="I253" s="13" t="n">
        <v>0.0509513219831603</v>
      </c>
      <c r="J253" s="13" t="n">
        <v>0.0635021404508861</v>
      </c>
      <c r="K253" s="13" t="n">
        <v>0.0131678881183797</v>
      </c>
      <c r="L253" s="13" t="n">
        <v>0.000624035318445075</v>
      </c>
      <c r="M253" s="13" t="n">
        <v>0.0181277926429694</v>
      </c>
      <c r="N253" s="13" t="n">
        <v>0.0256477540825741</v>
      </c>
      <c r="O253" s="13" t="n">
        <v>0</v>
      </c>
      <c r="P253" s="13" t="n">
        <v>0.000598054934816921</v>
      </c>
      <c r="Q253" s="14" t="n">
        <v>0.0256477540825741</v>
      </c>
      <c r="R253" s="14" t="n">
        <v>0.0181277926429694</v>
      </c>
      <c r="S253" s="13" t="n">
        <v>0.585892261800316</v>
      </c>
      <c r="T253" s="13" t="n">
        <v>1.41483050847458</v>
      </c>
      <c r="U253" s="15" t="s">
        <v>38</v>
      </c>
      <c r="W253" s="16" t="n">
        <v>-37919.2731044045</v>
      </c>
      <c r="X253" s="16" t="n">
        <f aca="false">-W253/(8.314*D253)</f>
        <v>2.57241627000391</v>
      </c>
      <c r="Y253" s="5" t="n">
        <f aca="false">X253+C253/4 - LN(AN253)</f>
        <v>2.05540652807991</v>
      </c>
      <c r="Z253" s="6" t="n">
        <f aca="false">EXP(Y253)</f>
        <v>7.81001221663268</v>
      </c>
      <c r="AA253" s="8" t="n">
        <v>0.0553051300971948</v>
      </c>
      <c r="AB253" s="8" t="n">
        <v>0.0871055799030818</v>
      </c>
      <c r="AC253" s="8" t="n">
        <v>0.160493318713428</v>
      </c>
      <c r="AD253" s="8" t="n">
        <v>0.524476983755064</v>
      </c>
      <c r="AE253" s="8" t="n">
        <v>0.0509513219831603</v>
      </c>
      <c r="AF253" s="8" t="n">
        <v>0.0635021404508861</v>
      </c>
      <c r="AG253" s="8" t="n">
        <v>0.0131678881183797</v>
      </c>
      <c r="AH253" s="8" t="n">
        <v>0.000624035318445075</v>
      </c>
      <c r="AI253" s="17" t="n">
        <f aca="false">R253</f>
        <v>0.0181277926429694</v>
      </c>
      <c r="AJ253" s="17" t="n">
        <f aca="false">Q253</f>
        <v>0.0256477540825741</v>
      </c>
      <c r="AK253" s="8" t="n">
        <v>0</v>
      </c>
      <c r="AL253" s="8" t="n">
        <v>0.000598054934816921</v>
      </c>
      <c r="AM253" s="17" t="n">
        <v>-37919.2731044045</v>
      </c>
      <c r="AN253" s="9" t="n">
        <f aca="false">AJ253/AI253</f>
        <v>1.41483050847458</v>
      </c>
      <c r="AO253" s="8" t="n">
        <f aca="false">AI253-AJ253</f>
        <v>-0.0075199614396047</v>
      </c>
      <c r="AP253" s="8" t="n">
        <f aca="false">AA253*$BA$3+AB253*$AW$3+AC253*$AY$3+AD253*$AX$3+AE253*$BB$3+AF253*$AZ$3+AG253*BD254</f>
        <v>8233.27773898023</v>
      </c>
      <c r="AQ253" s="8" t="n">
        <f aca="false">AP253/(D253*8.314)</f>
        <v>0.5585396521948</v>
      </c>
      <c r="AR253" s="8" t="n">
        <f aca="false">('[1]Sheet1 (4)'!AO253*$BE$3)/(8.314*'[1]Sheet1 (4)'!D253)</f>
        <v>0.00724941101159193</v>
      </c>
      <c r="AS253" s="8" t="n">
        <f aca="false">AQ253+AR253</f>
        <v>0.565789063206392</v>
      </c>
      <c r="AT253" s="11" t="n">
        <f aca="false">EXP(AS253)</f>
        <v>1.76083664610917</v>
      </c>
      <c r="AU253" s="8" t="n">
        <v>2.14499307769972</v>
      </c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8" t="n">
        <v>0.763136325195153</v>
      </c>
    </row>
    <row r="254" customFormat="false" ht="13.8" hidden="false" customHeight="false" outlineLevel="0" collapsed="false">
      <c r="A254" s="3" t="n">
        <v>28</v>
      </c>
      <c r="B254" s="13" t="n">
        <v>0.0001</v>
      </c>
      <c r="C254" s="13" t="n">
        <v>-0.68</v>
      </c>
      <c r="D254" s="13" t="n">
        <v>1613</v>
      </c>
      <c r="E254" s="13" t="n">
        <v>0.0560489194581749</v>
      </c>
      <c r="F254" s="13" t="n">
        <v>0.082672156200808</v>
      </c>
      <c r="G254" s="13" t="n">
        <v>0.156057775746291</v>
      </c>
      <c r="H254" s="13" t="n">
        <v>0.507242721096483</v>
      </c>
      <c r="I254" s="13" t="n">
        <v>0.0638003657662203</v>
      </c>
      <c r="J254" s="13" t="n">
        <v>0.0625545976095702</v>
      </c>
      <c r="K254" s="13" t="n">
        <v>0.0115890622939835</v>
      </c>
      <c r="L254" s="13" t="n">
        <v>0.000632427864126092</v>
      </c>
      <c r="M254" s="13" t="n">
        <v>0.0101199437910594</v>
      </c>
      <c r="N254" s="13" t="n">
        <v>0.0352407581093275</v>
      </c>
      <c r="O254" s="13" t="n">
        <v>0</v>
      </c>
      <c r="P254" s="13" t="n">
        <v>0.0140412720639566</v>
      </c>
      <c r="Q254" s="14" t="n">
        <v>0.0352407581093275</v>
      </c>
      <c r="R254" s="14" t="n">
        <v>0.0101199437910594</v>
      </c>
      <c r="S254" s="13" t="n">
        <v>0.776900634975116</v>
      </c>
      <c r="T254" s="13" t="n">
        <v>3.48230769230769</v>
      </c>
      <c r="U254" s="15" t="s">
        <v>38</v>
      </c>
      <c r="W254" s="16" t="n">
        <v>-35049.5698309874</v>
      </c>
      <c r="X254" s="16" t="n">
        <f aca="false">-W254/(8.314*D254)</f>
        <v>2.61359508412803</v>
      </c>
      <c r="Y254" s="5" t="n">
        <f aca="false">X254+C254/4 - LN(AN254)</f>
        <v>1.1958998801417</v>
      </c>
      <c r="Z254" s="6" t="n">
        <f aca="false">EXP(Y254)</f>
        <v>3.30653191452218</v>
      </c>
      <c r="AA254" s="8" t="n">
        <v>0.0560489194581749</v>
      </c>
      <c r="AB254" s="8" t="n">
        <v>0.082672156200808</v>
      </c>
      <c r="AC254" s="8" t="n">
        <v>0.156057775746291</v>
      </c>
      <c r="AD254" s="8" t="n">
        <v>0.507242721096483</v>
      </c>
      <c r="AE254" s="8" t="n">
        <v>0.0638003657662203</v>
      </c>
      <c r="AF254" s="8" t="n">
        <v>0.0625545976095702</v>
      </c>
      <c r="AG254" s="8" t="n">
        <v>0.0115890622939835</v>
      </c>
      <c r="AH254" s="8" t="n">
        <v>0.000632427864126092</v>
      </c>
      <c r="AI254" s="17" t="n">
        <f aca="false">R254</f>
        <v>0.0101199437910594</v>
      </c>
      <c r="AJ254" s="17" t="n">
        <f aca="false">Q254</f>
        <v>0.0352407581093275</v>
      </c>
      <c r="AK254" s="8" t="n">
        <v>0</v>
      </c>
      <c r="AL254" s="8" t="n">
        <v>0.0140412720639566</v>
      </c>
      <c r="AM254" s="17" t="n">
        <v>-35049.5698309874</v>
      </c>
      <c r="AN254" s="9" t="n">
        <f aca="false">AJ254/AI254</f>
        <v>3.48230769230768</v>
      </c>
      <c r="AO254" s="8" t="n">
        <f aca="false">AI254-AJ254</f>
        <v>-0.0251208143182681</v>
      </c>
      <c r="AP254" s="8" t="n">
        <f aca="false">AA254*$BA$3+AB254*$AW$3+AC254*$AY$3+AD254*$AX$3+AE254*$BB$3+AF254*$AZ$3+AG254*BD255</f>
        <v>6957.65970380028</v>
      </c>
      <c r="AQ254" s="8" t="n">
        <f aca="false">AP254/(D254*8.314)</f>
        <v>0.51882249301705</v>
      </c>
      <c r="AR254" s="8" t="n">
        <f aca="false">('[1]Sheet1 (4)'!AO254*$BE$3)/(8.314*'[1]Sheet1 (4)'!D254)</f>
        <v>0.0266192117597878</v>
      </c>
      <c r="AS254" s="8" t="n">
        <f aca="false">AQ254+AR254</f>
        <v>0.545441704776838</v>
      </c>
      <c r="AT254" s="11" t="n">
        <f aca="false">EXP(AS254)</f>
        <v>1.72537031840011</v>
      </c>
      <c r="AU254" s="8" t="n">
        <v>1.93875855534781</v>
      </c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8" t="n">
        <v>0.662047848315281</v>
      </c>
    </row>
    <row r="255" customFormat="false" ht="13.8" hidden="false" customHeight="false" outlineLevel="0" collapsed="false">
      <c r="A255" s="3" t="n">
        <v>0</v>
      </c>
      <c r="B255" s="13" t="n">
        <v>0.0001</v>
      </c>
      <c r="C255" s="13" t="n">
        <v>-0.01</v>
      </c>
      <c r="D255" s="13" t="n">
        <v>1673</v>
      </c>
      <c r="E255" s="13" t="n">
        <v>0</v>
      </c>
      <c r="F255" s="13" t="n">
        <v>0.141205462445993</v>
      </c>
      <c r="G255" s="13" t="n">
        <v>0.160088973282601</v>
      </c>
      <c r="H255" s="13" t="n">
        <v>0.454215404056677</v>
      </c>
      <c r="I255" s="13" t="n">
        <v>0</v>
      </c>
      <c r="J255" s="13" t="n">
        <v>0.231131858428739</v>
      </c>
      <c r="K255" s="13" t="n">
        <v>0</v>
      </c>
      <c r="L255" s="13" t="n">
        <v>0</v>
      </c>
      <c r="M255" s="13" t="n">
        <v>0.0133583017859892</v>
      </c>
      <c r="N255" s="13" t="n">
        <v>0.0113011233109468</v>
      </c>
      <c r="O255" s="13" t="n">
        <v>0</v>
      </c>
      <c r="P255" s="13" t="n">
        <v>0</v>
      </c>
      <c r="Q255" s="14" t="n">
        <v>0.0113011233109468</v>
      </c>
      <c r="R255" s="14" t="n">
        <v>0.00205717847504233</v>
      </c>
      <c r="S255" s="13" t="n">
        <v>0.846</v>
      </c>
      <c r="T255" s="13" t="n">
        <v>5.49350649350649</v>
      </c>
      <c r="U255" s="15" t="s">
        <v>39</v>
      </c>
      <c r="W255" s="16" t="n">
        <v>-36167.3800578632</v>
      </c>
      <c r="X255" s="16" t="n">
        <f aca="false">-W255/(8.314*D255)</f>
        <v>2.6002259533472</v>
      </c>
      <c r="Y255" s="5" t="n">
        <f aca="false">X255+C255/4 - LN(AN255)</f>
        <v>0.894159196154609</v>
      </c>
      <c r="Z255" s="6" t="n">
        <f aca="false">EXP(Y255)</f>
        <v>2.44527892495054</v>
      </c>
      <c r="AA255" s="8" t="n">
        <v>0</v>
      </c>
      <c r="AB255" s="8" t="n">
        <v>0.141205462445993</v>
      </c>
      <c r="AC255" s="8" t="n">
        <v>0.160088973282601</v>
      </c>
      <c r="AD255" s="8" t="n">
        <v>0.454215404056677</v>
      </c>
      <c r="AE255" s="8" t="n">
        <v>0</v>
      </c>
      <c r="AF255" s="8" t="n">
        <v>0.231131858428739</v>
      </c>
      <c r="AG255" s="8" t="n">
        <v>0</v>
      </c>
      <c r="AH255" s="8" t="n">
        <v>0</v>
      </c>
      <c r="AI255" s="17" t="n">
        <f aca="false">R255</f>
        <v>0.00205717847504233</v>
      </c>
      <c r="AJ255" s="17" t="n">
        <f aca="false">Q255</f>
        <v>0.0113011233109468</v>
      </c>
      <c r="AK255" s="8" t="n">
        <v>0</v>
      </c>
      <c r="AL255" s="8" t="n">
        <v>0</v>
      </c>
      <c r="AM255" s="17" t="n">
        <v>-36167.3800578632</v>
      </c>
      <c r="AN255" s="9" t="n">
        <f aca="false">AJ255/AI255</f>
        <v>5.49350649350648</v>
      </c>
      <c r="AO255" s="8" t="n">
        <f aca="false">AI255-AJ255</f>
        <v>-0.00924394483590447</v>
      </c>
      <c r="AP255" s="8" t="n">
        <f aca="false">AA255*$BA$3+AB255*$AW$3+AC255*$AY$3+AD255*$AX$3+AE255*$BB$3+AF255*$AZ$3+AG255*BD256</f>
        <v>4901.42253603166</v>
      </c>
      <c r="AQ255" s="8" t="n">
        <f aca="false">AP255/(D255*8.314)</f>
        <v>0.352384000890314</v>
      </c>
      <c r="AR255" s="8" t="n">
        <f aca="false">('[1]Sheet1 (4)'!AO255*$BE$3)/(8.314*'[1]Sheet1 (4)'!D255)</f>
        <v>0.00944402763555643</v>
      </c>
      <c r="AS255" s="8" t="n">
        <f aca="false">AQ255+AR255</f>
        <v>0.36182802852587</v>
      </c>
      <c r="AT255" s="11" t="n">
        <f aca="false">EXP(AS255)</f>
        <v>1.43595197794715</v>
      </c>
      <c r="AU255" s="8" t="n">
        <v>6.82326754782976</v>
      </c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8" t="n">
        <v>1.92033846970259</v>
      </c>
    </row>
    <row r="256" customFormat="false" ht="13.8" hidden="false" customHeight="false" outlineLevel="0" collapsed="false">
      <c r="A256" s="3" t="n">
        <v>1</v>
      </c>
      <c r="B256" s="13" t="n">
        <v>0.0001</v>
      </c>
      <c r="C256" s="13" t="n">
        <v>-0.01</v>
      </c>
      <c r="D256" s="13" t="n">
        <v>1673</v>
      </c>
      <c r="E256" s="13" t="n">
        <v>0</v>
      </c>
      <c r="F256" s="13" t="n">
        <v>0.139089327452055</v>
      </c>
      <c r="G256" s="13" t="n">
        <v>0.157689845992207</v>
      </c>
      <c r="H256" s="13" t="n">
        <v>0.447408435723724</v>
      </c>
      <c r="I256" s="13" t="n">
        <v>0</v>
      </c>
      <c r="J256" s="13" t="n">
        <v>0.227668067401377</v>
      </c>
      <c r="K256" s="13" t="n">
        <v>0</v>
      </c>
      <c r="L256" s="13" t="n">
        <v>0</v>
      </c>
      <c r="M256" s="13" t="n">
        <v>0.0281443234306374</v>
      </c>
      <c r="N256" s="13" t="n">
        <v>0.0234160770942903</v>
      </c>
      <c r="O256" s="13" t="n">
        <v>0</v>
      </c>
      <c r="P256" s="13" t="n">
        <v>0</v>
      </c>
      <c r="Q256" s="14" t="n">
        <v>0.0234160770942903</v>
      </c>
      <c r="R256" s="14" t="n">
        <v>0.00472824633634709</v>
      </c>
      <c r="S256" s="13" t="n">
        <v>0.832</v>
      </c>
      <c r="T256" s="13" t="n">
        <v>4.95238095238095</v>
      </c>
      <c r="U256" s="15" t="s">
        <v>39</v>
      </c>
      <c r="W256" s="16" t="n">
        <v>-36167.3800578632</v>
      </c>
      <c r="X256" s="16" t="n">
        <f aca="false">-W256/(8.314*D256)</f>
        <v>2.6002259533472</v>
      </c>
      <c r="Y256" s="5" t="n">
        <f aca="false">X256+C256/4 - LN(AN256)</f>
        <v>0.997857491929253</v>
      </c>
      <c r="Z256" s="6" t="n">
        <f aca="false">EXP(Y256)</f>
        <v>2.71246412216978</v>
      </c>
      <c r="AA256" s="8" t="n">
        <v>0</v>
      </c>
      <c r="AB256" s="8" t="n">
        <v>0.139089327452055</v>
      </c>
      <c r="AC256" s="8" t="n">
        <v>0.157689845992207</v>
      </c>
      <c r="AD256" s="8" t="n">
        <v>0.447408435723724</v>
      </c>
      <c r="AE256" s="8" t="n">
        <v>0</v>
      </c>
      <c r="AF256" s="8" t="n">
        <v>0.227668067401377</v>
      </c>
      <c r="AG256" s="8" t="n">
        <v>0</v>
      </c>
      <c r="AH256" s="8" t="n">
        <v>0</v>
      </c>
      <c r="AI256" s="17" t="n">
        <f aca="false">R256</f>
        <v>0.00472824633634709</v>
      </c>
      <c r="AJ256" s="17" t="n">
        <f aca="false">Q256</f>
        <v>0.0234160770942903</v>
      </c>
      <c r="AK256" s="8" t="n">
        <v>0</v>
      </c>
      <c r="AL256" s="8" t="n">
        <v>0</v>
      </c>
      <c r="AM256" s="17" t="n">
        <v>-36167.3800578632</v>
      </c>
      <c r="AN256" s="9" t="n">
        <f aca="false">AJ256/AI256</f>
        <v>4.95238095238094</v>
      </c>
      <c r="AO256" s="8" t="n">
        <f aca="false">AI256-AJ256</f>
        <v>-0.0186878307579432</v>
      </c>
      <c r="AP256" s="8" t="n">
        <f aca="false">AA256*$BA$3+AB256*$AW$3+AC256*$AY$3+AD256*$AX$3+AE256*$BB$3+AF256*$AZ$3+AG256*BD257</f>
        <v>4827.96877886882</v>
      </c>
      <c r="AQ256" s="8" t="n">
        <f aca="false">AP256/(D256*8.314)</f>
        <v>0.347103099552144</v>
      </c>
      <c r="AR256" s="8" t="n">
        <f aca="false">('[1]Sheet1 (4)'!AO256*$BE$3)/(8.314*'[1]Sheet1 (4)'!D256)</f>
        <v>0.0190923240304418</v>
      </c>
      <c r="AS256" s="8" t="n">
        <f aca="false">AQ256+AR256</f>
        <v>0.366195423582585</v>
      </c>
      <c r="AT256" s="11" t="n">
        <f aca="false">EXP(AS256)</f>
        <v>1.44223706225016</v>
      </c>
      <c r="AU256" s="8" t="n">
        <v>6.93808214599032</v>
      </c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8" t="n">
        <v>1.9370253884876</v>
      </c>
    </row>
    <row r="257" customFormat="false" ht="13.8" hidden="false" customHeight="false" outlineLevel="0" collapsed="false">
      <c r="A257" s="3" t="n">
        <v>2</v>
      </c>
      <c r="B257" s="13" t="n">
        <v>0.0001</v>
      </c>
      <c r="C257" s="13" t="n">
        <v>-0.01</v>
      </c>
      <c r="D257" s="13" t="n">
        <v>1673</v>
      </c>
      <c r="E257" s="13" t="n">
        <v>0</v>
      </c>
      <c r="F257" s="13" t="n">
        <v>0.136001506941201</v>
      </c>
      <c r="G257" s="13" t="n">
        <v>0.154189088962694</v>
      </c>
      <c r="H257" s="13" t="n">
        <v>0.437475848012902</v>
      </c>
      <c r="I257" s="13" t="n">
        <v>0</v>
      </c>
      <c r="J257" s="13" t="n">
        <v>0.222613775019161</v>
      </c>
      <c r="K257" s="13" t="n">
        <v>0</v>
      </c>
      <c r="L257" s="13" t="n">
        <v>0</v>
      </c>
      <c r="M257" s="13" t="n">
        <v>0.0497197810640415</v>
      </c>
      <c r="N257" s="13" t="n">
        <v>0.041864055655923</v>
      </c>
      <c r="O257" s="13" t="n">
        <v>0</v>
      </c>
      <c r="P257" s="13" t="n">
        <v>0</v>
      </c>
      <c r="Q257" s="14" t="n">
        <v>0.041864055655923</v>
      </c>
      <c r="R257" s="14" t="n">
        <v>0.00785572540811856</v>
      </c>
      <c r="S257" s="13" t="n">
        <v>0.842</v>
      </c>
      <c r="T257" s="13" t="n">
        <v>5.32911392405063</v>
      </c>
      <c r="U257" s="15" t="s">
        <v>39</v>
      </c>
      <c r="W257" s="16" t="n">
        <v>-36167.3800578632</v>
      </c>
      <c r="X257" s="16" t="n">
        <f aca="false">-W257/(8.314*D257)</f>
        <v>2.6002259533472</v>
      </c>
      <c r="Y257" s="5" t="n">
        <f aca="false">X257+C257/4 - LN(AN257)</f>
        <v>0.92454097213184</v>
      </c>
      <c r="Z257" s="6" t="n">
        <f aca="false">EXP(Y257)</f>
        <v>2.52071091819329</v>
      </c>
      <c r="AA257" s="8" t="n">
        <v>0</v>
      </c>
      <c r="AB257" s="8" t="n">
        <v>0.136001506941201</v>
      </c>
      <c r="AC257" s="8" t="n">
        <v>0.154189088962694</v>
      </c>
      <c r="AD257" s="8" t="n">
        <v>0.437475848012902</v>
      </c>
      <c r="AE257" s="8" t="n">
        <v>0</v>
      </c>
      <c r="AF257" s="8" t="n">
        <v>0.222613775019161</v>
      </c>
      <c r="AG257" s="8" t="n">
        <v>0</v>
      </c>
      <c r="AH257" s="8" t="n">
        <v>0</v>
      </c>
      <c r="AI257" s="17" t="n">
        <f aca="false">R257</f>
        <v>0.00785572540811856</v>
      </c>
      <c r="AJ257" s="17" t="n">
        <f aca="false">Q257</f>
        <v>0.041864055655923</v>
      </c>
      <c r="AK257" s="8" t="n">
        <v>0</v>
      </c>
      <c r="AL257" s="8" t="n">
        <v>0</v>
      </c>
      <c r="AM257" s="17" t="n">
        <v>-36167.3800578632</v>
      </c>
      <c r="AN257" s="9" t="n">
        <f aca="false">AJ257/AI257</f>
        <v>5.32911392405064</v>
      </c>
      <c r="AO257" s="8" t="n">
        <f aca="false">AI257-AJ257</f>
        <v>-0.0340083302478044</v>
      </c>
      <c r="AP257" s="8" t="n">
        <f aca="false">AA257*$BA$3+AB257*$AW$3+AC257*$AY$3+AD257*$AX$3+AE257*$BB$3+AF257*$AZ$3+AG257*BD258</f>
        <v>4720.78657233837</v>
      </c>
      <c r="AQ257" s="8" t="n">
        <f aca="false">AP257/(D257*8.314)</f>
        <v>0.3393973173055</v>
      </c>
      <c r="AR257" s="8" t="n">
        <f aca="false">('[1]Sheet1 (4)'!AO257*$BE$3)/(8.314*'[1]Sheet1 (4)'!D257)</f>
        <v>0.0347444317767794</v>
      </c>
      <c r="AS257" s="8" t="n">
        <f aca="false">AQ257+AR257</f>
        <v>0.374141749082279</v>
      </c>
      <c r="AT257" s="11" t="n">
        <f aca="false">EXP(AS257)</f>
        <v>1.4537432026175</v>
      </c>
      <c r="AU257" s="8" t="n">
        <v>6.85568212050349</v>
      </c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8" t="n">
        <v>1.92507781506648</v>
      </c>
    </row>
    <row r="258" customFormat="false" ht="13.8" hidden="false" customHeight="false" outlineLevel="0" collapsed="false">
      <c r="A258" s="3" t="n">
        <v>3</v>
      </c>
      <c r="B258" s="13" t="n">
        <v>0.0001</v>
      </c>
      <c r="C258" s="13" t="n">
        <v>-0.01</v>
      </c>
      <c r="D258" s="13" t="n">
        <v>1673</v>
      </c>
      <c r="E258" s="13" t="n">
        <v>0</v>
      </c>
      <c r="F258" s="13" t="n">
        <v>0.132188231291669</v>
      </c>
      <c r="G258" s="13" t="n">
        <v>0.149865861142731</v>
      </c>
      <c r="H258" s="13" t="n">
        <v>0.425209689820939</v>
      </c>
      <c r="I258" s="13" t="n">
        <v>0</v>
      </c>
      <c r="J258" s="13" t="n">
        <v>0.216372022948737</v>
      </c>
      <c r="K258" s="13" t="n">
        <v>0</v>
      </c>
      <c r="L258" s="13" t="n">
        <v>0</v>
      </c>
      <c r="M258" s="13" t="n">
        <v>0.0763641947959228</v>
      </c>
      <c r="N258" s="13" t="n">
        <v>0.0630768249014322</v>
      </c>
      <c r="O258" s="13" t="n">
        <v>0</v>
      </c>
      <c r="P258" s="13" t="n">
        <v>0</v>
      </c>
      <c r="Q258" s="14" t="n">
        <v>0.0630768249014322</v>
      </c>
      <c r="R258" s="14" t="n">
        <v>0.0132873698944906</v>
      </c>
      <c r="S258" s="13" t="n">
        <v>0.826</v>
      </c>
      <c r="T258" s="13" t="n">
        <v>4.74712643678161</v>
      </c>
      <c r="U258" s="15" t="s">
        <v>39</v>
      </c>
      <c r="W258" s="16" t="n">
        <v>-36167.3800578632</v>
      </c>
      <c r="X258" s="16" t="n">
        <f aca="false">-W258/(8.314*D258)</f>
        <v>2.6002259533472</v>
      </c>
      <c r="Y258" s="5" t="n">
        <f aca="false">X258+C258/4 - LN(AN258)</f>
        <v>1.04018647904076</v>
      </c>
      <c r="Z258" s="6" t="n">
        <f aca="false">EXP(Y258)</f>
        <v>2.82974465322175</v>
      </c>
      <c r="AA258" s="8" t="n">
        <v>0</v>
      </c>
      <c r="AB258" s="8" t="n">
        <v>0.132188231291669</v>
      </c>
      <c r="AC258" s="8" t="n">
        <v>0.149865861142731</v>
      </c>
      <c r="AD258" s="8" t="n">
        <v>0.425209689820939</v>
      </c>
      <c r="AE258" s="8" t="n">
        <v>0</v>
      </c>
      <c r="AF258" s="8" t="n">
        <v>0.216372022948737</v>
      </c>
      <c r="AG258" s="8" t="n">
        <v>0</v>
      </c>
      <c r="AH258" s="8" t="n">
        <v>0</v>
      </c>
      <c r="AI258" s="17" t="n">
        <f aca="false">R258</f>
        <v>0.0132873698944906</v>
      </c>
      <c r="AJ258" s="17" t="n">
        <f aca="false">Q258</f>
        <v>0.0630768249014322</v>
      </c>
      <c r="AK258" s="8" t="n">
        <v>0</v>
      </c>
      <c r="AL258" s="8" t="n">
        <v>0</v>
      </c>
      <c r="AM258" s="17" t="n">
        <v>-36167.3800578632</v>
      </c>
      <c r="AN258" s="9" t="n">
        <f aca="false">AJ258/AI258</f>
        <v>4.74712643678159</v>
      </c>
      <c r="AO258" s="8" t="n">
        <f aca="false">AI258-AJ258</f>
        <v>-0.0497894550069416</v>
      </c>
      <c r="AP258" s="8" t="n">
        <f aca="false">AA258*$BA$3+AB258*$AW$3+AC258*$AY$3+AD258*$AX$3+AE258*$BB$3+AF258*$AZ$3+AG258*BD259</f>
        <v>4588.42288837772</v>
      </c>
      <c r="AQ258" s="8" t="n">
        <f aca="false">AP258/(D258*8.314)</f>
        <v>0.329881132119719</v>
      </c>
      <c r="AR258" s="8" t="n">
        <f aca="false">('[1]Sheet1 (4)'!AO258*$BE$3)/(8.314*'[1]Sheet1 (4)'!D258)</f>
        <v>0.0508671349074361</v>
      </c>
      <c r="AS258" s="8" t="n">
        <f aca="false">AQ258+AR258</f>
        <v>0.380748267027155</v>
      </c>
      <c r="AT258" s="11" t="n">
        <f aca="false">EXP(AS258)</f>
        <v>1.4633791782481</v>
      </c>
      <c r="AU258" s="8" t="n">
        <v>6.98847983712342</v>
      </c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8" t="n">
        <v>1.94426305578783</v>
      </c>
    </row>
    <row r="259" customFormat="false" ht="13.8" hidden="false" customHeight="false" outlineLevel="0" collapsed="false">
      <c r="A259" s="3" t="n">
        <v>4</v>
      </c>
      <c r="B259" s="13" t="n">
        <v>0.0001</v>
      </c>
      <c r="C259" s="13" t="n">
        <v>-0.01</v>
      </c>
      <c r="D259" s="13" t="n">
        <v>1673</v>
      </c>
      <c r="E259" s="13" t="n">
        <v>0</v>
      </c>
      <c r="F259" s="13" t="n">
        <v>0.121759803967293</v>
      </c>
      <c r="G259" s="13" t="n">
        <v>0.138042832526185</v>
      </c>
      <c r="H259" s="13" t="n">
        <v>0.39166458293367</v>
      </c>
      <c r="I259" s="13" t="n">
        <v>0</v>
      </c>
      <c r="J259" s="13" t="n">
        <v>0.199302274043705</v>
      </c>
      <c r="K259" s="13" t="n">
        <v>0</v>
      </c>
      <c r="L259" s="13" t="n">
        <v>0</v>
      </c>
      <c r="M259" s="13" t="n">
        <v>0.149230506529146</v>
      </c>
      <c r="N259" s="13" t="n">
        <v>0.12221978484737</v>
      </c>
      <c r="O259" s="13" t="n">
        <v>0</v>
      </c>
      <c r="P259" s="13" t="n">
        <v>0</v>
      </c>
      <c r="Q259" s="14" t="n">
        <v>0.12221978484737</v>
      </c>
      <c r="R259" s="14" t="n">
        <v>0.0270107216817754</v>
      </c>
      <c r="S259" s="13" t="n">
        <v>0.819</v>
      </c>
      <c r="T259" s="13" t="n">
        <v>4.52486187845304</v>
      </c>
      <c r="U259" s="15" t="s">
        <v>39</v>
      </c>
      <c r="W259" s="16" t="n">
        <v>-36167.3800578632</v>
      </c>
      <c r="X259" s="16" t="n">
        <f aca="false">-W259/(8.314*D259)</f>
        <v>2.6002259533472</v>
      </c>
      <c r="Y259" s="5" t="n">
        <f aca="false">X259+C259/4 - LN(AN259)</f>
        <v>1.08813890075996</v>
      </c>
      <c r="Z259" s="6" t="n">
        <f aca="false">EXP(Y259)</f>
        <v>2.96874380113519</v>
      </c>
      <c r="AA259" s="8" t="n">
        <v>0</v>
      </c>
      <c r="AB259" s="8" t="n">
        <v>0.121759803967293</v>
      </c>
      <c r="AC259" s="8" t="n">
        <v>0.138042832526185</v>
      </c>
      <c r="AD259" s="8" t="n">
        <v>0.39166458293367</v>
      </c>
      <c r="AE259" s="8" t="n">
        <v>0</v>
      </c>
      <c r="AF259" s="8" t="n">
        <v>0.199302274043705</v>
      </c>
      <c r="AG259" s="8" t="n">
        <v>0</v>
      </c>
      <c r="AH259" s="8" t="n">
        <v>0</v>
      </c>
      <c r="AI259" s="17" t="n">
        <f aca="false">R259</f>
        <v>0.0270107216817754</v>
      </c>
      <c r="AJ259" s="17" t="n">
        <f aca="false">Q259</f>
        <v>0.12221978484737</v>
      </c>
      <c r="AK259" s="8" t="n">
        <v>0</v>
      </c>
      <c r="AL259" s="8" t="n">
        <v>0</v>
      </c>
      <c r="AM259" s="17" t="n">
        <v>-36167.3800578632</v>
      </c>
      <c r="AN259" s="9" t="n">
        <f aca="false">AJ259/AI259</f>
        <v>4.52486187845302</v>
      </c>
      <c r="AO259" s="8" t="n">
        <f aca="false">AI259-AJ259</f>
        <v>-0.0952090631655946</v>
      </c>
      <c r="AP259" s="8" t="n">
        <f aca="false">AA259*$BA$3+AB259*$AW$3+AC259*$AY$3+AD259*$AX$3+AE259*$BB$3+AF259*$AZ$3+AG259*BD260</f>
        <v>4226.4388134159</v>
      </c>
      <c r="AQ259" s="8" t="n">
        <f aca="false">AP259/(D259*8.314)</f>
        <v>0.303856565648268</v>
      </c>
      <c r="AR259" s="8" t="n">
        <f aca="false">('[1]Sheet1 (4)'!AO259*$BE$3)/(8.314*'[1]Sheet1 (4)'!D259)</f>
        <v>0.0972698387596269</v>
      </c>
      <c r="AS259" s="8" t="n">
        <f aca="false">AQ259+AR259</f>
        <v>0.401126404407895</v>
      </c>
      <c r="AT259" s="11" t="n">
        <f aca="false">EXP(AS259)</f>
        <v>1.49350604231575</v>
      </c>
      <c r="AU259" s="8" t="n">
        <v>7.04821043402194</v>
      </c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8" t="n">
        <v>1.95277374545574</v>
      </c>
    </row>
    <row r="260" customFormat="false" ht="13.8" hidden="false" customHeight="false" outlineLevel="0" collapsed="false">
      <c r="A260" s="3" t="n">
        <v>5</v>
      </c>
      <c r="B260" s="13" t="n">
        <v>0.0001</v>
      </c>
      <c r="C260" s="13" t="n">
        <v>-0.01</v>
      </c>
      <c r="D260" s="13" t="n">
        <v>1673</v>
      </c>
      <c r="E260" s="13" t="n">
        <v>0</v>
      </c>
      <c r="F260" s="13" t="n">
        <v>0.111637711189843</v>
      </c>
      <c r="G260" s="13" t="n">
        <v>0.126567104801891</v>
      </c>
      <c r="H260" s="13" t="n">
        <v>0.359104861934439</v>
      </c>
      <c r="I260" s="13" t="n">
        <v>0</v>
      </c>
      <c r="J260" s="13" t="n">
        <v>0.182733948184958</v>
      </c>
      <c r="K260" s="13" t="n">
        <v>0</v>
      </c>
      <c r="L260" s="13" t="n">
        <v>0</v>
      </c>
      <c r="M260" s="13" t="n">
        <v>0.219956373888869</v>
      </c>
      <c r="N260" s="13" t="n">
        <v>0.181464008458317</v>
      </c>
      <c r="O260" s="13" t="n">
        <v>0</v>
      </c>
      <c r="P260" s="13" t="n">
        <v>0</v>
      </c>
      <c r="Q260" s="14" t="n">
        <v>0.181464008458317</v>
      </c>
      <c r="R260" s="14" t="n">
        <v>0.0384923654305521</v>
      </c>
      <c r="S260" s="13" t="n">
        <v>0.825</v>
      </c>
      <c r="T260" s="13" t="n">
        <v>4.71428571428571</v>
      </c>
      <c r="U260" s="15" t="s">
        <v>39</v>
      </c>
      <c r="W260" s="16" t="n">
        <v>-36167.3800578632</v>
      </c>
      <c r="X260" s="16" t="n">
        <f aca="false">-W260/(8.314*D260)</f>
        <v>2.6002259533472</v>
      </c>
      <c r="Y260" s="5" t="n">
        <f aca="false">X260+C260/4 - LN(AN260)</f>
        <v>1.04712854093603</v>
      </c>
      <c r="Z260" s="6" t="n">
        <f aca="false">EXP(Y260)</f>
        <v>2.8494572596531</v>
      </c>
      <c r="AA260" s="8" t="n">
        <v>0</v>
      </c>
      <c r="AB260" s="8" t="n">
        <v>0.111637711189843</v>
      </c>
      <c r="AC260" s="8" t="n">
        <v>0.126567104801891</v>
      </c>
      <c r="AD260" s="8" t="n">
        <v>0.359104861934439</v>
      </c>
      <c r="AE260" s="8" t="n">
        <v>0</v>
      </c>
      <c r="AF260" s="8" t="n">
        <v>0.182733948184958</v>
      </c>
      <c r="AG260" s="8" t="n">
        <v>0</v>
      </c>
      <c r="AH260" s="8" t="n">
        <v>0</v>
      </c>
      <c r="AI260" s="17" t="n">
        <f aca="false">R260</f>
        <v>0.0384923654305521</v>
      </c>
      <c r="AJ260" s="17" t="n">
        <f aca="false">Q260</f>
        <v>0.181464008458317</v>
      </c>
      <c r="AK260" s="8" t="n">
        <v>0</v>
      </c>
      <c r="AL260" s="8" t="n">
        <v>0</v>
      </c>
      <c r="AM260" s="17" t="n">
        <v>-36167.3800578632</v>
      </c>
      <c r="AN260" s="9" t="n">
        <f aca="false">AJ260/AI260</f>
        <v>4.71428571428571</v>
      </c>
      <c r="AO260" s="8" t="n">
        <f aca="false">AI260-AJ260</f>
        <v>-0.142971643027765</v>
      </c>
      <c r="AP260" s="8" t="n">
        <f aca="false">AA260*$BA$3+AB260*$AW$3+AC260*$AY$3+AD260*$AX$3+AE260*$BB$3+AF260*$AZ$3+AG260*BD261</f>
        <v>3875.0880031017</v>
      </c>
      <c r="AQ260" s="8" t="n">
        <f aca="false">AP260/(D260*8.314)</f>
        <v>0.278596469554857</v>
      </c>
      <c r="AR260" s="8" t="n">
        <f aca="false">('[1]Sheet1 (4)'!AO260*$BE$3)/(8.314*'[1]Sheet1 (4)'!D260)</f>
        <v>0.14606622733302</v>
      </c>
      <c r="AS260" s="8" t="n">
        <f aca="false">AQ260+AR260</f>
        <v>0.424662696887877</v>
      </c>
      <c r="AT260" s="11" t="n">
        <f aca="false">EXP(AS260)</f>
        <v>1.52907457105811</v>
      </c>
      <c r="AU260" s="8" t="n">
        <v>6.99695072177447</v>
      </c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8" t="n">
        <v>1.94547444297413</v>
      </c>
    </row>
    <row r="261" customFormat="false" ht="13.8" hidden="false" customHeight="false" outlineLevel="0" collapsed="false">
      <c r="A261" s="3" t="n">
        <v>6</v>
      </c>
      <c r="B261" s="13" t="n">
        <v>0.0001</v>
      </c>
      <c r="C261" s="13" t="n">
        <v>-3.91</v>
      </c>
      <c r="D261" s="13" t="n">
        <v>1673</v>
      </c>
      <c r="E261" s="13" t="n">
        <v>0</v>
      </c>
      <c r="F261" s="13" t="n">
        <v>0.141490519806502</v>
      </c>
      <c r="G261" s="13" t="n">
        <v>0.160412151574574</v>
      </c>
      <c r="H261" s="13" t="n">
        <v>0.45513234765036</v>
      </c>
      <c r="I261" s="13" t="n">
        <v>0</v>
      </c>
      <c r="J261" s="13" t="n">
        <v>0.231598453958061</v>
      </c>
      <c r="K261" s="13" t="n">
        <v>0</v>
      </c>
      <c r="L261" s="13" t="n">
        <v>0</v>
      </c>
      <c r="M261" s="13" t="n">
        <v>0.0113665270105019</v>
      </c>
      <c r="N261" s="13" t="n">
        <v>0.00395555139965467</v>
      </c>
      <c r="O261" s="13" t="n">
        <v>0</v>
      </c>
      <c r="P261" s="13" t="n">
        <v>0</v>
      </c>
      <c r="Q261" s="14" t="n">
        <v>0.00395555139965467</v>
      </c>
      <c r="R261" s="14" t="n">
        <v>0.00741097561084725</v>
      </c>
      <c r="S261" s="13" t="n">
        <v>0.348</v>
      </c>
      <c r="T261" s="13" t="n">
        <v>0.533742331288344</v>
      </c>
      <c r="U261" s="15" t="s">
        <v>39</v>
      </c>
      <c r="W261" s="16" t="n">
        <v>-36167.3800578632</v>
      </c>
      <c r="X261" s="16" t="n">
        <f aca="false">-W261/(8.314*D261)</f>
        <v>2.6002259533472</v>
      </c>
      <c r="Y261" s="5" t="n">
        <f aca="false">X261+C261/4 - LN(AN261)</f>
        <v>2.25056803549938</v>
      </c>
      <c r="Z261" s="6" t="n">
        <f aca="false">EXP(Y261)</f>
        <v>9.49312673808913</v>
      </c>
      <c r="AA261" s="8" t="n">
        <v>0</v>
      </c>
      <c r="AB261" s="8" t="n">
        <v>0.141490519806502</v>
      </c>
      <c r="AC261" s="8" t="n">
        <v>0.160412151574574</v>
      </c>
      <c r="AD261" s="8" t="n">
        <v>0.45513234765036</v>
      </c>
      <c r="AE261" s="8" t="n">
        <v>0</v>
      </c>
      <c r="AF261" s="8" t="n">
        <v>0.231598453958061</v>
      </c>
      <c r="AG261" s="8" t="n">
        <v>0</v>
      </c>
      <c r="AH261" s="8" t="n">
        <v>0</v>
      </c>
      <c r="AI261" s="17" t="n">
        <f aca="false">R261</f>
        <v>0.00741097561084725</v>
      </c>
      <c r="AJ261" s="17" t="n">
        <f aca="false">Q261</f>
        <v>0.00395555139965467</v>
      </c>
      <c r="AK261" s="8" t="n">
        <v>0</v>
      </c>
      <c r="AL261" s="8" t="n">
        <v>0</v>
      </c>
      <c r="AM261" s="17" t="n">
        <v>-36167.3800578632</v>
      </c>
      <c r="AN261" s="9" t="n">
        <f aca="false">AJ261/AI261</f>
        <v>0.533742331288344</v>
      </c>
      <c r="AO261" s="8" t="n">
        <f aca="false">AI261-AJ261</f>
        <v>0.00345542421119258</v>
      </c>
      <c r="AP261" s="8" t="n">
        <f aca="false">AA261*$BA$3+AB261*$AW$3+AC261*$AY$3+AD261*$AX$3+AE261*$BB$3+AF261*$AZ$3+AG261*BD262</f>
        <v>4911.31724227506</v>
      </c>
      <c r="AQ261" s="8" t="n">
        <f aca="false">AP261/(D261*8.314)</f>
        <v>0.353095373180307</v>
      </c>
      <c r="AR261" s="8" t="n">
        <f aca="false">('[1]Sheet1 (4)'!AO261*$BE$3)/(8.314*'[1]Sheet1 (4)'!D261)</f>
        <v>-0.00353021597622727</v>
      </c>
      <c r="AS261" s="8" t="n">
        <f aca="false">AQ261+AR261</f>
        <v>0.34956515720408</v>
      </c>
      <c r="AT261" s="11" t="n">
        <f aca="false">EXP(AS261)</f>
        <v>1.41845061143789</v>
      </c>
      <c r="AU261" s="8" t="n">
        <v>6.2567153912989</v>
      </c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8" t="n">
        <v>1.83365534953433</v>
      </c>
    </row>
    <row r="262" customFormat="false" ht="13.8" hidden="false" customHeight="false" outlineLevel="0" collapsed="false">
      <c r="A262" s="3" t="n">
        <v>7</v>
      </c>
      <c r="B262" s="13" t="n">
        <v>0.0001</v>
      </c>
      <c r="C262" s="13" t="n">
        <v>-3.91</v>
      </c>
      <c r="D262" s="13" t="n">
        <v>1673</v>
      </c>
      <c r="E262" s="13" t="n">
        <v>0</v>
      </c>
      <c r="F262" s="13" t="n">
        <v>0.140061656462676</v>
      </c>
      <c r="G262" s="13" t="n">
        <v>0.158792205279921</v>
      </c>
      <c r="H262" s="13" t="n">
        <v>0.45053612502685</v>
      </c>
      <c r="I262" s="13" t="n">
        <v>0</v>
      </c>
      <c r="J262" s="13" t="n">
        <v>0.229259622057522</v>
      </c>
      <c r="K262" s="13" t="n">
        <v>0</v>
      </c>
      <c r="L262" s="13" t="n">
        <v>0</v>
      </c>
      <c r="M262" s="13" t="n">
        <v>0.0213503911730314</v>
      </c>
      <c r="N262" s="13" t="n">
        <v>0.00800639668988676</v>
      </c>
      <c r="O262" s="13" t="n">
        <v>0</v>
      </c>
      <c r="P262" s="13" t="n">
        <v>0</v>
      </c>
      <c r="Q262" s="14" t="n">
        <v>0.00800639668988676</v>
      </c>
      <c r="R262" s="14" t="n">
        <v>0.0133439944831446</v>
      </c>
      <c r="S262" s="13" t="n">
        <v>0.375</v>
      </c>
      <c r="T262" s="13" t="n">
        <v>0.6</v>
      </c>
      <c r="U262" s="15" t="s">
        <v>39</v>
      </c>
      <c r="W262" s="16" t="n">
        <v>-36167.3800578632</v>
      </c>
      <c r="X262" s="16" t="n">
        <f aca="false">-W262/(8.314*D262)</f>
        <v>2.6002259533472</v>
      </c>
      <c r="Y262" s="5" t="n">
        <f aca="false">X262+C262/4 - LN(AN262)</f>
        <v>2.13355157711319</v>
      </c>
      <c r="Z262" s="6" t="n">
        <f aca="false">EXP(Y262)</f>
        <v>8.44480599400568</v>
      </c>
      <c r="AA262" s="8" t="n">
        <v>0</v>
      </c>
      <c r="AB262" s="8" t="n">
        <v>0.140061656462676</v>
      </c>
      <c r="AC262" s="8" t="n">
        <v>0.158792205279921</v>
      </c>
      <c r="AD262" s="8" t="n">
        <v>0.45053612502685</v>
      </c>
      <c r="AE262" s="8" t="n">
        <v>0</v>
      </c>
      <c r="AF262" s="8" t="n">
        <v>0.229259622057522</v>
      </c>
      <c r="AG262" s="8" t="n">
        <v>0</v>
      </c>
      <c r="AH262" s="8" t="n">
        <v>0</v>
      </c>
      <c r="AI262" s="17" t="n">
        <f aca="false">R262</f>
        <v>0.0133439944831446</v>
      </c>
      <c r="AJ262" s="17" t="n">
        <f aca="false">Q262</f>
        <v>0.00800639668988676</v>
      </c>
      <c r="AK262" s="8" t="n">
        <v>0</v>
      </c>
      <c r="AL262" s="8" t="n">
        <v>0</v>
      </c>
      <c r="AM262" s="17" t="n">
        <v>-36167.3800578632</v>
      </c>
      <c r="AN262" s="9" t="n">
        <f aca="false">AJ262/AI262</f>
        <v>0.6</v>
      </c>
      <c r="AO262" s="8" t="n">
        <f aca="false">AI262-AJ262</f>
        <v>0.00533759779325784</v>
      </c>
      <c r="AP262" s="8" t="n">
        <f aca="false">AA262*$BA$3+AB262*$AW$3+AC262*$AY$3+AD262*$AX$3+AE262*$BB$3+AF262*$AZ$3+AG262*BD263</f>
        <v>4861.71956472755</v>
      </c>
      <c r="AQ262" s="8" t="n">
        <f aca="false">AP262/(D262*8.314)</f>
        <v>0.349529586325455</v>
      </c>
      <c r="AR262" s="8" t="n">
        <f aca="false">('[1]Sheet1 (4)'!AO262*$BE$3)/(8.314*'[1]Sheet1 (4)'!D262)</f>
        <v>-0.00545312871959387</v>
      </c>
      <c r="AS262" s="8" t="n">
        <f aca="false">AQ262+AR262</f>
        <v>0.344076457605861</v>
      </c>
      <c r="AT262" s="11" t="n">
        <f aca="false">EXP(AS262)</f>
        <v>1.41068648909609</v>
      </c>
      <c r="AU262" s="8" t="n">
        <v>5.80623188312541</v>
      </c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8" t="n">
        <v>1.7589318033384</v>
      </c>
    </row>
    <row r="263" customFormat="false" ht="13.8" hidden="false" customHeight="false" outlineLevel="0" collapsed="false">
      <c r="A263" s="3" t="n">
        <v>8</v>
      </c>
      <c r="B263" s="13" t="n">
        <v>0.0001</v>
      </c>
      <c r="C263" s="13" t="n">
        <v>-3.91</v>
      </c>
      <c r="D263" s="13" t="n">
        <v>1673</v>
      </c>
      <c r="E263" s="13" t="n">
        <v>0</v>
      </c>
      <c r="F263" s="13" t="n">
        <v>0.137210362347313</v>
      </c>
      <c r="G263" s="13" t="n">
        <v>0.155559605495548</v>
      </c>
      <c r="H263" s="13" t="n">
        <v>0.441364371425678</v>
      </c>
      <c r="I263" s="13" t="n">
        <v>0</v>
      </c>
      <c r="J263" s="13" t="n">
        <v>0.224592487398599</v>
      </c>
      <c r="K263" s="13" t="n">
        <v>0</v>
      </c>
      <c r="L263" s="13" t="n">
        <v>0</v>
      </c>
      <c r="M263" s="13" t="n">
        <v>0.0412731733328621</v>
      </c>
      <c r="N263" s="13" t="n">
        <v>0.0144868838398346</v>
      </c>
      <c r="O263" s="13" t="n">
        <v>0</v>
      </c>
      <c r="P263" s="13" t="n">
        <v>0</v>
      </c>
      <c r="Q263" s="14" t="n">
        <v>0.0144868838398346</v>
      </c>
      <c r="R263" s="14" t="n">
        <v>0.0267862894930275</v>
      </c>
      <c r="S263" s="13" t="n">
        <v>0.351</v>
      </c>
      <c r="T263" s="13" t="n">
        <v>0.540832049306626</v>
      </c>
      <c r="U263" s="15" t="s">
        <v>39</v>
      </c>
      <c r="W263" s="16" t="n">
        <v>-36167.3800578632</v>
      </c>
      <c r="X263" s="16" t="n">
        <f aca="false">-W263/(8.314*D263)</f>
        <v>2.6002259533472</v>
      </c>
      <c r="Y263" s="5" t="n">
        <f aca="false">X263+C263/4 - LN(AN263)</f>
        <v>2.23737244658542</v>
      </c>
      <c r="Z263" s="6" t="n">
        <f aca="false">EXP(Y263)</f>
        <v>9.36868220531569</v>
      </c>
      <c r="AA263" s="8" t="n">
        <v>0</v>
      </c>
      <c r="AB263" s="8" t="n">
        <v>0.137210362347313</v>
      </c>
      <c r="AC263" s="8" t="n">
        <v>0.155559605495548</v>
      </c>
      <c r="AD263" s="8" t="n">
        <v>0.441364371425678</v>
      </c>
      <c r="AE263" s="8" t="n">
        <v>0</v>
      </c>
      <c r="AF263" s="8" t="n">
        <v>0.224592487398599</v>
      </c>
      <c r="AG263" s="8" t="n">
        <v>0</v>
      </c>
      <c r="AH263" s="8" t="n">
        <v>0</v>
      </c>
      <c r="AI263" s="17" t="n">
        <f aca="false">R263</f>
        <v>0.0267862894930275</v>
      </c>
      <c r="AJ263" s="17" t="n">
        <f aca="false">Q263</f>
        <v>0.0144868838398346</v>
      </c>
      <c r="AK263" s="8" t="n">
        <v>0</v>
      </c>
      <c r="AL263" s="8" t="n">
        <v>0</v>
      </c>
      <c r="AM263" s="17" t="n">
        <v>-36167.3800578632</v>
      </c>
      <c r="AN263" s="9" t="n">
        <f aca="false">AJ263/AI263</f>
        <v>0.540832049306626</v>
      </c>
      <c r="AO263" s="8" t="n">
        <f aca="false">AI263-AJ263</f>
        <v>0.0122994056531929</v>
      </c>
      <c r="AP263" s="8" t="n">
        <f aca="false">AA263*$BA$3+AB263*$AW$3+AC263*$AY$3+AD263*$AX$3+AE263*$BB$3+AF263*$AZ$3+AG263*BD264</f>
        <v>4762.74749245923</v>
      </c>
      <c r="AQ263" s="8" t="n">
        <f aca="false">AP263/(D263*8.314)</f>
        <v>0.342414065362728</v>
      </c>
      <c r="AR263" s="8" t="n">
        <f aca="false">('[1]Sheet1 (4)'!AO263*$BE$3)/(8.314*'[1]Sheet1 (4)'!D263)</f>
        <v>-0.0125656231134689</v>
      </c>
      <c r="AS263" s="8" t="n">
        <f aca="false">AQ263+AR263</f>
        <v>0.329848442249259</v>
      </c>
      <c r="AT263" s="11" t="n">
        <f aca="false">EXP(AS263)</f>
        <v>1.39075733243717</v>
      </c>
      <c r="AU263" s="8" t="n">
        <v>6.20323919137329</v>
      </c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8" t="n">
        <v>1.82507160584294</v>
      </c>
    </row>
    <row r="264" customFormat="false" ht="13.8" hidden="false" customHeight="false" outlineLevel="0" collapsed="false">
      <c r="A264" s="3" t="n">
        <v>9</v>
      </c>
      <c r="B264" s="13" t="n">
        <v>0.0001</v>
      </c>
      <c r="C264" s="13" t="n">
        <v>-3.91</v>
      </c>
      <c r="D264" s="13" t="n">
        <v>1673</v>
      </c>
      <c r="E264" s="13" t="n">
        <v>0</v>
      </c>
      <c r="F264" s="13" t="n">
        <v>0.134289346851849</v>
      </c>
      <c r="G264" s="13" t="n">
        <v>0.152247960439393</v>
      </c>
      <c r="H264" s="13" t="n">
        <v>0.431968345163341</v>
      </c>
      <c r="I264" s="13" t="n">
        <v>0</v>
      </c>
      <c r="J264" s="13" t="n">
        <v>0.219811229448158</v>
      </c>
      <c r="K264" s="13" t="n">
        <v>0</v>
      </c>
      <c r="L264" s="13" t="n">
        <v>0</v>
      </c>
      <c r="M264" s="13" t="n">
        <v>0.0616831180972595</v>
      </c>
      <c r="N264" s="13" t="n">
        <v>0.0214657250978463</v>
      </c>
      <c r="O264" s="13" t="n">
        <v>0</v>
      </c>
      <c r="P264" s="13" t="n">
        <v>0</v>
      </c>
      <c r="Q264" s="14" t="n">
        <v>0.0214657250978463</v>
      </c>
      <c r="R264" s="14" t="n">
        <v>0.0402173929994132</v>
      </c>
      <c r="S264" s="13" t="n">
        <v>0.348</v>
      </c>
      <c r="T264" s="13" t="n">
        <v>0.533742331288343</v>
      </c>
      <c r="U264" s="15" t="s">
        <v>39</v>
      </c>
      <c r="W264" s="16" t="n">
        <v>-36167.3800578632</v>
      </c>
      <c r="X264" s="16" t="n">
        <f aca="false">-W264/(8.314*D264)</f>
        <v>2.6002259533472</v>
      </c>
      <c r="Y264" s="5" t="n">
        <f aca="false">X264+C264/4 - LN(AN264)</f>
        <v>2.25056803549938</v>
      </c>
      <c r="Z264" s="6" t="n">
        <f aca="false">EXP(Y264)</f>
        <v>9.49312673808914</v>
      </c>
      <c r="AA264" s="8" t="n">
        <v>0</v>
      </c>
      <c r="AB264" s="8" t="n">
        <v>0.134289346851849</v>
      </c>
      <c r="AC264" s="8" t="n">
        <v>0.152247960439393</v>
      </c>
      <c r="AD264" s="8" t="n">
        <v>0.431968345163341</v>
      </c>
      <c r="AE264" s="8" t="n">
        <v>0</v>
      </c>
      <c r="AF264" s="8" t="n">
        <v>0.219811229448158</v>
      </c>
      <c r="AG264" s="8" t="n">
        <v>0</v>
      </c>
      <c r="AH264" s="8" t="n">
        <v>0</v>
      </c>
      <c r="AI264" s="17" t="n">
        <f aca="false">R264</f>
        <v>0.0402173929994132</v>
      </c>
      <c r="AJ264" s="17" t="n">
        <f aca="false">Q264</f>
        <v>0.0214657250978463</v>
      </c>
      <c r="AK264" s="8" t="n">
        <v>0</v>
      </c>
      <c r="AL264" s="8" t="n">
        <v>0</v>
      </c>
      <c r="AM264" s="17" t="n">
        <v>-36167.3800578632</v>
      </c>
      <c r="AN264" s="9" t="n">
        <f aca="false">AJ264/AI264</f>
        <v>0.533742331288343</v>
      </c>
      <c r="AO264" s="8" t="n">
        <f aca="false">AI264-AJ264</f>
        <v>0.0187516679015669</v>
      </c>
      <c r="AP264" s="8" t="n">
        <f aca="false">AA264*$BA$3+AB264*$AW$3+AC264*$AY$3+AD264*$AX$3+AE264*$BB$3+AF264*$AZ$3+AG264*BD265</f>
        <v>4661.35530174956</v>
      </c>
      <c r="AQ264" s="8" t="n">
        <f aca="false">AP264/(D264*8.314)</f>
        <v>0.335124551847284</v>
      </c>
      <c r="AR264" s="8" t="n">
        <f aca="false">('[1]Sheet1 (4)'!AO264*$BE$3)/(8.314*'[1]Sheet1 (4)'!D264)</f>
        <v>-0.0191575429125597</v>
      </c>
      <c r="AS264" s="8" t="n">
        <f aca="false">AQ264+AR264</f>
        <v>0.315967008934724</v>
      </c>
      <c r="AT264" s="11" t="n">
        <f aca="false">EXP(AS264)</f>
        <v>1.37158500482918</v>
      </c>
      <c r="AU264" s="8" t="n">
        <v>6.25671539129892</v>
      </c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8" t="n">
        <v>1.83365534953434</v>
      </c>
    </row>
    <row r="265" customFormat="false" ht="13.8" hidden="false" customHeight="false" outlineLevel="0" collapsed="false">
      <c r="A265" s="3" t="n">
        <v>10</v>
      </c>
      <c r="B265" s="13" t="n">
        <v>0.0001</v>
      </c>
      <c r="C265" s="13" t="n">
        <v>-3.91</v>
      </c>
      <c r="D265" s="13" t="n">
        <v>1673</v>
      </c>
      <c r="E265" s="13" t="n">
        <v>0</v>
      </c>
      <c r="F265" s="13" t="n">
        <v>0.124593268701048</v>
      </c>
      <c r="G265" s="13" t="n">
        <v>0.141255218592573</v>
      </c>
      <c r="H265" s="13" t="n">
        <v>0.400778984789158</v>
      </c>
      <c r="I265" s="13" t="n">
        <v>0</v>
      </c>
      <c r="J265" s="13" t="n">
        <v>0.203940224717572</v>
      </c>
      <c r="K265" s="13" t="n">
        <v>0</v>
      </c>
      <c r="L265" s="13" t="n">
        <v>0</v>
      </c>
      <c r="M265" s="13" t="n">
        <v>0.129432303199649</v>
      </c>
      <c r="N265" s="13" t="n">
        <v>0.0486665460030682</v>
      </c>
      <c r="O265" s="13" t="n">
        <v>0</v>
      </c>
      <c r="P265" s="13" t="n">
        <v>0</v>
      </c>
      <c r="Q265" s="14" t="n">
        <v>0.0486665460030682</v>
      </c>
      <c r="R265" s="14" t="n">
        <v>0.0807657571965813</v>
      </c>
      <c r="S265" s="13" t="n">
        <v>0.376</v>
      </c>
      <c r="T265" s="13" t="n">
        <v>0.602564102564103</v>
      </c>
      <c r="U265" s="15" t="s">
        <v>39</v>
      </c>
      <c r="W265" s="16" t="n">
        <v>-36167.3800578632</v>
      </c>
      <c r="X265" s="16" t="n">
        <f aca="false">-W265/(8.314*D265)</f>
        <v>2.6002259533472</v>
      </c>
      <c r="Y265" s="5" t="n">
        <f aca="false">X265+C265/4 - LN(AN265)</f>
        <v>2.12928717832673</v>
      </c>
      <c r="Z265" s="6" t="n">
        <f aca="false">EXP(Y265)</f>
        <v>8.40887064935033</v>
      </c>
      <c r="AA265" s="8" t="n">
        <v>0</v>
      </c>
      <c r="AB265" s="8" t="n">
        <v>0.124593268701048</v>
      </c>
      <c r="AC265" s="8" t="n">
        <v>0.141255218592573</v>
      </c>
      <c r="AD265" s="8" t="n">
        <v>0.400778984789158</v>
      </c>
      <c r="AE265" s="8" t="n">
        <v>0</v>
      </c>
      <c r="AF265" s="8" t="n">
        <v>0.203940224717572</v>
      </c>
      <c r="AG265" s="8" t="n">
        <v>0</v>
      </c>
      <c r="AH265" s="8" t="n">
        <v>0</v>
      </c>
      <c r="AI265" s="17" t="n">
        <f aca="false">R265</f>
        <v>0.0807657571965813</v>
      </c>
      <c r="AJ265" s="17" t="n">
        <f aca="false">Q265</f>
        <v>0.0486665460030682</v>
      </c>
      <c r="AK265" s="8" t="n">
        <v>0</v>
      </c>
      <c r="AL265" s="8" t="n">
        <v>0</v>
      </c>
      <c r="AM265" s="17" t="n">
        <v>-36167.3800578632</v>
      </c>
      <c r="AN265" s="9" t="n">
        <f aca="false">AJ265/AI265</f>
        <v>0.602564102564102</v>
      </c>
      <c r="AO265" s="8" t="n">
        <f aca="false">AI265-AJ265</f>
        <v>0.0320992111935131</v>
      </c>
      <c r="AP265" s="8" t="n">
        <f aca="false">AA265*$BA$3+AB265*$AW$3+AC265*$AY$3+AD265*$AX$3+AE265*$BB$3+AF265*$AZ$3+AG265*BD266</f>
        <v>4324.7920050029</v>
      </c>
      <c r="AQ265" s="8" t="n">
        <f aca="false">AP265/(D265*8.314)</f>
        <v>0.310927592660727</v>
      </c>
      <c r="AR265" s="8" t="n">
        <f aca="false">('[1]Sheet1 (4)'!AO265*$BE$3)/(8.314*'[1]Sheet1 (4)'!D265)</f>
        <v>-0.0327939903333963</v>
      </c>
      <c r="AS265" s="8" t="n">
        <f aca="false">AQ265+AR265</f>
        <v>0.278133602327331</v>
      </c>
      <c r="AT265" s="11" t="n">
        <f aca="false">EXP(AS265)</f>
        <v>1.32066262902384</v>
      </c>
      <c r="AU265" s="8" t="n">
        <v>5.79078977705323</v>
      </c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8" t="n">
        <v>1.75626868591891</v>
      </c>
    </row>
    <row r="266" customFormat="false" ht="13.8" hidden="false" customHeight="false" outlineLevel="0" collapsed="false">
      <c r="A266" s="3" t="n">
        <v>11</v>
      </c>
      <c r="B266" s="13" t="n">
        <v>0.0001</v>
      </c>
      <c r="C266" s="13" t="n">
        <v>-6.91</v>
      </c>
      <c r="D266" s="13" t="n">
        <v>1673</v>
      </c>
      <c r="E266" s="13" t="n">
        <v>0</v>
      </c>
      <c r="F266" s="13" t="n">
        <v>0.139255357792389</v>
      </c>
      <c r="G266" s="13" t="n">
        <v>0.157878079692642</v>
      </c>
      <c r="H266" s="13" t="n">
        <v>0.44794250527609</v>
      </c>
      <c r="I266" s="13" t="n">
        <v>0</v>
      </c>
      <c r="J266" s="13" t="n">
        <v>0.227939833807946</v>
      </c>
      <c r="K266" s="13" t="n">
        <v>0</v>
      </c>
      <c r="L266" s="13" t="n">
        <v>0</v>
      </c>
      <c r="M266" s="13" t="n">
        <v>0.0269842234309332</v>
      </c>
      <c r="N266" s="13" t="n">
        <v>0.00275239078995519</v>
      </c>
      <c r="O266" s="13" t="n">
        <v>0</v>
      </c>
      <c r="P266" s="13" t="n">
        <v>0</v>
      </c>
      <c r="Q266" s="14" t="n">
        <v>0.00275239078995519</v>
      </c>
      <c r="R266" s="14" t="n">
        <v>0.024231832640978</v>
      </c>
      <c r="S266" s="13" t="n">
        <v>0.102</v>
      </c>
      <c r="T266" s="13" t="n">
        <v>0.11358574610245</v>
      </c>
      <c r="U266" s="15" t="s">
        <v>39</v>
      </c>
      <c r="W266" s="16" t="n">
        <v>-36167.3800578632</v>
      </c>
      <c r="X266" s="16" t="n">
        <f aca="false">-W266/(8.314*D266)</f>
        <v>2.6002259533472</v>
      </c>
      <c r="Y266" s="5" t="n">
        <f aca="false">X266+C266/4 - LN(AN266)</f>
        <v>3.04792320836513</v>
      </c>
      <c r="Z266" s="6" t="n">
        <f aca="false">EXP(Y266)</f>
        <v>21.0715377562805</v>
      </c>
      <c r="AA266" s="8" t="n">
        <v>0</v>
      </c>
      <c r="AB266" s="8" t="n">
        <v>0.139255357792389</v>
      </c>
      <c r="AC266" s="8" t="n">
        <v>0.157878079692642</v>
      </c>
      <c r="AD266" s="8" t="n">
        <v>0.44794250527609</v>
      </c>
      <c r="AE266" s="8" t="n">
        <v>0</v>
      </c>
      <c r="AF266" s="8" t="n">
        <v>0.227939833807946</v>
      </c>
      <c r="AG266" s="8" t="n">
        <v>0</v>
      </c>
      <c r="AH266" s="8" t="n">
        <v>0</v>
      </c>
      <c r="AI266" s="17" t="n">
        <f aca="false">R266</f>
        <v>0.024231832640978</v>
      </c>
      <c r="AJ266" s="17" t="n">
        <f aca="false">Q266</f>
        <v>0.00275239078995519</v>
      </c>
      <c r="AK266" s="8" t="n">
        <v>0</v>
      </c>
      <c r="AL266" s="8" t="n">
        <v>0</v>
      </c>
      <c r="AM266" s="17" t="n">
        <v>-36167.3800578632</v>
      </c>
      <c r="AN266" s="9" t="n">
        <f aca="false">AJ266/AI266</f>
        <v>0.11358574610245</v>
      </c>
      <c r="AO266" s="8" t="n">
        <f aca="false">AI266-AJ266</f>
        <v>0.0214794418510228</v>
      </c>
      <c r="AP266" s="8" t="n">
        <f aca="false">AA266*$BA$3+AB266*$AW$3+AC266*$AY$3+AD266*$AX$3+AE266*$BB$3+AF266*$AZ$3+AG266*BD267</f>
        <v>4833.73190472589</v>
      </c>
      <c r="AQ266" s="8" t="n">
        <f aca="false">AP266/(D266*8.314)</f>
        <v>0.347517435050098</v>
      </c>
      <c r="AR266" s="8" t="n">
        <f aca="false">('[1]Sheet1 (4)'!AO266*$BE$3)/(8.314*'[1]Sheet1 (4)'!D266)</f>
        <v>-0.0219443588249777</v>
      </c>
      <c r="AS266" s="8" t="n">
        <f aca="false">AQ266+AR266</f>
        <v>0.32557307622512</v>
      </c>
      <c r="AT266" s="11" t="n">
        <f aca="false">EXP(AS266)</f>
        <v>1.38482402835137</v>
      </c>
      <c r="AU266" s="8" t="n">
        <v>10.0833446288489</v>
      </c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8" t="n">
        <v>2.31088501602454</v>
      </c>
    </row>
    <row r="267" customFormat="false" ht="13.8" hidden="false" customHeight="false" outlineLevel="0" collapsed="false">
      <c r="A267" s="3" t="n">
        <v>12</v>
      </c>
      <c r="B267" s="13" t="n">
        <v>0.0001</v>
      </c>
      <c r="C267" s="13" t="n">
        <v>-6.91</v>
      </c>
      <c r="D267" s="13" t="n">
        <v>1673</v>
      </c>
      <c r="E267" s="13" t="n">
        <v>0</v>
      </c>
      <c r="F267" s="13" t="n">
        <v>0.136685066399041</v>
      </c>
      <c r="G267" s="13" t="n">
        <v>0.154964061331946</v>
      </c>
      <c r="H267" s="13" t="n">
        <v>0.439674652718904</v>
      </c>
      <c r="I267" s="13" t="n">
        <v>0</v>
      </c>
      <c r="J267" s="13" t="n">
        <v>0.223732657852022</v>
      </c>
      <c r="K267" s="13" t="n">
        <v>0</v>
      </c>
      <c r="L267" s="13" t="n">
        <v>0</v>
      </c>
      <c r="M267" s="13" t="n">
        <v>0.0449435616980873</v>
      </c>
      <c r="N267" s="13" t="n">
        <v>0.00408986411452594</v>
      </c>
      <c r="O267" s="13" t="n">
        <v>0</v>
      </c>
      <c r="P267" s="13" t="n">
        <v>0</v>
      </c>
      <c r="Q267" s="14" t="n">
        <v>0.00408986411452594</v>
      </c>
      <c r="R267" s="14" t="n">
        <v>0.0408536975835613</v>
      </c>
      <c r="S267" s="13" t="n">
        <v>0.091</v>
      </c>
      <c r="T267" s="13" t="n">
        <v>0.1001100110011</v>
      </c>
      <c r="U267" s="15" t="s">
        <v>39</v>
      </c>
      <c r="W267" s="16" t="n">
        <v>-36167.3800578632</v>
      </c>
      <c r="X267" s="16" t="n">
        <f aca="false">-W267/(8.314*D267)</f>
        <v>2.6002259533472</v>
      </c>
      <c r="Y267" s="5" t="n">
        <f aca="false">X267+C267/4 - LN(AN267)</f>
        <v>3.17421154100783</v>
      </c>
      <c r="Z267" s="6" t="n">
        <f aca="false">EXP(Y267)</f>
        <v>23.9079619874057</v>
      </c>
      <c r="AA267" s="8" t="n">
        <v>0</v>
      </c>
      <c r="AB267" s="8" t="n">
        <v>0.136685066399041</v>
      </c>
      <c r="AC267" s="8" t="n">
        <v>0.154964061331946</v>
      </c>
      <c r="AD267" s="8" t="n">
        <v>0.439674652718904</v>
      </c>
      <c r="AE267" s="8" t="n">
        <v>0</v>
      </c>
      <c r="AF267" s="8" t="n">
        <v>0.223732657852022</v>
      </c>
      <c r="AG267" s="8" t="n">
        <v>0</v>
      </c>
      <c r="AH267" s="8" t="n">
        <v>0</v>
      </c>
      <c r="AI267" s="17" t="n">
        <f aca="false">R267</f>
        <v>0.0408536975835613</v>
      </c>
      <c r="AJ267" s="17" t="n">
        <f aca="false">Q267</f>
        <v>0.00408986411452594</v>
      </c>
      <c r="AK267" s="8" t="n">
        <v>0</v>
      </c>
      <c r="AL267" s="8" t="n">
        <v>0</v>
      </c>
      <c r="AM267" s="17" t="n">
        <v>-36167.3800578632</v>
      </c>
      <c r="AN267" s="9" t="n">
        <f aca="false">AJ267/AI267</f>
        <v>0.1001100110011</v>
      </c>
      <c r="AO267" s="8" t="n">
        <f aca="false">AI267-AJ267</f>
        <v>0.0367638334690354</v>
      </c>
      <c r="AP267" s="8" t="n">
        <f aca="false">AA267*$BA$3+AB267*$AW$3+AC267*$AY$3+AD267*$AX$3+AE267*$BB$3+AF267*$AZ$3+AG267*BD268</f>
        <v>4744.51379700332</v>
      </c>
      <c r="AQ267" s="8" t="n">
        <f aca="false">AP267/(D267*8.314)</f>
        <v>0.341103167861332</v>
      </c>
      <c r="AR267" s="8" t="n">
        <f aca="false">('[1]Sheet1 (4)'!AO267*$BE$3)/(8.314*'[1]Sheet1 (4)'!D267)</f>
        <v>-0.0375595771539016</v>
      </c>
      <c r="AS267" s="8" t="n">
        <f aca="false">AQ267+AR267</f>
        <v>0.30354359070743</v>
      </c>
      <c r="AT267" s="11" t="n">
        <f aca="false">EXP(AS267)</f>
        <v>1.35465063983474</v>
      </c>
      <c r="AU267" s="8" t="n">
        <v>11.3022104631054</v>
      </c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8" t="n">
        <v>2.42499832279196</v>
      </c>
    </row>
    <row r="268" customFormat="false" ht="13.8" hidden="false" customHeight="false" outlineLevel="0" collapsed="false">
      <c r="A268" s="3" t="n">
        <v>13</v>
      </c>
      <c r="B268" s="13" t="n">
        <v>0.0001</v>
      </c>
      <c r="C268" s="13" t="n">
        <v>-6.91</v>
      </c>
      <c r="D268" s="13" t="n">
        <v>1673</v>
      </c>
      <c r="E268" s="13" t="n">
        <v>0</v>
      </c>
      <c r="F268" s="13" t="n">
        <v>0.134289346851849</v>
      </c>
      <c r="G268" s="13" t="n">
        <v>0.152247960439393</v>
      </c>
      <c r="H268" s="13" t="n">
        <v>0.431968345163341</v>
      </c>
      <c r="I268" s="13" t="n">
        <v>0</v>
      </c>
      <c r="J268" s="13" t="n">
        <v>0.219811229448158</v>
      </c>
      <c r="K268" s="13" t="n">
        <v>0</v>
      </c>
      <c r="L268" s="13" t="n">
        <v>0</v>
      </c>
      <c r="M268" s="13" t="n">
        <v>0.0616831180972595</v>
      </c>
      <c r="N268" s="13" t="n">
        <v>0.00536643127446157</v>
      </c>
      <c r="O268" s="13" t="n">
        <v>0</v>
      </c>
      <c r="P268" s="13" t="n">
        <v>0</v>
      </c>
      <c r="Q268" s="14" t="n">
        <v>0.00536643127446157</v>
      </c>
      <c r="R268" s="14" t="n">
        <v>0.0563166868227979</v>
      </c>
      <c r="S268" s="13" t="n">
        <v>0.087</v>
      </c>
      <c r="T268" s="13" t="n">
        <v>0.0952902519167579</v>
      </c>
      <c r="U268" s="15" t="s">
        <v>39</v>
      </c>
      <c r="W268" s="16" t="n">
        <v>-36167.3800578632</v>
      </c>
      <c r="X268" s="16" t="n">
        <f aca="false">-W268/(8.314*D268)</f>
        <v>2.6002259533472</v>
      </c>
      <c r="Y268" s="5" t="n">
        <f aca="false">X268+C268/4 - LN(AN268)</f>
        <v>3.22355371528759</v>
      </c>
      <c r="Z268" s="6" t="n">
        <f aca="false">EXP(Y268)</f>
        <v>25.1172212207381</v>
      </c>
      <c r="AA268" s="8" t="n">
        <v>0</v>
      </c>
      <c r="AB268" s="8" t="n">
        <v>0.134289346851849</v>
      </c>
      <c r="AC268" s="8" t="n">
        <v>0.152247960439393</v>
      </c>
      <c r="AD268" s="8" t="n">
        <v>0.431968345163341</v>
      </c>
      <c r="AE268" s="8" t="n">
        <v>0</v>
      </c>
      <c r="AF268" s="8" t="n">
        <v>0.219811229448158</v>
      </c>
      <c r="AG268" s="8" t="n">
        <v>0</v>
      </c>
      <c r="AH268" s="8" t="n">
        <v>0</v>
      </c>
      <c r="AI268" s="17" t="n">
        <f aca="false">R268</f>
        <v>0.0563166868227979</v>
      </c>
      <c r="AJ268" s="17" t="n">
        <f aca="false">Q268</f>
        <v>0.00536643127446157</v>
      </c>
      <c r="AK268" s="8" t="n">
        <v>0</v>
      </c>
      <c r="AL268" s="8" t="n">
        <v>0</v>
      </c>
      <c r="AM268" s="17" t="n">
        <v>-36167.3800578632</v>
      </c>
      <c r="AN268" s="9" t="n">
        <f aca="false">AJ268/AI268</f>
        <v>0.0952902519167579</v>
      </c>
      <c r="AO268" s="8" t="n">
        <f aca="false">AI268-AJ268</f>
        <v>0.0509502555483363</v>
      </c>
      <c r="AP268" s="8" t="n">
        <f aca="false">AA268*$BA$3+AB268*$AW$3+AC268*$AY$3+AD268*$AX$3+AE268*$BB$3+AF268*$AZ$3+AG268*BD269</f>
        <v>4661.35530174956</v>
      </c>
      <c r="AQ268" s="8" t="n">
        <f aca="false">AP268/(D268*8.314)</f>
        <v>0.335124551847284</v>
      </c>
      <c r="AR268" s="8" t="n">
        <f aca="false">('[1]Sheet1 (4)'!AO268*$BE$3)/(8.314*'[1]Sheet1 (4)'!D268)</f>
        <v>-0.0520530606768891</v>
      </c>
      <c r="AS268" s="8" t="n">
        <f aca="false">AQ268+AR268</f>
        <v>0.283071491170395</v>
      </c>
      <c r="AT268" s="11" t="n">
        <f aca="false">EXP(AS268)</f>
        <v>1.3272000415099</v>
      </c>
      <c r="AU268" s="8" t="n">
        <v>11.8218523234781</v>
      </c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8" t="n">
        <v>2.46994971065423</v>
      </c>
    </row>
    <row r="269" customFormat="false" ht="13.8" hidden="false" customHeight="false" outlineLevel="0" collapsed="false">
      <c r="A269" s="3" t="n">
        <v>14</v>
      </c>
      <c r="B269" s="13" t="n">
        <v>0.0001</v>
      </c>
      <c r="C269" s="13" t="n">
        <v>-6.91</v>
      </c>
      <c r="D269" s="13" t="n">
        <v>1673</v>
      </c>
      <c r="E269" s="13" t="n">
        <v>0</v>
      </c>
      <c r="F269" s="13" t="n">
        <v>0.111936088570533</v>
      </c>
      <c r="G269" s="13" t="n">
        <v>0.126905384410187</v>
      </c>
      <c r="H269" s="13" t="n">
        <v>0.360064652017514</v>
      </c>
      <c r="I269" s="13" t="n">
        <v>0</v>
      </c>
      <c r="J269" s="13" t="n">
        <v>0.183222346560753</v>
      </c>
      <c r="K269" s="13" t="n">
        <v>0</v>
      </c>
      <c r="L269" s="13" t="n">
        <v>0</v>
      </c>
      <c r="M269" s="13" t="n">
        <v>0.217871528441014</v>
      </c>
      <c r="N269" s="13" t="n">
        <v>0.047495993200141</v>
      </c>
      <c r="O269" s="13" t="n">
        <v>0</v>
      </c>
      <c r="P269" s="13" t="n">
        <v>0</v>
      </c>
      <c r="Q269" s="14" t="n">
        <v>0.047495993200141</v>
      </c>
      <c r="R269" s="14" t="n">
        <v>0.170375535240873</v>
      </c>
      <c r="S269" s="13" t="n">
        <v>0.218</v>
      </c>
      <c r="T269" s="13" t="n">
        <v>0.278772378516624</v>
      </c>
      <c r="U269" s="15" t="s">
        <v>39</v>
      </c>
      <c r="W269" s="16" t="n">
        <v>-36167.3800578632</v>
      </c>
      <c r="X269" s="16" t="n">
        <f aca="false">-W269/(8.314*D269)</f>
        <v>2.6002259533472</v>
      </c>
      <c r="Y269" s="5" t="n">
        <f aca="false">X269+C269/4 - LN(AN269)</f>
        <v>2.15008563110342</v>
      </c>
      <c r="Z269" s="6" t="n">
        <f aca="false">EXP(Y269)</f>
        <v>8.58559355955112</v>
      </c>
      <c r="AA269" s="8" t="n">
        <v>0</v>
      </c>
      <c r="AB269" s="8" t="n">
        <v>0.111936088570533</v>
      </c>
      <c r="AC269" s="8" t="n">
        <v>0.126905384410187</v>
      </c>
      <c r="AD269" s="8" t="n">
        <v>0.360064652017514</v>
      </c>
      <c r="AE269" s="8" t="n">
        <v>0</v>
      </c>
      <c r="AF269" s="8" t="n">
        <v>0.183222346560753</v>
      </c>
      <c r="AG269" s="8" t="n">
        <v>0</v>
      </c>
      <c r="AH269" s="8" t="n">
        <v>0</v>
      </c>
      <c r="AI269" s="17" t="n">
        <f aca="false">R269</f>
        <v>0.170375535240873</v>
      </c>
      <c r="AJ269" s="17" t="n">
        <f aca="false">Q269</f>
        <v>0.047495993200141</v>
      </c>
      <c r="AK269" s="8" t="n">
        <v>0</v>
      </c>
      <c r="AL269" s="8" t="n">
        <v>0</v>
      </c>
      <c r="AM269" s="17" t="n">
        <v>-36167.3800578632</v>
      </c>
      <c r="AN269" s="9" t="n">
        <f aca="false">AJ269/AI269</f>
        <v>0.278772378516624</v>
      </c>
      <c r="AO269" s="8" t="n">
        <f aca="false">AI269-AJ269</f>
        <v>0.122879542040732</v>
      </c>
      <c r="AP269" s="8" t="n">
        <f aca="false">AA269*$BA$3+AB269*$AW$3+AC269*$AY$3+AD269*$AX$3+AE269*$BB$3+AF269*$AZ$3+AG269*BD270</f>
        <v>3885.44506431325</v>
      </c>
      <c r="AQ269" s="8" t="n">
        <f aca="false">AP269/(D269*8.314)</f>
        <v>0.279341082499438</v>
      </c>
      <c r="AR269" s="8" t="n">
        <f aca="false">('[1]Sheet1 (4)'!AO269*$BE$3)/(8.314*'[1]Sheet1 (4)'!D269)</f>
        <v>-0.125539238006892</v>
      </c>
      <c r="AS269" s="8" t="n">
        <f aca="false">AQ269+AR269</f>
        <v>0.153801844492546</v>
      </c>
      <c r="AT269" s="11" t="n">
        <f aca="false">EXP(AS269)</f>
        <v>1.1662597630848</v>
      </c>
      <c r="AU269" s="8" t="n">
        <v>4.71789519331465</v>
      </c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8" t="n">
        <v>1.55136276651972</v>
      </c>
    </row>
    <row r="270" customFormat="false" ht="13.8" hidden="false" customHeight="false" outlineLevel="0" collapsed="false">
      <c r="A270" s="3" t="n">
        <v>12.5</v>
      </c>
      <c r="B270" s="13" t="n">
        <v>0.0001</v>
      </c>
      <c r="C270" s="13" t="n">
        <v>-0.72</v>
      </c>
      <c r="D270" s="13" t="n">
        <v>1673.15</v>
      </c>
      <c r="E270" s="13" t="n">
        <v>0.0845369078984282</v>
      </c>
      <c r="F270" s="13" t="n">
        <v>0.0317013404619106</v>
      </c>
      <c r="G270" s="13" t="n">
        <v>0.167526735129434</v>
      </c>
      <c r="H270" s="13" t="n">
        <v>0.540566561061616</v>
      </c>
      <c r="I270" s="13" t="n">
        <v>0.0121109612733919</v>
      </c>
      <c r="J270" s="13" t="n">
        <v>0.0758819387564463</v>
      </c>
      <c r="K270" s="13" t="n">
        <v>0.0187153555497773</v>
      </c>
      <c r="L270" s="13" t="n">
        <v>0</v>
      </c>
      <c r="M270" s="13" t="n">
        <v>0.0689601998689956</v>
      </c>
      <c r="N270" s="13" t="n">
        <v>0</v>
      </c>
      <c r="O270" s="13" t="n">
        <v>0</v>
      </c>
      <c r="P270" s="13" t="n">
        <v>0</v>
      </c>
      <c r="Q270" s="14" t="n">
        <v>0.0494858394259913</v>
      </c>
      <c r="R270" s="14" t="n">
        <v>0.0194743604430044</v>
      </c>
      <c r="S270" s="13" t="n">
        <v>0.7176</v>
      </c>
      <c r="T270" s="13" t="n">
        <v>2.54107648725213</v>
      </c>
      <c r="U270" s="15" t="s">
        <v>40</v>
      </c>
      <c r="W270" s="16" t="n">
        <v>-36170.1088553908</v>
      </c>
      <c r="X270" s="16" t="n">
        <f aca="false">-W270/(8.314*D270)</f>
        <v>2.60018900703285</v>
      </c>
      <c r="Y270" s="5" t="n">
        <f aca="false">X270+C270/4 - LN(AN270)</f>
        <v>1.48760120190735</v>
      </c>
      <c r="Z270" s="6" t="n">
        <f aca="false">EXP(Y270)</f>
        <v>4.42646457857332</v>
      </c>
      <c r="AA270" s="8" t="n">
        <v>0.0845369078984282</v>
      </c>
      <c r="AB270" s="8" t="n">
        <v>0.0317013404619106</v>
      </c>
      <c r="AC270" s="8" t="n">
        <v>0.167526735129434</v>
      </c>
      <c r="AD270" s="8" t="n">
        <v>0.540566561061616</v>
      </c>
      <c r="AE270" s="8" t="n">
        <v>0.0121109612733919</v>
      </c>
      <c r="AF270" s="8" t="n">
        <v>0.0758819387564463</v>
      </c>
      <c r="AG270" s="8" t="n">
        <v>0.0187153555497773</v>
      </c>
      <c r="AH270" s="8" t="n">
        <v>0</v>
      </c>
      <c r="AI270" s="17" t="n">
        <f aca="false">R270</f>
        <v>0.0194743604430044</v>
      </c>
      <c r="AJ270" s="17" t="n">
        <f aca="false">Q270</f>
        <v>0.0494858394259913</v>
      </c>
      <c r="AK270" s="8" t="n">
        <v>0</v>
      </c>
      <c r="AL270" s="8" t="n">
        <v>0</v>
      </c>
      <c r="AM270" s="17" t="n">
        <v>-36170.1088553908</v>
      </c>
      <c r="AN270" s="9" t="n">
        <f aca="false">AJ270/AI270</f>
        <v>2.54107648725212</v>
      </c>
      <c r="AO270" s="8" t="n">
        <f aca="false">AI270-AJ270</f>
        <v>-0.0300114789829869</v>
      </c>
      <c r="AP270" s="8" t="n">
        <f aca="false">AA270*$BA$3+AB270*$AW$3+AC270*$AY$3+AD270*$AX$3+AE270*$BB$3+AF270*$AZ$3+AG270*BD271</f>
        <v>6387.70255409148</v>
      </c>
      <c r="AQ270" s="8" t="n">
        <f aca="false">AP270/(D270*8.314)</f>
        <v>0.459197787536347</v>
      </c>
      <c r="AR270" s="8" t="n">
        <f aca="false">('[1]Sheet1 (4)'!AO270*$BE$3)/(8.314*'[1]Sheet1 (4)'!D270)</f>
        <v>0.0306583208946932</v>
      </c>
      <c r="AS270" s="8" t="n">
        <f aca="false">AQ270+AR270</f>
        <v>0.489856108431041</v>
      </c>
      <c r="AT270" s="11" t="n">
        <f aca="false">EXP(AS270)</f>
        <v>1.63208136031102</v>
      </c>
      <c r="AU270" s="8" t="e">
        <f aca="false">#NUM!</f>
        <v>#NUM!</v>
      </c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8" t="e">
        <f aca="false">#NUM!</f>
        <v>#NUM!</v>
      </c>
    </row>
    <row r="271" customFormat="false" ht="13.8" hidden="false" customHeight="false" outlineLevel="0" collapsed="false">
      <c r="A271" s="3" t="n">
        <v>0</v>
      </c>
      <c r="B271" s="13" t="n">
        <v>0.0001</v>
      </c>
      <c r="C271" s="13" t="n">
        <v>-0.68</v>
      </c>
      <c r="D271" s="13" t="n">
        <v>1574.15</v>
      </c>
      <c r="E271" s="13" t="n">
        <v>0</v>
      </c>
      <c r="F271" s="13" t="n">
        <v>0.156101971488019</v>
      </c>
      <c r="G271" s="13" t="n">
        <v>0.128636186700716</v>
      </c>
      <c r="H271" s="13" t="n">
        <v>0.55687932939726</v>
      </c>
      <c r="I271" s="13" t="n">
        <v>0</v>
      </c>
      <c r="J271" s="13" t="n">
        <v>0.117349037613851</v>
      </c>
      <c r="K271" s="13" t="n">
        <v>0</v>
      </c>
      <c r="L271" s="13" t="n">
        <v>0</v>
      </c>
      <c r="M271" s="13" t="n">
        <v>0.0107137009922072</v>
      </c>
      <c r="N271" s="13" t="n">
        <v>0.0303197738079465</v>
      </c>
      <c r="O271" s="13" t="n">
        <v>0</v>
      </c>
      <c r="P271" s="13" t="n">
        <v>0</v>
      </c>
      <c r="Q271" s="14" t="n">
        <v>0.0303197738079465</v>
      </c>
      <c r="R271" s="14" t="n">
        <v>0.0107137009922072</v>
      </c>
      <c r="S271" s="13" t="n">
        <v>0.738903394255875</v>
      </c>
      <c r="T271" s="13" t="n">
        <v>2.83</v>
      </c>
      <c r="U271" s="15" t="s">
        <v>41</v>
      </c>
      <c r="W271" s="16" t="n">
        <v>-34296.3733067594</v>
      </c>
      <c r="X271" s="16" t="n">
        <f aca="false">-W271/(8.314*D271)</f>
        <v>2.62054766716447</v>
      </c>
      <c r="Y271" s="5" t="n">
        <f aca="false">X271+C271/4 - LN(AN271)</f>
        <v>1.41027095550932</v>
      </c>
      <c r="Z271" s="6" t="n">
        <f aca="false">EXP(Y271)</f>
        <v>4.09706537612357</v>
      </c>
      <c r="AA271" s="8" t="n">
        <v>0</v>
      </c>
      <c r="AB271" s="8" t="n">
        <v>0.156101971488019</v>
      </c>
      <c r="AC271" s="8" t="n">
        <v>0.128636186700716</v>
      </c>
      <c r="AD271" s="8" t="n">
        <v>0.55687932939726</v>
      </c>
      <c r="AE271" s="8" t="n">
        <v>0</v>
      </c>
      <c r="AF271" s="8" t="n">
        <v>0.117349037613851</v>
      </c>
      <c r="AG271" s="8" t="n">
        <v>0</v>
      </c>
      <c r="AH271" s="8" t="n">
        <v>0</v>
      </c>
      <c r="AI271" s="17" t="n">
        <f aca="false">R271</f>
        <v>0.0107137009922072</v>
      </c>
      <c r="AJ271" s="17" t="n">
        <f aca="false">Q271</f>
        <v>0.0303197738079465</v>
      </c>
      <c r="AK271" s="8" t="n">
        <v>0</v>
      </c>
      <c r="AL271" s="8" t="n">
        <v>0</v>
      </c>
      <c r="AM271" s="17" t="n">
        <v>-34296.3733067594</v>
      </c>
      <c r="AN271" s="9" t="n">
        <f aca="false">AJ271/AI271</f>
        <v>2.83000000000001</v>
      </c>
      <c r="AO271" s="8" t="n">
        <f aca="false">AI271-AJ271</f>
        <v>-0.0196060728157393</v>
      </c>
      <c r="AP271" s="8" t="n">
        <f aca="false">AA271*$BA$3+AB271*$AW$3+AC271*$AY$3+AD271*$AX$3+AE271*$BB$3+AF271*$AZ$3+AG271*BD272</f>
        <v>11720.7421732953</v>
      </c>
      <c r="AQ271" s="8" t="n">
        <f aca="false">AP271/(D271*8.314)</f>
        <v>0.895568848780042</v>
      </c>
      <c r="AR271" s="8" t="n">
        <f aca="false">('[1]Sheet1 (4)'!AO271*$BE$3)/(8.314*'[1]Sheet1 (4)'!D271)</f>
        <v>0.0212882686710257</v>
      </c>
      <c r="AS271" s="8" t="n">
        <f aca="false">AQ271+AR271</f>
        <v>0.916857117451068</v>
      </c>
      <c r="AT271" s="11" t="n">
        <f aca="false">EXP(AS271)</f>
        <v>2.50141636500877</v>
      </c>
      <c r="AU271" s="8" t="n">
        <v>2.99542434318213</v>
      </c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8" t="n">
        <v>1.09708590539836</v>
      </c>
    </row>
    <row r="272" customFormat="false" ht="13.8" hidden="false" customHeight="false" outlineLevel="0" collapsed="false">
      <c r="A272" s="3" t="n">
        <v>1</v>
      </c>
      <c r="B272" s="13" t="n">
        <v>0.0001</v>
      </c>
      <c r="C272" s="13" t="n">
        <v>-0.68</v>
      </c>
      <c r="D272" s="13" t="n">
        <v>1574.15</v>
      </c>
      <c r="E272" s="13" t="n">
        <v>0</v>
      </c>
      <c r="F272" s="13" t="n">
        <v>0.150586755300529</v>
      </c>
      <c r="G272" s="13" t="n">
        <v>0.125268613386524</v>
      </c>
      <c r="H272" s="13" t="n">
        <v>0.539040648948909</v>
      </c>
      <c r="I272" s="13" t="n">
        <v>0</v>
      </c>
      <c r="J272" s="13" t="n">
        <v>0.113782902792377</v>
      </c>
      <c r="K272" s="13" t="n">
        <v>0</v>
      </c>
      <c r="L272" s="13" t="n">
        <v>0</v>
      </c>
      <c r="M272" s="13" t="n">
        <v>0.01857319780512</v>
      </c>
      <c r="N272" s="13" t="n">
        <v>0.0527478817665409</v>
      </c>
      <c r="O272" s="13" t="n">
        <v>0</v>
      </c>
      <c r="P272" s="13" t="n">
        <v>0</v>
      </c>
      <c r="Q272" s="14" t="n">
        <v>0.0527478817665409</v>
      </c>
      <c r="R272" s="14" t="n">
        <v>0.01857319780512</v>
      </c>
      <c r="S272" s="13" t="n">
        <v>0.739583333333333</v>
      </c>
      <c r="T272" s="13" t="n">
        <v>2.84</v>
      </c>
      <c r="U272" s="15" t="s">
        <v>41</v>
      </c>
      <c r="W272" s="16" t="n">
        <v>-34296.3733067594</v>
      </c>
      <c r="X272" s="16" t="n">
        <f aca="false">-W272/(8.314*D272)</f>
        <v>2.62054766716447</v>
      </c>
      <c r="Y272" s="5" t="n">
        <f aca="false">X272+C272/4 - LN(AN272)</f>
        <v>1.40674361499135</v>
      </c>
      <c r="Z272" s="6" t="n">
        <f aca="false">EXP(Y272)</f>
        <v>4.08263908958793</v>
      </c>
      <c r="AA272" s="8" t="n">
        <v>0</v>
      </c>
      <c r="AB272" s="8" t="n">
        <v>0.150586755300529</v>
      </c>
      <c r="AC272" s="8" t="n">
        <v>0.125268613386524</v>
      </c>
      <c r="AD272" s="8" t="n">
        <v>0.539040648948909</v>
      </c>
      <c r="AE272" s="8" t="n">
        <v>0</v>
      </c>
      <c r="AF272" s="8" t="n">
        <v>0.113782902792377</v>
      </c>
      <c r="AG272" s="8" t="n">
        <v>0</v>
      </c>
      <c r="AH272" s="8" t="n">
        <v>0</v>
      </c>
      <c r="AI272" s="17" t="n">
        <f aca="false">R272</f>
        <v>0.01857319780512</v>
      </c>
      <c r="AJ272" s="17" t="n">
        <f aca="false">Q272</f>
        <v>0.0527478817665409</v>
      </c>
      <c r="AK272" s="8" t="n">
        <v>0</v>
      </c>
      <c r="AL272" s="8" t="n">
        <v>0</v>
      </c>
      <c r="AM272" s="17" t="n">
        <v>-34296.3733067594</v>
      </c>
      <c r="AN272" s="9" t="n">
        <f aca="false">AJ272/AI272</f>
        <v>2.84</v>
      </c>
      <c r="AO272" s="8" t="n">
        <f aca="false">AI272-AJ272</f>
        <v>-0.0341746839614209</v>
      </c>
      <c r="AP272" s="8" t="n">
        <f aca="false">AA272*$BA$3+AB272*$AW$3+AC272*$AY$3+AD272*$AX$3+AE272*$BB$3+AF272*$AZ$3+AG272*BD273</f>
        <v>11329.567611108</v>
      </c>
      <c r="AQ272" s="8" t="n">
        <f aca="false">AP272/(D272*8.314)</f>
        <v>0.865679636377755</v>
      </c>
      <c r="AR272" s="8" t="n">
        <f aca="false">('[1]Sheet1 (4)'!AO272*$BE$3)/(8.314*'[1]Sheet1 (4)'!D272)</f>
        <v>0.0371068627947808</v>
      </c>
      <c r="AS272" s="8" t="n">
        <f aca="false">AQ272+AR272</f>
        <v>0.902786499172536</v>
      </c>
      <c r="AT272" s="11" t="n">
        <f aca="false">EXP(AS272)</f>
        <v>2.46646635095612</v>
      </c>
      <c r="AU272" s="8" t="n">
        <v>2.98487707436811</v>
      </c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8" t="n">
        <v>1.09355856488039</v>
      </c>
    </row>
    <row r="273" customFormat="false" ht="13.8" hidden="false" customHeight="false" outlineLevel="0" collapsed="false">
      <c r="A273" s="3" t="n">
        <v>2</v>
      </c>
      <c r="B273" s="13" t="n">
        <v>0.0001</v>
      </c>
      <c r="C273" s="13" t="n">
        <v>-0.68</v>
      </c>
      <c r="D273" s="13" t="n">
        <v>1574.15</v>
      </c>
      <c r="E273" s="13" t="n">
        <v>0</v>
      </c>
      <c r="F273" s="13" t="n">
        <v>0.13762737416153</v>
      </c>
      <c r="G273" s="13" t="n">
        <v>0.114547148512037</v>
      </c>
      <c r="H273" s="13" t="n">
        <v>0.493406718337185</v>
      </c>
      <c r="I273" s="13" t="n">
        <v>0</v>
      </c>
      <c r="J273" s="13" t="n">
        <v>0.103490144223332</v>
      </c>
      <c r="K273" s="13" t="n">
        <v>0</v>
      </c>
      <c r="L273" s="13" t="n">
        <v>0</v>
      </c>
      <c r="M273" s="13" t="n">
        <v>0.0379217625039992</v>
      </c>
      <c r="N273" s="13" t="n">
        <v>0.113006852261918</v>
      </c>
      <c r="O273" s="13" t="n">
        <v>0</v>
      </c>
      <c r="P273" s="13" t="n">
        <v>0</v>
      </c>
      <c r="Q273" s="14" t="n">
        <v>0.113006852261918</v>
      </c>
      <c r="R273" s="14" t="n">
        <v>0.0379217625039992</v>
      </c>
      <c r="S273" s="13" t="n">
        <v>0.748743718592965</v>
      </c>
      <c r="T273" s="13" t="n">
        <v>2.98</v>
      </c>
      <c r="U273" s="15" t="s">
        <v>41</v>
      </c>
      <c r="W273" s="16" t="n">
        <v>-34296.3733067594</v>
      </c>
      <c r="X273" s="16" t="n">
        <f aca="false">-W273/(8.314*D273)</f>
        <v>2.62054766716447</v>
      </c>
      <c r="Y273" s="5" t="n">
        <f aca="false">X273+C273/4 - LN(AN273)</f>
        <v>1.35862436664715</v>
      </c>
      <c r="Z273" s="6" t="n">
        <f aca="false">EXP(Y273)</f>
        <v>3.89083725316433</v>
      </c>
      <c r="AA273" s="8" t="n">
        <v>0</v>
      </c>
      <c r="AB273" s="8" t="n">
        <v>0.13762737416153</v>
      </c>
      <c r="AC273" s="8" t="n">
        <v>0.114547148512037</v>
      </c>
      <c r="AD273" s="8" t="n">
        <v>0.493406718337185</v>
      </c>
      <c r="AE273" s="8" t="n">
        <v>0</v>
      </c>
      <c r="AF273" s="8" t="n">
        <v>0.103490144223332</v>
      </c>
      <c r="AG273" s="8" t="n">
        <v>0</v>
      </c>
      <c r="AH273" s="8" t="n">
        <v>0</v>
      </c>
      <c r="AI273" s="17" t="n">
        <f aca="false">R273</f>
        <v>0.0379217625039992</v>
      </c>
      <c r="AJ273" s="17" t="n">
        <f aca="false">Q273</f>
        <v>0.113006852261918</v>
      </c>
      <c r="AK273" s="8" t="n">
        <v>0</v>
      </c>
      <c r="AL273" s="8" t="n">
        <v>0</v>
      </c>
      <c r="AM273" s="17" t="n">
        <v>-34296.3733067594</v>
      </c>
      <c r="AN273" s="9" t="n">
        <f aca="false">AJ273/AI273</f>
        <v>2.98000000000001</v>
      </c>
      <c r="AO273" s="8" t="n">
        <f aca="false">AI273-AJ273</f>
        <v>-0.0750850897579188</v>
      </c>
      <c r="AP273" s="8" t="n">
        <f aca="false">AA273*$BA$3+AB273*$AW$3+AC273*$AY$3+AD273*$AX$3+AE273*$BB$3+AF273*$AZ$3+AG273*BD274</f>
        <v>10389.5410441615</v>
      </c>
      <c r="AQ273" s="8" t="n">
        <f aca="false">AP273/(D273*8.314)</f>
        <v>0.793853253889704</v>
      </c>
      <c r="AR273" s="8" t="n">
        <f aca="false">('[1]Sheet1 (4)'!AO273*$BE$3)/(8.314*'[1]Sheet1 (4)'!D273)</f>
        <v>0.0815273705742575</v>
      </c>
      <c r="AS273" s="8" t="n">
        <f aca="false">AQ273+AR273</f>
        <v>0.875380624463961</v>
      </c>
      <c r="AT273" s="11" t="n">
        <f aca="false">EXP(AS273)</f>
        <v>2.39978853838053</v>
      </c>
      <c r="AU273" s="8" t="n">
        <v>2.84464795006893</v>
      </c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8" t="n">
        <v>1.04543931653619</v>
      </c>
    </row>
    <row r="274" customFormat="false" ht="13.8" hidden="false" customHeight="false" outlineLevel="0" collapsed="false">
      <c r="A274" s="3" t="n">
        <v>3</v>
      </c>
      <c r="B274" s="13" t="n">
        <v>0.0001</v>
      </c>
      <c r="C274" s="13" t="n">
        <v>-0.68</v>
      </c>
      <c r="D274" s="13" t="n">
        <v>1622.15</v>
      </c>
      <c r="E274" s="13" t="n">
        <v>0</v>
      </c>
      <c r="F274" s="13" t="n">
        <v>0.155769524922094</v>
      </c>
      <c r="G274" s="13" t="n">
        <v>0.130447653599433</v>
      </c>
      <c r="H274" s="13" t="n">
        <v>0.555605738625866</v>
      </c>
      <c r="I274" s="13" t="n">
        <v>0</v>
      </c>
      <c r="J274" s="13" t="n">
        <v>0.11701555857402</v>
      </c>
      <c r="K274" s="13" t="n">
        <v>0</v>
      </c>
      <c r="L274" s="13" t="n">
        <v>0</v>
      </c>
      <c r="M274" s="13" t="n">
        <v>0.0124731891753292</v>
      </c>
      <c r="N274" s="13" t="n">
        <v>0.0286883351032573</v>
      </c>
      <c r="O274" s="13" t="n">
        <v>0</v>
      </c>
      <c r="P274" s="13" t="n">
        <v>0</v>
      </c>
      <c r="Q274" s="14" t="n">
        <v>0.0286883351032573</v>
      </c>
      <c r="R274" s="14" t="n">
        <v>0.0124731891753292</v>
      </c>
      <c r="S274" s="13" t="n">
        <v>0.696969696969697</v>
      </c>
      <c r="T274" s="13" t="n">
        <v>2.3</v>
      </c>
      <c r="U274" s="15" t="s">
        <v>41</v>
      </c>
      <c r="W274" s="16" t="n">
        <v>-35223.5127759491</v>
      </c>
      <c r="X274" s="16" t="n">
        <f aca="false">-W274/(8.314*D274)</f>
        <v>2.61175018488962</v>
      </c>
      <c r="Y274" s="5" t="n">
        <f aca="false">X274+C274/4 - LN(AN274)</f>
        <v>1.60884106195452</v>
      </c>
      <c r="Z274" s="6" t="n">
        <f aca="false">EXP(Y274)</f>
        <v>4.99701663800116</v>
      </c>
      <c r="AA274" s="8" t="n">
        <v>0</v>
      </c>
      <c r="AB274" s="8" t="n">
        <v>0.155769524922094</v>
      </c>
      <c r="AC274" s="8" t="n">
        <v>0.130447653599433</v>
      </c>
      <c r="AD274" s="8" t="n">
        <v>0.555605738625866</v>
      </c>
      <c r="AE274" s="8" t="n">
        <v>0</v>
      </c>
      <c r="AF274" s="8" t="n">
        <v>0.11701555857402</v>
      </c>
      <c r="AG274" s="8" t="n">
        <v>0</v>
      </c>
      <c r="AH274" s="8" t="n">
        <v>0</v>
      </c>
      <c r="AI274" s="17" t="n">
        <f aca="false">R274</f>
        <v>0.0124731891753292</v>
      </c>
      <c r="AJ274" s="17" t="n">
        <f aca="false">Q274</f>
        <v>0.0286883351032573</v>
      </c>
      <c r="AK274" s="8" t="n">
        <v>0</v>
      </c>
      <c r="AL274" s="8" t="n">
        <v>0</v>
      </c>
      <c r="AM274" s="17" t="n">
        <v>-35223.5127759491</v>
      </c>
      <c r="AN274" s="9" t="n">
        <f aca="false">AJ274/AI274</f>
        <v>2.30000000000001</v>
      </c>
      <c r="AO274" s="8" t="n">
        <f aca="false">AI274-AJ274</f>
        <v>-0.0162151459279281</v>
      </c>
      <c r="AP274" s="8" t="n">
        <f aca="false">AA274*$BA$3+AB274*$AW$3+AC274*$AY$3+AD274*$AX$3+AE274*$BB$3+AF274*$AZ$3+AG274*BD275</f>
        <v>11785.5760688248</v>
      </c>
      <c r="AQ274" s="8" t="n">
        <f aca="false">AP274/(D274*8.314)</f>
        <v>0.873875943963242</v>
      </c>
      <c r="AR274" s="8" t="n">
        <f aca="false">('[1]Sheet1 (4)'!AO274*$BE$3)/(8.314*'[1]Sheet1 (4)'!D274)</f>
        <v>0.0170854214326573</v>
      </c>
      <c r="AS274" s="8" t="n">
        <f aca="false">AQ274+AR274</f>
        <v>0.890961365395899</v>
      </c>
      <c r="AT274" s="11" t="n">
        <f aca="false">EXP(AS274)</f>
        <v>2.43747182633378</v>
      </c>
      <c r="AU274" s="8" t="n">
        <v>2.7879978162689</v>
      </c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8" t="n">
        <v>1.02532370963717</v>
      </c>
    </row>
    <row r="275" customFormat="false" ht="13.8" hidden="false" customHeight="false" outlineLevel="0" collapsed="false">
      <c r="A275" s="3" t="n">
        <v>4</v>
      </c>
      <c r="B275" s="13" t="n">
        <v>0.0001</v>
      </c>
      <c r="C275" s="13" t="n">
        <v>-0.68</v>
      </c>
      <c r="D275" s="13" t="n">
        <v>1622.15</v>
      </c>
      <c r="E275" s="13" t="n">
        <v>0</v>
      </c>
      <c r="F275" s="13" t="n">
        <v>0.151228451893236</v>
      </c>
      <c r="G275" s="13" t="n">
        <v>0.127200729649671</v>
      </c>
      <c r="H275" s="13" t="n">
        <v>0.534986445416183</v>
      </c>
      <c r="I275" s="13" t="n">
        <v>0</v>
      </c>
      <c r="J275" s="13" t="n">
        <v>0.113636978375803</v>
      </c>
      <c r="K275" s="13" t="n">
        <v>0</v>
      </c>
      <c r="L275" s="13" t="n">
        <v>0</v>
      </c>
      <c r="M275" s="13" t="n">
        <v>0.0217753416910766</v>
      </c>
      <c r="N275" s="13" t="n">
        <v>0.05117205297403</v>
      </c>
      <c r="O275" s="13" t="n">
        <v>0</v>
      </c>
      <c r="P275" s="13" t="n">
        <v>0</v>
      </c>
      <c r="Q275" s="14" t="n">
        <v>0.05117205297403</v>
      </c>
      <c r="R275" s="14" t="n">
        <v>0.0217753416910766</v>
      </c>
      <c r="S275" s="13" t="n">
        <v>0.701492537313433</v>
      </c>
      <c r="T275" s="13" t="n">
        <v>2.35</v>
      </c>
      <c r="U275" s="15" t="s">
        <v>41</v>
      </c>
      <c r="W275" s="16" t="n">
        <v>-35223.5127759491</v>
      </c>
      <c r="X275" s="16" t="n">
        <f aca="false">-W275/(8.314*D275)</f>
        <v>2.61175018488962</v>
      </c>
      <c r="Y275" s="5" t="n">
        <f aca="false">X275+C275/4 - LN(AN275)</f>
        <v>1.58733485673356</v>
      </c>
      <c r="Z275" s="6" t="n">
        <f aca="false">EXP(Y275)</f>
        <v>4.89069713506499</v>
      </c>
      <c r="AA275" s="8" t="n">
        <v>0</v>
      </c>
      <c r="AB275" s="8" t="n">
        <v>0.151228451893236</v>
      </c>
      <c r="AC275" s="8" t="n">
        <v>0.127200729649671</v>
      </c>
      <c r="AD275" s="8" t="n">
        <v>0.534986445416183</v>
      </c>
      <c r="AE275" s="8" t="n">
        <v>0</v>
      </c>
      <c r="AF275" s="8" t="n">
        <v>0.113636978375803</v>
      </c>
      <c r="AG275" s="8" t="n">
        <v>0</v>
      </c>
      <c r="AH275" s="8" t="n">
        <v>0</v>
      </c>
      <c r="AI275" s="17" t="n">
        <f aca="false">R275</f>
        <v>0.0217753416910766</v>
      </c>
      <c r="AJ275" s="17" t="n">
        <f aca="false">Q275</f>
        <v>0.05117205297403</v>
      </c>
      <c r="AK275" s="8" t="n">
        <v>0</v>
      </c>
      <c r="AL275" s="8" t="n">
        <v>0</v>
      </c>
      <c r="AM275" s="17" t="n">
        <v>-35223.5127759491</v>
      </c>
      <c r="AN275" s="9" t="n">
        <f aca="false">AJ275/AI275</f>
        <v>2.35</v>
      </c>
      <c r="AO275" s="8" t="n">
        <f aca="false">AI275-AJ275</f>
        <v>-0.0293967112829534</v>
      </c>
      <c r="AP275" s="8" t="n">
        <f aca="false">AA275*$BA$3+AB275*$AW$3+AC275*$AY$3+AD275*$AX$3+AE275*$BB$3+AF275*$AZ$3+AG275*BD276</f>
        <v>11442.5004072161</v>
      </c>
      <c r="AQ275" s="8" t="n">
        <f aca="false">AP275/(D275*8.314)</f>
        <v>0.84843759747188</v>
      </c>
      <c r="AR275" s="8" t="n">
        <f aca="false">('[1]Sheet1 (4)'!AO275*$BE$3)/(8.314*'[1]Sheet1 (4)'!D275)</f>
        <v>0.0309744484098878</v>
      </c>
      <c r="AS275" s="8" t="n">
        <f aca="false">AQ275+AR275</f>
        <v>0.879412045881768</v>
      </c>
      <c r="AT275" s="11" t="n">
        <f aca="false">EXP(AS275)</f>
        <v>2.40948262463653</v>
      </c>
      <c r="AU275" s="8" t="n">
        <v>2.72867871379511</v>
      </c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8" t="n">
        <v>1.00381750441622</v>
      </c>
    </row>
    <row r="276" customFormat="false" ht="13.8" hidden="false" customHeight="false" outlineLevel="0" collapsed="false">
      <c r="A276" s="3" t="n">
        <v>5</v>
      </c>
      <c r="B276" s="13" t="n">
        <v>0.0001</v>
      </c>
      <c r="C276" s="13" t="n">
        <v>-0.68</v>
      </c>
      <c r="D276" s="13" t="n">
        <v>1622.15</v>
      </c>
      <c r="E276" s="13" t="n">
        <v>0</v>
      </c>
      <c r="F276" s="13" t="n">
        <v>0.138212690708155</v>
      </c>
      <c r="G276" s="13" t="n">
        <v>0.114544517452101</v>
      </c>
      <c r="H276" s="13" t="n">
        <v>0.496096058778273</v>
      </c>
      <c r="I276" s="13" t="n">
        <v>0</v>
      </c>
      <c r="J276" s="13" t="n">
        <v>0.10297063001342</v>
      </c>
      <c r="K276" s="13" t="n">
        <v>0</v>
      </c>
      <c r="L276" s="13" t="n">
        <v>0</v>
      </c>
      <c r="M276" s="13" t="n">
        <v>0.0416225008561941</v>
      </c>
      <c r="N276" s="13" t="n">
        <v>0.106553602191857</v>
      </c>
      <c r="O276" s="13" t="n">
        <v>0</v>
      </c>
      <c r="P276" s="13" t="n">
        <v>0</v>
      </c>
      <c r="Q276" s="14" t="n">
        <v>0.106553602191857</v>
      </c>
      <c r="R276" s="14" t="n">
        <v>0.0416225008561941</v>
      </c>
      <c r="S276" s="13" t="n">
        <v>0.719101123595506</v>
      </c>
      <c r="T276" s="13" t="n">
        <v>2.56</v>
      </c>
      <c r="U276" s="15" t="s">
        <v>41</v>
      </c>
      <c r="W276" s="16" t="n">
        <v>-35223.5127759491</v>
      </c>
      <c r="X276" s="16" t="n">
        <f aca="false">-W276/(8.314*D276)</f>
        <v>2.61175018488962</v>
      </c>
      <c r="Y276" s="5" t="n">
        <f aca="false">X276+C276/4 - LN(AN276)</f>
        <v>1.50174292639815</v>
      </c>
      <c r="Z276" s="6" t="n">
        <f aca="false">EXP(Y276)</f>
        <v>4.48950713570419</v>
      </c>
      <c r="AA276" s="8" t="n">
        <v>0</v>
      </c>
      <c r="AB276" s="8" t="n">
        <v>0.138212690708155</v>
      </c>
      <c r="AC276" s="8" t="n">
        <v>0.114544517452101</v>
      </c>
      <c r="AD276" s="8" t="n">
        <v>0.496096058778273</v>
      </c>
      <c r="AE276" s="8" t="n">
        <v>0</v>
      </c>
      <c r="AF276" s="8" t="n">
        <v>0.10297063001342</v>
      </c>
      <c r="AG276" s="8" t="n">
        <v>0</v>
      </c>
      <c r="AH276" s="8" t="n">
        <v>0</v>
      </c>
      <c r="AI276" s="17" t="n">
        <f aca="false">R276</f>
        <v>0.0416225008561941</v>
      </c>
      <c r="AJ276" s="17" t="n">
        <f aca="false">Q276</f>
        <v>0.106553602191857</v>
      </c>
      <c r="AK276" s="8" t="n">
        <v>0</v>
      </c>
      <c r="AL276" s="8" t="n">
        <v>0</v>
      </c>
      <c r="AM276" s="17" t="n">
        <v>-35223.5127759491</v>
      </c>
      <c r="AN276" s="9" t="n">
        <f aca="false">AJ276/AI276</f>
        <v>2.56</v>
      </c>
      <c r="AO276" s="8" t="n">
        <f aca="false">AI276-AJ276</f>
        <v>-0.0649311013356629</v>
      </c>
      <c r="AP276" s="8" t="n">
        <f aca="false">AA276*$BA$3+AB276*$AW$3+AC276*$AY$3+AD276*$AX$3+AE276*$BB$3+AF276*$AZ$3+AG276*BD277</f>
        <v>10472.1657361283</v>
      </c>
      <c r="AQ276" s="8" t="n">
        <f aca="false">AP276/(D276*8.314)</f>
        <v>0.776489300527777</v>
      </c>
      <c r="AR276" s="8" t="n">
        <f aca="false">('[1]Sheet1 (4)'!AO276*$BE$3)/(8.314*'[1]Sheet1 (4)'!D276)</f>
        <v>0.0684159880729566</v>
      </c>
      <c r="AS276" s="8" t="n">
        <f aca="false">AQ276+AR276</f>
        <v>0.844905288600734</v>
      </c>
      <c r="AT276" s="11" t="n">
        <f aca="false">EXP(AS276)</f>
        <v>2.3277573389749</v>
      </c>
      <c r="AU276" s="8" t="n">
        <v>2.5048417880541</v>
      </c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8" t="n">
        <v>0.918225574080812</v>
      </c>
    </row>
    <row r="277" customFormat="false" ht="13.8" hidden="false" customHeight="false" outlineLevel="0" collapsed="false">
      <c r="A277" s="3" t="n">
        <v>6</v>
      </c>
      <c r="B277" s="13" t="n">
        <v>0.0001</v>
      </c>
      <c r="C277" s="13" t="n">
        <v>-0.68</v>
      </c>
      <c r="D277" s="13" t="n">
        <v>1672.15</v>
      </c>
      <c r="E277" s="13" t="n">
        <v>0</v>
      </c>
      <c r="F277" s="13" t="n">
        <v>0.155629781189826</v>
      </c>
      <c r="G277" s="13" t="n">
        <v>0.13055577663263</v>
      </c>
      <c r="H277" s="13" t="n">
        <v>0.557546120658646</v>
      </c>
      <c r="I277" s="13" t="n">
        <v>0</v>
      </c>
      <c r="J277" s="13" t="n">
        <v>0.117114038221731</v>
      </c>
      <c r="K277" s="13" t="n">
        <v>0</v>
      </c>
      <c r="L277" s="13" t="n">
        <v>0</v>
      </c>
      <c r="M277" s="13" t="n">
        <v>0.0132277984112049</v>
      </c>
      <c r="N277" s="13" t="n">
        <v>0.0259264848859617</v>
      </c>
      <c r="O277" s="13" t="n">
        <v>0</v>
      </c>
      <c r="P277" s="13" t="n">
        <v>0</v>
      </c>
      <c r="Q277" s="14" t="n">
        <v>0.0259264848859617</v>
      </c>
      <c r="R277" s="14" t="n">
        <v>0.0132277984112049</v>
      </c>
      <c r="S277" s="13" t="n">
        <v>0.662162162162162</v>
      </c>
      <c r="T277" s="13" t="n">
        <v>1.96</v>
      </c>
      <c r="U277" s="15" t="s">
        <v>41</v>
      </c>
      <c r="W277" s="16" t="n">
        <v>-36151.9108599121</v>
      </c>
      <c r="X277" s="16" t="n">
        <f aca="false">-W277/(8.314*D277)</f>
        <v>2.60043500855571</v>
      </c>
      <c r="Y277" s="5" t="n">
        <f aca="false">X277+C277/4 - LN(AN277)</f>
        <v>1.75749053531328</v>
      </c>
      <c r="Z277" s="6" t="n">
        <f aca="false">EXP(Y277)</f>
        <v>5.79786957437748</v>
      </c>
      <c r="AA277" s="8" t="n">
        <v>0</v>
      </c>
      <c r="AB277" s="8" t="n">
        <v>0.155629781189826</v>
      </c>
      <c r="AC277" s="8" t="n">
        <v>0.13055577663263</v>
      </c>
      <c r="AD277" s="8" t="n">
        <v>0.557546120658646</v>
      </c>
      <c r="AE277" s="8" t="n">
        <v>0</v>
      </c>
      <c r="AF277" s="8" t="n">
        <v>0.117114038221731</v>
      </c>
      <c r="AG277" s="8" t="n">
        <v>0</v>
      </c>
      <c r="AH277" s="8" t="n">
        <v>0</v>
      </c>
      <c r="AI277" s="17" t="n">
        <f aca="false">R277</f>
        <v>0.0132277984112049</v>
      </c>
      <c r="AJ277" s="17" t="n">
        <f aca="false">Q277</f>
        <v>0.0259264848859617</v>
      </c>
      <c r="AK277" s="8" t="n">
        <v>0</v>
      </c>
      <c r="AL277" s="8" t="n">
        <v>0</v>
      </c>
      <c r="AM277" s="17" t="n">
        <v>-36151.9108599121</v>
      </c>
      <c r="AN277" s="9" t="n">
        <f aca="false">AJ277/AI277</f>
        <v>1.96000000000001</v>
      </c>
      <c r="AO277" s="8" t="n">
        <f aca="false">AI277-AJ277</f>
        <v>-0.0126986864747568</v>
      </c>
      <c r="AP277" s="8" t="n">
        <f aca="false">AA277*$BA$3+AB277*$AW$3+AC277*$AY$3+AD277*$AX$3+AE277*$BB$3+AF277*$AZ$3+AG277*BD278</f>
        <v>11783.6161272598</v>
      </c>
      <c r="AQ277" s="8" t="n">
        <f aca="false">AP277/(D277*8.314)</f>
        <v>0.847604654244895</v>
      </c>
      <c r="AR277" s="8" t="n">
        <f aca="false">('[1]Sheet1 (4)'!AO277*$BE$3)/(8.314*'[1]Sheet1 (4)'!D277)</f>
        <v>0.0129801410770063</v>
      </c>
      <c r="AS277" s="8" t="n">
        <f aca="false">AQ277+AR277</f>
        <v>0.860584795321902</v>
      </c>
      <c r="AT277" s="11" t="n">
        <f aca="false">EXP(AS277)</f>
        <v>2.36454306318658</v>
      </c>
      <c r="AU277" s="8" t="n">
        <v>2.50185602221068</v>
      </c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8" t="n">
        <v>0.917032865309272</v>
      </c>
    </row>
    <row r="278" customFormat="false" ht="13.8" hidden="false" customHeight="false" outlineLevel="0" collapsed="false">
      <c r="A278" s="3" t="n">
        <v>7</v>
      </c>
      <c r="B278" s="13" t="n">
        <v>0.0001</v>
      </c>
      <c r="C278" s="13" t="n">
        <v>-0.68</v>
      </c>
      <c r="D278" s="13" t="n">
        <v>1672.15</v>
      </c>
      <c r="E278" s="13" t="n">
        <v>0</v>
      </c>
      <c r="F278" s="13" t="n">
        <v>0.150712471720552</v>
      </c>
      <c r="G278" s="13" t="n">
        <v>0.125359846123861</v>
      </c>
      <c r="H278" s="13" t="n">
        <v>0.540357068068224</v>
      </c>
      <c r="I278" s="13" t="n">
        <v>0</v>
      </c>
      <c r="J278" s="13" t="n">
        <v>0.112463017604722</v>
      </c>
      <c r="K278" s="13" t="n">
        <v>0</v>
      </c>
      <c r="L278" s="13" t="n">
        <v>0</v>
      </c>
      <c r="M278" s="13" t="n">
        <v>0.0234678536246339</v>
      </c>
      <c r="N278" s="13" t="n">
        <v>0.0476397428580069</v>
      </c>
      <c r="O278" s="13" t="n">
        <v>0</v>
      </c>
      <c r="P278" s="13" t="n">
        <v>0</v>
      </c>
      <c r="Q278" s="14" t="n">
        <v>0.0476397428580069</v>
      </c>
      <c r="R278" s="14" t="n">
        <v>0.0234678536246339</v>
      </c>
      <c r="S278" s="13" t="n">
        <v>0.66996699669967</v>
      </c>
      <c r="T278" s="13" t="n">
        <v>2.03</v>
      </c>
      <c r="U278" s="15" t="s">
        <v>41</v>
      </c>
      <c r="W278" s="16" t="n">
        <v>-36151.9108599121</v>
      </c>
      <c r="X278" s="16" t="n">
        <f aca="false">-W278/(8.314*D278)</f>
        <v>2.60043500855571</v>
      </c>
      <c r="Y278" s="5" t="n">
        <f aca="false">X278+C278/4 - LN(AN278)</f>
        <v>1.72239921550201</v>
      </c>
      <c r="Z278" s="6" t="n">
        <f aca="false">EXP(Y278)</f>
        <v>5.59794303732999</v>
      </c>
      <c r="AA278" s="8" t="n">
        <v>0</v>
      </c>
      <c r="AB278" s="8" t="n">
        <v>0.150712471720552</v>
      </c>
      <c r="AC278" s="8" t="n">
        <v>0.125359846123861</v>
      </c>
      <c r="AD278" s="8" t="n">
        <v>0.540357068068224</v>
      </c>
      <c r="AE278" s="8" t="n">
        <v>0</v>
      </c>
      <c r="AF278" s="8" t="n">
        <v>0.112463017604722</v>
      </c>
      <c r="AG278" s="8" t="n">
        <v>0</v>
      </c>
      <c r="AH278" s="8" t="n">
        <v>0</v>
      </c>
      <c r="AI278" s="17" t="n">
        <f aca="false">R278</f>
        <v>0.0234678536246339</v>
      </c>
      <c r="AJ278" s="17" t="n">
        <f aca="false">Q278</f>
        <v>0.0476397428580069</v>
      </c>
      <c r="AK278" s="8" t="n">
        <v>0</v>
      </c>
      <c r="AL278" s="8" t="n">
        <v>0</v>
      </c>
      <c r="AM278" s="17" t="n">
        <v>-36151.9108599121</v>
      </c>
      <c r="AN278" s="9" t="n">
        <f aca="false">AJ278/AI278</f>
        <v>2.03</v>
      </c>
      <c r="AO278" s="8" t="n">
        <f aca="false">AI278-AJ278</f>
        <v>-0.024171889233373</v>
      </c>
      <c r="AP278" s="8" t="n">
        <f aca="false">AA278*$BA$3+AB278*$AW$3+AC278*$AY$3+AD278*$AX$3+AE278*$BB$3+AF278*$AZ$3+AG278*BD279</f>
        <v>11424.6828482736</v>
      </c>
      <c r="AQ278" s="8" t="n">
        <f aca="false">AP278/(D278*8.314)</f>
        <v>0.821786304890461</v>
      </c>
      <c r="AR278" s="8" t="n">
        <f aca="false">('[1]Sheet1 (4)'!AO278*$BE$3)/(8.314*'[1]Sheet1 (4)'!D278)</f>
        <v>0.0247076367284641</v>
      </c>
      <c r="AS278" s="8" t="n">
        <f aca="false">AQ278+AR278</f>
        <v>0.846493941618925</v>
      </c>
      <c r="AT278" s="11" t="n">
        <f aca="false">EXP(AS278)</f>
        <v>2.33145827667162</v>
      </c>
      <c r="AU278" s="8" t="n">
        <v>2.41558512489307</v>
      </c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8" t="n">
        <v>0.881941545498004</v>
      </c>
    </row>
    <row r="279" customFormat="false" ht="13.8" hidden="false" customHeight="false" outlineLevel="0" collapsed="false">
      <c r="A279" s="3" t="n">
        <v>8</v>
      </c>
      <c r="B279" s="13" t="n">
        <v>0.0001</v>
      </c>
      <c r="C279" s="13" t="n">
        <v>-0.68</v>
      </c>
      <c r="D279" s="13" t="n">
        <v>1672.15</v>
      </c>
      <c r="E279" s="13" t="n">
        <v>0</v>
      </c>
      <c r="F279" s="13" t="n">
        <v>0.137033492734432</v>
      </c>
      <c r="G279" s="13" t="n">
        <v>0.114748437310266</v>
      </c>
      <c r="H279" s="13" t="n">
        <v>0.494151079860529</v>
      </c>
      <c r="I279" s="13" t="n">
        <v>0</v>
      </c>
      <c r="J279" s="13" t="n">
        <v>0.102847547401107</v>
      </c>
      <c r="K279" s="13" t="n">
        <v>0</v>
      </c>
      <c r="L279" s="13" t="n">
        <v>0</v>
      </c>
      <c r="M279" s="13" t="n">
        <v>0.0477032942251314</v>
      </c>
      <c r="N279" s="13" t="n">
        <v>0.103516148468535</v>
      </c>
      <c r="O279" s="13" t="n">
        <v>0</v>
      </c>
      <c r="P279" s="13" t="n">
        <v>0</v>
      </c>
      <c r="Q279" s="14" t="n">
        <v>0.103516148468535</v>
      </c>
      <c r="R279" s="14" t="n">
        <v>0.0477032942251314</v>
      </c>
      <c r="S279" s="13" t="n">
        <v>0.684542586750789</v>
      </c>
      <c r="T279" s="13" t="n">
        <v>2.17</v>
      </c>
      <c r="U279" s="15" t="s">
        <v>41</v>
      </c>
      <c r="W279" s="16" t="n">
        <v>-36151.9108599121</v>
      </c>
      <c r="X279" s="16" t="n">
        <f aca="false">-W279/(8.314*D279)</f>
        <v>2.60043500855571</v>
      </c>
      <c r="Y279" s="5" t="n">
        <f aca="false">X279+C279/4 - LN(AN279)</f>
        <v>1.65570784100334</v>
      </c>
      <c r="Z279" s="6" t="n">
        <f aca="false">EXP(Y279)</f>
        <v>5.2367854220184</v>
      </c>
      <c r="AA279" s="8" t="n">
        <v>0</v>
      </c>
      <c r="AB279" s="8" t="n">
        <v>0.137033492734432</v>
      </c>
      <c r="AC279" s="8" t="n">
        <v>0.114748437310266</v>
      </c>
      <c r="AD279" s="8" t="n">
        <v>0.494151079860529</v>
      </c>
      <c r="AE279" s="8" t="n">
        <v>0</v>
      </c>
      <c r="AF279" s="8" t="n">
        <v>0.102847547401107</v>
      </c>
      <c r="AG279" s="8" t="n">
        <v>0</v>
      </c>
      <c r="AH279" s="8" t="n">
        <v>0</v>
      </c>
      <c r="AI279" s="17" t="n">
        <f aca="false">R279</f>
        <v>0.0477032942251314</v>
      </c>
      <c r="AJ279" s="17" t="n">
        <f aca="false">Q279</f>
        <v>0.103516148468535</v>
      </c>
      <c r="AK279" s="8" t="n">
        <v>0</v>
      </c>
      <c r="AL279" s="8" t="n">
        <v>0</v>
      </c>
      <c r="AM279" s="17" t="n">
        <v>-36151.9108599121</v>
      </c>
      <c r="AN279" s="9" t="n">
        <f aca="false">AJ279/AI279</f>
        <v>2.17</v>
      </c>
      <c r="AO279" s="8" t="n">
        <f aca="false">AI279-AJ279</f>
        <v>-0.0558128542434036</v>
      </c>
      <c r="AP279" s="8" t="n">
        <f aca="false">AA279*$BA$3+AB279*$AW$3+AC279*$AY$3+AD279*$AX$3+AE279*$BB$3+AF279*$AZ$3+AG279*BD280</f>
        <v>10397.7864163452</v>
      </c>
      <c r="AQ279" s="8" t="n">
        <f aca="false">AP279/(D279*8.314)</f>
        <v>0.747920847485035</v>
      </c>
      <c r="AR279" s="8" t="n">
        <f aca="false">('[1]Sheet1 (4)'!AO279*$BE$3)/(8.314*'[1]Sheet1 (4)'!D279)</f>
        <v>0.0570498943674128</v>
      </c>
      <c r="AS279" s="8" t="n">
        <f aca="false">AQ279+AR279</f>
        <v>0.804970741852448</v>
      </c>
      <c r="AT279" s="11" t="n">
        <f aca="false">EXP(AS279)</f>
        <v>2.23663105818114</v>
      </c>
      <c r="AU279" s="8" t="n">
        <v>2.25974092328707</v>
      </c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8" t="n">
        <v>0.815250170999335</v>
      </c>
    </row>
    <row r="280" customFormat="false" ht="13.8" hidden="false" customHeight="false" outlineLevel="0" collapsed="false">
      <c r="A280" s="3" t="n">
        <v>9</v>
      </c>
      <c r="B280" s="13" t="n">
        <v>0.0001</v>
      </c>
      <c r="C280" s="13" t="n">
        <v>-0.68</v>
      </c>
      <c r="D280" s="13" t="n">
        <v>1724.15</v>
      </c>
      <c r="E280" s="13" t="n">
        <v>0</v>
      </c>
      <c r="F280" s="13" t="n">
        <v>0.156763060754497</v>
      </c>
      <c r="G280" s="13" t="n">
        <v>0.130894299557633</v>
      </c>
      <c r="H280" s="13" t="n">
        <v>0.555190946141148</v>
      </c>
      <c r="I280" s="13" t="n">
        <v>0</v>
      </c>
      <c r="J280" s="13" t="n">
        <v>0.117522749718605</v>
      </c>
      <c r="K280" s="13" t="n">
        <v>0</v>
      </c>
      <c r="L280" s="13" t="n">
        <v>0</v>
      </c>
      <c r="M280" s="13" t="n">
        <v>0.0154800561828583</v>
      </c>
      <c r="N280" s="13" t="n">
        <v>0.0241488876452589</v>
      </c>
      <c r="O280" s="13" t="n">
        <v>0</v>
      </c>
      <c r="P280" s="13" t="n">
        <v>0</v>
      </c>
      <c r="Q280" s="14" t="n">
        <v>0.0241488876452589</v>
      </c>
      <c r="R280" s="14" t="n">
        <v>0.0154800561828583</v>
      </c>
      <c r="S280" s="13" t="n">
        <v>0.609375</v>
      </c>
      <c r="T280" s="13" t="n">
        <v>1.56</v>
      </c>
      <c r="U280" s="15" t="s">
        <v>41</v>
      </c>
      <c r="W280" s="16" t="n">
        <v>-37079.907489566</v>
      </c>
      <c r="X280" s="16" t="n">
        <f aca="false">-W280/(8.314*D280)</f>
        <v>2.58674474387511</v>
      </c>
      <c r="Y280" s="5" t="n">
        <f aca="false">X280+C280/4 - LN(AN280)</f>
        <v>1.97205892261367</v>
      </c>
      <c r="Z280" s="6" t="n">
        <f aca="false">EXP(Y280)</f>
        <v>7.18545556559103</v>
      </c>
      <c r="AA280" s="8" t="n">
        <v>0</v>
      </c>
      <c r="AB280" s="8" t="n">
        <v>0.156763060754497</v>
      </c>
      <c r="AC280" s="8" t="n">
        <v>0.130894299557633</v>
      </c>
      <c r="AD280" s="8" t="n">
        <v>0.555190946141148</v>
      </c>
      <c r="AE280" s="8" t="n">
        <v>0</v>
      </c>
      <c r="AF280" s="8" t="n">
        <v>0.117522749718605</v>
      </c>
      <c r="AG280" s="8" t="n">
        <v>0</v>
      </c>
      <c r="AH280" s="8" t="n">
        <v>0</v>
      </c>
      <c r="AI280" s="17" t="n">
        <f aca="false">R280</f>
        <v>0.0154800561828583</v>
      </c>
      <c r="AJ280" s="17" t="n">
        <f aca="false">Q280</f>
        <v>0.0241488876452589</v>
      </c>
      <c r="AK280" s="8" t="n">
        <v>0</v>
      </c>
      <c r="AL280" s="8" t="n">
        <v>0</v>
      </c>
      <c r="AM280" s="17" t="n">
        <v>-37079.907489566</v>
      </c>
      <c r="AN280" s="9" t="n">
        <f aca="false">AJ280/AI280</f>
        <v>1.56</v>
      </c>
      <c r="AO280" s="8" t="n">
        <f aca="false">AI280-AJ280</f>
        <v>-0.0086688314624006</v>
      </c>
      <c r="AP280" s="8" t="n">
        <f aca="false">AA280*$BA$3+AB280*$AW$3+AC280*$AY$3+AD280*$AX$3+AE280*$BB$3+AF280*$AZ$3+AG280*BD281</f>
        <v>11840.6589996734</v>
      </c>
      <c r="AQ280" s="8" t="n">
        <f aca="false">AP280/(D280*8.314)</f>
        <v>0.826020465127681</v>
      </c>
      <c r="AR280" s="8" t="n">
        <f aca="false">('[1]Sheet1 (4)'!AO280*$BE$3)/(8.314*'[1]Sheet1 (4)'!D280)</f>
        <v>0.00859372314150768</v>
      </c>
      <c r="AS280" s="8" t="n">
        <f aca="false">AQ280+AR280</f>
        <v>0.834614188269189</v>
      </c>
      <c r="AT280" s="11" t="n">
        <f aca="false">EXP(AS280)</f>
        <v>2.30392499550437</v>
      </c>
      <c r="AU280" s="8" t="n">
        <v>2.43106251495433</v>
      </c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8" t="n">
        <v>0.88832841073939</v>
      </c>
    </row>
    <row r="281" customFormat="false" ht="13.8" hidden="false" customHeight="false" outlineLevel="0" collapsed="false">
      <c r="A281" s="3" t="n">
        <v>10</v>
      </c>
      <c r="B281" s="13" t="n">
        <v>0.0001</v>
      </c>
      <c r="C281" s="13" t="n">
        <v>-0.68</v>
      </c>
      <c r="D281" s="13" t="n">
        <v>1724.15</v>
      </c>
      <c r="E281" s="13" t="n">
        <v>0</v>
      </c>
      <c r="F281" s="13" t="n">
        <v>0.150592838030135</v>
      </c>
      <c r="G281" s="13" t="n">
        <v>0.126170140273736</v>
      </c>
      <c r="H281" s="13" t="n">
        <v>0.539600879446296</v>
      </c>
      <c r="I281" s="13" t="n">
        <v>0</v>
      </c>
      <c r="J281" s="13" t="n">
        <v>0.113598068741023</v>
      </c>
      <c r="K281" s="13" t="n">
        <v>0</v>
      </c>
      <c r="L281" s="13" t="n">
        <v>0</v>
      </c>
      <c r="M281" s="13" t="n">
        <v>0.0262314882055473</v>
      </c>
      <c r="N281" s="13" t="n">
        <v>0.043806585303264</v>
      </c>
      <c r="O281" s="13" t="n">
        <v>0</v>
      </c>
      <c r="P281" s="13" t="n">
        <v>0</v>
      </c>
      <c r="Q281" s="14" t="n">
        <v>0.043806585303264</v>
      </c>
      <c r="R281" s="14" t="n">
        <v>0.0262314882055473</v>
      </c>
      <c r="S281" s="13" t="n">
        <v>0.625468164794008</v>
      </c>
      <c r="T281" s="13" t="n">
        <v>1.67</v>
      </c>
      <c r="U281" s="15" t="s">
        <v>41</v>
      </c>
      <c r="W281" s="16" t="n">
        <v>-37079.907489566</v>
      </c>
      <c r="X281" s="16" t="n">
        <f aca="false">-W281/(8.314*D281)</f>
        <v>2.58674474387511</v>
      </c>
      <c r="Y281" s="5" t="n">
        <f aca="false">X281+C281/4 - LN(AN281)</f>
        <v>1.90392111744645</v>
      </c>
      <c r="Z281" s="6" t="n">
        <f aca="false">EXP(Y281)</f>
        <v>6.71216208522274</v>
      </c>
      <c r="AA281" s="8" t="n">
        <v>0</v>
      </c>
      <c r="AB281" s="8" t="n">
        <v>0.150592838030135</v>
      </c>
      <c r="AC281" s="8" t="n">
        <v>0.126170140273736</v>
      </c>
      <c r="AD281" s="8" t="n">
        <v>0.539600879446296</v>
      </c>
      <c r="AE281" s="8" t="n">
        <v>0</v>
      </c>
      <c r="AF281" s="8" t="n">
        <v>0.113598068741023</v>
      </c>
      <c r="AG281" s="8" t="n">
        <v>0</v>
      </c>
      <c r="AH281" s="8" t="n">
        <v>0</v>
      </c>
      <c r="AI281" s="17" t="n">
        <f aca="false">R281</f>
        <v>0.0262314882055473</v>
      </c>
      <c r="AJ281" s="17" t="n">
        <f aca="false">Q281</f>
        <v>0.043806585303264</v>
      </c>
      <c r="AK281" s="8" t="n">
        <v>0</v>
      </c>
      <c r="AL281" s="8" t="n">
        <v>0</v>
      </c>
      <c r="AM281" s="17" t="n">
        <v>-37079.907489566</v>
      </c>
      <c r="AN281" s="9" t="n">
        <f aca="false">AJ281/AI281</f>
        <v>1.67</v>
      </c>
      <c r="AO281" s="8" t="n">
        <f aca="false">AI281-AJ281</f>
        <v>-0.0175750970977167</v>
      </c>
      <c r="AP281" s="8" t="n">
        <f aca="false">AA281*$BA$3+AB281*$AW$3+AC281*$AY$3+AD281*$AX$3+AE281*$BB$3+AF281*$AZ$3+AG281*BD282</f>
        <v>11380.1969159922</v>
      </c>
      <c r="AQ281" s="8" t="n">
        <f aca="false">AP281/(D281*8.314)</f>
        <v>0.793898004329978</v>
      </c>
      <c r="AR281" s="8" t="n">
        <f aca="false">('[1]Sheet1 (4)'!AO281*$BE$3)/(8.314*'[1]Sheet1 (4)'!D281)</f>
        <v>0.0174228232833895</v>
      </c>
      <c r="AS281" s="8" t="n">
        <f aca="false">AQ281+AR281</f>
        <v>0.811320827613367</v>
      </c>
      <c r="AT281" s="11" t="n">
        <f aca="false">EXP(AS281)</f>
        <v>2.25087904731511</v>
      </c>
      <c r="AU281" s="8" t="n">
        <v>2.27093264869985</v>
      </c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8" t="n">
        <v>0.820190605572169</v>
      </c>
    </row>
    <row r="282" customFormat="false" ht="13.8" hidden="false" customHeight="false" outlineLevel="0" collapsed="false">
      <c r="A282" s="3" t="n">
        <v>11</v>
      </c>
      <c r="B282" s="13" t="n">
        <v>0.0001</v>
      </c>
      <c r="C282" s="13" t="n">
        <v>-0.68</v>
      </c>
      <c r="D282" s="13" t="n">
        <v>1724.15</v>
      </c>
      <c r="E282" s="13" t="n">
        <v>0</v>
      </c>
      <c r="F282" s="13" t="n">
        <v>0.138452619917893</v>
      </c>
      <c r="G282" s="13" t="n">
        <v>0.115405580307309</v>
      </c>
      <c r="H282" s="13" t="n">
        <v>0.497714962117669</v>
      </c>
      <c r="I282" s="13" t="n">
        <v>0</v>
      </c>
      <c r="J282" s="13" t="n">
        <v>0.104170493318379</v>
      </c>
      <c r="K282" s="13" t="n">
        <v>0</v>
      </c>
      <c r="L282" s="13" t="n">
        <v>0</v>
      </c>
      <c r="M282" s="13" t="n">
        <v>0.0515201229781249</v>
      </c>
      <c r="N282" s="13" t="n">
        <v>0.0927362213606249</v>
      </c>
      <c r="O282" s="13" t="n">
        <v>0</v>
      </c>
      <c r="P282" s="13" t="n">
        <v>0</v>
      </c>
      <c r="Q282" s="14" t="n">
        <v>0.0927362213606249</v>
      </c>
      <c r="R282" s="14" t="n">
        <v>0.0515201229781249</v>
      </c>
      <c r="S282" s="13" t="n">
        <v>0.642857142857143</v>
      </c>
      <c r="T282" s="13" t="n">
        <v>1.8</v>
      </c>
      <c r="U282" s="15" t="s">
        <v>41</v>
      </c>
      <c r="W282" s="16" t="n">
        <v>-37079.907489566</v>
      </c>
      <c r="X282" s="16" t="n">
        <f aca="false">-W282/(8.314*D282)</f>
        <v>2.58674474387511</v>
      </c>
      <c r="Y282" s="5" t="n">
        <f aca="false">X282+C282/4 - LN(AN282)</f>
        <v>1.82895807897299</v>
      </c>
      <c r="Z282" s="6" t="n">
        <f aca="false">EXP(Y282)</f>
        <v>6.2273948235122</v>
      </c>
      <c r="AA282" s="8" t="n">
        <v>0</v>
      </c>
      <c r="AB282" s="8" t="n">
        <v>0.138452619917893</v>
      </c>
      <c r="AC282" s="8" t="n">
        <v>0.115405580307309</v>
      </c>
      <c r="AD282" s="8" t="n">
        <v>0.497714962117669</v>
      </c>
      <c r="AE282" s="8" t="n">
        <v>0</v>
      </c>
      <c r="AF282" s="8" t="n">
        <v>0.104170493318379</v>
      </c>
      <c r="AG282" s="8" t="n">
        <v>0</v>
      </c>
      <c r="AH282" s="8" t="n">
        <v>0</v>
      </c>
      <c r="AI282" s="17" t="n">
        <f aca="false">R282</f>
        <v>0.0515201229781249</v>
      </c>
      <c r="AJ282" s="17" t="n">
        <f aca="false">Q282</f>
        <v>0.0927362213606249</v>
      </c>
      <c r="AK282" s="8" t="n">
        <v>0</v>
      </c>
      <c r="AL282" s="8" t="n">
        <v>0</v>
      </c>
      <c r="AM282" s="17" t="n">
        <v>-37079.907489566</v>
      </c>
      <c r="AN282" s="9" t="n">
        <f aca="false">AJ282/AI282</f>
        <v>1.8</v>
      </c>
      <c r="AO282" s="8" t="n">
        <f aca="false">AI282-AJ282</f>
        <v>-0.0412160983825</v>
      </c>
      <c r="AP282" s="8" t="n">
        <f aca="false">AA282*$BA$3+AB282*$AW$3+AC282*$AY$3+AD282*$AX$3+AE282*$BB$3+AF282*$AZ$3+AG282*BD283</f>
        <v>10461.5962307106</v>
      </c>
      <c r="AQ282" s="8" t="n">
        <f aca="false">AP282/(D282*8.314)</f>
        <v>0.729815172002499</v>
      </c>
      <c r="AR282" s="8" t="n">
        <f aca="false">('[1]Sheet1 (4)'!AO282*$BE$3)/(8.314*'[1]Sheet1 (4)'!D282)</f>
        <v>0.0408589946648082</v>
      </c>
      <c r="AS282" s="8" t="n">
        <f aca="false">AQ282+AR282</f>
        <v>0.770674166667307</v>
      </c>
      <c r="AT282" s="11" t="n">
        <f aca="false">EXP(AS282)</f>
        <v>2.16122278712034</v>
      </c>
      <c r="AU282" s="8" t="n">
        <v>2.10692084629375</v>
      </c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8" t="n">
        <v>0.745227567098714</v>
      </c>
    </row>
    <row r="283" customFormat="false" ht="13.8" hidden="false" customHeight="false" outlineLevel="0" collapsed="false">
      <c r="A283" s="3" t="n">
        <v>13</v>
      </c>
      <c r="B283" s="13" t="n">
        <v>0.0001</v>
      </c>
      <c r="C283" s="13" t="n">
        <v>-0.68</v>
      </c>
      <c r="D283" s="13" t="n">
        <v>1671.15</v>
      </c>
      <c r="E283" s="13" t="n">
        <v>0</v>
      </c>
      <c r="F283" s="13" t="n">
        <v>0</v>
      </c>
      <c r="G283" s="13" t="n">
        <v>0.195163347221365</v>
      </c>
      <c r="H283" s="13" t="n">
        <v>0.635923512881012</v>
      </c>
      <c r="I283" s="13" t="n">
        <v>0</v>
      </c>
      <c r="J283" s="13" t="n">
        <v>0.0944658373579578</v>
      </c>
      <c r="K283" s="13" t="n">
        <v>0</v>
      </c>
      <c r="L283" s="13" t="n">
        <v>0</v>
      </c>
      <c r="M283" s="13" t="n">
        <v>0.0319516319912723</v>
      </c>
      <c r="N283" s="13" t="n">
        <v>0.0424956705483921</v>
      </c>
      <c r="O283" s="13" t="n">
        <v>0</v>
      </c>
      <c r="P283" s="13" t="n">
        <v>0</v>
      </c>
      <c r="Q283" s="14" t="n">
        <v>0.0424956705483921</v>
      </c>
      <c r="R283" s="14" t="n">
        <v>0.0319516319912723</v>
      </c>
      <c r="S283" s="13" t="n">
        <v>0.570815450643777</v>
      </c>
      <c r="T283" s="13" t="n">
        <v>1.33</v>
      </c>
      <c r="U283" s="15" t="s">
        <v>41</v>
      </c>
      <c r="W283" s="16" t="n">
        <v>-36133.698705792</v>
      </c>
      <c r="X283" s="16" t="n">
        <f aca="false">-W283/(8.314*D283)</f>
        <v>2.60068028543694</v>
      </c>
      <c r="Y283" s="5" t="n">
        <f aca="false">X283+C283/4 - LN(AN283)</f>
        <v>2.14550134320327</v>
      </c>
      <c r="Z283" s="6" t="n">
        <f aca="false">EXP(Y283)</f>
        <v>8.54632480528963</v>
      </c>
      <c r="AA283" s="8" t="n">
        <v>0</v>
      </c>
      <c r="AB283" s="8" t="n">
        <v>0</v>
      </c>
      <c r="AC283" s="8" t="n">
        <v>0.195163347221365</v>
      </c>
      <c r="AD283" s="8" t="n">
        <v>0.635923512881012</v>
      </c>
      <c r="AE283" s="8" t="n">
        <v>0</v>
      </c>
      <c r="AF283" s="8" t="n">
        <v>0.0944658373579578</v>
      </c>
      <c r="AG283" s="8" t="n">
        <v>0</v>
      </c>
      <c r="AH283" s="8" t="n">
        <v>0</v>
      </c>
      <c r="AI283" s="17" t="n">
        <f aca="false">R283</f>
        <v>0.0319516319912723</v>
      </c>
      <c r="AJ283" s="17" t="n">
        <f aca="false">Q283</f>
        <v>0.0424956705483921</v>
      </c>
      <c r="AK283" s="8" t="n">
        <v>0</v>
      </c>
      <c r="AL283" s="8" t="n">
        <v>0</v>
      </c>
      <c r="AM283" s="17" t="n">
        <v>-36133.698705792</v>
      </c>
      <c r="AN283" s="9" t="n">
        <f aca="false">AJ283/AI283</f>
        <v>1.33</v>
      </c>
      <c r="AO283" s="8" t="n">
        <f aca="false">AI283-AJ283</f>
        <v>-0.0105440385571198</v>
      </c>
      <c r="AP283" s="8" t="n">
        <f aca="false">AA283*$BA$3+AB283*$AW$3+AC283*$AY$3+AD283*$AX$3+AE283*$BB$3+AF283*$AZ$3+AG283*BD284</f>
        <v>5423.56086831617</v>
      </c>
      <c r="AQ283" s="8" t="n">
        <f aca="false">AP283/(D283*8.314)</f>
        <v>0.390354387519044</v>
      </c>
      <c r="AR283" s="8" t="n">
        <f aca="false">('[1]Sheet1 (4)'!AO283*$BE$3)/(8.314*'[1]Sheet1 (4)'!D283)</f>
        <v>0.0107841866814646</v>
      </c>
      <c r="AS283" s="8" t="n">
        <f aca="false">AQ283+AR283</f>
        <v>0.401138574200508</v>
      </c>
      <c r="AT283" s="11" t="n">
        <f aca="false">EXP(AS283)</f>
        <v>1.49352421808515</v>
      </c>
      <c r="AU283" s="8" t="n">
        <v>3.70599911829246</v>
      </c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8" t="n">
        <v>1.30995288994961</v>
      </c>
    </row>
    <row r="284" customFormat="false" ht="13.8" hidden="false" customHeight="false" outlineLevel="0" collapsed="false">
      <c r="A284" s="3" t="n">
        <v>14</v>
      </c>
      <c r="B284" s="13" t="n">
        <v>0.0001</v>
      </c>
      <c r="C284" s="13" t="n">
        <v>-0.68</v>
      </c>
      <c r="D284" s="13" t="n">
        <v>1671.15</v>
      </c>
      <c r="E284" s="13" t="n">
        <v>0</v>
      </c>
      <c r="F284" s="13" t="n">
        <v>0.07040663350053</v>
      </c>
      <c r="G284" s="13" t="n">
        <v>0.180395735210016</v>
      </c>
      <c r="H284" s="13" t="n">
        <v>0.59145395990194</v>
      </c>
      <c r="I284" s="13" t="n">
        <v>0</v>
      </c>
      <c r="J284" s="13" t="n">
        <v>0.0874705630047318</v>
      </c>
      <c r="K284" s="13" t="n">
        <v>0</v>
      </c>
      <c r="L284" s="13" t="n">
        <v>0</v>
      </c>
      <c r="M284" s="13" t="n">
        <v>0.0273436219388257</v>
      </c>
      <c r="N284" s="13" t="n">
        <v>0.0429294864439563</v>
      </c>
      <c r="O284" s="13" t="n">
        <v>0</v>
      </c>
      <c r="P284" s="13" t="n">
        <v>0</v>
      </c>
      <c r="Q284" s="14" t="n">
        <v>0.0429294864439563</v>
      </c>
      <c r="R284" s="14" t="n">
        <v>0.0273436219388257</v>
      </c>
      <c r="S284" s="13" t="n">
        <v>0.610894941634241</v>
      </c>
      <c r="T284" s="13" t="n">
        <v>1.57</v>
      </c>
      <c r="U284" s="15" t="s">
        <v>41</v>
      </c>
      <c r="W284" s="16" t="n">
        <v>-36133.698705792</v>
      </c>
      <c r="X284" s="16" t="n">
        <f aca="false">-W284/(8.314*D284)</f>
        <v>2.60068028543694</v>
      </c>
      <c r="Y284" s="5" t="n">
        <f aca="false">X284+C284/4 - LN(AN284)</f>
        <v>1.97960466607672</v>
      </c>
      <c r="Z284" s="6" t="n">
        <f aca="false">EXP(Y284)</f>
        <v>7.23988024906701</v>
      </c>
      <c r="AA284" s="8" t="n">
        <v>0</v>
      </c>
      <c r="AB284" s="8" t="n">
        <v>0.07040663350053</v>
      </c>
      <c r="AC284" s="8" t="n">
        <v>0.180395735210016</v>
      </c>
      <c r="AD284" s="8" t="n">
        <v>0.59145395990194</v>
      </c>
      <c r="AE284" s="8" t="n">
        <v>0</v>
      </c>
      <c r="AF284" s="8" t="n">
        <v>0.0874705630047318</v>
      </c>
      <c r="AG284" s="8" t="n">
        <v>0</v>
      </c>
      <c r="AH284" s="8" t="n">
        <v>0</v>
      </c>
      <c r="AI284" s="17" t="n">
        <f aca="false">R284</f>
        <v>0.0273436219388257</v>
      </c>
      <c r="AJ284" s="17" t="n">
        <f aca="false">Q284</f>
        <v>0.0429294864439563</v>
      </c>
      <c r="AK284" s="8" t="n">
        <v>0</v>
      </c>
      <c r="AL284" s="8" t="n">
        <v>0</v>
      </c>
      <c r="AM284" s="17" t="n">
        <v>-36133.698705792</v>
      </c>
      <c r="AN284" s="9" t="n">
        <f aca="false">AJ284/AI284</f>
        <v>1.57</v>
      </c>
      <c r="AO284" s="8" t="n">
        <f aca="false">AI284-AJ284</f>
        <v>-0.0155858645051306</v>
      </c>
      <c r="AP284" s="8" t="n">
        <f aca="false">AA284*$BA$3+AB284*$AW$3+AC284*$AY$3+AD284*$AX$3+AE284*$BB$3+AF284*$AZ$3+AG284*BD285</f>
        <v>9853.02269767282</v>
      </c>
      <c r="AQ284" s="8" t="n">
        <f aca="false">AP284/(D284*8.314)</f>
        <v>0.709159670877893</v>
      </c>
      <c r="AR284" s="8" t="n">
        <f aca="false">('[1]Sheet1 (4)'!AO284*$BE$3)/(8.314*'[1]Sheet1 (4)'!D284)</f>
        <v>0.0159408438716156</v>
      </c>
      <c r="AS284" s="8" t="n">
        <f aca="false">AQ284+AR284</f>
        <v>0.725100514749508</v>
      </c>
      <c r="AT284" s="11" t="n">
        <f aca="false">EXP(AS284)</f>
        <v>2.06493864632636</v>
      </c>
      <c r="AU284" s="8" t="n">
        <v>3.13947696008214</v>
      </c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8" t="n">
        <v>1.14405621282306</v>
      </c>
    </row>
    <row r="285" customFormat="false" ht="13.8" hidden="false" customHeight="false" outlineLevel="0" collapsed="false">
      <c r="A285" s="3" t="n">
        <v>15</v>
      </c>
      <c r="B285" s="13" t="n">
        <v>0.0001</v>
      </c>
      <c r="C285" s="13" t="n">
        <v>-0.68</v>
      </c>
      <c r="D285" s="13" t="n">
        <v>1721.15</v>
      </c>
      <c r="E285" s="13" t="n">
        <v>0</v>
      </c>
      <c r="F285" s="13" t="n">
        <v>0</v>
      </c>
      <c r="G285" s="13" t="n">
        <v>0.19450903764543</v>
      </c>
      <c r="H285" s="13" t="n">
        <v>0.635375064055106</v>
      </c>
      <c r="I285" s="13" t="n">
        <v>0</v>
      </c>
      <c r="J285" s="13" t="n">
        <v>0.0953923120790082</v>
      </c>
      <c r="K285" s="13" t="n">
        <v>0</v>
      </c>
      <c r="L285" s="13" t="n">
        <v>0</v>
      </c>
      <c r="M285" s="13" t="n">
        <v>0.0354140219054295</v>
      </c>
      <c r="N285" s="13" t="n">
        <v>0.0393095643150268</v>
      </c>
      <c r="O285" s="13" t="n">
        <v>0</v>
      </c>
      <c r="P285" s="13" t="n">
        <v>0</v>
      </c>
      <c r="Q285" s="14" t="n">
        <v>0.0393095643150268</v>
      </c>
      <c r="R285" s="14" t="n">
        <v>0.0354140219054295</v>
      </c>
      <c r="S285" s="13" t="n">
        <v>0.5260663507109</v>
      </c>
      <c r="T285" s="13" t="n">
        <v>1.11</v>
      </c>
      <c r="U285" s="15" t="s">
        <v>41</v>
      </c>
      <c r="W285" s="16" t="n">
        <v>-37027.3603025183</v>
      </c>
      <c r="X285" s="16" t="n">
        <f aca="false">-W285/(8.314*D285)</f>
        <v>2.58758134070311</v>
      </c>
      <c r="Y285" s="5" t="n">
        <f aca="false">X285+C285/4 - LN(AN285)</f>
        <v>2.31322132537887</v>
      </c>
      <c r="Z285" s="6" t="n">
        <f aca="false">EXP(Y285)</f>
        <v>10.1069299818406</v>
      </c>
      <c r="AA285" s="8" t="n">
        <v>0</v>
      </c>
      <c r="AB285" s="8" t="n">
        <v>0</v>
      </c>
      <c r="AC285" s="8" t="n">
        <v>0.19450903764543</v>
      </c>
      <c r="AD285" s="8" t="n">
        <v>0.635375064055106</v>
      </c>
      <c r="AE285" s="8" t="n">
        <v>0</v>
      </c>
      <c r="AF285" s="8" t="n">
        <v>0.0953923120790082</v>
      </c>
      <c r="AG285" s="8" t="n">
        <v>0</v>
      </c>
      <c r="AH285" s="8" t="n">
        <v>0</v>
      </c>
      <c r="AI285" s="17" t="n">
        <f aca="false">R285</f>
        <v>0.0354140219054295</v>
      </c>
      <c r="AJ285" s="17" t="n">
        <f aca="false">Q285</f>
        <v>0.0393095643150268</v>
      </c>
      <c r="AK285" s="8" t="n">
        <v>0</v>
      </c>
      <c r="AL285" s="8" t="n">
        <v>0</v>
      </c>
      <c r="AM285" s="17" t="n">
        <v>-37027.3603025183</v>
      </c>
      <c r="AN285" s="9" t="n">
        <f aca="false">AJ285/AI285</f>
        <v>1.11</v>
      </c>
      <c r="AO285" s="8" t="n">
        <f aca="false">AI285-AJ285</f>
        <v>-0.0038955424095973</v>
      </c>
      <c r="AP285" s="8" t="n">
        <f aca="false">AA285*$BA$3+AB285*$AW$3+AC285*$AY$3+AD285*$AX$3+AE285*$BB$3+AF285*$AZ$3+AG285*BD286</f>
        <v>5340.42453536678</v>
      </c>
      <c r="AQ285" s="8" t="n">
        <f aca="false">AP285/(D285*8.314)</f>
        <v>0.373204645598469</v>
      </c>
      <c r="AR285" s="8" t="n">
        <f aca="false">('[1]Sheet1 (4)'!AO285*$BE$3)/(8.314*'[1]Sheet1 (4)'!D285)</f>
        <v>0.0038685219078464</v>
      </c>
      <c r="AS285" s="8" t="n">
        <f aca="false">AQ285+AR285</f>
        <v>0.377073167506315</v>
      </c>
      <c r="AT285" s="11" t="n">
        <f aca="false">EXP(AS285)</f>
        <v>1.45801098449652</v>
      </c>
      <c r="AU285" s="8" t="n">
        <v>3.46567554914642</v>
      </c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8" t="n">
        <v>1.24290757731754</v>
      </c>
    </row>
    <row r="286" customFormat="false" ht="13.8" hidden="false" customHeight="false" outlineLevel="0" collapsed="false">
      <c r="A286" s="3" t="n">
        <v>16</v>
      </c>
      <c r="B286" s="13" t="n">
        <v>0.0001</v>
      </c>
      <c r="C286" s="13" t="n">
        <v>-0.68</v>
      </c>
      <c r="D286" s="13" t="n">
        <v>1721.15</v>
      </c>
      <c r="E286" s="13" t="n">
        <v>0</v>
      </c>
      <c r="F286" s="13" t="n">
        <v>0.0691860197082068</v>
      </c>
      <c r="G286" s="13" t="n">
        <v>0.180389622132686</v>
      </c>
      <c r="H286" s="13" t="n">
        <v>0.59079011423737</v>
      </c>
      <c r="I286" s="13" t="n">
        <v>0</v>
      </c>
      <c r="J286" s="13" t="n">
        <v>0.0878438474168649</v>
      </c>
      <c r="K286" s="13" t="n">
        <v>0</v>
      </c>
      <c r="L286" s="13" t="n">
        <v>0</v>
      </c>
      <c r="M286" s="13" t="n">
        <v>0.0310780937250532</v>
      </c>
      <c r="N286" s="13" t="n">
        <v>0.0407123027798197</v>
      </c>
      <c r="O286" s="13" t="n">
        <v>0</v>
      </c>
      <c r="P286" s="13" t="n">
        <v>0</v>
      </c>
      <c r="Q286" s="14" t="n">
        <v>0.0407123027798197</v>
      </c>
      <c r="R286" s="14" t="n">
        <v>0.0310780937250532</v>
      </c>
      <c r="S286" s="13" t="n">
        <v>0.567099567099567</v>
      </c>
      <c r="T286" s="13" t="n">
        <v>1.31</v>
      </c>
      <c r="U286" s="15" t="s">
        <v>41</v>
      </c>
      <c r="W286" s="16" t="n">
        <v>-37027.3603025183</v>
      </c>
      <c r="X286" s="16" t="n">
        <f aca="false">-W286/(8.314*D286)</f>
        <v>2.58758134070311</v>
      </c>
      <c r="Y286" s="5" t="n">
        <f aca="false">X286+C286/4 - LN(AN286)</f>
        <v>2.14755420349005</v>
      </c>
      <c r="Z286" s="6" t="n">
        <f aca="false">EXP(Y286)</f>
        <v>8.56388723652142</v>
      </c>
      <c r="AA286" s="8" t="n">
        <v>0</v>
      </c>
      <c r="AB286" s="8" t="n">
        <v>0.0691860197082068</v>
      </c>
      <c r="AC286" s="8" t="n">
        <v>0.180389622132686</v>
      </c>
      <c r="AD286" s="8" t="n">
        <v>0.59079011423737</v>
      </c>
      <c r="AE286" s="8" t="n">
        <v>0</v>
      </c>
      <c r="AF286" s="8" t="n">
        <v>0.0878438474168649</v>
      </c>
      <c r="AG286" s="8" t="n">
        <v>0</v>
      </c>
      <c r="AH286" s="8" t="n">
        <v>0</v>
      </c>
      <c r="AI286" s="17" t="n">
        <f aca="false">R286</f>
        <v>0.0310780937250532</v>
      </c>
      <c r="AJ286" s="17" t="n">
        <f aca="false">Q286</f>
        <v>0.0407123027798197</v>
      </c>
      <c r="AK286" s="8" t="n">
        <v>0</v>
      </c>
      <c r="AL286" s="8" t="n">
        <v>0</v>
      </c>
      <c r="AM286" s="17" t="n">
        <v>-37027.3603025183</v>
      </c>
      <c r="AN286" s="9" t="n">
        <f aca="false">AJ286/AI286</f>
        <v>1.31</v>
      </c>
      <c r="AO286" s="8" t="n">
        <f aca="false">AI286-AJ286</f>
        <v>-0.0096342090547665</v>
      </c>
      <c r="AP286" s="8" t="n">
        <f aca="false">AA286*$BA$3+AB286*$AW$3+AC286*$AY$3+AD286*$AX$3+AE286*$BB$3+AF286*$AZ$3+AG286*BD287</f>
        <v>9744.25746215353</v>
      </c>
      <c r="AQ286" s="8" t="n">
        <f aca="false">AP286/(D286*8.314)</f>
        <v>0.680957502292181</v>
      </c>
      <c r="AR286" s="8" t="n">
        <f aca="false">('[1]Sheet1 (4)'!AO286*$BE$3)/(8.314*'[1]Sheet1 (4)'!D286)</f>
        <v>0.00956738365915752</v>
      </c>
      <c r="AS286" s="8" t="n">
        <f aca="false">AQ286+AR286</f>
        <v>0.690524885951338</v>
      </c>
      <c r="AT286" s="11" t="n">
        <f aca="false">EXP(AS286)</f>
        <v>1.99476228120506</v>
      </c>
      <c r="AU286" s="8" t="n">
        <v>2.93656477828437</v>
      </c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8" t="n">
        <v>1.07724045542872</v>
      </c>
    </row>
    <row r="287" customFormat="false" ht="13.8" hidden="false" customHeight="false" outlineLevel="0" collapsed="false">
      <c r="A287" s="3" t="n">
        <v>17</v>
      </c>
      <c r="B287" s="13" t="n">
        <v>0.0001</v>
      </c>
      <c r="C287" s="13" t="n">
        <v>-0.68</v>
      </c>
      <c r="D287" s="13" t="n">
        <v>1721.15</v>
      </c>
      <c r="E287" s="13" t="n">
        <v>0</v>
      </c>
      <c r="F287" s="13" t="n">
        <v>0.135827372735291</v>
      </c>
      <c r="G287" s="13" t="n">
        <v>0.165898545464339</v>
      </c>
      <c r="H287" s="13" t="n">
        <v>0.548075363668718</v>
      </c>
      <c r="I287" s="13" t="n">
        <v>0</v>
      </c>
      <c r="J287" s="13" t="n">
        <v>0.0810999350697225</v>
      </c>
      <c r="K287" s="13" t="n">
        <v>0</v>
      </c>
      <c r="L287" s="13" t="n">
        <v>0</v>
      </c>
      <c r="M287" s="13" t="n">
        <v>0.0286716942165686</v>
      </c>
      <c r="N287" s="13" t="n">
        <v>0.0404270888453617</v>
      </c>
      <c r="O287" s="13" t="n">
        <v>0</v>
      </c>
      <c r="P287" s="13" t="n">
        <v>0</v>
      </c>
      <c r="Q287" s="14" t="n">
        <v>0.0404270888453617</v>
      </c>
      <c r="R287" s="14" t="n">
        <v>0.0286716942165686</v>
      </c>
      <c r="S287" s="13" t="n">
        <v>0.5850622406639</v>
      </c>
      <c r="T287" s="13" t="n">
        <v>1.41</v>
      </c>
      <c r="U287" s="15" t="s">
        <v>41</v>
      </c>
      <c r="W287" s="16" t="n">
        <v>-37027.3603025183</v>
      </c>
      <c r="X287" s="16" t="n">
        <f aca="false">-W287/(8.314*D287)</f>
        <v>2.58758134070311</v>
      </c>
      <c r="Y287" s="5" t="n">
        <f aca="false">X287+C287/4 - LN(AN287)</f>
        <v>2.07399163631303</v>
      </c>
      <c r="Z287" s="6" t="n">
        <f aca="false">EXP(Y287)</f>
        <v>7.95651934740643</v>
      </c>
      <c r="AA287" s="8" t="n">
        <v>0</v>
      </c>
      <c r="AB287" s="8" t="n">
        <v>0.135827372735291</v>
      </c>
      <c r="AC287" s="8" t="n">
        <v>0.165898545464339</v>
      </c>
      <c r="AD287" s="8" t="n">
        <v>0.548075363668718</v>
      </c>
      <c r="AE287" s="8" t="n">
        <v>0</v>
      </c>
      <c r="AF287" s="8" t="n">
        <v>0.0810999350697225</v>
      </c>
      <c r="AG287" s="8" t="n">
        <v>0</v>
      </c>
      <c r="AH287" s="8" t="n">
        <v>0</v>
      </c>
      <c r="AI287" s="17" t="n">
        <f aca="false">R287</f>
        <v>0.0286716942165686</v>
      </c>
      <c r="AJ287" s="17" t="n">
        <f aca="false">Q287</f>
        <v>0.0404270888453617</v>
      </c>
      <c r="AK287" s="8" t="n">
        <v>0</v>
      </c>
      <c r="AL287" s="8" t="n">
        <v>0</v>
      </c>
      <c r="AM287" s="17" t="n">
        <v>-37027.3603025183</v>
      </c>
      <c r="AN287" s="9" t="n">
        <f aca="false">AJ287/AI287</f>
        <v>1.41</v>
      </c>
      <c r="AO287" s="8" t="n">
        <f aca="false">AI287-AJ287</f>
        <v>-0.0117553946287931</v>
      </c>
      <c r="AP287" s="8" t="n">
        <f aca="false">AA287*$BA$3+AB287*$AW$3+AC287*$AY$3+AD287*$AX$3+AE287*$BB$3+AF287*$AZ$3+AG287*BD288</f>
        <v>13920.0967638609</v>
      </c>
      <c r="AQ287" s="8" t="n">
        <f aca="false">AP287/(D287*8.314)</f>
        <v>0.972777490824764</v>
      </c>
      <c r="AR287" s="8" t="n">
        <f aca="false">('[1]Sheet1 (4)'!AO287*$BE$3)/(8.314*'[1]Sheet1 (4)'!D287)</f>
        <v>0.0116738561348552</v>
      </c>
      <c r="AS287" s="8" t="n">
        <f aca="false">AQ287+AR287</f>
        <v>0.984451346959619</v>
      </c>
      <c r="AT287" s="11" t="n">
        <f aca="false">EXP(AS287)</f>
        <v>2.67634309775307</v>
      </c>
      <c r="AU287" s="8" t="n">
        <v>2.72829777273229</v>
      </c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8" t="n">
        <v>1.00367788825171</v>
      </c>
    </row>
    <row r="288" customFormat="false" ht="13.8" hidden="false" customHeight="false" outlineLevel="0" collapsed="false">
      <c r="A288" s="3" t="n">
        <v>18</v>
      </c>
      <c r="B288" s="13" t="n">
        <v>0.0001</v>
      </c>
      <c r="C288" s="13" t="n">
        <v>-0.68</v>
      </c>
      <c r="D288" s="13" t="n">
        <v>1721.15</v>
      </c>
      <c r="E288" s="13" t="n">
        <v>0</v>
      </c>
      <c r="F288" s="13" t="n">
        <v>0.203479689144521</v>
      </c>
      <c r="G288" s="13" t="n">
        <v>0.153400387330672</v>
      </c>
      <c r="H288" s="13" t="n">
        <v>0.500056440078241</v>
      </c>
      <c r="I288" s="13" t="n">
        <v>0</v>
      </c>
      <c r="J288" s="13" t="n">
        <v>0.0742754335912155</v>
      </c>
      <c r="K288" s="13" t="n">
        <v>0</v>
      </c>
      <c r="L288" s="13" t="n">
        <v>0</v>
      </c>
      <c r="M288" s="13" t="n">
        <v>0.0270819093918704</v>
      </c>
      <c r="N288" s="13" t="n">
        <v>0.0417061404634805</v>
      </c>
      <c r="O288" s="13" t="n">
        <v>0</v>
      </c>
      <c r="P288" s="13" t="n">
        <v>0</v>
      </c>
      <c r="Q288" s="14" t="n">
        <v>0.0417061404634805</v>
      </c>
      <c r="R288" s="14" t="n">
        <v>0.0270819093918704</v>
      </c>
      <c r="S288" s="13" t="n">
        <v>0.606299212598425</v>
      </c>
      <c r="T288" s="13" t="n">
        <v>1.54</v>
      </c>
      <c r="U288" s="15" t="s">
        <v>41</v>
      </c>
      <c r="W288" s="16" t="n">
        <v>-37027.3603025183</v>
      </c>
      <c r="X288" s="16" t="n">
        <f aca="false">-W288/(8.314*D288)</f>
        <v>2.58758134070311</v>
      </c>
      <c r="Y288" s="5" t="n">
        <f aca="false">X288+C288/4 - LN(AN288)</f>
        <v>1.98579892427757</v>
      </c>
      <c r="Z288" s="6" t="n">
        <f aca="false">EXP(Y288)</f>
        <v>7.28486511678119</v>
      </c>
      <c r="AA288" s="8" t="n">
        <v>0</v>
      </c>
      <c r="AB288" s="8" t="n">
        <v>0.203479689144521</v>
      </c>
      <c r="AC288" s="8" t="n">
        <v>0.153400387330672</v>
      </c>
      <c r="AD288" s="8" t="n">
        <v>0.500056440078241</v>
      </c>
      <c r="AE288" s="8" t="n">
        <v>0</v>
      </c>
      <c r="AF288" s="8" t="n">
        <v>0.0742754335912155</v>
      </c>
      <c r="AG288" s="8" t="n">
        <v>0</v>
      </c>
      <c r="AH288" s="8" t="n">
        <v>0</v>
      </c>
      <c r="AI288" s="17" t="n">
        <f aca="false">R288</f>
        <v>0.0270819093918704</v>
      </c>
      <c r="AJ288" s="17" t="n">
        <f aca="false">Q288</f>
        <v>0.0417061404634805</v>
      </c>
      <c r="AK288" s="8" t="n">
        <v>0</v>
      </c>
      <c r="AL288" s="8" t="n">
        <v>0</v>
      </c>
      <c r="AM288" s="17" t="n">
        <v>-37027.3603025183</v>
      </c>
      <c r="AN288" s="9" t="n">
        <f aca="false">AJ288/AI288</f>
        <v>1.54</v>
      </c>
      <c r="AO288" s="8" t="n">
        <f aca="false">AI288-AJ288</f>
        <v>-0.0146242310716101</v>
      </c>
      <c r="AP288" s="8" t="n">
        <f aca="false">AA288*$BA$3+AB288*$AW$3+AC288*$AY$3+AD288*$AX$3+AE288*$BB$3+AF288*$AZ$3+AG288*BD289</f>
        <v>18227.1514901037</v>
      </c>
      <c r="AQ288" s="8" t="n">
        <f aca="false">AP288/(D288*8.314)</f>
        <v>1.27376720091908</v>
      </c>
      <c r="AR288" s="8" t="n">
        <f aca="false">('[1]Sheet1 (4)'!AO288*$BE$3)/(8.314*'[1]Sheet1 (4)'!D288)</f>
        <v>0.0145227935772313</v>
      </c>
      <c r="AS288" s="8" t="n">
        <f aca="false">AQ288+AR288</f>
        <v>1.28828999449632</v>
      </c>
      <c r="AT288" s="11" t="n">
        <f aca="false">EXP(AS288)</f>
        <v>3.62657977907235</v>
      </c>
      <c r="AU288" s="8" t="n">
        <v>2.49798692178735</v>
      </c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8" t="n">
        <v>0.915485176216242</v>
      </c>
    </row>
    <row r="289" customFormat="false" ht="13.8" hidden="false" customHeight="false" outlineLevel="0" collapsed="false">
      <c r="A289" s="3" t="n">
        <v>19</v>
      </c>
      <c r="B289" s="13" t="n">
        <v>0.0001</v>
      </c>
      <c r="C289" s="13" t="n">
        <v>-0.68</v>
      </c>
      <c r="D289" s="13" t="n">
        <v>1772.15</v>
      </c>
      <c r="E289" s="13" t="n">
        <v>0</v>
      </c>
      <c r="F289" s="13" t="n">
        <v>0</v>
      </c>
      <c r="G289" s="13" t="n">
        <v>0.191280835039672</v>
      </c>
      <c r="H289" s="13" t="n">
        <v>0.636855049292235</v>
      </c>
      <c r="I289" s="13" t="n">
        <v>0</v>
      </c>
      <c r="J289" s="13" t="n">
        <v>0.0959695696061054</v>
      </c>
      <c r="K289" s="13" t="n">
        <v>0</v>
      </c>
      <c r="L289" s="13" t="n">
        <v>0</v>
      </c>
      <c r="M289" s="13" t="n">
        <v>0.0391209000319526</v>
      </c>
      <c r="N289" s="13" t="n">
        <v>0.0367736460300355</v>
      </c>
      <c r="O289" s="13" t="n">
        <v>0</v>
      </c>
      <c r="P289" s="13" t="n">
        <v>0</v>
      </c>
      <c r="Q289" s="14" t="n">
        <v>0.0367736460300355</v>
      </c>
      <c r="R289" s="14" t="n">
        <v>0.0391209000319526</v>
      </c>
      <c r="S289" s="13" t="n">
        <v>0.484536082474227</v>
      </c>
      <c r="T289" s="13" t="n">
        <v>0.94</v>
      </c>
      <c r="U289" s="15" t="s">
        <v>41</v>
      </c>
      <c r="W289" s="16" t="n">
        <v>-37904.9239946993</v>
      </c>
      <c r="X289" s="16" t="n">
        <f aca="false">-W289/(8.314*D289)</f>
        <v>2.57267621221154</v>
      </c>
      <c r="Y289" s="5" t="n">
        <f aca="false">X289+C289/4 - LN(AN289)</f>
        <v>2.46455161592963</v>
      </c>
      <c r="Z289" s="6" t="n">
        <f aca="false">EXP(Y289)</f>
        <v>11.7582087763085</v>
      </c>
      <c r="AA289" s="8" t="n">
        <v>0</v>
      </c>
      <c r="AB289" s="8" t="n">
        <v>0</v>
      </c>
      <c r="AC289" s="8" t="n">
        <v>0.191280835039672</v>
      </c>
      <c r="AD289" s="8" t="n">
        <v>0.636855049292235</v>
      </c>
      <c r="AE289" s="8" t="n">
        <v>0</v>
      </c>
      <c r="AF289" s="8" t="n">
        <v>0.0959695696061054</v>
      </c>
      <c r="AG289" s="8" t="n">
        <v>0</v>
      </c>
      <c r="AH289" s="8" t="n">
        <v>0</v>
      </c>
      <c r="AI289" s="17" t="n">
        <f aca="false">R289</f>
        <v>0.0391209000319526</v>
      </c>
      <c r="AJ289" s="17" t="n">
        <f aca="false">Q289</f>
        <v>0.0367736460300355</v>
      </c>
      <c r="AK289" s="8" t="n">
        <v>0</v>
      </c>
      <c r="AL289" s="8" t="n">
        <v>0</v>
      </c>
      <c r="AM289" s="17" t="n">
        <v>-37904.9239946993</v>
      </c>
      <c r="AN289" s="9" t="n">
        <f aca="false">AJ289/AI289</f>
        <v>0.940000000000001</v>
      </c>
      <c r="AO289" s="8" t="n">
        <f aca="false">AI289-AJ289</f>
        <v>0.0023472540019171</v>
      </c>
      <c r="AP289" s="8" t="n">
        <f aca="false">AA289*$BA$3+AB289*$AW$3+AC289*$AY$3+AD289*$AX$3+AE289*$BB$3+AF289*$AZ$3+AG289*BD290</f>
        <v>5181.58146382491</v>
      </c>
      <c r="AQ289" s="8" t="n">
        <f aca="false">AP289/(D289*8.314)</f>
        <v>0.351683369038882</v>
      </c>
      <c r="AR289" s="8" t="n">
        <f aca="false">('[1]Sheet1 (4)'!AO289*$BE$3)/(8.314*'[1]Sheet1 (4)'!D289)</f>
        <v>-0.00226389069373303</v>
      </c>
      <c r="AS289" s="8" t="n">
        <f aca="false">AQ289+AR289</f>
        <v>0.349419478345149</v>
      </c>
      <c r="AT289" s="11" t="n">
        <f aca="false">EXP(AS289)</f>
        <v>1.41824398822205</v>
      </c>
      <c r="AU289" s="8" t="n">
        <v>3.24059062475424</v>
      </c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8" t="n">
        <v>1.17575560478196</v>
      </c>
    </row>
    <row r="290" customFormat="false" ht="13.8" hidden="false" customHeight="false" outlineLevel="0" collapsed="false">
      <c r="A290" s="3" t="n">
        <v>20</v>
      </c>
      <c r="B290" s="13" t="n">
        <v>0.0001</v>
      </c>
      <c r="C290" s="13" t="n">
        <v>-0.68</v>
      </c>
      <c r="D290" s="13" t="n">
        <v>1772.15</v>
      </c>
      <c r="E290" s="13" t="n">
        <v>0</v>
      </c>
      <c r="F290" s="13" t="n">
        <v>0.0698492616738564</v>
      </c>
      <c r="G290" s="13" t="n">
        <v>0.178328946934626</v>
      </c>
      <c r="H290" s="13" t="n">
        <v>0.593191740772078</v>
      </c>
      <c r="I290" s="13" t="n">
        <v>0</v>
      </c>
      <c r="J290" s="13" t="n">
        <v>0.0871575884201999</v>
      </c>
      <c r="K290" s="13" t="n">
        <v>0</v>
      </c>
      <c r="L290" s="13" t="n">
        <v>0</v>
      </c>
      <c r="M290" s="13" t="n">
        <v>0.0341973503345648</v>
      </c>
      <c r="N290" s="13" t="n">
        <v>0.0372751118646756</v>
      </c>
      <c r="O290" s="13" t="n">
        <v>0</v>
      </c>
      <c r="P290" s="13" t="n">
        <v>0</v>
      </c>
      <c r="Q290" s="14" t="n">
        <v>0.0372751118646756</v>
      </c>
      <c r="R290" s="14" t="n">
        <v>0.0341973503345648</v>
      </c>
      <c r="S290" s="13" t="n">
        <v>0.521531100478469</v>
      </c>
      <c r="T290" s="13" t="n">
        <v>1.09</v>
      </c>
      <c r="U290" s="15" t="s">
        <v>41</v>
      </c>
      <c r="W290" s="16" t="n">
        <v>-37904.9239946993</v>
      </c>
      <c r="X290" s="16" t="n">
        <f aca="false">-W290/(8.314*D290)</f>
        <v>2.57267621221154</v>
      </c>
      <c r="Y290" s="5" t="n">
        <f aca="false">X290+C290/4 - LN(AN290)</f>
        <v>2.31649851597049</v>
      </c>
      <c r="Z290" s="6" t="n">
        <f aca="false">EXP(Y290)</f>
        <v>10.1401066511284</v>
      </c>
      <c r="AA290" s="8" t="n">
        <v>0</v>
      </c>
      <c r="AB290" s="8" t="n">
        <v>0.0698492616738564</v>
      </c>
      <c r="AC290" s="8" t="n">
        <v>0.178328946934626</v>
      </c>
      <c r="AD290" s="8" t="n">
        <v>0.593191740772078</v>
      </c>
      <c r="AE290" s="8" t="n">
        <v>0</v>
      </c>
      <c r="AF290" s="8" t="n">
        <v>0.0871575884201999</v>
      </c>
      <c r="AG290" s="8" t="n">
        <v>0</v>
      </c>
      <c r="AH290" s="8" t="n">
        <v>0</v>
      </c>
      <c r="AI290" s="17" t="n">
        <f aca="false">R290</f>
        <v>0.0341973503345648</v>
      </c>
      <c r="AJ290" s="17" t="n">
        <f aca="false">Q290</f>
        <v>0.0372751118646756</v>
      </c>
      <c r="AK290" s="8" t="n">
        <v>0</v>
      </c>
      <c r="AL290" s="8" t="n">
        <v>0</v>
      </c>
      <c r="AM290" s="17" t="n">
        <v>-37904.9239946993</v>
      </c>
      <c r="AN290" s="9" t="n">
        <f aca="false">AJ290/AI290</f>
        <v>1.09</v>
      </c>
      <c r="AO290" s="8" t="n">
        <f aca="false">AI290-AJ290</f>
        <v>-0.0030777615301108</v>
      </c>
      <c r="AP290" s="8" t="n">
        <f aca="false">AA290*$BA$3+AB290*$AW$3+AC290*$AY$3+AD290*$AX$3+AE290*$BB$3+AF290*$AZ$3+AG290*BD291</f>
        <v>9756.3732010151</v>
      </c>
      <c r="AQ290" s="8" t="n">
        <f aca="false">AP290/(D290*8.314)</f>
        <v>0.662182814433813</v>
      </c>
      <c r="AR290" s="8" t="n">
        <f aca="false">('[1]Sheet1 (4)'!AO290*$BE$3)/(8.314*'[1]Sheet1 (4)'!D290)</f>
        <v>0.00296845406583887</v>
      </c>
      <c r="AS290" s="8" t="n">
        <f aca="false">AQ290+AR290</f>
        <v>0.665151268499651</v>
      </c>
      <c r="AT290" s="11" t="n">
        <f aca="false">EXP(AS290)</f>
        <v>1.94478468374877</v>
      </c>
      <c r="AU290" s="8" t="n">
        <v>2.79463778648531</v>
      </c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8" t="n">
        <v>1.02770250482282</v>
      </c>
    </row>
    <row r="291" customFormat="false" ht="13.8" hidden="false" customHeight="false" outlineLevel="0" collapsed="false">
      <c r="A291" s="3" t="n">
        <v>21</v>
      </c>
      <c r="B291" s="13" t="n">
        <v>0.0001</v>
      </c>
      <c r="C291" s="13" t="n">
        <v>-0.68</v>
      </c>
      <c r="D291" s="13" t="n">
        <v>1772.15</v>
      </c>
      <c r="E291" s="13" t="n">
        <v>0</v>
      </c>
      <c r="F291" s="13" t="n">
        <v>0.135839721308247</v>
      </c>
      <c r="G291" s="13" t="n">
        <v>0.166305152241745</v>
      </c>
      <c r="H291" s="13" t="n">
        <v>0.546913919261717</v>
      </c>
      <c r="I291" s="13" t="n">
        <v>0</v>
      </c>
      <c r="J291" s="13" t="n">
        <v>0.0809906248650116</v>
      </c>
      <c r="K291" s="13" t="n">
        <v>0</v>
      </c>
      <c r="L291" s="13" t="n">
        <v>0</v>
      </c>
      <c r="M291" s="13" t="n">
        <v>0.0322352913932165</v>
      </c>
      <c r="N291" s="13" t="n">
        <v>0.0377152909300633</v>
      </c>
      <c r="O291" s="13" t="n">
        <v>0</v>
      </c>
      <c r="P291" s="13" t="n">
        <v>0</v>
      </c>
      <c r="Q291" s="14" t="n">
        <v>0.0377152909300633</v>
      </c>
      <c r="R291" s="14" t="n">
        <v>0.0322352913932165</v>
      </c>
      <c r="S291" s="13" t="n">
        <v>0.539170506912442</v>
      </c>
      <c r="T291" s="13" t="n">
        <v>1.17</v>
      </c>
      <c r="U291" s="15" t="s">
        <v>41</v>
      </c>
      <c r="W291" s="16" t="n">
        <v>-37904.9239946993</v>
      </c>
      <c r="X291" s="16" t="n">
        <f aca="false">-W291/(8.314*D291)</f>
        <v>2.57267621221154</v>
      </c>
      <c r="Y291" s="5" t="n">
        <f aca="false">X291+C291/4 - LN(AN291)</f>
        <v>2.24567246340188</v>
      </c>
      <c r="Z291" s="6" t="n">
        <f aca="false">EXP(Y291)</f>
        <v>9.44676602541026</v>
      </c>
      <c r="AA291" s="8" t="n">
        <v>0</v>
      </c>
      <c r="AB291" s="8" t="n">
        <v>0.135839721308247</v>
      </c>
      <c r="AC291" s="8" t="n">
        <v>0.166305152241745</v>
      </c>
      <c r="AD291" s="8" t="n">
        <v>0.546913919261717</v>
      </c>
      <c r="AE291" s="8" t="n">
        <v>0</v>
      </c>
      <c r="AF291" s="8" t="n">
        <v>0.0809906248650116</v>
      </c>
      <c r="AG291" s="8" t="n">
        <v>0</v>
      </c>
      <c r="AH291" s="8" t="n">
        <v>0</v>
      </c>
      <c r="AI291" s="17" t="n">
        <f aca="false">R291</f>
        <v>0.0322352913932165</v>
      </c>
      <c r="AJ291" s="17" t="n">
        <f aca="false">Q291</f>
        <v>0.0377152909300633</v>
      </c>
      <c r="AK291" s="8" t="n">
        <v>0</v>
      </c>
      <c r="AL291" s="8" t="n">
        <v>0</v>
      </c>
      <c r="AM291" s="17" t="n">
        <v>-37904.9239946993</v>
      </c>
      <c r="AN291" s="9" t="n">
        <f aca="false">AJ291/AI291</f>
        <v>1.17</v>
      </c>
      <c r="AO291" s="8" t="n">
        <f aca="false">AI291-AJ291</f>
        <v>-0.0054799995368468</v>
      </c>
      <c r="AP291" s="8" t="n">
        <f aca="false">AA291*$BA$3+AB291*$AW$3+AC291*$AY$3+AD291*$AX$3+AE291*$BB$3+AF291*$AZ$3+AG291*BD292</f>
        <v>13938.5917130837</v>
      </c>
      <c r="AQ291" s="8" t="n">
        <f aca="false">AP291/(D291*8.314)</f>
        <v>0.946037600207137</v>
      </c>
      <c r="AR291" s="8" t="n">
        <f aca="false">('[1]Sheet1 (4)'!AO291*$BE$3)/(8.314*'[1]Sheet1 (4)'!D291)</f>
        <v>0.00528537599381925</v>
      </c>
      <c r="AS291" s="8" t="n">
        <f aca="false">AQ291+AR291</f>
        <v>0.951322976200957</v>
      </c>
      <c r="AT291" s="11" t="n">
        <f aca="false">EXP(AS291)</f>
        <v>2.58913275549582</v>
      </c>
      <c r="AU291" s="8" t="n">
        <v>2.60355144211025</v>
      </c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8" t="n">
        <v>0.956876452254209</v>
      </c>
    </row>
    <row r="292" customFormat="false" ht="13.8" hidden="false" customHeight="false" outlineLevel="0" collapsed="false">
      <c r="A292" s="3" t="n">
        <v>22</v>
      </c>
      <c r="B292" s="13" t="n">
        <v>0.0001</v>
      </c>
      <c r="C292" s="13" t="n">
        <v>-0.68</v>
      </c>
      <c r="D292" s="13" t="n">
        <v>1772.15</v>
      </c>
      <c r="E292" s="13" t="n">
        <v>0</v>
      </c>
      <c r="F292" s="13" t="n">
        <v>0.204896349290771</v>
      </c>
      <c r="G292" s="13" t="n">
        <v>0.151596514638662</v>
      </c>
      <c r="H292" s="13" t="n">
        <v>0.500584547578386</v>
      </c>
      <c r="I292" s="13" t="n">
        <v>0</v>
      </c>
      <c r="J292" s="13" t="n">
        <v>0.0743481038855083</v>
      </c>
      <c r="K292" s="13" t="n">
        <v>0</v>
      </c>
      <c r="L292" s="13" t="n">
        <v>0</v>
      </c>
      <c r="M292" s="13" t="n">
        <v>0.03007652833626</v>
      </c>
      <c r="N292" s="13" t="n">
        <v>0.0384979562704127</v>
      </c>
      <c r="O292" s="13" t="n">
        <v>0</v>
      </c>
      <c r="P292" s="13" t="n">
        <v>0</v>
      </c>
      <c r="Q292" s="14" t="n">
        <v>0.0384979562704127</v>
      </c>
      <c r="R292" s="14" t="n">
        <v>0.03007652833626</v>
      </c>
      <c r="S292" s="13" t="n">
        <v>0.56140350877193</v>
      </c>
      <c r="T292" s="13" t="n">
        <v>1.28</v>
      </c>
      <c r="U292" s="15" t="s">
        <v>41</v>
      </c>
      <c r="W292" s="16" t="n">
        <v>-37904.9239946993</v>
      </c>
      <c r="X292" s="16" t="n">
        <f aca="false">-W292/(8.314*D292)</f>
        <v>2.57267621221154</v>
      </c>
      <c r="Y292" s="5" t="n">
        <f aca="false">X292+C292/4 - LN(AN292)</f>
        <v>2.15581613428002</v>
      </c>
      <c r="Z292" s="6" t="n">
        <f aca="false">EXP(Y292)</f>
        <v>8.63493457010159</v>
      </c>
      <c r="AA292" s="8" t="n">
        <v>0</v>
      </c>
      <c r="AB292" s="8" t="n">
        <v>0.204896349290771</v>
      </c>
      <c r="AC292" s="8" t="n">
        <v>0.151596514638662</v>
      </c>
      <c r="AD292" s="8" t="n">
        <v>0.500584547578386</v>
      </c>
      <c r="AE292" s="8" t="n">
        <v>0</v>
      </c>
      <c r="AF292" s="8" t="n">
        <v>0.0743481038855083</v>
      </c>
      <c r="AG292" s="8" t="n">
        <v>0</v>
      </c>
      <c r="AH292" s="8" t="n">
        <v>0</v>
      </c>
      <c r="AI292" s="17" t="n">
        <f aca="false">R292</f>
        <v>0.03007652833626</v>
      </c>
      <c r="AJ292" s="17" t="n">
        <f aca="false">Q292</f>
        <v>0.0384979562704127</v>
      </c>
      <c r="AK292" s="8" t="n">
        <v>0</v>
      </c>
      <c r="AL292" s="8" t="n">
        <v>0</v>
      </c>
      <c r="AM292" s="17" t="n">
        <v>-37904.9239946993</v>
      </c>
      <c r="AN292" s="9" t="n">
        <f aca="false">AJ292/AI292</f>
        <v>1.28</v>
      </c>
      <c r="AO292" s="8" t="n">
        <f aca="false">AI292-AJ292</f>
        <v>-0.0084214279341527</v>
      </c>
      <c r="AP292" s="8" t="n">
        <f aca="false">AA292*$BA$3+AB292*$AW$3+AC292*$AY$3+AD292*$AX$3+AE292*$BB$3+AF292*$AZ$3+AG292*BD293</f>
        <v>18248.7618949828</v>
      </c>
      <c r="AQ292" s="8" t="n">
        <f aca="false">AP292/(D292*8.314)</f>
        <v>1.23857669879776</v>
      </c>
      <c r="AR292" s="8" t="n">
        <f aca="false">('[1]Sheet1 (4)'!AO292*$BE$3)/(8.314*'[1]Sheet1 (4)'!D292)</f>
        <v>0.00812233883188626</v>
      </c>
      <c r="AS292" s="8" t="n">
        <f aca="false">AQ292+AR292</f>
        <v>1.24669903762965</v>
      </c>
      <c r="AT292" s="11" t="n">
        <f aca="false">EXP(AS292)</f>
        <v>3.47884046179692</v>
      </c>
      <c r="AU292" s="8" t="n">
        <v>2.3798087400539</v>
      </c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8" t="n">
        <v>0.86702012313235</v>
      </c>
    </row>
    <row r="293" customFormat="false" ht="13.8" hidden="false" customHeight="false" outlineLevel="0" collapsed="false">
      <c r="A293" s="3" t="n">
        <v>24</v>
      </c>
      <c r="B293" s="13" t="n">
        <v>0.0001</v>
      </c>
      <c r="C293" s="13" t="n">
        <v>-0.68</v>
      </c>
      <c r="D293" s="13" t="n">
        <v>1671.15</v>
      </c>
      <c r="E293" s="13" t="n">
        <v>0.0329391911048227</v>
      </c>
      <c r="F293" s="13" t="n">
        <v>0.129960081268119</v>
      </c>
      <c r="G293" s="13" t="n">
        <v>0.111137390308376</v>
      </c>
      <c r="H293" s="13" t="n">
        <v>0.474791137237937</v>
      </c>
      <c r="I293" s="13" t="n">
        <v>0.0915506383329854</v>
      </c>
      <c r="J293" s="13" t="n">
        <v>0.0997517730621889</v>
      </c>
      <c r="K293" s="13" t="n">
        <v>0</v>
      </c>
      <c r="L293" s="13" t="n">
        <v>0</v>
      </c>
      <c r="M293" s="13" t="n">
        <v>0.0116933181026505</v>
      </c>
      <c r="N293" s="13" t="n">
        <v>0.0481764705829202</v>
      </c>
      <c r="O293" s="13" t="n">
        <v>0</v>
      </c>
      <c r="P293" s="13" t="n">
        <v>0</v>
      </c>
      <c r="Q293" s="14" t="n">
        <v>0.0481764705829202</v>
      </c>
      <c r="R293" s="14" t="n">
        <v>0.0116933181026505</v>
      </c>
      <c r="S293" s="13" t="n">
        <v>0.8046875</v>
      </c>
      <c r="T293" s="13" t="n">
        <v>4.12</v>
      </c>
      <c r="U293" s="15" t="s">
        <v>41</v>
      </c>
      <c r="W293" s="16" t="n">
        <v>-36133.698705792</v>
      </c>
      <c r="X293" s="16" t="n">
        <f aca="false">-W293/(8.314*D293)</f>
        <v>2.60068028543694</v>
      </c>
      <c r="Y293" s="5" t="n">
        <f aca="false">X293+C293/4 - LN(AN293)</f>
        <v>1.0148271220755</v>
      </c>
      <c r="Z293" s="6" t="n">
        <f aca="false">EXP(Y293)</f>
        <v>2.75888640559106</v>
      </c>
      <c r="AA293" s="8" t="n">
        <v>0.0329391911048227</v>
      </c>
      <c r="AB293" s="8" t="n">
        <v>0.129960081268119</v>
      </c>
      <c r="AC293" s="8" t="n">
        <v>0.111137390308376</v>
      </c>
      <c r="AD293" s="8" t="n">
        <v>0.474791137237937</v>
      </c>
      <c r="AE293" s="8" t="n">
        <v>0.0915506383329854</v>
      </c>
      <c r="AF293" s="8" t="n">
        <v>0.0997517730621889</v>
      </c>
      <c r="AG293" s="8" t="n">
        <v>0</v>
      </c>
      <c r="AH293" s="8" t="n">
        <v>0</v>
      </c>
      <c r="AI293" s="17" t="n">
        <f aca="false">R293</f>
        <v>0.0116933181026505</v>
      </c>
      <c r="AJ293" s="17" t="n">
        <f aca="false">Q293</f>
        <v>0.0481764705829202</v>
      </c>
      <c r="AK293" s="8" t="n">
        <v>0</v>
      </c>
      <c r="AL293" s="8" t="n">
        <v>0</v>
      </c>
      <c r="AM293" s="17" t="n">
        <v>-36133.698705792</v>
      </c>
      <c r="AN293" s="9" t="n">
        <f aca="false">AJ293/AI293</f>
        <v>4.12000000000001</v>
      </c>
      <c r="AO293" s="8" t="n">
        <f aca="false">AI293-AJ293</f>
        <v>-0.0364831524802697</v>
      </c>
      <c r="AP293" s="8" t="n">
        <f aca="false">AA293*$BA$3+AB293*$AW$3+AC293*$AY$3+AD293*$AX$3+AE293*$BB$3+AF293*$AZ$3+AG293*BD294</f>
        <v>4400.41303197555</v>
      </c>
      <c r="AQ293" s="8" t="n">
        <f aca="false">AP293/(D293*8.314)</f>
        <v>0.316714530478004</v>
      </c>
      <c r="AR293" s="8" t="n">
        <f aca="false">('[1]Sheet1 (4)'!AO293*$BE$3)/(8.314*'[1]Sheet1 (4)'!D293)</f>
        <v>0.037314082734447</v>
      </c>
      <c r="AS293" s="8" t="n">
        <f aca="false">AQ293+AR293</f>
        <v>0.354028613212451</v>
      </c>
      <c r="AT293" s="11" t="n">
        <f aca="false">EXP(AS293)</f>
        <v>1.42479595388597</v>
      </c>
      <c r="AU293" s="8" t="n">
        <v>1.19635408430314</v>
      </c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8" t="n">
        <v>0.179278668821833</v>
      </c>
    </row>
    <row r="294" customFormat="false" ht="13.8" hidden="false" customHeight="false" outlineLevel="0" collapsed="false">
      <c r="A294" s="3" t="n">
        <v>25</v>
      </c>
      <c r="B294" s="13" t="n">
        <v>0.0001</v>
      </c>
      <c r="C294" s="13" t="n">
        <v>-0.68</v>
      </c>
      <c r="D294" s="13" t="n">
        <v>1723.15</v>
      </c>
      <c r="E294" s="13" t="n">
        <v>0.102947202113321</v>
      </c>
      <c r="F294" s="13" t="n">
        <v>0.0896556713997921</v>
      </c>
      <c r="G294" s="13" t="n">
        <v>0.106590896704571</v>
      </c>
      <c r="H294" s="13" t="n">
        <v>0.441291615386609</v>
      </c>
      <c r="I294" s="13" t="n">
        <v>0.0514439011786619</v>
      </c>
      <c r="J294" s="13" t="n">
        <v>0.148653391816721</v>
      </c>
      <c r="K294" s="13" t="n">
        <v>0</v>
      </c>
      <c r="L294" s="13" t="n">
        <v>0</v>
      </c>
      <c r="M294" s="13" t="n">
        <v>0.0126960088462232</v>
      </c>
      <c r="N294" s="13" t="n">
        <v>0.0467213125541014</v>
      </c>
      <c r="O294" s="13" t="n">
        <v>0</v>
      </c>
      <c r="P294" s="13" t="n">
        <v>0</v>
      </c>
      <c r="Q294" s="14" t="n">
        <v>0.0467213125541014</v>
      </c>
      <c r="R294" s="14" t="n">
        <v>0.0126960088462232</v>
      </c>
      <c r="S294" s="13" t="n">
        <v>0.786324786324786</v>
      </c>
      <c r="T294" s="13" t="n">
        <v>3.68</v>
      </c>
      <c r="U294" s="15" t="s">
        <v>41</v>
      </c>
      <c r="W294" s="16" t="n">
        <v>-37062.4049173847</v>
      </c>
      <c r="X294" s="16" t="n">
        <f aca="false">-W294/(8.314*D294)</f>
        <v>2.58702420418619</v>
      </c>
      <c r="Y294" s="5" t="n">
        <f aca="false">X294+C294/4 - LN(AN294)</f>
        <v>1.11411145200535</v>
      </c>
      <c r="Z294" s="6" t="n">
        <f aca="false">EXP(Y294)</f>
        <v>3.04685969497983</v>
      </c>
      <c r="AA294" s="8" t="n">
        <v>0.102947202113321</v>
      </c>
      <c r="AB294" s="8" t="n">
        <v>0.0896556713997921</v>
      </c>
      <c r="AC294" s="8" t="n">
        <v>0.106590896704571</v>
      </c>
      <c r="AD294" s="8" t="n">
        <v>0.441291615386609</v>
      </c>
      <c r="AE294" s="8" t="n">
        <v>0.0514439011786619</v>
      </c>
      <c r="AF294" s="8" t="n">
        <v>0.148653391816721</v>
      </c>
      <c r="AG294" s="8" t="n">
        <v>0</v>
      </c>
      <c r="AH294" s="8" t="n">
        <v>0</v>
      </c>
      <c r="AI294" s="17" t="n">
        <f aca="false">R294</f>
        <v>0.0126960088462232</v>
      </c>
      <c r="AJ294" s="17" t="n">
        <f aca="false">Q294</f>
        <v>0.0467213125541014</v>
      </c>
      <c r="AK294" s="8" t="n">
        <v>0</v>
      </c>
      <c r="AL294" s="8" t="n">
        <v>0</v>
      </c>
      <c r="AM294" s="17" t="n">
        <v>-37062.4049173847</v>
      </c>
      <c r="AN294" s="9" t="n">
        <f aca="false">AJ294/AI294</f>
        <v>3.68</v>
      </c>
      <c r="AO294" s="8" t="n">
        <f aca="false">AI294-AJ294</f>
        <v>-0.0340253037078782</v>
      </c>
      <c r="AP294" s="8" t="n">
        <f aca="false">AA294*$BA$3+AB294*$AW$3+AC294*$AY$3+AD294*$AX$3+AE294*$BB$3+AF294*$AZ$3+AG294*BD295</f>
        <v>842.284402017513</v>
      </c>
      <c r="AQ294" s="8" t="n">
        <f aca="false">AP294/(D294*8.314)</f>
        <v>0.0587930043850365</v>
      </c>
      <c r="AR294" s="8" t="n">
        <f aca="false">('[1]Sheet1 (4)'!AO294*$BE$3)/(8.314*'[1]Sheet1 (4)'!D294)</f>
        <v>0.0337500772412754</v>
      </c>
      <c r="AS294" s="8" t="n">
        <f aca="false">AQ294+AR294</f>
        <v>0.0925430816263119</v>
      </c>
      <c r="AT294" s="11" t="n">
        <f aca="false">EXP(AS294)</f>
        <v>1.09696039938033</v>
      </c>
      <c r="AU294" s="8" t="n">
        <v>1.0354592844449</v>
      </c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8" t="n">
        <v>0.0348450813749064</v>
      </c>
    </row>
    <row r="295" customFormat="false" ht="13.8" hidden="false" customHeight="false" outlineLevel="0" collapsed="false">
      <c r="A295" s="3" t="n">
        <v>26</v>
      </c>
      <c r="B295" s="13" t="n">
        <v>0.0001</v>
      </c>
      <c r="C295" s="13" t="n">
        <v>-0.68</v>
      </c>
      <c r="D295" s="13" t="n">
        <v>1723.15</v>
      </c>
      <c r="E295" s="13" t="n">
        <v>0.124749880033735</v>
      </c>
      <c r="F295" s="13" t="n">
        <v>0.0581990649890153</v>
      </c>
      <c r="G295" s="13" t="n">
        <v>0.0698559420337273</v>
      </c>
      <c r="H295" s="13" t="n">
        <v>0.515904795720383</v>
      </c>
      <c r="I295" s="13" t="n">
        <v>0.0745281325371363</v>
      </c>
      <c r="J295" s="13" t="n">
        <v>0.0973222014669448</v>
      </c>
      <c r="K295" s="13" t="n">
        <v>0</v>
      </c>
      <c r="L295" s="13" t="n">
        <v>0</v>
      </c>
      <c r="M295" s="13" t="n">
        <v>0.0124091823004297</v>
      </c>
      <c r="N295" s="13" t="n">
        <v>0.0470308009186286</v>
      </c>
      <c r="O295" s="13" t="n">
        <v>0</v>
      </c>
      <c r="P295" s="13" t="n">
        <v>0</v>
      </c>
      <c r="Q295" s="14" t="n">
        <v>0.0470308009186286</v>
      </c>
      <c r="R295" s="14" t="n">
        <v>0.0124091823004297</v>
      </c>
      <c r="S295" s="13" t="n">
        <v>0.791231732776618</v>
      </c>
      <c r="T295" s="13" t="n">
        <v>3.79</v>
      </c>
      <c r="U295" s="15" t="s">
        <v>41</v>
      </c>
      <c r="W295" s="16" t="n">
        <v>-37062.4049173847</v>
      </c>
      <c r="X295" s="16" t="n">
        <f aca="false">-W295/(8.314*D295)</f>
        <v>2.58702420418619</v>
      </c>
      <c r="Y295" s="5" t="n">
        <f aca="false">X295+C295/4 - LN(AN295)</f>
        <v>1.08465818509185</v>
      </c>
      <c r="Z295" s="6" t="n">
        <f aca="false">EXP(Y295)</f>
        <v>2.95842841095666</v>
      </c>
      <c r="AA295" s="8" t="n">
        <v>0.124749880033735</v>
      </c>
      <c r="AB295" s="8" t="n">
        <v>0.0581990649890153</v>
      </c>
      <c r="AC295" s="8" t="n">
        <v>0.0698559420337273</v>
      </c>
      <c r="AD295" s="8" t="n">
        <v>0.515904795720383</v>
      </c>
      <c r="AE295" s="8" t="n">
        <v>0.0745281325371363</v>
      </c>
      <c r="AF295" s="8" t="n">
        <v>0.0973222014669448</v>
      </c>
      <c r="AG295" s="8" t="n">
        <v>0</v>
      </c>
      <c r="AH295" s="8" t="n">
        <v>0</v>
      </c>
      <c r="AI295" s="17" t="n">
        <f aca="false">R295</f>
        <v>0.0124091823004297</v>
      </c>
      <c r="AJ295" s="17" t="n">
        <f aca="false">Q295</f>
        <v>0.0470308009186286</v>
      </c>
      <c r="AK295" s="8" t="n">
        <v>0</v>
      </c>
      <c r="AL295" s="8" t="n">
        <v>0</v>
      </c>
      <c r="AM295" s="17" t="n">
        <v>-37062.4049173847</v>
      </c>
      <c r="AN295" s="9" t="n">
        <f aca="false">AJ295/AI295</f>
        <v>3.79</v>
      </c>
      <c r="AO295" s="8" t="n">
        <f aca="false">AI295-AJ295</f>
        <v>-0.0346216186181989</v>
      </c>
      <c r="AP295" s="8" t="n">
        <f aca="false">AA295*$BA$3+AB295*$AW$3+AC295*$AY$3+AD295*$AX$3+AE295*$BB$3+AF295*$AZ$3+AG295*BD296</f>
        <v>-869.22740765495</v>
      </c>
      <c r="AQ295" s="8" t="n">
        <f aca="false">AP295/(D295*8.314)</f>
        <v>-0.0606736758598894</v>
      </c>
      <c r="AR295" s="8" t="n">
        <f aca="false">('[1]Sheet1 (4)'!AO295*$BE$3)/(8.314*'[1]Sheet1 (4)'!D295)</f>
        <v>0.0343415686341586</v>
      </c>
      <c r="AS295" s="8" t="n">
        <f aca="false">AQ295+AR295</f>
        <v>-0.0263321072257308</v>
      </c>
      <c r="AT295" s="11" t="n">
        <f aca="false">EXP(AS295)</f>
        <v>0.974011559611506</v>
      </c>
      <c r="AU295" s="8" t="n">
        <v>1.00540637645309</v>
      </c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8" t="n">
        <v>0.00539181446141046</v>
      </c>
    </row>
    <row r="296" customFormat="false" ht="13.8" hidden="false" customHeight="false" outlineLevel="0" collapsed="false">
      <c r="A296" s="3" t="n">
        <v>27</v>
      </c>
      <c r="B296" s="13" t="n">
        <v>0.0001</v>
      </c>
      <c r="C296" s="13" t="n">
        <v>-0.68</v>
      </c>
      <c r="D296" s="13" t="n">
        <v>1723.15</v>
      </c>
      <c r="E296" s="13" t="n">
        <v>0.109390726476821</v>
      </c>
      <c r="F296" s="13" t="n">
        <v>0.123469244818172</v>
      </c>
      <c r="G296" s="13" t="n">
        <v>0.179798770266831</v>
      </c>
      <c r="H296" s="13" t="n">
        <v>0.388675020229753</v>
      </c>
      <c r="I296" s="13" t="n">
        <v>0.0522591410539992</v>
      </c>
      <c r="J296" s="13" t="n">
        <v>0.0882866410617332</v>
      </c>
      <c r="K296" s="13" t="n">
        <v>0</v>
      </c>
      <c r="L296" s="13" t="n">
        <v>0</v>
      </c>
      <c r="M296" s="13" t="n">
        <v>0.0127178240903045</v>
      </c>
      <c r="N296" s="13" t="n">
        <v>0.0454026320023869</v>
      </c>
      <c r="O296" s="13" t="n">
        <v>0</v>
      </c>
      <c r="P296" s="13" t="n">
        <v>0</v>
      </c>
      <c r="Q296" s="14" t="n">
        <v>0.0454026320023869</v>
      </c>
      <c r="R296" s="14" t="n">
        <v>0.0127178240903045</v>
      </c>
      <c r="S296" s="13" t="n">
        <v>0.781181619256018</v>
      </c>
      <c r="T296" s="13" t="n">
        <v>3.57</v>
      </c>
      <c r="U296" s="15" t="s">
        <v>41</v>
      </c>
      <c r="W296" s="16" t="n">
        <v>-37062.4049173847</v>
      </c>
      <c r="X296" s="16" t="n">
        <f aca="false">-W296/(8.314*D296)</f>
        <v>2.58702420418619</v>
      </c>
      <c r="Y296" s="5" t="n">
        <f aca="false">X296+C296/4 - LN(AN296)</f>
        <v>1.14445860839465</v>
      </c>
      <c r="Z296" s="6" t="n">
        <f aca="false">EXP(Y296)</f>
        <v>3.14074052591759</v>
      </c>
      <c r="AA296" s="8" t="n">
        <v>0.109390726476821</v>
      </c>
      <c r="AB296" s="8" t="n">
        <v>0.123469244818172</v>
      </c>
      <c r="AC296" s="8" t="n">
        <v>0.179798770266831</v>
      </c>
      <c r="AD296" s="8" t="n">
        <v>0.388675020229753</v>
      </c>
      <c r="AE296" s="8" t="n">
        <v>0.0522591410539992</v>
      </c>
      <c r="AF296" s="8" t="n">
        <v>0.0882866410617332</v>
      </c>
      <c r="AG296" s="8" t="n">
        <v>0</v>
      </c>
      <c r="AH296" s="8" t="n">
        <v>0</v>
      </c>
      <c r="AI296" s="17" t="n">
        <f aca="false">R296</f>
        <v>0.0127178240903045</v>
      </c>
      <c r="AJ296" s="17" t="n">
        <f aca="false">Q296</f>
        <v>0.0454026320023869</v>
      </c>
      <c r="AK296" s="8" t="n">
        <v>0</v>
      </c>
      <c r="AL296" s="8" t="n">
        <v>0</v>
      </c>
      <c r="AM296" s="17" t="n">
        <v>-37062.4049173847</v>
      </c>
      <c r="AN296" s="9" t="n">
        <f aca="false">AJ296/AI296</f>
        <v>3.56999999999999</v>
      </c>
      <c r="AO296" s="8" t="n">
        <f aca="false">AI296-AJ296</f>
        <v>-0.0326848079120824</v>
      </c>
      <c r="AP296" s="8" t="n">
        <f aca="false">AA296*$BA$3+AB296*$AW$3+AC296*$AY$3+AD296*$AX$3+AE296*$BB$3+AF296*$AZ$3+AG296*BD297</f>
        <v>9375.94341762169</v>
      </c>
      <c r="AQ296" s="8" t="n">
        <f aca="false">AP296/(D296*8.314)</f>
        <v>0.654458139252856</v>
      </c>
      <c r="AR296" s="8" t="n">
        <f aca="false">('[1]Sheet1 (4)'!AO296*$BE$3)/(8.314*'[1]Sheet1 (4)'!D296)</f>
        <v>0.0324204245499098</v>
      </c>
      <c r="AS296" s="8" t="n">
        <f aca="false">AQ296+AR296</f>
        <v>0.686878563802766</v>
      </c>
      <c r="AT296" s="11" t="n">
        <f aca="false">EXP(AS296)</f>
        <v>1.98750198006061</v>
      </c>
      <c r="AU296" s="8" t="n">
        <v>1.06736419236897</v>
      </c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8" t="n">
        <v>0.0651922377642022</v>
      </c>
    </row>
    <row r="297" customFormat="false" ht="13.8" hidden="false" customHeight="false" outlineLevel="0" collapsed="false">
      <c r="A297" s="3" t="n">
        <v>28</v>
      </c>
      <c r="B297" s="13" t="n">
        <v>0.0001</v>
      </c>
      <c r="C297" s="13" t="n">
        <v>-0.68</v>
      </c>
      <c r="D297" s="13" t="n">
        <v>1723.15</v>
      </c>
      <c r="E297" s="13" t="n">
        <v>0.0725383242599447</v>
      </c>
      <c r="F297" s="13" t="n">
        <v>0.1408132782599</v>
      </c>
      <c r="G297" s="13" t="n">
        <v>0.127506208834187</v>
      </c>
      <c r="H297" s="13" t="n">
        <v>0.438566243486368</v>
      </c>
      <c r="I297" s="13" t="n">
        <v>0.0618757248367102</v>
      </c>
      <c r="J297" s="13" t="n">
        <v>0.0994225915873985</v>
      </c>
      <c r="K297" s="13" t="n">
        <v>0</v>
      </c>
      <c r="L297" s="13" t="n">
        <v>0</v>
      </c>
      <c r="M297" s="13" t="n">
        <v>0.0143877739649252</v>
      </c>
      <c r="N297" s="13" t="n">
        <v>0.0448898547705665</v>
      </c>
      <c r="O297" s="13" t="n">
        <v>0</v>
      </c>
      <c r="P297" s="13" t="n">
        <v>0</v>
      </c>
      <c r="Q297" s="14" t="n">
        <v>0.0448898547705665</v>
      </c>
      <c r="R297" s="14" t="n">
        <v>0.0143877739649252</v>
      </c>
      <c r="S297" s="13" t="n">
        <v>0.757281553398058</v>
      </c>
      <c r="T297" s="13" t="n">
        <v>3.12</v>
      </c>
      <c r="U297" s="15" t="s">
        <v>41</v>
      </c>
      <c r="W297" s="16" t="n">
        <v>-37062.4049173847</v>
      </c>
      <c r="X297" s="16" t="n">
        <f aca="false">-W297/(8.314*D297)</f>
        <v>2.58702420418619</v>
      </c>
      <c r="Y297" s="5" t="n">
        <f aca="false">X297+C297/4 - LN(AN297)</f>
        <v>1.2791912023648</v>
      </c>
      <c r="Z297" s="6" t="n">
        <f aca="false">EXP(Y297)</f>
        <v>3.59373194792494</v>
      </c>
      <c r="AA297" s="8" t="n">
        <v>0.0725383242599447</v>
      </c>
      <c r="AB297" s="8" t="n">
        <v>0.1408132782599</v>
      </c>
      <c r="AC297" s="8" t="n">
        <v>0.127506208834187</v>
      </c>
      <c r="AD297" s="8" t="n">
        <v>0.438566243486368</v>
      </c>
      <c r="AE297" s="8" t="n">
        <v>0.0618757248367102</v>
      </c>
      <c r="AF297" s="8" t="n">
        <v>0.0994225915873985</v>
      </c>
      <c r="AG297" s="8" t="n">
        <v>0</v>
      </c>
      <c r="AH297" s="8" t="n">
        <v>0</v>
      </c>
      <c r="AI297" s="17" t="n">
        <f aca="false">R297</f>
        <v>0.0143877739649252</v>
      </c>
      <c r="AJ297" s="17" t="n">
        <f aca="false">Q297</f>
        <v>0.0448898547705665</v>
      </c>
      <c r="AK297" s="8" t="n">
        <v>0</v>
      </c>
      <c r="AL297" s="8" t="n">
        <v>0</v>
      </c>
      <c r="AM297" s="17" t="n">
        <v>-37062.4049173847</v>
      </c>
      <c r="AN297" s="9" t="n">
        <f aca="false">AJ297/AI297</f>
        <v>3.11999999999999</v>
      </c>
      <c r="AO297" s="8" t="n">
        <f aca="false">AI297-AJ297</f>
        <v>-0.0305020808056413</v>
      </c>
      <c r="AP297" s="8" t="n">
        <f aca="false">AA297*$BA$3+AB297*$AW$3+AC297*$AY$3+AD297*$AX$3+AE297*$BB$3+AF297*$AZ$3+AG297*BD298</f>
        <v>7435.7270921359</v>
      </c>
      <c r="AQ297" s="8" t="n">
        <f aca="false">AP297/(D297*8.314)</f>
        <v>0.519027462086126</v>
      </c>
      <c r="AR297" s="8" t="n">
        <f aca="false">('[1]Sheet1 (4)'!AO297*$BE$3)/(8.314*'[1]Sheet1 (4)'!D297)</f>
        <v>0.0302553532526341</v>
      </c>
      <c r="AS297" s="8" t="n">
        <f aca="false">AQ297+AR297</f>
        <v>0.549282815338761</v>
      </c>
      <c r="AT297" s="11" t="n">
        <f aca="false">EXP(AS297)</f>
        <v>1.73201040103506</v>
      </c>
      <c r="AU297" s="8" t="n">
        <v>1.22131095088373</v>
      </c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8" t="n">
        <v>0.199924831734358</v>
      </c>
    </row>
    <row r="298" customFormat="false" ht="13.8" hidden="false" customHeight="false" outlineLevel="0" collapsed="false">
      <c r="A298" s="3" t="n">
        <v>29</v>
      </c>
      <c r="B298" s="13" t="n">
        <v>0.0001</v>
      </c>
      <c r="C298" s="13" t="n">
        <v>-0.68</v>
      </c>
      <c r="D298" s="13" t="n">
        <v>1772.15</v>
      </c>
      <c r="E298" s="13" t="n">
        <v>0.0604700839636764</v>
      </c>
      <c r="F298" s="13" t="n">
        <v>0.142607170791702</v>
      </c>
      <c r="G298" s="13" t="n">
        <v>0.132491282342573</v>
      </c>
      <c r="H298" s="13" t="n">
        <v>0.453782642023312</v>
      </c>
      <c r="I298" s="13" t="n">
        <v>0.0492556722452405</v>
      </c>
      <c r="J298" s="13" t="n">
        <v>0.10042353229682</v>
      </c>
      <c r="K298" s="13" t="n">
        <v>0</v>
      </c>
      <c r="L298" s="13" t="n">
        <v>0</v>
      </c>
      <c r="M298" s="13" t="n">
        <v>0.0168424354521209</v>
      </c>
      <c r="N298" s="13" t="n">
        <v>0.0441271808845567</v>
      </c>
      <c r="O298" s="13" t="n">
        <v>0</v>
      </c>
      <c r="P298" s="13" t="n">
        <v>0</v>
      </c>
      <c r="Q298" s="14" t="n">
        <v>0.0441271808845567</v>
      </c>
      <c r="R298" s="14" t="n">
        <v>0.0168424354521209</v>
      </c>
      <c r="S298" s="13" t="n">
        <v>0.723756906077348</v>
      </c>
      <c r="T298" s="13" t="n">
        <v>2.62</v>
      </c>
      <c r="U298" s="15" t="s">
        <v>41</v>
      </c>
      <c r="W298" s="16" t="n">
        <v>-37904.9239946993</v>
      </c>
      <c r="X298" s="16" t="n">
        <f aca="false">-W298/(8.314*D298)</f>
        <v>2.57267621221154</v>
      </c>
      <c r="Y298" s="5" t="n">
        <f aca="false">X298+C298/4 - LN(AN298)</f>
        <v>1.43950189443854</v>
      </c>
      <c r="Z298" s="6" t="n">
        <f aca="false">EXP(Y298)</f>
        <v>4.21859398844657</v>
      </c>
      <c r="AA298" s="8" t="n">
        <v>0.0604700839636764</v>
      </c>
      <c r="AB298" s="8" t="n">
        <v>0.142607170791702</v>
      </c>
      <c r="AC298" s="8" t="n">
        <v>0.132491282342573</v>
      </c>
      <c r="AD298" s="8" t="n">
        <v>0.453782642023312</v>
      </c>
      <c r="AE298" s="8" t="n">
        <v>0.0492556722452405</v>
      </c>
      <c r="AF298" s="8" t="n">
        <v>0.10042353229682</v>
      </c>
      <c r="AG298" s="8" t="n">
        <v>0</v>
      </c>
      <c r="AH298" s="8" t="n">
        <v>0</v>
      </c>
      <c r="AI298" s="17" t="n">
        <f aca="false">R298</f>
        <v>0.0168424354521209</v>
      </c>
      <c r="AJ298" s="17" t="n">
        <f aca="false">Q298</f>
        <v>0.0441271808845567</v>
      </c>
      <c r="AK298" s="8" t="n">
        <v>0</v>
      </c>
      <c r="AL298" s="8" t="n">
        <v>0</v>
      </c>
      <c r="AM298" s="17" t="n">
        <v>-37904.9239946993</v>
      </c>
      <c r="AN298" s="9" t="n">
        <f aca="false">AJ298/AI298</f>
        <v>2.62</v>
      </c>
      <c r="AO298" s="8" t="n">
        <f aca="false">AI298-AJ298</f>
        <v>-0.0272847454324358</v>
      </c>
      <c r="AP298" s="8" t="n">
        <f aca="false">AA298*$BA$3+AB298*$AW$3+AC298*$AY$3+AD298*$AX$3+AE298*$BB$3+AF298*$AZ$3+AG298*BD299</f>
        <v>8526.65357148925</v>
      </c>
      <c r="AQ298" s="8" t="n">
        <f aca="false">AP298/(D298*8.314)</f>
        <v>0.578719503993904</v>
      </c>
      <c r="AR298" s="8" t="n">
        <f aca="false">('[1]Sheet1 (4)'!AO298*$BE$3)/(8.314*'[1]Sheet1 (4)'!D298)</f>
        <v>0.0263157209296124</v>
      </c>
      <c r="AS298" s="8" t="n">
        <f aca="false">AQ298+AR298</f>
        <v>0.605035224923516</v>
      </c>
      <c r="AT298" s="11" t="n">
        <f aca="false">EXP(AS298)</f>
        <v>1.83131671574089</v>
      </c>
      <c r="AU298" s="8" t="n">
        <v>1.16265465162939</v>
      </c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8" t="n">
        <v>0.150705883290869</v>
      </c>
    </row>
    <row r="299" customFormat="false" ht="13.8" hidden="false" customHeight="false" outlineLevel="0" collapsed="false">
      <c r="A299" s="3" t="n">
        <v>30</v>
      </c>
      <c r="B299" s="13" t="n">
        <v>0.0001</v>
      </c>
      <c r="C299" s="13" t="n">
        <v>-0.68</v>
      </c>
      <c r="D299" s="13" t="n">
        <v>1772.15</v>
      </c>
      <c r="E299" s="13" t="n">
        <v>0.0640620360639254</v>
      </c>
      <c r="F299" s="13" t="n">
        <v>0.08088272039582</v>
      </c>
      <c r="G299" s="13" t="n">
        <v>0.167205226966461</v>
      </c>
      <c r="H299" s="13" t="n">
        <v>0.445559673906147</v>
      </c>
      <c r="I299" s="13" t="n">
        <v>0.0464326190783654</v>
      </c>
      <c r="J299" s="13" t="n">
        <v>0.132791071909784</v>
      </c>
      <c r="K299" s="13" t="n">
        <v>0</v>
      </c>
      <c r="L299" s="13" t="n">
        <v>0</v>
      </c>
      <c r="M299" s="13" t="n">
        <v>0.0175673124455424</v>
      </c>
      <c r="N299" s="13" t="n">
        <v>0.0454993392339547</v>
      </c>
      <c r="O299" s="13" t="n">
        <v>0</v>
      </c>
      <c r="P299" s="13" t="n">
        <v>0</v>
      </c>
      <c r="Q299" s="14" t="n">
        <v>0.0454993392339547</v>
      </c>
      <c r="R299" s="14" t="n">
        <v>0.0175673124455424</v>
      </c>
      <c r="S299" s="13" t="n">
        <v>0.721448467966574</v>
      </c>
      <c r="T299" s="13" t="n">
        <v>2.59</v>
      </c>
      <c r="U299" s="15" t="s">
        <v>41</v>
      </c>
      <c r="W299" s="16" t="n">
        <v>-37904.9239946993</v>
      </c>
      <c r="X299" s="16" t="n">
        <f aca="false">-W299/(8.314*D299)</f>
        <v>2.57267621221154</v>
      </c>
      <c r="Y299" s="5" t="n">
        <f aca="false">X299+C299/4 - LN(AN299)</f>
        <v>1.4510183365001</v>
      </c>
      <c r="Z299" s="6" t="n">
        <f aca="false">EXP(Y299)</f>
        <v>4.26745801147878</v>
      </c>
      <c r="AA299" s="8" t="n">
        <v>0.0640620360639254</v>
      </c>
      <c r="AB299" s="8" t="n">
        <v>0.08088272039582</v>
      </c>
      <c r="AC299" s="8" t="n">
        <v>0.167205226966461</v>
      </c>
      <c r="AD299" s="8" t="n">
        <v>0.445559673906147</v>
      </c>
      <c r="AE299" s="8" t="n">
        <v>0.0464326190783654</v>
      </c>
      <c r="AF299" s="8" t="n">
        <v>0.132791071909784</v>
      </c>
      <c r="AG299" s="8" t="n">
        <v>0</v>
      </c>
      <c r="AH299" s="8" t="n">
        <v>0</v>
      </c>
      <c r="AI299" s="17" t="n">
        <f aca="false">R299</f>
        <v>0.0175673124455424</v>
      </c>
      <c r="AJ299" s="17" t="n">
        <f aca="false">Q299</f>
        <v>0.0454993392339547</v>
      </c>
      <c r="AK299" s="8" t="n">
        <v>0</v>
      </c>
      <c r="AL299" s="8" t="n">
        <v>0</v>
      </c>
      <c r="AM299" s="17" t="n">
        <v>-37904.9239946993</v>
      </c>
      <c r="AN299" s="9" t="n">
        <f aca="false">AJ299/AI299</f>
        <v>2.58999999999999</v>
      </c>
      <c r="AO299" s="8" t="n">
        <f aca="false">AI299-AJ299</f>
        <v>-0.0279320267884123</v>
      </c>
      <c r="AP299" s="8" t="n">
        <f aca="false">AA299*$BA$3+AB299*$AW$3+AC299*$AY$3+AD299*$AX$3+AE299*$BB$3+AF299*$AZ$3+AG299*BD300</f>
        <v>3960.72375738136</v>
      </c>
      <c r="AQ299" s="8" t="n">
        <f aca="false">AP299/(D299*8.314)</f>
        <v>0.268821533455155</v>
      </c>
      <c r="AR299" s="8" t="n">
        <f aca="false">('[1]Sheet1 (4)'!AO299*$BE$3)/(8.314*'[1]Sheet1 (4)'!D299)</f>
        <v>0.026940013927654</v>
      </c>
      <c r="AS299" s="8" t="n">
        <f aca="false">AQ299+AR299</f>
        <v>0.295761547382809</v>
      </c>
      <c r="AT299" s="11" t="n">
        <f aca="false">EXP(AS299)</f>
        <v>1.34414960262443</v>
      </c>
      <c r="AU299" s="8" t="n">
        <v>1.17612169392625</v>
      </c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8" t="n">
        <v>0.162222325352429</v>
      </c>
    </row>
    <row r="300" customFormat="false" ht="13.8" hidden="false" customHeight="false" outlineLevel="0" collapsed="false">
      <c r="A300" s="3" t="n">
        <v>31</v>
      </c>
      <c r="B300" s="13" t="n">
        <v>0.0001</v>
      </c>
      <c r="C300" s="13" t="n">
        <v>-0.68</v>
      </c>
      <c r="D300" s="13" t="n">
        <v>1773.15</v>
      </c>
      <c r="E300" s="13" t="n">
        <v>0.11346788418383</v>
      </c>
      <c r="F300" s="13" t="n">
        <v>0.0858057893881055</v>
      </c>
      <c r="G300" s="13" t="n">
        <v>0.104396521250417</v>
      </c>
      <c r="H300" s="13" t="n">
        <v>0.431782548877413</v>
      </c>
      <c r="I300" s="13" t="n">
        <v>0.0670162832408753</v>
      </c>
      <c r="J300" s="13" t="n">
        <v>0.140852449306118</v>
      </c>
      <c r="K300" s="13" t="n">
        <v>0</v>
      </c>
      <c r="L300" s="13" t="n">
        <v>0</v>
      </c>
      <c r="M300" s="13" t="n">
        <v>0.0125118153980665</v>
      </c>
      <c r="N300" s="13" t="n">
        <v>0.0441667083551747</v>
      </c>
      <c r="O300" s="13" t="n">
        <v>0</v>
      </c>
      <c r="P300" s="13" t="n">
        <v>0</v>
      </c>
      <c r="Q300" s="14" t="n">
        <v>0.0441667083551747</v>
      </c>
      <c r="R300" s="14" t="n">
        <v>0.0125118153980665</v>
      </c>
      <c r="S300" s="13" t="n">
        <v>0.77924944812362</v>
      </c>
      <c r="T300" s="13" t="n">
        <v>3.53</v>
      </c>
      <c r="U300" s="15" t="s">
        <v>41</v>
      </c>
      <c r="W300" s="16" t="n">
        <v>-37921.8043802357</v>
      </c>
      <c r="X300" s="16" t="n">
        <f aca="false">-W300/(8.314*D300)</f>
        <v>2.57237036131325</v>
      </c>
      <c r="Y300" s="5" t="n">
        <f aca="false">X300+C300/4 - LN(AN300)</f>
        <v>1.14107249036804</v>
      </c>
      <c r="Z300" s="6" t="n">
        <f aca="false">EXP(Y300)</f>
        <v>3.13012359304409</v>
      </c>
      <c r="AA300" s="8" t="n">
        <v>0.11346788418383</v>
      </c>
      <c r="AB300" s="8" t="n">
        <v>0.0858057893881055</v>
      </c>
      <c r="AC300" s="8" t="n">
        <v>0.104396521250417</v>
      </c>
      <c r="AD300" s="8" t="n">
        <v>0.431782548877413</v>
      </c>
      <c r="AE300" s="8" t="n">
        <v>0.0670162832408753</v>
      </c>
      <c r="AF300" s="8" t="n">
        <v>0.140852449306118</v>
      </c>
      <c r="AG300" s="8" t="n">
        <v>0</v>
      </c>
      <c r="AH300" s="8" t="n">
        <v>0</v>
      </c>
      <c r="AI300" s="17" t="n">
        <f aca="false">R300</f>
        <v>0.0125118153980665</v>
      </c>
      <c r="AJ300" s="17" t="n">
        <f aca="false">Q300</f>
        <v>0.0441667083551747</v>
      </c>
      <c r="AK300" s="8" t="n">
        <v>0</v>
      </c>
      <c r="AL300" s="8" t="n">
        <v>0</v>
      </c>
      <c r="AM300" s="17" t="n">
        <v>-37921.8043802357</v>
      </c>
      <c r="AN300" s="9" t="n">
        <f aca="false">AJ300/AI300</f>
        <v>3.53</v>
      </c>
      <c r="AO300" s="8" t="n">
        <f aca="false">AI300-AJ300</f>
        <v>-0.0316548929571082</v>
      </c>
      <c r="AP300" s="8" t="n">
        <f aca="false">AA300*$BA$3+AB300*$AW$3+AC300*$AY$3+AD300*$AX$3+AE300*$BB$3+AF300*$AZ$3+AG300*BD301</f>
        <v>-30.0499145143203</v>
      </c>
      <c r="AQ300" s="8" t="n">
        <f aca="false">AP300/(D300*8.314)</f>
        <v>-0.00203839217885217</v>
      </c>
      <c r="AR300" s="8" t="n">
        <f aca="false">('[1]Sheet1 (4)'!AO300*$BE$3)/(8.314*'[1]Sheet1 (4)'!D300)</f>
        <v>0.0305134432622266</v>
      </c>
      <c r="AS300" s="8" t="n">
        <f aca="false">AQ300+AR300</f>
        <v>0.0284750510833744</v>
      </c>
      <c r="AT300" s="11" t="n">
        <f aca="false">EXP(AS300)</f>
        <v>1.02888434096467</v>
      </c>
      <c r="AU300" s="8" t="n">
        <v>0.859151283898195</v>
      </c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8" t="n">
        <v>-0.151810256208616</v>
      </c>
    </row>
    <row r="301" customFormat="false" ht="13.8" hidden="false" customHeight="false" outlineLevel="0" collapsed="false">
      <c r="A301" s="3" t="n">
        <v>32</v>
      </c>
      <c r="B301" s="13" t="n">
        <v>0.0001</v>
      </c>
      <c r="C301" s="13" t="n">
        <v>-0.68</v>
      </c>
      <c r="D301" s="13" t="n">
        <v>1773.15</v>
      </c>
      <c r="E301" s="13" t="n">
        <v>0.137137425947787</v>
      </c>
      <c r="F301" s="13" t="n">
        <v>0.0557476573970768</v>
      </c>
      <c r="G301" s="13" t="n">
        <v>0.0682592278468933</v>
      </c>
      <c r="H301" s="13" t="n">
        <v>0.503555978087105</v>
      </c>
      <c r="I301" s="13" t="n">
        <v>0.0904523447740722</v>
      </c>
      <c r="J301" s="13" t="n">
        <v>0.0896660676530577</v>
      </c>
      <c r="K301" s="13" t="n">
        <v>0</v>
      </c>
      <c r="L301" s="13" t="n">
        <v>0</v>
      </c>
      <c r="M301" s="13" t="n">
        <v>0.0117157745847152</v>
      </c>
      <c r="N301" s="13" t="n">
        <v>0.0434655237092935</v>
      </c>
      <c r="O301" s="13" t="n">
        <v>0</v>
      </c>
      <c r="P301" s="13" t="n">
        <v>0</v>
      </c>
      <c r="Q301" s="14" t="n">
        <v>0.0434655237092935</v>
      </c>
      <c r="R301" s="14" t="n">
        <v>0.0117157745847152</v>
      </c>
      <c r="S301" s="13" t="n">
        <v>0.787685774946921</v>
      </c>
      <c r="T301" s="13" t="n">
        <v>3.71</v>
      </c>
      <c r="U301" s="15" t="s">
        <v>41</v>
      </c>
      <c r="W301" s="16" t="n">
        <v>-37921.8043802357</v>
      </c>
      <c r="X301" s="16" t="n">
        <f aca="false">-W301/(8.314*D301)</f>
        <v>2.57237036131325</v>
      </c>
      <c r="Y301" s="5" t="n">
        <f aca="false">X301+C301/4 - LN(AN301)</f>
        <v>1.0913384846939</v>
      </c>
      <c r="Z301" s="6" t="n">
        <f aca="false">EXP(Y301)</f>
        <v>2.97825775834113</v>
      </c>
      <c r="AA301" s="8" t="n">
        <v>0.137137425947787</v>
      </c>
      <c r="AB301" s="8" t="n">
        <v>0.0557476573970768</v>
      </c>
      <c r="AC301" s="8" t="n">
        <v>0.0682592278468933</v>
      </c>
      <c r="AD301" s="8" t="n">
        <v>0.503555978087105</v>
      </c>
      <c r="AE301" s="8" t="n">
        <v>0.0904523447740722</v>
      </c>
      <c r="AF301" s="8" t="n">
        <v>0.0896660676530577</v>
      </c>
      <c r="AG301" s="8" t="n">
        <v>0</v>
      </c>
      <c r="AH301" s="8" t="n">
        <v>0</v>
      </c>
      <c r="AI301" s="17" t="n">
        <f aca="false">R301</f>
        <v>0.0117157745847152</v>
      </c>
      <c r="AJ301" s="17" t="n">
        <f aca="false">Q301</f>
        <v>0.0434655237092935</v>
      </c>
      <c r="AK301" s="8" t="n">
        <v>0</v>
      </c>
      <c r="AL301" s="8" t="n">
        <v>0</v>
      </c>
      <c r="AM301" s="17" t="n">
        <v>-37921.8043802357</v>
      </c>
      <c r="AN301" s="9" t="n">
        <f aca="false">AJ301/AI301</f>
        <v>3.71000000000001</v>
      </c>
      <c r="AO301" s="8" t="n">
        <f aca="false">AI301-AJ301</f>
        <v>-0.0317497491245783</v>
      </c>
      <c r="AP301" s="8" t="n">
        <f aca="false">AA301*$BA$3+AB301*$AW$3+AC301*$AY$3+AD301*$AX$3+AE301*$BB$3+AF301*$AZ$3+AG301*BD302</f>
        <v>-1663.57211371493</v>
      </c>
      <c r="AQ301" s="8" t="n">
        <f aca="false">AP301/(D301*8.314)</f>
        <v>-0.112845991090493</v>
      </c>
      <c r="AR301" s="8" t="n">
        <f aca="false">('[1]Sheet1 (4)'!AO301*$BE$3)/(8.314*'[1]Sheet1 (4)'!D301)</f>
        <v>0.0306048789934449</v>
      </c>
      <c r="AS301" s="8" t="n">
        <f aca="false">AQ301+AR301</f>
        <v>-0.0822411120970483</v>
      </c>
      <c r="AT301" s="11" t="n">
        <f aca="false">EXP(AS301)</f>
        <v>0.921049855659376</v>
      </c>
      <c r="AU301" s="8" t="n">
        <v>0.817467394113374</v>
      </c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8" t="n">
        <v>-0.201544261882758</v>
      </c>
    </row>
    <row r="302" customFormat="false" ht="13.8" hidden="false" customHeight="false" outlineLevel="0" collapsed="false">
      <c r="A302" s="3" t="n">
        <v>34</v>
      </c>
      <c r="B302" s="13" t="n">
        <v>0.0001</v>
      </c>
      <c r="C302" s="13" t="n">
        <v>-0.68</v>
      </c>
      <c r="D302" s="13" t="n">
        <v>1723.15</v>
      </c>
      <c r="E302" s="13" t="n">
        <v>0</v>
      </c>
      <c r="F302" s="13" t="n">
        <v>0.251300985107262</v>
      </c>
      <c r="G302" s="13" t="n">
        <v>0.170854387845242</v>
      </c>
      <c r="H302" s="13" t="n">
        <v>0.507208026006248</v>
      </c>
      <c r="I302" s="13" t="n">
        <v>0</v>
      </c>
      <c r="J302" s="13" t="n">
        <v>9.67658779773824E-005</v>
      </c>
      <c r="K302" s="13" t="n">
        <v>0</v>
      </c>
      <c r="L302" s="13" t="n">
        <v>0</v>
      </c>
      <c r="M302" s="13" t="n">
        <v>0.0327787338119291</v>
      </c>
      <c r="N302" s="13" t="n">
        <v>0.0377611013513423</v>
      </c>
      <c r="O302" s="13" t="n">
        <v>0</v>
      </c>
      <c r="P302" s="13" t="n">
        <v>0</v>
      </c>
      <c r="Q302" s="14" t="n">
        <v>0.0377611013513423</v>
      </c>
      <c r="R302" s="14" t="n">
        <v>0.0327787338119291</v>
      </c>
      <c r="S302" s="13" t="n">
        <v>0.535315985130112</v>
      </c>
      <c r="T302" s="13" t="n">
        <v>1.152</v>
      </c>
      <c r="U302" s="15" t="s">
        <v>42</v>
      </c>
      <c r="W302" s="16" t="n">
        <v>-37062.4049173847</v>
      </c>
      <c r="X302" s="16" t="n">
        <f aca="false">-W302/(8.314*D302)</f>
        <v>2.58702420418619</v>
      </c>
      <c r="Y302" s="5" t="n">
        <f aca="false">X302+C302/4 - LN(AN302)</f>
        <v>2.27552464191249</v>
      </c>
      <c r="Z302" s="6" t="n">
        <f aca="false">EXP(Y302)</f>
        <v>9.73302402563001</v>
      </c>
      <c r="AA302" s="8" t="n">
        <v>0</v>
      </c>
      <c r="AB302" s="8" t="n">
        <v>0.251300985107262</v>
      </c>
      <c r="AC302" s="8" t="n">
        <v>0.170854387845242</v>
      </c>
      <c r="AD302" s="8" t="n">
        <v>0.507208026006248</v>
      </c>
      <c r="AE302" s="8" t="n">
        <v>0</v>
      </c>
      <c r="AF302" s="8" t="n">
        <v>9.67658779773824E-005</v>
      </c>
      <c r="AG302" s="8" t="n">
        <v>0</v>
      </c>
      <c r="AH302" s="8" t="n">
        <v>0</v>
      </c>
      <c r="AI302" s="17" t="n">
        <f aca="false">R302</f>
        <v>0.0327787338119291</v>
      </c>
      <c r="AJ302" s="17" t="n">
        <f aca="false">Q302</f>
        <v>0.0377611013513423</v>
      </c>
      <c r="AK302" s="8" t="n">
        <v>0</v>
      </c>
      <c r="AL302" s="8" t="n">
        <v>0</v>
      </c>
      <c r="AM302" s="17" t="n">
        <v>-37062.4049173847</v>
      </c>
      <c r="AN302" s="9" t="n">
        <f aca="false">AJ302/AI302</f>
        <v>1.152</v>
      </c>
      <c r="AO302" s="8" t="n">
        <f aca="false">AI302-AJ302</f>
        <v>-0.0049823675394132</v>
      </c>
      <c r="AP302" s="8" t="n">
        <f aca="false">AA302*$BA$3+AB302*$AW$3+AC302*$AY$3+AD302*$AX$3+AE302*$BB$3+AF302*$AZ$3+AG302*BD303</f>
        <v>26566.6807298811</v>
      </c>
      <c r="AQ302" s="8" t="n">
        <f aca="false">AP302/(D302*8.314)</f>
        <v>1.85440330238395</v>
      </c>
      <c r="AR302" s="8" t="n">
        <f aca="false">('[1]Sheet1 (4)'!AO302*$BE$3)/(8.314*'[1]Sheet1 (4)'!D302)</f>
        <v>0.00494206578560779</v>
      </c>
      <c r="AS302" s="8" t="n">
        <f aca="false">AQ302+AR302</f>
        <v>1.85934536816956</v>
      </c>
      <c r="AT302" s="11" t="n">
        <f aca="false">EXP(AS302)</f>
        <v>6.41953296499104</v>
      </c>
      <c r="AU302" s="8" t="n">
        <v>3.30771715864342</v>
      </c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8" t="n">
        <v>1.19625827128205</v>
      </c>
    </row>
    <row r="303" customFormat="false" ht="13.8" hidden="false" customHeight="false" outlineLevel="0" collapsed="false">
      <c r="A303" s="3" t="n">
        <v>35</v>
      </c>
      <c r="B303" s="13" t="n">
        <v>0.0001</v>
      </c>
      <c r="C303" s="13" t="n">
        <v>-0.68</v>
      </c>
      <c r="D303" s="13" t="n">
        <v>1723.15</v>
      </c>
      <c r="E303" s="13" t="n">
        <v>0</v>
      </c>
      <c r="F303" s="13" t="n">
        <v>0.206806191038883</v>
      </c>
      <c r="G303" s="13" t="n">
        <v>0.141306524304358</v>
      </c>
      <c r="H303" s="13" t="n">
        <v>0.419654528429499</v>
      </c>
      <c r="I303" s="13" t="n">
        <v>0</v>
      </c>
      <c r="J303" s="13" t="n">
        <v>0.160568077561492</v>
      </c>
      <c r="K303" s="13" t="n">
        <v>0</v>
      </c>
      <c r="L303" s="13" t="n">
        <v>0</v>
      </c>
      <c r="M303" s="13" t="n">
        <v>0.0224865637482798</v>
      </c>
      <c r="N303" s="13" t="n">
        <v>0.0491781149174879</v>
      </c>
      <c r="O303" s="13" t="n">
        <v>0</v>
      </c>
      <c r="P303" s="13" t="n">
        <v>0</v>
      </c>
      <c r="Q303" s="14" t="n">
        <v>0.0491781149174879</v>
      </c>
      <c r="R303" s="14" t="n">
        <v>0.0224865637482798</v>
      </c>
      <c r="S303" s="13" t="n">
        <v>0.686225290241607</v>
      </c>
      <c r="T303" s="13" t="n">
        <v>2.187</v>
      </c>
      <c r="U303" s="15" t="s">
        <v>42</v>
      </c>
      <c r="W303" s="16" t="n">
        <v>-37062.4049173847</v>
      </c>
      <c r="X303" s="16" t="n">
        <f aca="false">-W303/(8.314*D303)</f>
        <v>2.58702420418619</v>
      </c>
      <c r="Y303" s="5" t="n">
        <f aca="false">X303+C303/4 - LN(AN303)</f>
        <v>1.63449346249156</v>
      </c>
      <c r="Z303" s="6" t="n">
        <f aca="false">EXP(Y303)</f>
        <v>5.12686039210141</v>
      </c>
      <c r="AA303" s="8" t="n">
        <v>0</v>
      </c>
      <c r="AB303" s="8" t="n">
        <v>0.206806191038883</v>
      </c>
      <c r="AC303" s="8" t="n">
        <v>0.141306524304358</v>
      </c>
      <c r="AD303" s="8" t="n">
        <v>0.419654528429499</v>
      </c>
      <c r="AE303" s="8" t="n">
        <v>0</v>
      </c>
      <c r="AF303" s="8" t="n">
        <v>0.160568077561492</v>
      </c>
      <c r="AG303" s="8" t="n">
        <v>0</v>
      </c>
      <c r="AH303" s="8" t="n">
        <v>0</v>
      </c>
      <c r="AI303" s="17" t="n">
        <f aca="false">R303</f>
        <v>0.0224865637482798</v>
      </c>
      <c r="AJ303" s="17" t="n">
        <f aca="false">Q303</f>
        <v>0.0491781149174879</v>
      </c>
      <c r="AK303" s="8" t="n">
        <v>0</v>
      </c>
      <c r="AL303" s="8" t="n">
        <v>0</v>
      </c>
      <c r="AM303" s="17" t="n">
        <v>-37062.4049173847</v>
      </c>
      <c r="AN303" s="9" t="n">
        <f aca="false">AJ303/AI303</f>
        <v>2.187</v>
      </c>
      <c r="AO303" s="8" t="n">
        <f aca="false">AI303-AJ303</f>
        <v>-0.0266915511692081</v>
      </c>
      <c r="AP303" s="8" t="n">
        <f aca="false">AA303*$BA$3+AB303*$AW$3+AC303*$AY$3+AD303*$AX$3+AE303*$BB$3+AF303*$AZ$3+AG303*BD304</f>
        <v>12576.2271294046</v>
      </c>
      <c r="AQ303" s="8" t="n">
        <f aca="false">AP303/(D303*8.314)</f>
        <v>0.87784384347524</v>
      </c>
      <c r="AR303" s="8" t="n">
        <f aca="false">('[1]Sheet1 (4)'!AO303*$BE$3)/(8.314*'[1]Sheet1 (4)'!D303)</f>
        <v>0.0264756465183777</v>
      </c>
      <c r="AS303" s="8" t="n">
        <f aca="false">AQ303+AR303</f>
        <v>0.904319489993618</v>
      </c>
      <c r="AT303" s="11" t="n">
        <f aca="false">EXP(AS303)</f>
        <v>2.47025032088718</v>
      </c>
      <c r="AU303" s="8" t="n">
        <v>1.74233661031423</v>
      </c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8" t="n">
        <v>0.555227091861116</v>
      </c>
    </row>
    <row r="304" customFormat="false" ht="13.8" hidden="false" customHeight="false" outlineLevel="0" collapsed="false">
      <c r="A304" s="3" t="n">
        <v>36</v>
      </c>
      <c r="B304" s="13" t="n">
        <v>0.0001</v>
      </c>
      <c r="C304" s="13" t="n">
        <v>-0.68</v>
      </c>
      <c r="D304" s="13" t="n">
        <v>1773.15</v>
      </c>
      <c r="E304" s="13" t="n">
        <v>0</v>
      </c>
      <c r="F304" s="13" t="n">
        <v>0.251161213843784</v>
      </c>
      <c r="G304" s="13" t="n">
        <v>0.171373183387842</v>
      </c>
      <c r="H304" s="13" t="n">
        <v>0.50547150255217</v>
      </c>
      <c r="I304" s="13" t="n">
        <v>0</v>
      </c>
      <c r="J304" s="13" t="n">
        <v>9.64002509571599E-005</v>
      </c>
      <c r="K304" s="13" t="n">
        <v>0</v>
      </c>
      <c r="L304" s="13" t="n">
        <v>0</v>
      </c>
      <c r="M304" s="13" t="n">
        <v>0.0374272253853444</v>
      </c>
      <c r="N304" s="13" t="n">
        <v>0.0344704745799022</v>
      </c>
      <c r="O304" s="13" t="n">
        <v>0</v>
      </c>
      <c r="P304" s="13" t="n">
        <v>0</v>
      </c>
      <c r="Q304" s="14" t="n">
        <v>0.0344704745799022</v>
      </c>
      <c r="R304" s="14" t="n">
        <v>0.0374272253853444</v>
      </c>
      <c r="S304" s="13" t="n">
        <v>0.479437792816241</v>
      </c>
      <c r="T304" s="13" t="n">
        <v>0.921</v>
      </c>
      <c r="U304" s="15" t="s">
        <v>42</v>
      </c>
      <c r="W304" s="16" t="n">
        <v>-37921.8043802357</v>
      </c>
      <c r="X304" s="16" t="n">
        <f aca="false">-W304/(8.314*D304)</f>
        <v>2.57237036131325</v>
      </c>
      <c r="Y304" s="5" t="n">
        <f aca="false">X304+C304/4 - LN(AN304)</f>
        <v>2.48466560404008</v>
      </c>
      <c r="Z304" s="6" t="n">
        <f aca="false">EXP(Y304)</f>
        <v>11.9971077996152</v>
      </c>
      <c r="AA304" s="8" t="n">
        <v>0</v>
      </c>
      <c r="AB304" s="8" t="n">
        <v>0.251161213843784</v>
      </c>
      <c r="AC304" s="8" t="n">
        <v>0.171373183387842</v>
      </c>
      <c r="AD304" s="8" t="n">
        <v>0.50547150255217</v>
      </c>
      <c r="AE304" s="8" t="n">
        <v>0</v>
      </c>
      <c r="AF304" s="8" t="n">
        <v>9.64002509571599E-005</v>
      </c>
      <c r="AG304" s="8" t="n">
        <v>0</v>
      </c>
      <c r="AH304" s="8" t="n">
        <v>0</v>
      </c>
      <c r="AI304" s="17" t="n">
        <f aca="false">R304</f>
        <v>0.0374272253853444</v>
      </c>
      <c r="AJ304" s="17" t="n">
        <f aca="false">Q304</f>
        <v>0.0344704745799022</v>
      </c>
      <c r="AK304" s="8" t="n">
        <v>0</v>
      </c>
      <c r="AL304" s="8" t="n">
        <v>0</v>
      </c>
      <c r="AM304" s="17" t="n">
        <v>-37921.8043802357</v>
      </c>
      <c r="AN304" s="9" t="n">
        <f aca="false">AJ304/AI304</f>
        <v>0.921</v>
      </c>
      <c r="AO304" s="8" t="n">
        <f aca="false">AI304-AJ304</f>
        <v>0.0029567508054422</v>
      </c>
      <c r="AP304" s="8" t="n">
        <f aca="false">AA304*$BA$3+AB304*$AW$3+AC304*$AY$3+AD304*$AX$3+AE304*$BB$3+AF304*$AZ$3+AG304*BD305</f>
        <v>26570.3502809952</v>
      </c>
      <c r="AQ304" s="8" t="n">
        <f aca="false">AP304/(D304*8.314)</f>
        <v>1.80236100759397</v>
      </c>
      <c r="AR304" s="8" t="n">
        <f aca="false">('[1]Sheet1 (4)'!AO304*$BE$3)/(8.314*'[1]Sheet1 (4)'!D304)</f>
        <v>-0.00285013277614461</v>
      </c>
      <c r="AS304" s="8" t="n">
        <f aca="false">AQ304+AR304</f>
        <v>1.79951087481783</v>
      </c>
      <c r="AT304" s="11" t="n">
        <f aca="false">EXP(AS304)</f>
        <v>6.04668915304612</v>
      </c>
      <c r="AU304" s="8" t="n">
        <v>3.29294683187907</v>
      </c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8" t="n">
        <v>1.19178285746342</v>
      </c>
    </row>
    <row r="305" customFormat="false" ht="13.8" hidden="false" customHeight="false" outlineLevel="0" collapsed="false">
      <c r="A305" s="3" t="n">
        <v>37</v>
      </c>
      <c r="B305" s="13" t="n">
        <v>0.0001</v>
      </c>
      <c r="C305" s="13" t="n">
        <v>-0.68</v>
      </c>
      <c r="D305" s="13" t="n">
        <v>1773.15</v>
      </c>
      <c r="E305" s="13" t="n">
        <v>0</v>
      </c>
      <c r="F305" s="13" t="n">
        <v>0.23547510675684</v>
      </c>
      <c r="G305" s="13" t="n">
        <v>0.160921177693823</v>
      </c>
      <c r="H305" s="13" t="n">
        <v>0.476113545341008</v>
      </c>
      <c r="I305" s="13" t="n">
        <v>0</v>
      </c>
      <c r="J305" s="13" t="n">
        <v>0.0523127040400366</v>
      </c>
      <c r="K305" s="13" t="n">
        <v>0</v>
      </c>
      <c r="L305" s="13" t="n">
        <v>0</v>
      </c>
      <c r="M305" s="13" t="n">
        <v>0.0343432919909971</v>
      </c>
      <c r="N305" s="13" t="n">
        <v>0.0408341741772956</v>
      </c>
      <c r="O305" s="13" t="n">
        <v>0</v>
      </c>
      <c r="P305" s="13" t="n">
        <v>0</v>
      </c>
      <c r="Q305" s="14" t="n">
        <v>0.0408341741772956</v>
      </c>
      <c r="R305" s="14" t="n">
        <v>0.0343432919909971</v>
      </c>
      <c r="S305" s="13" t="n">
        <v>0.543170397441754</v>
      </c>
      <c r="T305" s="13" t="n">
        <v>1.189</v>
      </c>
      <c r="U305" s="15" t="s">
        <v>42</v>
      </c>
      <c r="W305" s="16" t="n">
        <v>-37921.8043802357</v>
      </c>
      <c r="X305" s="16" t="n">
        <f aca="false">-W305/(8.314*D305)</f>
        <v>2.57237036131325</v>
      </c>
      <c r="Y305" s="5" t="n">
        <f aca="false">X305+C305/4 - LN(AN305)</f>
        <v>2.2292577436046</v>
      </c>
      <c r="Z305" s="6" t="n">
        <f aca="false">EXP(Y305)</f>
        <v>9.29296575563129</v>
      </c>
      <c r="AA305" s="8" t="n">
        <v>0</v>
      </c>
      <c r="AB305" s="8" t="n">
        <v>0.23547510675684</v>
      </c>
      <c r="AC305" s="8" t="n">
        <v>0.160921177693823</v>
      </c>
      <c r="AD305" s="8" t="n">
        <v>0.476113545341008</v>
      </c>
      <c r="AE305" s="8" t="n">
        <v>0</v>
      </c>
      <c r="AF305" s="8" t="n">
        <v>0.0523127040400366</v>
      </c>
      <c r="AG305" s="8" t="n">
        <v>0</v>
      </c>
      <c r="AH305" s="8" t="n">
        <v>0</v>
      </c>
      <c r="AI305" s="17" t="n">
        <f aca="false">R305</f>
        <v>0.0343432919909971</v>
      </c>
      <c r="AJ305" s="17" t="n">
        <f aca="false">Q305</f>
        <v>0.0408341741772956</v>
      </c>
      <c r="AK305" s="8" t="n">
        <v>0</v>
      </c>
      <c r="AL305" s="8" t="n">
        <v>0</v>
      </c>
      <c r="AM305" s="17" t="n">
        <v>-37921.8043802357</v>
      </c>
      <c r="AN305" s="9" t="n">
        <f aca="false">AJ305/AI305</f>
        <v>1.189</v>
      </c>
      <c r="AO305" s="8" t="n">
        <f aca="false">AI305-AJ305</f>
        <v>-0.0064908821862985</v>
      </c>
      <c r="AP305" s="8" t="n">
        <f aca="false">AA305*$BA$3+AB305*$AW$3+AC305*$AY$3+AD305*$AX$3+AE305*$BB$3+AF305*$AZ$3+AG305*BD306</f>
        <v>21896.7962895698</v>
      </c>
      <c r="AQ305" s="8" t="n">
        <f aca="false">AP305/(D305*8.314)</f>
        <v>1.48533728032097</v>
      </c>
      <c r="AR305" s="8" t="n">
        <f aca="false">('[1]Sheet1 (4)'!AO305*$BE$3)/(8.314*'[1]Sheet1 (4)'!D305)</f>
        <v>0.00625682625374166</v>
      </c>
      <c r="AS305" s="8" t="n">
        <f aca="false">AQ305+AR305</f>
        <v>1.49159410657472</v>
      </c>
      <c r="AT305" s="11" t="n">
        <f aca="false">EXP(AS305)</f>
        <v>4.44417436285987</v>
      </c>
      <c r="AU305" s="8" t="n">
        <v>2.55071827767924</v>
      </c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8" t="n">
        <v>0.936374997027942</v>
      </c>
    </row>
    <row r="306" customFormat="false" ht="13.8" hidden="false" customHeight="false" outlineLevel="0" collapsed="false">
      <c r="A306" s="3" t="n">
        <v>38</v>
      </c>
      <c r="B306" s="13" t="n">
        <v>0.0001</v>
      </c>
      <c r="C306" s="13" t="n">
        <v>-0.68</v>
      </c>
      <c r="D306" s="13" t="n">
        <v>1773.15</v>
      </c>
      <c r="E306" s="13" t="n">
        <v>0</v>
      </c>
      <c r="F306" s="13" t="n">
        <v>0.222116324967155</v>
      </c>
      <c r="G306" s="13" t="n">
        <v>0.151761498599449</v>
      </c>
      <c r="H306" s="13" t="n">
        <v>0.448797309304782</v>
      </c>
      <c r="I306" s="13" t="n">
        <v>0</v>
      </c>
      <c r="J306" s="13" t="n">
        <v>0.106323958622202</v>
      </c>
      <c r="K306" s="13" t="n">
        <v>0</v>
      </c>
      <c r="L306" s="13" t="n">
        <v>0</v>
      </c>
      <c r="M306" s="13" t="n">
        <v>0.0287336740212108</v>
      </c>
      <c r="N306" s="13" t="n">
        <v>0.0422672344852011</v>
      </c>
      <c r="O306" s="13" t="n">
        <v>0</v>
      </c>
      <c r="P306" s="13" t="n">
        <v>0</v>
      </c>
      <c r="Q306" s="14" t="n">
        <v>0.0422672344852011</v>
      </c>
      <c r="R306" s="14" t="n">
        <v>0.0287336740212108</v>
      </c>
      <c r="S306" s="13" t="n">
        <v>0.595305544314043</v>
      </c>
      <c r="T306" s="13" t="n">
        <v>1.471</v>
      </c>
      <c r="U306" s="15" t="s">
        <v>42</v>
      </c>
      <c r="W306" s="16" t="n">
        <v>-37921.8043802357</v>
      </c>
      <c r="X306" s="16" t="n">
        <f aca="false">-W306/(8.314*D306)</f>
        <v>2.57237036131325</v>
      </c>
      <c r="Y306" s="5" t="n">
        <f aca="false">X306+C306/4 - LN(AN306)</f>
        <v>2.01642791969395</v>
      </c>
      <c r="Z306" s="6" t="n">
        <f aca="false">EXP(Y306)</f>
        <v>7.51144546801198</v>
      </c>
      <c r="AA306" s="8" t="n">
        <v>0</v>
      </c>
      <c r="AB306" s="8" t="n">
        <v>0.222116324967155</v>
      </c>
      <c r="AC306" s="8" t="n">
        <v>0.151761498599449</v>
      </c>
      <c r="AD306" s="8" t="n">
        <v>0.448797309304782</v>
      </c>
      <c r="AE306" s="8" t="n">
        <v>0</v>
      </c>
      <c r="AF306" s="8" t="n">
        <v>0.106323958622202</v>
      </c>
      <c r="AG306" s="8" t="n">
        <v>0</v>
      </c>
      <c r="AH306" s="8" t="n">
        <v>0</v>
      </c>
      <c r="AI306" s="17" t="n">
        <f aca="false">R306</f>
        <v>0.0287336740212108</v>
      </c>
      <c r="AJ306" s="17" t="n">
        <f aca="false">Q306</f>
        <v>0.0422672344852011</v>
      </c>
      <c r="AK306" s="8" t="n">
        <v>0</v>
      </c>
      <c r="AL306" s="8" t="n">
        <v>0</v>
      </c>
      <c r="AM306" s="17" t="n">
        <v>-37921.8043802357</v>
      </c>
      <c r="AN306" s="9" t="n">
        <f aca="false">AJ306/AI306</f>
        <v>1.471</v>
      </c>
      <c r="AO306" s="8" t="n">
        <f aca="false">AI306-AJ306</f>
        <v>-0.0135335604639903</v>
      </c>
      <c r="AP306" s="8" t="n">
        <f aca="false">AA306*$BA$3+AB306*$AW$3+AC306*$AY$3+AD306*$AX$3+AE306*$BB$3+AF306*$AZ$3+AG306*BD307</f>
        <v>17340.9433141063</v>
      </c>
      <c r="AQ306" s="8" t="n">
        <f aca="false">AP306/(D306*8.314)</f>
        <v>1.17629763001649</v>
      </c>
      <c r="AR306" s="8" t="n">
        <f aca="false">('[1]Sheet1 (4)'!AO306*$BE$3)/(8.314*'[1]Sheet1 (4)'!D306)</f>
        <v>0.0130455512806007</v>
      </c>
      <c r="AS306" s="8" t="n">
        <f aca="false">AQ306+AR306</f>
        <v>1.18934318129709</v>
      </c>
      <c r="AT306" s="11" t="n">
        <f aca="false">EXP(AS306)</f>
        <v>3.28492289985408</v>
      </c>
      <c r="AU306" s="8" t="n">
        <v>2.06172945762109</v>
      </c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8" t="n">
        <v>0.723545173117288</v>
      </c>
    </row>
    <row r="307" customFormat="false" ht="13.8" hidden="false" customHeight="false" outlineLevel="0" collapsed="false">
      <c r="A307" s="3" t="n">
        <v>39</v>
      </c>
      <c r="B307" s="13" t="n">
        <v>0.0001</v>
      </c>
      <c r="C307" s="13" t="n">
        <v>-0.68</v>
      </c>
      <c r="D307" s="13" t="n">
        <v>1773.15</v>
      </c>
      <c r="E307" s="13" t="n">
        <v>0</v>
      </c>
      <c r="F307" s="13" t="n">
        <v>0.207206411958563</v>
      </c>
      <c r="G307" s="13" t="n">
        <v>0.141850695214328</v>
      </c>
      <c r="H307" s="13" t="n">
        <v>0.418529507598421</v>
      </c>
      <c r="I307" s="13" t="n">
        <v>0</v>
      </c>
      <c r="J307" s="13" t="n">
        <v>0.161040744961172</v>
      </c>
      <c r="K307" s="13" t="n">
        <v>0</v>
      </c>
      <c r="L307" s="13" t="n">
        <v>0</v>
      </c>
      <c r="M307" s="13" t="n">
        <v>0.0255541139518494</v>
      </c>
      <c r="N307" s="13" t="n">
        <v>0.0458185263156661</v>
      </c>
      <c r="O307" s="13" t="n">
        <v>0</v>
      </c>
      <c r="P307" s="13" t="n">
        <v>0</v>
      </c>
      <c r="Q307" s="14" t="n">
        <v>0.0458185263156661</v>
      </c>
      <c r="R307" s="14" t="n">
        <v>0.0255541139518494</v>
      </c>
      <c r="S307" s="13" t="n">
        <v>0.641962047977086</v>
      </c>
      <c r="T307" s="13" t="n">
        <v>1.793</v>
      </c>
      <c r="U307" s="15" t="s">
        <v>42</v>
      </c>
      <c r="W307" s="16" t="n">
        <v>-37921.8043802357</v>
      </c>
      <c r="X307" s="16" t="n">
        <f aca="false">-W307/(8.314*D307)</f>
        <v>2.57237036131325</v>
      </c>
      <c r="Y307" s="5" t="n">
        <f aca="false">X307+C307/4 - LN(AN307)</f>
        <v>1.81848016669025</v>
      </c>
      <c r="Z307" s="6" t="n">
        <f aca="false">EXP(Y307)</f>
        <v>6.16248537838572</v>
      </c>
      <c r="AA307" s="8" t="n">
        <v>0</v>
      </c>
      <c r="AB307" s="8" t="n">
        <v>0.207206411958563</v>
      </c>
      <c r="AC307" s="8" t="n">
        <v>0.141850695214328</v>
      </c>
      <c r="AD307" s="8" t="n">
        <v>0.418529507598421</v>
      </c>
      <c r="AE307" s="8" t="n">
        <v>0</v>
      </c>
      <c r="AF307" s="8" t="n">
        <v>0.161040744961172</v>
      </c>
      <c r="AG307" s="8" t="n">
        <v>0</v>
      </c>
      <c r="AH307" s="8" t="n">
        <v>0</v>
      </c>
      <c r="AI307" s="17" t="n">
        <f aca="false">R307</f>
        <v>0.0255541139518494</v>
      </c>
      <c r="AJ307" s="17" t="n">
        <f aca="false">Q307</f>
        <v>0.0458185263156661</v>
      </c>
      <c r="AK307" s="8" t="n">
        <v>0</v>
      </c>
      <c r="AL307" s="8" t="n">
        <v>0</v>
      </c>
      <c r="AM307" s="17" t="n">
        <v>-37921.8043802357</v>
      </c>
      <c r="AN307" s="9" t="n">
        <f aca="false">AJ307/AI307</f>
        <v>1.79300000000001</v>
      </c>
      <c r="AO307" s="8" t="n">
        <f aca="false">AI307-AJ307</f>
        <v>-0.0202644123638167</v>
      </c>
      <c r="AP307" s="8" t="n">
        <f aca="false">AA307*$BA$3+AB307*$AW$3+AC307*$AY$3+AD307*$AX$3+AE307*$BB$3+AF307*$AZ$3+AG307*BD308</f>
        <v>12593.3206740904</v>
      </c>
      <c r="AQ307" s="8" t="n">
        <f aca="false">AP307/(D307*8.314)</f>
        <v>0.854249563858492</v>
      </c>
      <c r="AR307" s="8" t="n">
        <f aca="false">('[1]Sheet1 (4)'!AO307*$BE$3)/(8.314*'[1]Sheet1 (4)'!D307)</f>
        <v>0.0195336941351695</v>
      </c>
      <c r="AS307" s="8" t="n">
        <f aca="false">AQ307+AR307</f>
        <v>0.873783257993662</v>
      </c>
      <c r="AT307" s="11" t="n">
        <f aca="false">EXP(AS307)</f>
        <v>2.39595825662977</v>
      </c>
      <c r="AU307" s="8" t="n">
        <v>1.6914690642279</v>
      </c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8" t="n">
        <v>0.52559742011359</v>
      </c>
    </row>
    <row r="308" customFormat="false" ht="13.8" hidden="false" customHeight="false" outlineLevel="0" collapsed="false">
      <c r="A308" s="3" t="n">
        <v>40</v>
      </c>
      <c r="B308" s="13" t="n">
        <v>0.0001</v>
      </c>
      <c r="C308" s="13" t="n">
        <v>-0.68</v>
      </c>
      <c r="D308" s="13" t="n">
        <v>1773.15</v>
      </c>
      <c r="E308" s="13" t="n">
        <v>0</v>
      </c>
      <c r="F308" s="13" t="n">
        <v>0.197839421493329</v>
      </c>
      <c r="G308" s="13" t="n">
        <v>0.134943029843616</v>
      </c>
      <c r="H308" s="13" t="n">
        <v>0.592455357053136</v>
      </c>
      <c r="I308" s="13" t="n">
        <v>0</v>
      </c>
      <c r="J308" s="13" t="n">
        <v>9.90286422531428E-005</v>
      </c>
      <c r="K308" s="13" t="n">
        <v>0</v>
      </c>
      <c r="L308" s="13" t="n">
        <v>0</v>
      </c>
      <c r="M308" s="13" t="n">
        <v>0.0395671239892244</v>
      </c>
      <c r="N308" s="13" t="n">
        <v>0.035096038978442</v>
      </c>
      <c r="O308" s="13" t="n">
        <v>0</v>
      </c>
      <c r="P308" s="13" t="n">
        <v>0</v>
      </c>
      <c r="Q308" s="14" t="n">
        <v>0.035096038978442</v>
      </c>
      <c r="R308" s="14" t="n">
        <v>0.0395671239892244</v>
      </c>
      <c r="S308" s="13" t="n">
        <v>0.470058293587705</v>
      </c>
      <c r="T308" s="13" t="n">
        <v>0.887</v>
      </c>
      <c r="U308" s="15" t="s">
        <v>42</v>
      </c>
      <c r="W308" s="16" t="n">
        <v>-37921.8043802357</v>
      </c>
      <c r="X308" s="16" t="n">
        <f aca="false">-W308/(8.314*D308)</f>
        <v>2.57237036131325</v>
      </c>
      <c r="Y308" s="5" t="n">
        <f aca="false">X308+C308/4 - LN(AN308)</f>
        <v>2.52228065798581</v>
      </c>
      <c r="Z308" s="6" t="n">
        <f aca="false">EXP(Y308)</f>
        <v>12.4569743894539</v>
      </c>
      <c r="AA308" s="8" t="n">
        <v>0</v>
      </c>
      <c r="AB308" s="8" t="n">
        <v>0.197839421493329</v>
      </c>
      <c r="AC308" s="8" t="n">
        <v>0.134943029843616</v>
      </c>
      <c r="AD308" s="8" t="n">
        <v>0.592455357053136</v>
      </c>
      <c r="AE308" s="8" t="n">
        <v>0</v>
      </c>
      <c r="AF308" s="8" t="n">
        <v>9.90286422531428E-005</v>
      </c>
      <c r="AG308" s="8" t="n">
        <v>0</v>
      </c>
      <c r="AH308" s="8" t="n">
        <v>0</v>
      </c>
      <c r="AI308" s="17" t="n">
        <f aca="false">R308</f>
        <v>0.0395671239892244</v>
      </c>
      <c r="AJ308" s="17" t="n">
        <f aca="false">Q308</f>
        <v>0.035096038978442</v>
      </c>
      <c r="AK308" s="8" t="n">
        <v>0</v>
      </c>
      <c r="AL308" s="8" t="n">
        <v>0</v>
      </c>
      <c r="AM308" s="17" t="n">
        <v>-37921.8043802357</v>
      </c>
      <c r="AN308" s="9" t="n">
        <f aca="false">AJ308/AI308</f>
        <v>0.886999999999999</v>
      </c>
      <c r="AO308" s="8" t="n">
        <f aca="false">AI308-AJ308</f>
        <v>0.0044710850107824</v>
      </c>
      <c r="AP308" s="8" t="n">
        <f aca="false">AA308*$BA$3+AB308*$AW$3+AC308*$AY$3+AD308*$AX$3+AE308*$BB$3+AF308*$AZ$3+AG308*BD309</f>
        <v>21820.1663196074</v>
      </c>
      <c r="AQ308" s="8" t="n">
        <f aca="false">AP308/(D308*8.314)</f>
        <v>1.48013919793167</v>
      </c>
      <c r="AR308" s="8" t="n">
        <f aca="false">('[1]Sheet1 (4)'!AO308*$BE$3)/(8.314*'[1]Sheet1 (4)'!D308)</f>
        <v>-0.00430986132165913</v>
      </c>
      <c r="AS308" s="8" t="n">
        <f aca="false">AQ308+AR308</f>
        <v>1.47582933661001</v>
      </c>
      <c r="AT308" s="11" t="n">
        <f aca="false">EXP(AS308)</f>
        <v>4.37466233653303</v>
      </c>
      <c r="AU308" s="8" t="n">
        <v>3.41917027301086</v>
      </c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8" t="n">
        <v>1.22939791140915</v>
      </c>
    </row>
    <row r="309" customFormat="false" ht="13.8" hidden="false" customHeight="false" outlineLevel="0" collapsed="false">
      <c r="A309" s="3" t="n">
        <v>41</v>
      </c>
      <c r="B309" s="13" t="n">
        <v>0.0001</v>
      </c>
      <c r="C309" s="13" t="n">
        <v>-0.68</v>
      </c>
      <c r="D309" s="13" t="n">
        <v>1773.15</v>
      </c>
      <c r="E309" s="13" t="n">
        <v>0</v>
      </c>
      <c r="F309" s="13" t="n">
        <v>0.176346969380362</v>
      </c>
      <c r="G309" s="13" t="n">
        <v>0.120294620051081</v>
      </c>
      <c r="H309" s="13" t="n">
        <v>0.59043785405985</v>
      </c>
      <c r="I309" s="13" t="n">
        <v>0</v>
      </c>
      <c r="J309" s="13" t="n">
        <v>0.0390192431966079</v>
      </c>
      <c r="K309" s="13" t="n">
        <v>0</v>
      </c>
      <c r="L309" s="13" t="n">
        <v>0</v>
      </c>
      <c r="M309" s="13" t="n">
        <v>0.0365667062405243</v>
      </c>
      <c r="N309" s="13" t="n">
        <v>0.0373346070715753</v>
      </c>
      <c r="O309" s="13" t="n">
        <v>0</v>
      </c>
      <c r="P309" s="13" t="n">
        <v>0</v>
      </c>
      <c r="Q309" s="14" t="n">
        <v>0.0373346070715753</v>
      </c>
      <c r="R309" s="14" t="n">
        <v>0.0365667062405243</v>
      </c>
      <c r="S309" s="13" t="n">
        <v>0.50519544779812</v>
      </c>
      <c r="T309" s="13" t="n">
        <v>1.021</v>
      </c>
      <c r="U309" s="15" t="s">
        <v>42</v>
      </c>
      <c r="W309" s="16" t="n">
        <v>-37921.8043802357</v>
      </c>
      <c r="X309" s="16" t="n">
        <f aca="false">-W309/(8.314*D309)</f>
        <v>2.57237036131325</v>
      </c>
      <c r="Y309" s="5" t="n">
        <f aca="false">X309+C309/4 - LN(AN309)</f>
        <v>2.38158782213072</v>
      </c>
      <c r="Z309" s="6" t="n">
        <f aca="false">EXP(Y309)</f>
        <v>10.8220727555785</v>
      </c>
      <c r="AA309" s="8" t="n">
        <v>0</v>
      </c>
      <c r="AB309" s="8" t="n">
        <v>0.176346969380362</v>
      </c>
      <c r="AC309" s="8" t="n">
        <v>0.120294620051081</v>
      </c>
      <c r="AD309" s="8" t="n">
        <v>0.59043785405985</v>
      </c>
      <c r="AE309" s="8" t="n">
        <v>0</v>
      </c>
      <c r="AF309" s="8" t="n">
        <v>0.0390192431966079</v>
      </c>
      <c r="AG309" s="8" t="n">
        <v>0</v>
      </c>
      <c r="AH309" s="8" t="n">
        <v>0</v>
      </c>
      <c r="AI309" s="17" t="n">
        <f aca="false">R309</f>
        <v>0.0365667062405243</v>
      </c>
      <c r="AJ309" s="17" t="n">
        <f aca="false">Q309</f>
        <v>0.0373346070715753</v>
      </c>
      <c r="AK309" s="8" t="n">
        <v>0</v>
      </c>
      <c r="AL309" s="8" t="n">
        <v>0</v>
      </c>
      <c r="AM309" s="17" t="n">
        <v>-37921.8043802357</v>
      </c>
      <c r="AN309" s="9" t="n">
        <f aca="false">AJ309/AI309</f>
        <v>1.021</v>
      </c>
      <c r="AO309" s="8" t="n">
        <f aca="false">AI309-AJ309</f>
        <v>-0.000767900831051001</v>
      </c>
      <c r="AP309" s="8" t="n">
        <f aca="false">AA309*$BA$3+AB309*$AW$3+AC309*$AY$3+AD309*$AX$3+AE309*$BB$3+AF309*$AZ$3+AG309*BD310</f>
        <v>17474.8155915994</v>
      </c>
      <c r="AQ309" s="8" t="n">
        <f aca="false">AP309/(D309*8.314)</f>
        <v>1.1853786609551</v>
      </c>
      <c r="AR309" s="8" t="n">
        <f aca="false">('[1]Sheet1 (4)'!AO309*$BE$3)/(8.314*'[1]Sheet1 (4)'!D309)</f>
        <v>0.00074021095162256</v>
      </c>
      <c r="AS309" s="8" t="n">
        <f aca="false">AQ309+AR309</f>
        <v>1.18611887190672</v>
      </c>
      <c r="AT309" s="11" t="n">
        <f aca="false">EXP(AS309)</f>
        <v>3.27434834907438</v>
      </c>
      <c r="AU309" s="8" t="n">
        <v>2.97042510495654</v>
      </c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8" t="n">
        <v>1.08870507555406</v>
      </c>
    </row>
    <row r="310" customFormat="false" ht="13.8" hidden="false" customHeight="false" outlineLevel="0" collapsed="false">
      <c r="A310" s="3" t="n">
        <v>42</v>
      </c>
      <c r="B310" s="13" t="n">
        <v>0.0001</v>
      </c>
      <c r="C310" s="13" t="n">
        <v>-0.68</v>
      </c>
      <c r="D310" s="13" t="n">
        <v>1773.15</v>
      </c>
      <c r="E310" s="13" t="n">
        <v>0</v>
      </c>
      <c r="F310" s="13" t="n">
        <v>0.163032188161937</v>
      </c>
      <c r="G310" s="13" t="n">
        <v>0.111540064783175</v>
      </c>
      <c r="H310" s="13" t="n">
        <v>0.576637863104831</v>
      </c>
      <c r="I310" s="13" t="n">
        <v>0</v>
      </c>
      <c r="J310" s="13" t="n">
        <v>0.0776678672804</v>
      </c>
      <c r="K310" s="13" t="n">
        <v>0</v>
      </c>
      <c r="L310" s="13" t="n">
        <v>0</v>
      </c>
      <c r="M310" s="13" t="n">
        <v>0.0325054920793682</v>
      </c>
      <c r="N310" s="13" t="n">
        <v>0.0386165245902894</v>
      </c>
      <c r="O310" s="13" t="n">
        <v>0</v>
      </c>
      <c r="P310" s="13" t="n">
        <v>0</v>
      </c>
      <c r="Q310" s="14" t="n">
        <v>0.0386165245902894</v>
      </c>
      <c r="R310" s="14" t="n">
        <v>0.0325054920793682</v>
      </c>
      <c r="S310" s="13" t="n">
        <v>0.542961608775137</v>
      </c>
      <c r="T310" s="13" t="n">
        <v>1.188</v>
      </c>
      <c r="U310" s="15" t="s">
        <v>42</v>
      </c>
      <c r="W310" s="16" t="n">
        <v>-37921.8043802357</v>
      </c>
      <c r="X310" s="16" t="n">
        <f aca="false">-W310/(8.314*D310)</f>
        <v>2.57237036131325</v>
      </c>
      <c r="Y310" s="5" t="n">
        <f aca="false">X310+C310/4 - LN(AN310)</f>
        <v>2.23009914037279</v>
      </c>
      <c r="Z310" s="6" t="n">
        <f aca="false">EXP(Y310)</f>
        <v>9.30078811737848</v>
      </c>
      <c r="AA310" s="8" t="n">
        <v>0</v>
      </c>
      <c r="AB310" s="8" t="n">
        <v>0.163032188161937</v>
      </c>
      <c r="AC310" s="8" t="n">
        <v>0.111540064783175</v>
      </c>
      <c r="AD310" s="8" t="n">
        <v>0.576637863104831</v>
      </c>
      <c r="AE310" s="8" t="n">
        <v>0</v>
      </c>
      <c r="AF310" s="8" t="n">
        <v>0.0776678672804</v>
      </c>
      <c r="AG310" s="8" t="n">
        <v>0</v>
      </c>
      <c r="AH310" s="8" t="n">
        <v>0</v>
      </c>
      <c r="AI310" s="17" t="n">
        <f aca="false">R310</f>
        <v>0.0325054920793682</v>
      </c>
      <c r="AJ310" s="17" t="n">
        <f aca="false">Q310</f>
        <v>0.0386165245902894</v>
      </c>
      <c r="AK310" s="8" t="n">
        <v>0</v>
      </c>
      <c r="AL310" s="8" t="n">
        <v>0</v>
      </c>
      <c r="AM310" s="17" t="n">
        <v>-37921.8043802357</v>
      </c>
      <c r="AN310" s="9" t="n">
        <f aca="false">AJ310/AI310</f>
        <v>1.188</v>
      </c>
      <c r="AO310" s="8" t="n">
        <f aca="false">AI310-AJ310</f>
        <v>-0.0061110325109212</v>
      </c>
      <c r="AP310" s="8" t="n">
        <f aca="false">AA310*$BA$3+AB310*$AW$3+AC310*$AY$3+AD310*$AX$3+AE310*$BB$3+AF310*$AZ$3+AG310*BD311</f>
        <v>13893.4542599304</v>
      </c>
      <c r="AQ310" s="8" t="n">
        <f aca="false">AP310/(D310*8.314)</f>
        <v>0.942442231813554</v>
      </c>
      <c r="AR310" s="8" t="n">
        <f aca="false">('[1]Sheet1 (4)'!AO310*$BE$3)/(8.314*'[1]Sheet1 (4)'!D310)</f>
        <v>0.00589067364872399</v>
      </c>
      <c r="AS310" s="8" t="n">
        <f aca="false">AQ310+AR310</f>
        <v>0.948332905462278</v>
      </c>
      <c r="AT310" s="11" t="n">
        <f aca="false">EXP(AS310)</f>
        <v>2.58140262797838</v>
      </c>
      <c r="AU310" s="8" t="n">
        <v>2.55286534693655</v>
      </c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8" t="n">
        <v>0.937216393796136</v>
      </c>
    </row>
    <row r="311" customFormat="false" ht="13.8" hidden="false" customHeight="false" outlineLevel="0" collapsed="false">
      <c r="A311" s="3" t="n">
        <v>43</v>
      </c>
      <c r="B311" s="13" t="n">
        <v>0.0001</v>
      </c>
      <c r="C311" s="13" t="n">
        <v>-0.68</v>
      </c>
      <c r="D311" s="13" t="n">
        <v>1773.15</v>
      </c>
      <c r="E311" s="13" t="n">
        <v>0</v>
      </c>
      <c r="F311" s="13" t="n">
        <v>0.145623855911404</v>
      </c>
      <c r="G311" s="13" t="n">
        <v>0.0997431295314895</v>
      </c>
      <c r="H311" s="13" t="n">
        <v>0.568491310146664</v>
      </c>
      <c r="I311" s="13" t="n">
        <v>0</v>
      </c>
      <c r="J311" s="13" t="n">
        <v>0.112330292641211</v>
      </c>
      <c r="K311" s="13" t="n">
        <v>0</v>
      </c>
      <c r="L311" s="13" t="n">
        <v>0</v>
      </c>
      <c r="M311" s="13" t="n">
        <v>0.0319945434630391</v>
      </c>
      <c r="N311" s="13" t="n">
        <v>0.0418168683061922</v>
      </c>
      <c r="O311" s="13" t="n">
        <v>0</v>
      </c>
      <c r="P311" s="13" t="n">
        <v>0</v>
      </c>
      <c r="Q311" s="14" t="n">
        <v>0.0418168683061922</v>
      </c>
      <c r="R311" s="14" t="n">
        <v>0.0319945434630391</v>
      </c>
      <c r="S311" s="13" t="n">
        <v>0.566536627654963</v>
      </c>
      <c r="T311" s="13" t="n">
        <v>1.307</v>
      </c>
      <c r="U311" s="15" t="s">
        <v>42</v>
      </c>
      <c r="W311" s="16" t="n">
        <v>-37921.8043802357</v>
      </c>
      <c r="X311" s="16" t="n">
        <f aca="false">-W311/(8.314*D311)</f>
        <v>2.57237036131325</v>
      </c>
      <c r="Y311" s="5" t="n">
        <f aca="false">X311+C311/4 - LN(AN311)</f>
        <v>2.13463592667116</v>
      </c>
      <c r="Z311" s="6" t="n">
        <f aca="false">EXP(Y311)</f>
        <v>8.4539680822078</v>
      </c>
      <c r="AA311" s="8" t="n">
        <v>0</v>
      </c>
      <c r="AB311" s="8" t="n">
        <v>0.145623855911404</v>
      </c>
      <c r="AC311" s="8" t="n">
        <v>0.0997431295314895</v>
      </c>
      <c r="AD311" s="8" t="n">
        <v>0.568491310146664</v>
      </c>
      <c r="AE311" s="8" t="n">
        <v>0</v>
      </c>
      <c r="AF311" s="8" t="n">
        <v>0.112330292641211</v>
      </c>
      <c r="AG311" s="8" t="n">
        <v>0</v>
      </c>
      <c r="AH311" s="8" t="n">
        <v>0</v>
      </c>
      <c r="AI311" s="17" t="n">
        <f aca="false">R311</f>
        <v>0.0319945434630391</v>
      </c>
      <c r="AJ311" s="17" t="n">
        <f aca="false">Q311</f>
        <v>0.0418168683061922</v>
      </c>
      <c r="AK311" s="8" t="n">
        <v>0</v>
      </c>
      <c r="AL311" s="8" t="n">
        <v>0</v>
      </c>
      <c r="AM311" s="17" t="n">
        <v>-37921.8043802357</v>
      </c>
      <c r="AN311" s="9" t="n">
        <f aca="false">AJ311/AI311</f>
        <v>1.307</v>
      </c>
      <c r="AO311" s="8" t="n">
        <f aca="false">AI311-AJ311</f>
        <v>-0.0098223248431531</v>
      </c>
      <c r="AP311" s="8" t="n">
        <f aca="false">AA311*$BA$3+AB311*$AW$3+AC311*$AY$3+AD311*$AX$3+AE311*$BB$3+AF311*$AZ$3+AG311*BD312</f>
        <v>10164.2973392805</v>
      </c>
      <c r="AQ311" s="8" t="n">
        <f aca="false">AP311/(D311*8.314)</f>
        <v>0.689480304180023</v>
      </c>
      <c r="AR311" s="8" t="n">
        <f aca="false">('[1]Sheet1 (4)'!AO311*$BE$3)/(8.314*'[1]Sheet1 (4)'!D311)</f>
        <v>0.0094681397978763</v>
      </c>
      <c r="AS311" s="8" t="n">
        <f aca="false">AQ311+AR311</f>
        <v>0.6989484439779</v>
      </c>
      <c r="AT311" s="11" t="n">
        <f aca="false">EXP(AS311)</f>
        <v>2.01163624666749</v>
      </c>
      <c r="AU311" s="8" t="n">
        <v>2.32043154717721</v>
      </c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8" t="n">
        <v>0.841753180094501</v>
      </c>
    </row>
    <row r="312" customFormat="false" ht="13.8" hidden="false" customHeight="false" outlineLevel="0" collapsed="false">
      <c r="A312" s="3" t="n">
        <v>44</v>
      </c>
      <c r="B312" s="13" t="n">
        <v>0.0001</v>
      </c>
      <c r="C312" s="13" t="n">
        <v>-0.68</v>
      </c>
      <c r="D312" s="13" t="n">
        <v>1826.15</v>
      </c>
      <c r="E312" s="13" t="n">
        <v>0</v>
      </c>
      <c r="F312" s="13" t="n">
        <v>0.251410735302486</v>
      </c>
      <c r="G312" s="13" t="n">
        <v>0.171105598472786</v>
      </c>
      <c r="H312" s="13" t="n">
        <v>0.505254477720802</v>
      </c>
      <c r="I312" s="13" t="n">
        <v>0</v>
      </c>
      <c r="J312" s="13" t="n">
        <v>0</v>
      </c>
      <c r="K312" s="13" t="n">
        <v>0</v>
      </c>
      <c r="L312" s="13" t="n">
        <v>0</v>
      </c>
      <c r="M312" s="13" t="n">
        <v>0.0403740572967729</v>
      </c>
      <c r="N312" s="13" t="n">
        <v>0.0318551312071538</v>
      </c>
      <c r="O312" s="13" t="n">
        <v>0</v>
      </c>
      <c r="P312" s="13" t="n">
        <v>0</v>
      </c>
      <c r="Q312" s="14" t="n">
        <v>0.0318551312071538</v>
      </c>
      <c r="R312" s="14" t="n">
        <v>0.0403740572967729</v>
      </c>
      <c r="S312" s="13" t="n">
        <v>0.441028507546115</v>
      </c>
      <c r="T312" s="13" t="n">
        <v>0.789</v>
      </c>
      <c r="U312" s="15" t="s">
        <v>42</v>
      </c>
      <c r="W312" s="16" t="n">
        <v>-38799.3294475321</v>
      </c>
      <c r="X312" s="16" t="n">
        <f aca="false">-W312/(8.314*D312)</f>
        <v>2.55551098503288</v>
      </c>
      <c r="Y312" s="5" t="n">
        <f aca="false">X312+C312/4 - LN(AN312)</f>
        <v>2.62249994316914</v>
      </c>
      <c r="Z312" s="6" t="n">
        <f aca="false">EXP(Y312)</f>
        <v>13.7701050714024</v>
      </c>
      <c r="AA312" s="8" t="n">
        <v>0</v>
      </c>
      <c r="AB312" s="8" t="n">
        <v>0.251410735302486</v>
      </c>
      <c r="AC312" s="8" t="n">
        <v>0.171105598472786</v>
      </c>
      <c r="AD312" s="8" t="n">
        <v>0.505254477720802</v>
      </c>
      <c r="AE312" s="8" t="n">
        <v>0</v>
      </c>
      <c r="AF312" s="8" t="n">
        <v>0</v>
      </c>
      <c r="AG312" s="8" t="n">
        <v>0</v>
      </c>
      <c r="AH312" s="8" t="n">
        <v>0</v>
      </c>
      <c r="AI312" s="17" t="n">
        <f aca="false">R312</f>
        <v>0.0403740572967729</v>
      </c>
      <c r="AJ312" s="17" t="n">
        <f aca="false">Q312</f>
        <v>0.0318551312071538</v>
      </c>
      <c r="AK312" s="8" t="n">
        <v>0</v>
      </c>
      <c r="AL312" s="8" t="n">
        <v>0</v>
      </c>
      <c r="AM312" s="17" t="n">
        <v>-38799.3294475321</v>
      </c>
      <c r="AN312" s="9" t="n">
        <f aca="false">AJ312/AI312</f>
        <v>0.788999999999999</v>
      </c>
      <c r="AO312" s="8" t="n">
        <f aca="false">AI312-AJ312</f>
        <v>0.00851892608961911</v>
      </c>
      <c r="AP312" s="8" t="n">
        <f aca="false">AA312*$BA$3+AB312*$AW$3+AC312*$AY$3+AD312*$AX$3+AE312*$BB$3+AF312*$AZ$3+AG312*BD313</f>
        <v>26581.1272650377</v>
      </c>
      <c r="AQ312" s="8" t="n">
        <f aca="false">AP312/(D312*8.314)</f>
        <v>1.75076125509384</v>
      </c>
      <c r="AR312" s="8" t="n">
        <f aca="false">('[1]Sheet1 (4)'!AO312*$BE$3)/(8.314*'[1]Sheet1 (4)'!D312)</f>
        <v>-0.00797341277792497</v>
      </c>
      <c r="AS312" s="8" t="n">
        <f aca="false">AQ312+AR312</f>
        <v>1.74278784231592</v>
      </c>
      <c r="AT312" s="11" t="n">
        <f aca="false">EXP(AS312)</f>
        <v>5.71324887840378</v>
      </c>
      <c r="AU312" s="8" t="n">
        <v>3.07445926708664</v>
      </c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8" t="n">
        <v>1.12312903769348</v>
      </c>
    </row>
    <row r="313" customFormat="false" ht="13.8" hidden="false" customHeight="false" outlineLevel="0" collapsed="false">
      <c r="A313" s="3" t="n">
        <v>45</v>
      </c>
      <c r="B313" s="13" t="n">
        <v>0.0001</v>
      </c>
      <c r="C313" s="13" t="n">
        <v>-0.68</v>
      </c>
      <c r="D313" s="13" t="n">
        <v>1826.15</v>
      </c>
      <c r="E313" s="13" t="n">
        <v>0</v>
      </c>
      <c r="F313" s="13" t="n">
        <v>0.234934299384623</v>
      </c>
      <c r="G313" s="13" t="n">
        <v>0.160709884880533</v>
      </c>
      <c r="H313" s="13" t="n">
        <v>0.475756676448059</v>
      </c>
      <c r="I313" s="13" t="n">
        <v>0</v>
      </c>
      <c r="J313" s="13" t="n">
        <v>0.0527015304328887</v>
      </c>
      <c r="K313" s="13" t="n">
        <v>0</v>
      </c>
      <c r="L313" s="13" t="n">
        <v>0</v>
      </c>
      <c r="M313" s="13" t="n">
        <v>0.0381395019366312</v>
      </c>
      <c r="N313" s="13" t="n">
        <v>0.0377581069172648</v>
      </c>
      <c r="O313" s="13" t="n">
        <v>0</v>
      </c>
      <c r="P313" s="13" t="n">
        <v>0</v>
      </c>
      <c r="Q313" s="14" t="n">
        <v>0.0377581069172648</v>
      </c>
      <c r="R313" s="14" t="n">
        <v>0.0381395019366312</v>
      </c>
      <c r="S313" s="13" t="n">
        <v>0.49748743718593</v>
      </c>
      <c r="T313" s="13" t="n">
        <v>0.99</v>
      </c>
      <c r="U313" s="15" t="s">
        <v>42</v>
      </c>
      <c r="W313" s="16" t="n">
        <v>-38799.3294475321</v>
      </c>
      <c r="X313" s="16" t="n">
        <f aca="false">-W313/(8.314*D313)</f>
        <v>2.55551098503288</v>
      </c>
      <c r="Y313" s="5" t="n">
        <f aca="false">X313+C313/4 - LN(AN313)</f>
        <v>2.39556132088638</v>
      </c>
      <c r="Z313" s="6" t="n">
        <f aca="false">EXP(Y313)</f>
        <v>10.9743564659965</v>
      </c>
      <c r="AA313" s="8" t="n">
        <v>0</v>
      </c>
      <c r="AB313" s="8" t="n">
        <v>0.234934299384623</v>
      </c>
      <c r="AC313" s="8" t="n">
        <v>0.160709884880533</v>
      </c>
      <c r="AD313" s="8" t="n">
        <v>0.475756676448059</v>
      </c>
      <c r="AE313" s="8" t="n">
        <v>0</v>
      </c>
      <c r="AF313" s="8" t="n">
        <v>0.0527015304328887</v>
      </c>
      <c r="AG313" s="8" t="n">
        <v>0</v>
      </c>
      <c r="AH313" s="8" t="n">
        <v>0</v>
      </c>
      <c r="AI313" s="17" t="n">
        <f aca="false">R313</f>
        <v>0.0381395019366312</v>
      </c>
      <c r="AJ313" s="17" t="n">
        <f aca="false">Q313</f>
        <v>0.0377581069172648</v>
      </c>
      <c r="AK313" s="8" t="n">
        <v>0</v>
      </c>
      <c r="AL313" s="8" t="n">
        <v>0</v>
      </c>
      <c r="AM313" s="17" t="n">
        <v>-38799.3294475321</v>
      </c>
      <c r="AN313" s="9" t="n">
        <f aca="false">AJ313/AI313</f>
        <v>0.989999999999998</v>
      </c>
      <c r="AO313" s="8" t="n">
        <f aca="false">AI313-AJ313</f>
        <v>0.000381395019366404</v>
      </c>
      <c r="AP313" s="8" t="n">
        <f aca="false">AA313*$BA$3+AB313*$AW$3+AC313*$AY$3+AD313*$AX$3+AE313*$BB$3+AF313*$AZ$3+AG313*BD314</f>
        <v>21826.7981796538</v>
      </c>
      <c r="AQ313" s="8" t="n">
        <f aca="false">AP313/(D313*8.314)</f>
        <v>1.43761820914018</v>
      </c>
      <c r="AR313" s="8" t="n">
        <f aca="false">('[1]Sheet1 (4)'!AO313*$BE$3)/(8.314*'[1]Sheet1 (4)'!D313)</f>
        <v>-0.000356972215612801</v>
      </c>
      <c r="AS313" s="8" t="n">
        <f aca="false">AQ313+AR313</f>
        <v>1.43726123692457</v>
      </c>
      <c r="AT313" s="11" t="n">
        <f aca="false">EXP(AS313)</f>
        <v>4.20915214604579</v>
      </c>
      <c r="AU313" s="8" t="n">
        <v>2.45025087043572</v>
      </c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8" t="n">
        <v>0.896190415410725</v>
      </c>
    </row>
    <row r="314" customFormat="false" ht="13.8" hidden="false" customHeight="false" outlineLevel="0" collapsed="false">
      <c r="A314" s="3" t="n">
        <v>46</v>
      </c>
      <c r="B314" s="13" t="n">
        <v>0.0001</v>
      </c>
      <c r="C314" s="13" t="n">
        <v>-0.68</v>
      </c>
      <c r="D314" s="13" t="n">
        <v>1826.15</v>
      </c>
      <c r="E314" s="13" t="n">
        <v>0</v>
      </c>
      <c r="F314" s="13" t="n">
        <v>0.222460819407349</v>
      </c>
      <c r="G314" s="13" t="n">
        <v>0.151386255421379</v>
      </c>
      <c r="H314" s="13" t="n">
        <v>0.44919274114809</v>
      </c>
      <c r="I314" s="13" t="n">
        <v>0</v>
      </c>
      <c r="J314" s="13" t="n">
        <v>0.106128454636734</v>
      </c>
      <c r="K314" s="13" t="n">
        <v>0</v>
      </c>
      <c r="L314" s="13" t="n">
        <v>0</v>
      </c>
      <c r="M314" s="13" t="n">
        <v>0.0322108819401761</v>
      </c>
      <c r="N314" s="13" t="n">
        <v>0.0386208474462711</v>
      </c>
      <c r="O314" s="13" t="n">
        <v>0</v>
      </c>
      <c r="P314" s="13" t="n">
        <v>0</v>
      </c>
      <c r="Q314" s="14" t="n">
        <v>0.0386208474462711</v>
      </c>
      <c r="R314" s="14" t="n">
        <v>0.0322108819401761</v>
      </c>
      <c r="S314" s="13" t="n">
        <v>0.54524783992724</v>
      </c>
      <c r="T314" s="13" t="n">
        <v>1.199</v>
      </c>
      <c r="U314" s="15" t="s">
        <v>42</v>
      </c>
      <c r="W314" s="16" t="n">
        <v>-38799.3294475321</v>
      </c>
      <c r="X314" s="16" t="n">
        <f aca="false">-W314/(8.314*D314)</f>
        <v>2.55551098503288</v>
      </c>
      <c r="Y314" s="5" t="n">
        <f aca="false">X314+C314/4 - LN(AN314)</f>
        <v>2.2040231089875</v>
      </c>
      <c r="Z314" s="6" t="n">
        <f aca="false">EXP(Y314)</f>
        <v>9.06139524715305</v>
      </c>
      <c r="AA314" s="8" t="n">
        <v>0</v>
      </c>
      <c r="AB314" s="8" t="n">
        <v>0.222460819407349</v>
      </c>
      <c r="AC314" s="8" t="n">
        <v>0.151386255421379</v>
      </c>
      <c r="AD314" s="8" t="n">
        <v>0.44919274114809</v>
      </c>
      <c r="AE314" s="8" t="n">
        <v>0</v>
      </c>
      <c r="AF314" s="8" t="n">
        <v>0.106128454636734</v>
      </c>
      <c r="AG314" s="8" t="n">
        <v>0</v>
      </c>
      <c r="AH314" s="8" t="n">
        <v>0</v>
      </c>
      <c r="AI314" s="17" t="n">
        <f aca="false">R314</f>
        <v>0.0322108819401761</v>
      </c>
      <c r="AJ314" s="17" t="n">
        <f aca="false">Q314</f>
        <v>0.0386208474462711</v>
      </c>
      <c r="AK314" s="8" t="n">
        <v>0</v>
      </c>
      <c r="AL314" s="8" t="n">
        <v>0</v>
      </c>
      <c r="AM314" s="17" t="n">
        <v>-38799.3294475321</v>
      </c>
      <c r="AN314" s="9" t="n">
        <f aca="false">AJ314/AI314</f>
        <v>1.199</v>
      </c>
      <c r="AO314" s="8" t="n">
        <f aca="false">AI314-AJ314</f>
        <v>-0.006409965506095</v>
      </c>
      <c r="AP314" s="8" t="n">
        <f aca="false">AA314*$BA$3+AB314*$AW$3+AC314*$AY$3+AD314*$AX$3+AE314*$BB$3+AF314*$AZ$3+AG314*BD315</f>
        <v>17362.4093173999</v>
      </c>
      <c r="AQ314" s="8" t="n">
        <f aca="false">AP314/(D314*8.314)</f>
        <v>1.14357202480144</v>
      </c>
      <c r="AR314" s="8" t="n">
        <f aca="false">('[1]Sheet1 (4)'!AO314*$BE$3)/(8.314*'[1]Sheet1 (4)'!D314)</f>
        <v>0.00599950044579403</v>
      </c>
      <c r="AS314" s="8" t="n">
        <f aca="false">AQ314+AR314</f>
        <v>1.14957152524724</v>
      </c>
      <c r="AT314" s="11" t="n">
        <f aca="false">EXP(AS314)</f>
        <v>3.1568399936295</v>
      </c>
      <c r="AU314" s="8" t="n">
        <v>2.02314292054325</v>
      </c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8" t="n">
        <v>0.704652203511845</v>
      </c>
    </row>
    <row r="315" customFormat="false" ht="13.8" hidden="false" customHeight="false" outlineLevel="0" collapsed="false">
      <c r="A315" s="3" t="n">
        <v>47</v>
      </c>
      <c r="B315" s="13" t="n">
        <v>0.0001</v>
      </c>
      <c r="C315" s="13" t="n">
        <v>-0.68</v>
      </c>
      <c r="D315" s="13" t="n">
        <v>1826.15</v>
      </c>
      <c r="E315" s="13" t="n">
        <v>0</v>
      </c>
      <c r="F315" s="13" t="n">
        <v>0.2068651362173</v>
      </c>
      <c r="G315" s="13" t="n">
        <v>0.141135744501352</v>
      </c>
      <c r="H315" s="13" t="n">
        <v>0.420562014053402</v>
      </c>
      <c r="I315" s="13" t="n">
        <v>0</v>
      </c>
      <c r="J315" s="13" t="n">
        <v>0.160155542806468</v>
      </c>
      <c r="K315" s="13" t="n">
        <v>0</v>
      </c>
      <c r="L315" s="13" t="n">
        <v>0</v>
      </c>
      <c r="M315" s="13" t="n">
        <v>0.0282751140108996</v>
      </c>
      <c r="N315" s="13" t="n">
        <v>0.0430064484105783</v>
      </c>
      <c r="O315" s="13" t="n">
        <v>0</v>
      </c>
      <c r="P315" s="13" t="n">
        <v>0</v>
      </c>
      <c r="Q315" s="14" t="n">
        <v>0.0430064484105783</v>
      </c>
      <c r="R315" s="14" t="n">
        <v>0.0282751140108996</v>
      </c>
      <c r="S315" s="13" t="n">
        <v>0.603332011106704</v>
      </c>
      <c r="T315" s="13" t="n">
        <v>1.521</v>
      </c>
      <c r="U315" s="15" t="s">
        <v>42</v>
      </c>
      <c r="W315" s="16" t="n">
        <v>-38799.3294475321</v>
      </c>
      <c r="X315" s="16" t="n">
        <f aca="false">-W315/(8.314*D315)</f>
        <v>2.55551098503288</v>
      </c>
      <c r="Y315" s="5" t="n">
        <f aca="false">X315+C315/4 - LN(AN315)</f>
        <v>1.96614297175572</v>
      </c>
      <c r="Z315" s="6" t="n">
        <f aca="false">EXP(Y315)</f>
        <v>7.14307225597402</v>
      </c>
      <c r="AA315" s="8" t="n">
        <v>0</v>
      </c>
      <c r="AB315" s="8" t="n">
        <v>0.2068651362173</v>
      </c>
      <c r="AC315" s="8" t="n">
        <v>0.141135744501352</v>
      </c>
      <c r="AD315" s="8" t="n">
        <v>0.420562014053402</v>
      </c>
      <c r="AE315" s="8" t="n">
        <v>0</v>
      </c>
      <c r="AF315" s="8" t="n">
        <v>0.160155542806468</v>
      </c>
      <c r="AG315" s="8" t="n">
        <v>0</v>
      </c>
      <c r="AH315" s="8" t="n">
        <v>0</v>
      </c>
      <c r="AI315" s="17" t="n">
        <f aca="false">R315</f>
        <v>0.0282751140108996</v>
      </c>
      <c r="AJ315" s="17" t="n">
        <f aca="false">Q315</f>
        <v>0.0430064484105783</v>
      </c>
      <c r="AK315" s="8" t="n">
        <v>0</v>
      </c>
      <c r="AL315" s="8" t="n">
        <v>0</v>
      </c>
      <c r="AM315" s="17" t="n">
        <v>-38799.3294475321</v>
      </c>
      <c r="AN315" s="9" t="n">
        <f aca="false">AJ315/AI315</f>
        <v>1.521</v>
      </c>
      <c r="AO315" s="8" t="n">
        <f aca="false">AI315-AJ315</f>
        <v>-0.0147313343996787</v>
      </c>
      <c r="AP315" s="8" t="n">
        <f aca="false">AA315*$BA$3+AB315*$AW$3+AC315*$AY$3+AD315*$AX$3+AE315*$BB$3+AF315*$AZ$3+AG315*BD316</f>
        <v>12601.4309897074</v>
      </c>
      <c r="AQ315" s="8" t="n">
        <f aca="false">AP315/(D315*8.314)</f>
        <v>0.829991027676882</v>
      </c>
      <c r="AR315" s="8" t="n">
        <f aca="false">('[1]Sheet1 (4)'!AO315*$BE$3)/(8.314*'[1]Sheet1 (4)'!D315)</f>
        <v>0.0137880066926999</v>
      </c>
      <c r="AS315" s="8" t="n">
        <f aca="false">AQ315+AR315</f>
        <v>0.843779034369582</v>
      </c>
      <c r="AT315" s="11" t="n">
        <f aca="false">EXP(AS315)</f>
        <v>2.32513716818896</v>
      </c>
      <c r="AU315" s="8" t="n">
        <v>1.5948378446623</v>
      </c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8" t="n">
        <v>0.466772066280065</v>
      </c>
    </row>
    <row r="316" customFormat="false" ht="13.8" hidden="false" customHeight="false" outlineLevel="0" collapsed="false">
      <c r="A316" s="3" t="n">
        <v>48</v>
      </c>
      <c r="B316" s="13" t="n">
        <v>0.0001</v>
      </c>
      <c r="C316" s="13" t="n">
        <v>-0.68</v>
      </c>
      <c r="D316" s="13" t="n">
        <v>1826.15</v>
      </c>
      <c r="E316" s="13" t="n">
        <v>0</v>
      </c>
      <c r="F316" s="13" t="n">
        <v>0.196246365195212</v>
      </c>
      <c r="G316" s="13" t="n">
        <v>0.133236570429564</v>
      </c>
      <c r="H316" s="13" t="n">
        <v>0.597066381237483</v>
      </c>
      <c r="I316" s="13" t="n">
        <v>0</v>
      </c>
      <c r="J316" s="13" t="n">
        <v>9.91343529981873E-005</v>
      </c>
      <c r="K316" s="13" t="n">
        <v>0</v>
      </c>
      <c r="L316" s="13" t="n">
        <v>0</v>
      </c>
      <c r="M316" s="13" t="n">
        <v>0.0423507787440785</v>
      </c>
      <c r="N316" s="13" t="n">
        <v>0.0310007700406655</v>
      </c>
      <c r="O316" s="13" t="n">
        <v>0</v>
      </c>
      <c r="P316" s="13" t="n">
        <v>0</v>
      </c>
      <c r="Q316" s="14" t="n">
        <v>0.0310007700406655</v>
      </c>
      <c r="R316" s="14" t="n">
        <v>0.0423507787440785</v>
      </c>
      <c r="S316" s="13" t="n">
        <v>0.422632794457275</v>
      </c>
      <c r="T316" s="13" t="n">
        <v>0.732</v>
      </c>
      <c r="U316" s="15" t="s">
        <v>42</v>
      </c>
      <c r="W316" s="16" t="n">
        <v>-38799.3294475321</v>
      </c>
      <c r="X316" s="16" t="n">
        <f aca="false">-W316/(8.314*D316)</f>
        <v>2.55551098503288</v>
      </c>
      <c r="Y316" s="5" t="n">
        <f aca="false">X316+C316/4 - LN(AN316)</f>
        <v>2.6974857500537</v>
      </c>
      <c r="Z316" s="6" t="n">
        <f aca="false">EXP(Y316)</f>
        <v>14.8423673515526</v>
      </c>
      <c r="AA316" s="8" t="n">
        <v>0</v>
      </c>
      <c r="AB316" s="8" t="n">
        <v>0.196246365195212</v>
      </c>
      <c r="AC316" s="8" t="n">
        <v>0.133236570429564</v>
      </c>
      <c r="AD316" s="8" t="n">
        <v>0.597066381237483</v>
      </c>
      <c r="AE316" s="8" t="n">
        <v>0</v>
      </c>
      <c r="AF316" s="8" t="n">
        <v>9.91343529981873E-005</v>
      </c>
      <c r="AG316" s="8" t="n">
        <v>0</v>
      </c>
      <c r="AH316" s="8" t="n">
        <v>0</v>
      </c>
      <c r="AI316" s="17" t="n">
        <f aca="false">R316</f>
        <v>0.0423507787440785</v>
      </c>
      <c r="AJ316" s="17" t="n">
        <f aca="false">Q316</f>
        <v>0.0310007700406655</v>
      </c>
      <c r="AK316" s="8" t="n">
        <v>0</v>
      </c>
      <c r="AL316" s="8" t="n">
        <v>0</v>
      </c>
      <c r="AM316" s="17" t="n">
        <v>-38799.3294475321</v>
      </c>
      <c r="AN316" s="9" t="n">
        <f aca="false">AJ316/AI316</f>
        <v>0.732000000000001</v>
      </c>
      <c r="AO316" s="8" t="n">
        <f aca="false">AI316-AJ316</f>
        <v>0.011350008703413</v>
      </c>
      <c r="AP316" s="8" t="n">
        <f aca="false">AA316*$BA$3+AB316*$AW$3+AC316*$AY$3+AD316*$AX$3+AE316*$BB$3+AF316*$AZ$3+AG316*BD317</f>
        <v>21662.2127474107</v>
      </c>
      <c r="AQ316" s="8" t="n">
        <f aca="false">AP316/(D316*8.314)</f>
        <v>1.42677781869883</v>
      </c>
      <c r="AR316" s="8" t="n">
        <f aca="false">('[1]Sheet1 (4)'!AO316*$BE$3)/(8.314*'[1]Sheet1 (4)'!D316)</f>
        <v>-0.0106232057272608</v>
      </c>
      <c r="AS316" s="8" t="n">
        <f aca="false">AQ316+AR316</f>
        <v>1.41615461297157</v>
      </c>
      <c r="AT316" s="11" t="n">
        <f aca="false">EXP(AS316)</f>
        <v>4.12124215960863</v>
      </c>
      <c r="AU316" s="8" t="n">
        <v>3.31386388214666</v>
      </c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8" t="n">
        <v>1.19811484457805</v>
      </c>
    </row>
    <row r="317" customFormat="false" ht="13.8" hidden="false" customHeight="false" outlineLevel="0" collapsed="false">
      <c r="A317" s="3" t="n">
        <v>49</v>
      </c>
      <c r="B317" s="13" t="n">
        <v>0.0001</v>
      </c>
      <c r="C317" s="13" t="n">
        <v>-0.68</v>
      </c>
      <c r="D317" s="13" t="n">
        <v>1826.15</v>
      </c>
      <c r="E317" s="13" t="n">
        <v>0</v>
      </c>
      <c r="F317" s="13" t="n">
        <v>0.177009480596393</v>
      </c>
      <c r="G317" s="13" t="n">
        <v>0.120064091620525</v>
      </c>
      <c r="H317" s="13" t="n">
        <v>0.589565173844114</v>
      </c>
      <c r="I317" s="13" t="n">
        <v>0</v>
      </c>
      <c r="J317" s="13" t="n">
        <v>0.0390800151966063</v>
      </c>
      <c r="K317" s="13" t="n">
        <v>0</v>
      </c>
      <c r="L317" s="13" t="n">
        <v>0</v>
      </c>
      <c r="M317" s="13" t="n">
        <v>0.0389723183328237</v>
      </c>
      <c r="N317" s="13" t="n">
        <v>0.0353089204095383</v>
      </c>
      <c r="O317" s="13" t="n">
        <v>0</v>
      </c>
      <c r="P317" s="13" t="n">
        <v>0</v>
      </c>
      <c r="Q317" s="14" t="n">
        <v>0.0353089204095383</v>
      </c>
      <c r="R317" s="14" t="n">
        <v>0.0389723183328237</v>
      </c>
      <c r="S317" s="13" t="n">
        <v>0.475341028331584</v>
      </c>
      <c r="T317" s="13" t="n">
        <v>0.906</v>
      </c>
      <c r="U317" s="15" t="s">
        <v>42</v>
      </c>
      <c r="W317" s="16" t="n">
        <v>-38799.3294475321</v>
      </c>
      <c r="X317" s="16" t="n">
        <f aca="false">-W317/(8.314*D317)</f>
        <v>2.55551098503288</v>
      </c>
      <c r="Y317" s="5" t="n">
        <f aca="false">X317+C317/4 - LN(AN317)</f>
        <v>2.48422695797204</v>
      </c>
      <c r="Z317" s="6" t="n">
        <f aca="false">EXP(Y317)</f>
        <v>11.9918464694663</v>
      </c>
      <c r="AA317" s="8" t="n">
        <v>0</v>
      </c>
      <c r="AB317" s="8" t="n">
        <v>0.177009480596393</v>
      </c>
      <c r="AC317" s="8" t="n">
        <v>0.120064091620525</v>
      </c>
      <c r="AD317" s="8" t="n">
        <v>0.589565173844114</v>
      </c>
      <c r="AE317" s="8" t="n">
        <v>0</v>
      </c>
      <c r="AF317" s="8" t="n">
        <v>0.0390800151966063</v>
      </c>
      <c r="AG317" s="8" t="n">
        <v>0</v>
      </c>
      <c r="AH317" s="8" t="n">
        <v>0</v>
      </c>
      <c r="AI317" s="17" t="n">
        <f aca="false">R317</f>
        <v>0.0389723183328237</v>
      </c>
      <c r="AJ317" s="17" t="n">
        <f aca="false">Q317</f>
        <v>0.0353089204095383</v>
      </c>
      <c r="AK317" s="8" t="n">
        <v>0</v>
      </c>
      <c r="AL317" s="8" t="n">
        <v>0</v>
      </c>
      <c r="AM317" s="17" t="n">
        <v>-38799.3294475321</v>
      </c>
      <c r="AN317" s="9" t="n">
        <f aca="false">AJ317/AI317</f>
        <v>0.906000000000001</v>
      </c>
      <c r="AO317" s="8" t="n">
        <f aca="false">AI317-AJ317</f>
        <v>0.00366339792328539</v>
      </c>
      <c r="AP317" s="8" t="n">
        <f aca="false">AA317*$BA$3+AB317*$AW$3+AC317*$AY$3+AD317*$AX$3+AE317*$BB$3+AF317*$AZ$3+AG317*BD318</f>
        <v>17503.3022058277</v>
      </c>
      <c r="AQ317" s="8" t="n">
        <f aca="false">AP317/(D317*8.314)</f>
        <v>1.15285191002671</v>
      </c>
      <c r="AR317" s="8" t="n">
        <f aca="false">('[1]Sheet1 (4)'!AO317*$BE$3)/(8.314*'[1]Sheet1 (4)'!D317)</f>
        <v>-0.00342881056894504</v>
      </c>
      <c r="AS317" s="8" t="n">
        <f aca="false">AQ317+AR317</f>
        <v>1.14942309945776</v>
      </c>
      <c r="AT317" s="11" t="n">
        <f aca="false">EXP(AS317)</f>
        <v>3.15637147193241</v>
      </c>
      <c r="AU317" s="8" t="n">
        <v>2.6774264478271</v>
      </c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8" t="n">
        <v>0.984856052496377</v>
      </c>
    </row>
    <row r="318" customFormat="false" ht="13.8" hidden="false" customHeight="false" outlineLevel="0" collapsed="false">
      <c r="A318" s="3" t="n">
        <v>50</v>
      </c>
      <c r="B318" s="13" t="n">
        <v>0.0001</v>
      </c>
      <c r="C318" s="13" t="n">
        <v>-0.68</v>
      </c>
      <c r="D318" s="13" t="n">
        <v>1826.15</v>
      </c>
      <c r="E318" s="13" t="n">
        <v>0</v>
      </c>
      <c r="F318" s="13" t="n">
        <v>0.162774400058534</v>
      </c>
      <c r="G318" s="13" t="n">
        <v>0.111321389008075</v>
      </c>
      <c r="H318" s="13" t="n">
        <v>0.576938559838379</v>
      </c>
      <c r="I318" s="13" t="n">
        <v>0</v>
      </c>
      <c r="J318" s="13" t="n">
        <v>0.0776457222226818</v>
      </c>
      <c r="K318" s="13" t="n">
        <v>0</v>
      </c>
      <c r="L318" s="13" t="n">
        <v>0</v>
      </c>
      <c r="M318" s="13" t="n">
        <v>0.0359113438430664</v>
      </c>
      <c r="N318" s="13" t="n">
        <v>0.0354085850292635</v>
      </c>
      <c r="O318" s="13" t="n">
        <v>0</v>
      </c>
      <c r="P318" s="13" t="n">
        <v>0</v>
      </c>
      <c r="Q318" s="14" t="n">
        <v>0.0354085850292635</v>
      </c>
      <c r="R318" s="14" t="n">
        <v>0.0359113438430664</v>
      </c>
      <c r="S318" s="13" t="n">
        <v>0.496475327291037</v>
      </c>
      <c r="T318" s="13" t="n">
        <v>0.986</v>
      </c>
      <c r="U318" s="15" t="s">
        <v>42</v>
      </c>
      <c r="W318" s="16" t="n">
        <v>-38799.3294475321</v>
      </c>
      <c r="X318" s="16" t="n">
        <f aca="false">-W318/(8.314*D318)</f>
        <v>2.55551098503288</v>
      </c>
      <c r="Y318" s="5" t="n">
        <f aca="false">X318+C318/4 - LN(AN318)</f>
        <v>2.39960990941238</v>
      </c>
      <c r="Z318" s="6" t="n">
        <f aca="false">EXP(Y318)</f>
        <v>11.0188771818828</v>
      </c>
      <c r="AA318" s="8" t="n">
        <v>0</v>
      </c>
      <c r="AB318" s="8" t="n">
        <v>0.162774400058534</v>
      </c>
      <c r="AC318" s="8" t="n">
        <v>0.111321389008075</v>
      </c>
      <c r="AD318" s="8" t="n">
        <v>0.576938559838379</v>
      </c>
      <c r="AE318" s="8" t="n">
        <v>0</v>
      </c>
      <c r="AF318" s="8" t="n">
        <v>0.0776457222226818</v>
      </c>
      <c r="AG318" s="8" t="n">
        <v>0</v>
      </c>
      <c r="AH318" s="8" t="n">
        <v>0</v>
      </c>
      <c r="AI318" s="17" t="n">
        <f aca="false">R318</f>
        <v>0.0359113438430664</v>
      </c>
      <c r="AJ318" s="17" t="n">
        <f aca="false">Q318</f>
        <v>0.0354085850292635</v>
      </c>
      <c r="AK318" s="8" t="n">
        <v>0</v>
      </c>
      <c r="AL318" s="8" t="n">
        <v>0</v>
      </c>
      <c r="AM318" s="17" t="n">
        <v>-38799.3294475321</v>
      </c>
      <c r="AN318" s="9" t="n">
        <f aca="false">AJ318/AI318</f>
        <v>0.986000000000001</v>
      </c>
      <c r="AO318" s="8" t="n">
        <f aca="false">AI318-AJ318</f>
        <v>0.000502758813802899</v>
      </c>
      <c r="AP318" s="8" t="n">
        <f aca="false">AA318*$BA$3+AB318*$AW$3+AC318*$AY$3+AD318*$AX$3+AE318*$BB$3+AF318*$AZ$3+AG318*BD319</f>
        <v>13869.4839600347</v>
      </c>
      <c r="AQ318" s="8" t="n">
        <f aca="false">AP318/(D318*8.314)</f>
        <v>0.91351111272518</v>
      </c>
      <c r="AR318" s="8" t="n">
        <f aca="false">('[1]Sheet1 (4)'!AO318*$BE$3)/(8.314*'[1]Sheet1 (4)'!D318)</f>
        <v>-0.000470564424203107</v>
      </c>
      <c r="AS318" s="8" t="n">
        <f aca="false">AQ318+AR318</f>
        <v>0.913040548300977</v>
      </c>
      <c r="AT318" s="11" t="n">
        <f aca="false">EXP(AS318)</f>
        <v>2.49188773138944</v>
      </c>
      <c r="AU318" s="8" t="n">
        <v>2.46019103623869</v>
      </c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8" t="n">
        <v>0.900239003936721</v>
      </c>
    </row>
    <row r="319" customFormat="false" ht="13.8" hidden="false" customHeight="false" outlineLevel="0" collapsed="false">
      <c r="A319" s="3" t="n">
        <v>51</v>
      </c>
      <c r="B319" s="13" t="n">
        <v>0.0001</v>
      </c>
      <c r="C319" s="13" t="n">
        <v>-0.68</v>
      </c>
      <c r="D319" s="13" t="n">
        <v>1826.15</v>
      </c>
      <c r="E319" s="13" t="n">
        <v>0</v>
      </c>
      <c r="F319" s="13" t="n">
        <v>0.145128113728556</v>
      </c>
      <c r="G319" s="13" t="n">
        <v>0.099500556595532</v>
      </c>
      <c r="H319" s="13" t="n">
        <v>0.570034913045039</v>
      </c>
      <c r="I319" s="13" t="n">
        <v>0</v>
      </c>
      <c r="J319" s="13" t="n">
        <v>0.111854838873716</v>
      </c>
      <c r="K319" s="13" t="n">
        <v>0</v>
      </c>
      <c r="L319" s="13" t="n">
        <v>0</v>
      </c>
      <c r="M319" s="13" t="n">
        <v>0.0346611215835647</v>
      </c>
      <c r="N319" s="13" t="n">
        <v>0.0388204561735925</v>
      </c>
      <c r="O319" s="13" t="n">
        <v>0</v>
      </c>
      <c r="P319" s="13" t="n">
        <v>0</v>
      </c>
      <c r="Q319" s="14" t="n">
        <v>0.0388204561735925</v>
      </c>
      <c r="R319" s="14" t="n">
        <v>0.0346611215835647</v>
      </c>
      <c r="S319" s="13" t="n">
        <v>0.528301886792453</v>
      </c>
      <c r="T319" s="13" t="n">
        <v>1.12</v>
      </c>
      <c r="U319" s="15" t="s">
        <v>42</v>
      </c>
      <c r="W319" s="16" t="n">
        <v>-38799.3294475321</v>
      </c>
      <c r="X319" s="16" t="n">
        <f aca="false">-W319/(8.314*D319)</f>
        <v>2.55551098503288</v>
      </c>
      <c r="Y319" s="5" t="n">
        <f aca="false">X319+C319/4 - LN(AN319)</f>
        <v>2.27218229972588</v>
      </c>
      <c r="Z319" s="6" t="n">
        <f aca="false">EXP(Y319)</f>
        <v>9.70054723333614</v>
      </c>
      <c r="AA319" s="8" t="n">
        <v>0</v>
      </c>
      <c r="AB319" s="8" t="n">
        <v>0.145128113728556</v>
      </c>
      <c r="AC319" s="8" t="n">
        <v>0.099500556595532</v>
      </c>
      <c r="AD319" s="8" t="n">
        <v>0.570034913045039</v>
      </c>
      <c r="AE319" s="8" t="n">
        <v>0</v>
      </c>
      <c r="AF319" s="8" t="n">
        <v>0.111854838873716</v>
      </c>
      <c r="AG319" s="8" t="n">
        <v>0</v>
      </c>
      <c r="AH319" s="8" t="n">
        <v>0</v>
      </c>
      <c r="AI319" s="17" t="n">
        <f aca="false">R319</f>
        <v>0.0346611215835647</v>
      </c>
      <c r="AJ319" s="17" t="n">
        <f aca="false">Q319</f>
        <v>0.0388204561735925</v>
      </c>
      <c r="AK319" s="8" t="n">
        <v>0</v>
      </c>
      <c r="AL319" s="8" t="n">
        <v>0</v>
      </c>
      <c r="AM319" s="17" t="n">
        <v>-38799.3294475321</v>
      </c>
      <c r="AN319" s="9" t="n">
        <f aca="false">AJ319/AI319</f>
        <v>1.12</v>
      </c>
      <c r="AO319" s="8" t="n">
        <f aca="false">AI319-AJ319</f>
        <v>-0.0041593345900278</v>
      </c>
      <c r="AP319" s="8" t="n">
        <f aca="false">AA319*$BA$3+AB319*$AW$3+AC319*$AY$3+AD319*$AX$3+AE319*$BB$3+AF319*$AZ$3+AG319*BD320</f>
        <v>10155.0786389995</v>
      </c>
      <c r="AQ319" s="8" t="n">
        <f aca="false">AP319/(D319*8.314)</f>
        <v>0.668862461938413</v>
      </c>
      <c r="AR319" s="8" t="n">
        <f aca="false">('[1]Sheet1 (4)'!AO319*$BE$3)/(8.314*'[1]Sheet1 (4)'!D319)</f>
        <v>0.00389298970538149</v>
      </c>
      <c r="AS319" s="8" t="n">
        <f aca="false">AQ319+AR319</f>
        <v>0.672755451643794</v>
      </c>
      <c r="AT319" s="11" t="n">
        <f aca="false">EXP(AS319)</f>
        <v>1.95962955267906</v>
      </c>
      <c r="AU319" s="8" t="n">
        <v>2.16584675154585</v>
      </c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8" t="n">
        <v>0.772811394250217</v>
      </c>
    </row>
    <row r="320" customFormat="false" ht="13.8" hidden="false" customHeight="false" outlineLevel="0" collapsed="false">
      <c r="A320" s="3" t="n">
        <v>52</v>
      </c>
      <c r="B320" s="13" t="n">
        <v>0.0001</v>
      </c>
      <c r="C320" s="13" t="n">
        <v>-0.68</v>
      </c>
      <c r="D320" s="13" t="n">
        <v>1773.15</v>
      </c>
      <c r="E320" s="13" t="n">
        <v>0.0190334943378572</v>
      </c>
      <c r="F320" s="13" t="n">
        <v>0.128722983523126</v>
      </c>
      <c r="G320" s="13" t="n">
        <v>0.153239698031982</v>
      </c>
      <c r="H320" s="13" t="n">
        <v>0.419799279597943</v>
      </c>
      <c r="I320" s="13" t="n">
        <v>0</v>
      </c>
      <c r="J320" s="13" t="n">
        <v>0.211125572975382</v>
      </c>
      <c r="K320" s="13" t="n">
        <v>0</v>
      </c>
      <c r="L320" s="13" t="n">
        <v>0</v>
      </c>
      <c r="M320" s="13" t="n">
        <v>0.0239545994136911</v>
      </c>
      <c r="N320" s="13" t="n">
        <v>0.0441243721200191</v>
      </c>
      <c r="O320" s="13" t="n">
        <v>0</v>
      </c>
      <c r="P320" s="13" t="n">
        <v>0</v>
      </c>
      <c r="Q320" s="14" t="n">
        <v>0.0441243721200191</v>
      </c>
      <c r="R320" s="14" t="n">
        <v>0.0239545994136911</v>
      </c>
      <c r="S320" s="13" t="n">
        <v>0.648135116115412</v>
      </c>
      <c r="T320" s="13" t="n">
        <v>1.842</v>
      </c>
      <c r="U320" s="15" t="s">
        <v>42</v>
      </c>
      <c r="W320" s="16" t="n">
        <v>-37921.8043802357</v>
      </c>
      <c r="X320" s="16" t="n">
        <f aca="false">-W320/(8.314*D320)</f>
        <v>2.57237036131325</v>
      </c>
      <c r="Y320" s="5" t="n">
        <f aca="false">X320+C320/4 - LN(AN320)</f>
        <v>1.79151842348013</v>
      </c>
      <c r="Z320" s="6" t="n">
        <f aca="false">EXP(Y320)</f>
        <v>5.9985538998076</v>
      </c>
      <c r="AA320" s="8" t="n">
        <v>0.0190334943378572</v>
      </c>
      <c r="AB320" s="8" t="n">
        <v>0.128722983523126</v>
      </c>
      <c r="AC320" s="8" t="n">
        <v>0.153239698031982</v>
      </c>
      <c r="AD320" s="8" t="n">
        <v>0.419799279597943</v>
      </c>
      <c r="AE320" s="8" t="n">
        <v>0</v>
      </c>
      <c r="AF320" s="8" t="n">
        <v>0.211125572975382</v>
      </c>
      <c r="AG320" s="8" t="n">
        <v>0</v>
      </c>
      <c r="AH320" s="8" t="n">
        <v>0</v>
      </c>
      <c r="AI320" s="17" t="n">
        <f aca="false">R320</f>
        <v>0.0239545994136911</v>
      </c>
      <c r="AJ320" s="17" t="n">
        <f aca="false">Q320</f>
        <v>0.0441243721200191</v>
      </c>
      <c r="AK320" s="8" t="n">
        <v>0</v>
      </c>
      <c r="AL320" s="8" t="n">
        <v>0</v>
      </c>
      <c r="AM320" s="17" t="n">
        <v>-37921.8043802357</v>
      </c>
      <c r="AN320" s="9" t="n">
        <f aca="false">AJ320/AI320</f>
        <v>1.842</v>
      </c>
      <c r="AO320" s="8" t="n">
        <f aca="false">AI320-AJ320</f>
        <v>-0.020169772706328</v>
      </c>
      <c r="AP320" s="8" t="n">
        <f aca="false">AA320*$BA$3+AB320*$AW$3+AC320*$AY$3+AD320*$AX$3+AE320*$BB$3+AF320*$AZ$3+AG320*BD321</f>
        <v>4768.64446048758</v>
      </c>
      <c r="AQ320" s="8" t="n">
        <f aca="false">AP320/(D320*8.314)</f>
        <v>0.323474050728242</v>
      </c>
      <c r="AR320" s="8" t="n">
        <f aca="false">('[1]Sheet1 (4)'!AO320*$BE$3)/(8.314*'[1]Sheet1 (4)'!D320)</f>
        <v>0.0194424671067588</v>
      </c>
      <c r="AS320" s="8" t="n">
        <f aca="false">AQ320+AR320</f>
        <v>0.342916517835001</v>
      </c>
      <c r="AT320" s="11" t="n">
        <f aca="false">EXP(AS320)</f>
        <v>1.40905112637766</v>
      </c>
      <c r="AU320" s="8" t="n">
        <v>1.64647341593953</v>
      </c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8" t="n">
        <v>0.498635676903471</v>
      </c>
    </row>
    <row r="321" customFormat="false" ht="13.8" hidden="false" customHeight="false" outlineLevel="0" collapsed="false">
      <c r="A321" s="3" t="n">
        <v>53</v>
      </c>
      <c r="B321" s="13" t="n">
        <v>0.0001</v>
      </c>
      <c r="C321" s="13" t="n">
        <v>-0.68</v>
      </c>
      <c r="D321" s="13" t="n">
        <v>1773.15</v>
      </c>
      <c r="E321" s="13" t="n">
        <v>0.0965473398413923</v>
      </c>
      <c r="F321" s="13" t="n">
        <v>0.117945489039633</v>
      </c>
      <c r="G321" s="13" t="n">
        <v>0.141709484799058</v>
      </c>
      <c r="H321" s="13" t="n">
        <v>0.387420034613099</v>
      </c>
      <c r="I321" s="13" t="n">
        <v>0</v>
      </c>
      <c r="J321" s="13" t="n">
        <v>0.19440087926643</v>
      </c>
      <c r="K321" s="13" t="n">
        <v>0</v>
      </c>
      <c r="L321" s="13" t="n">
        <v>0</v>
      </c>
      <c r="M321" s="13" t="n">
        <v>0.0166068522080353</v>
      </c>
      <c r="N321" s="13" t="n">
        <v>0.0453699202323525</v>
      </c>
      <c r="O321" s="13" t="n">
        <v>0</v>
      </c>
      <c r="P321" s="13" t="n">
        <v>0</v>
      </c>
      <c r="Q321" s="14" t="n">
        <v>0.0453699202323525</v>
      </c>
      <c r="R321" s="14" t="n">
        <v>0.0166068522080353</v>
      </c>
      <c r="S321" s="13" t="n">
        <v>0.732047159699893</v>
      </c>
      <c r="T321" s="13" t="n">
        <v>2.732</v>
      </c>
      <c r="U321" s="15" t="s">
        <v>42</v>
      </c>
      <c r="W321" s="16" t="n">
        <v>-37921.8043802357</v>
      </c>
      <c r="X321" s="16" t="n">
        <f aca="false">-W321/(8.314*D321)</f>
        <v>2.57237036131325</v>
      </c>
      <c r="Y321" s="5" t="n">
        <f aca="false">X321+C321/4 - LN(AN321)</f>
        <v>1.3973364196047</v>
      </c>
      <c r="Z321" s="6" t="n">
        <f aca="false">EXP(Y321)</f>
        <v>4.04441298808404</v>
      </c>
      <c r="AA321" s="8" t="n">
        <v>0.0965473398413923</v>
      </c>
      <c r="AB321" s="8" t="n">
        <v>0.117945489039633</v>
      </c>
      <c r="AC321" s="8" t="n">
        <v>0.141709484799058</v>
      </c>
      <c r="AD321" s="8" t="n">
        <v>0.387420034613099</v>
      </c>
      <c r="AE321" s="8" t="n">
        <v>0</v>
      </c>
      <c r="AF321" s="8" t="n">
        <v>0.19440087926643</v>
      </c>
      <c r="AG321" s="8" t="n">
        <v>0</v>
      </c>
      <c r="AH321" s="8" t="n">
        <v>0</v>
      </c>
      <c r="AI321" s="17" t="n">
        <f aca="false">R321</f>
        <v>0.0166068522080353</v>
      </c>
      <c r="AJ321" s="17" t="n">
        <f aca="false">Q321</f>
        <v>0.0453699202323525</v>
      </c>
      <c r="AK321" s="8" t="n">
        <v>0</v>
      </c>
      <c r="AL321" s="8" t="n">
        <v>0</v>
      </c>
      <c r="AM321" s="17" t="n">
        <v>-37921.8043802357</v>
      </c>
      <c r="AN321" s="9" t="n">
        <f aca="false">AJ321/AI321</f>
        <v>2.732</v>
      </c>
      <c r="AO321" s="8" t="n">
        <f aca="false">AI321-AJ321</f>
        <v>-0.0287630680243172</v>
      </c>
      <c r="AP321" s="8" t="n">
        <f aca="false">AA321*$BA$3+AB321*$AW$3+AC321*$AY$3+AD321*$AX$3+AE321*$BB$3+AF321*$AZ$3+AG321*BD322</f>
        <v>4380.00109344655</v>
      </c>
      <c r="AQ321" s="8" t="n">
        <f aca="false">AP321/(D321*8.314)</f>
        <v>0.297110994042617</v>
      </c>
      <c r="AR321" s="8" t="n">
        <f aca="false">('[1]Sheet1 (4)'!AO321*$BE$3)/(8.314*'[1]Sheet1 (4)'!D321)</f>
        <v>0.02772589518457</v>
      </c>
      <c r="AS321" s="8" t="n">
        <f aca="false">AQ321+AR321</f>
        <v>0.324836889227187</v>
      </c>
      <c r="AT321" s="11" t="n">
        <f aca="false">EXP(AS321)</f>
        <v>1.38380491408264</v>
      </c>
      <c r="AU321" s="8" t="n">
        <v>1.1101039649197</v>
      </c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8" t="n">
        <v>0.104453673028043</v>
      </c>
    </row>
    <row r="322" customFormat="false" ht="13.8" hidden="false" customHeight="false" outlineLevel="0" collapsed="false">
      <c r="A322" s="3" t="n">
        <v>54</v>
      </c>
      <c r="B322" s="13" t="n">
        <v>0.0001</v>
      </c>
      <c r="C322" s="13" t="n">
        <v>-0.68</v>
      </c>
      <c r="D322" s="13" t="n">
        <v>1773.15</v>
      </c>
      <c r="E322" s="13" t="n">
        <v>0.124535434485001</v>
      </c>
      <c r="F322" s="13" t="n">
        <v>0.113617200822906</v>
      </c>
      <c r="G322" s="13" t="n">
        <v>0.137982497533115</v>
      </c>
      <c r="H322" s="13" t="n">
        <v>0.375100272495071</v>
      </c>
      <c r="I322" s="13" t="n">
        <v>0</v>
      </c>
      <c r="J322" s="13" t="n">
        <v>0.188351902347692</v>
      </c>
      <c r="K322" s="13" t="n">
        <v>0</v>
      </c>
      <c r="L322" s="13" t="n">
        <v>0</v>
      </c>
      <c r="M322" s="13" t="n">
        <v>0.0148288395474264</v>
      </c>
      <c r="N322" s="13" t="n">
        <v>0.0455838527687886</v>
      </c>
      <c r="O322" s="13" t="n">
        <v>0</v>
      </c>
      <c r="P322" s="13" t="n">
        <v>0</v>
      </c>
      <c r="Q322" s="14" t="n">
        <v>0.0455838527687886</v>
      </c>
      <c r="R322" s="14" t="n">
        <v>0.0148288395474264</v>
      </c>
      <c r="S322" s="13" t="n">
        <v>0.754540991654394</v>
      </c>
      <c r="T322" s="13" t="n">
        <v>3.074</v>
      </c>
      <c r="U322" s="15" t="s">
        <v>42</v>
      </c>
      <c r="W322" s="16" t="n">
        <v>-37921.8043802357</v>
      </c>
      <c r="X322" s="16" t="n">
        <f aca="false">-W322/(8.314*D322)</f>
        <v>2.57237036131325</v>
      </c>
      <c r="Y322" s="5" t="n">
        <f aca="false">X322+C322/4 - LN(AN322)</f>
        <v>1.27939071619685</v>
      </c>
      <c r="Z322" s="6" t="n">
        <f aca="false">EXP(Y322)</f>
        <v>3.59444901868759</v>
      </c>
      <c r="AA322" s="8" t="n">
        <v>0.124535434485001</v>
      </c>
      <c r="AB322" s="8" t="n">
        <v>0.113617200822906</v>
      </c>
      <c r="AC322" s="8" t="n">
        <v>0.137982497533115</v>
      </c>
      <c r="AD322" s="8" t="n">
        <v>0.375100272495071</v>
      </c>
      <c r="AE322" s="8" t="n">
        <v>0</v>
      </c>
      <c r="AF322" s="8" t="n">
        <v>0.188351902347692</v>
      </c>
      <c r="AG322" s="8" t="n">
        <v>0</v>
      </c>
      <c r="AH322" s="8" t="n">
        <v>0</v>
      </c>
      <c r="AI322" s="17" t="n">
        <f aca="false">R322</f>
        <v>0.0148288395474264</v>
      </c>
      <c r="AJ322" s="17" t="n">
        <f aca="false">Q322</f>
        <v>0.0455838527687886</v>
      </c>
      <c r="AK322" s="8" t="n">
        <v>0</v>
      </c>
      <c r="AL322" s="8" t="n">
        <v>0</v>
      </c>
      <c r="AM322" s="17" t="n">
        <v>-37921.8043802357</v>
      </c>
      <c r="AN322" s="9" t="n">
        <f aca="false">AJ322/AI322</f>
        <v>3.07399999999999</v>
      </c>
      <c r="AO322" s="8" t="n">
        <f aca="false">AI322-AJ322</f>
        <v>-0.0307550132213622</v>
      </c>
      <c r="AP322" s="8" t="n">
        <f aca="false">AA322*$BA$3+AB322*$AW$3+AC322*$AY$3+AD322*$AX$3+AE322*$BB$3+AF322*$AZ$3+AG322*BD323</f>
        <v>4225.24432242598</v>
      </c>
      <c r="AQ322" s="8" t="n">
        <f aca="false">AP322/(D322*8.314)</f>
        <v>0.286613293906984</v>
      </c>
      <c r="AR322" s="8" t="n">
        <f aca="false">('[1]Sheet1 (4)'!AO322*$BE$3)/(8.314*'[1]Sheet1 (4)'!D322)</f>
        <v>0.0296460124578729</v>
      </c>
      <c r="AS322" s="8" t="n">
        <f aca="false">AQ322+AR322</f>
        <v>0.316259306364857</v>
      </c>
      <c r="AT322" s="11" t="n">
        <f aca="false">EXP(AS322)</f>
        <v>1.37198597419961</v>
      </c>
      <c r="AU322" s="8" t="n">
        <v>0.986598579102354</v>
      </c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8" t="n">
        <v>-0.0134920303798127</v>
      </c>
    </row>
    <row r="323" customFormat="false" ht="13.8" hidden="false" customHeight="false" outlineLevel="0" collapsed="false">
      <c r="A323" s="3" t="n">
        <v>55</v>
      </c>
      <c r="B323" s="13" t="n">
        <v>0.0001</v>
      </c>
      <c r="C323" s="13" t="n">
        <v>-0.68</v>
      </c>
      <c r="D323" s="13" t="n">
        <v>1773.15</v>
      </c>
      <c r="E323" s="13" t="n">
        <v>0.0275982725288349</v>
      </c>
      <c r="F323" s="13" t="n">
        <v>0.0711998386582828</v>
      </c>
      <c r="G323" s="13" t="n">
        <v>0.085340730080611</v>
      </c>
      <c r="H323" s="13" t="n">
        <v>0.625295357248951</v>
      </c>
      <c r="I323" s="13" t="n">
        <v>0</v>
      </c>
      <c r="J323" s="13" t="n">
        <v>0.116478998726684</v>
      </c>
      <c r="K323" s="13" t="n">
        <v>0</v>
      </c>
      <c r="L323" s="13" t="n">
        <v>0</v>
      </c>
      <c r="M323" s="13" t="n">
        <v>0.0295873812925862</v>
      </c>
      <c r="N323" s="13" t="n">
        <v>0.0444994214640497</v>
      </c>
      <c r="O323" s="13" t="n">
        <v>0</v>
      </c>
      <c r="P323" s="13" t="n">
        <v>0</v>
      </c>
      <c r="Q323" s="14" t="n">
        <v>0.0444994214640497</v>
      </c>
      <c r="R323" s="14" t="n">
        <v>0.0295873812925862</v>
      </c>
      <c r="S323" s="13" t="n">
        <v>0.600638977635783</v>
      </c>
      <c r="T323" s="13" t="n">
        <v>1.504</v>
      </c>
      <c r="U323" s="15" t="s">
        <v>42</v>
      </c>
      <c r="W323" s="16" t="n">
        <v>-37921.8043802357</v>
      </c>
      <c r="X323" s="16" t="n">
        <f aca="false">-W323/(8.314*D323)</f>
        <v>2.57237036131325</v>
      </c>
      <c r="Y323" s="5" t="n">
        <f aca="false">X323+C323/4 - LN(AN323)</f>
        <v>1.9942421357856</v>
      </c>
      <c r="Z323" s="6" t="n">
        <f aca="false">EXP(Y323)</f>
        <v>7.34663316718458</v>
      </c>
      <c r="AA323" s="8" t="n">
        <v>0.0275982725288349</v>
      </c>
      <c r="AB323" s="8" t="n">
        <v>0.0711998386582828</v>
      </c>
      <c r="AC323" s="8" t="n">
        <v>0.085340730080611</v>
      </c>
      <c r="AD323" s="8" t="n">
        <v>0.625295357248951</v>
      </c>
      <c r="AE323" s="8" t="n">
        <v>0</v>
      </c>
      <c r="AF323" s="8" t="n">
        <v>0.116478998726684</v>
      </c>
      <c r="AG323" s="8" t="n">
        <v>0</v>
      </c>
      <c r="AH323" s="8" t="n">
        <v>0</v>
      </c>
      <c r="AI323" s="17" t="n">
        <f aca="false">R323</f>
        <v>0.0295873812925862</v>
      </c>
      <c r="AJ323" s="17" t="n">
        <f aca="false">Q323</f>
        <v>0.0444994214640497</v>
      </c>
      <c r="AK323" s="8" t="n">
        <v>0</v>
      </c>
      <c r="AL323" s="8" t="n">
        <v>0</v>
      </c>
      <c r="AM323" s="17" t="n">
        <v>-37921.8043802357</v>
      </c>
      <c r="AN323" s="9" t="n">
        <f aca="false">AJ323/AI323</f>
        <v>1.504</v>
      </c>
      <c r="AO323" s="8" t="n">
        <f aca="false">AI323-AJ323</f>
        <v>-0.0149120401714635</v>
      </c>
      <c r="AP323" s="8" t="n">
        <f aca="false">AA323*$BA$3+AB323*$AW$3+AC323*$AY$3+AD323*$AX$3+AE323*$BB$3+AF323*$AZ$3+AG323*BD324</f>
        <v>4487.55263234987</v>
      </c>
      <c r="AQ323" s="8" t="n">
        <f aca="false">AP323/(D323*8.314)</f>
        <v>0.304406596019108</v>
      </c>
      <c r="AR323" s="8" t="n">
        <f aca="false">('[1]Sheet1 (4)'!AO323*$BE$3)/(8.314*'[1]Sheet1 (4)'!D323)</f>
        <v>0.0143743241309498</v>
      </c>
      <c r="AS323" s="8" t="n">
        <f aca="false">AQ323+AR323</f>
        <v>0.318780920150057</v>
      </c>
      <c r="AT323" s="11" t="n">
        <f aca="false">EXP(AS323)</f>
        <v>1.37544995852508</v>
      </c>
      <c r="AU323" s="8" t="n">
        <v>2.01649204265999</v>
      </c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8" t="n">
        <v>0.701359389208939</v>
      </c>
    </row>
    <row r="324" customFormat="false" ht="13.8" hidden="false" customHeight="false" outlineLevel="0" collapsed="false">
      <c r="A324" s="3" t="n">
        <v>56</v>
      </c>
      <c r="B324" s="13" t="n">
        <v>0.0001</v>
      </c>
      <c r="C324" s="13" t="n">
        <v>-0.68</v>
      </c>
      <c r="D324" s="13" t="n">
        <v>1773.15</v>
      </c>
      <c r="E324" s="13" t="n">
        <v>0.128591650448306</v>
      </c>
      <c r="F324" s="13" t="n">
        <v>0.063929303692999</v>
      </c>
      <c r="G324" s="13" t="n">
        <v>0.0766604069980288</v>
      </c>
      <c r="H324" s="13" t="n">
        <v>0.559986020642744</v>
      </c>
      <c r="I324" s="13" t="n">
        <v>0</v>
      </c>
      <c r="J324" s="13" t="n">
        <v>0.105896965279165</v>
      </c>
      <c r="K324" s="13" t="n">
        <v>0</v>
      </c>
      <c r="L324" s="13" t="n">
        <v>0</v>
      </c>
      <c r="M324" s="13" t="n">
        <v>0.020330511251959</v>
      </c>
      <c r="N324" s="13" t="n">
        <v>0.044605141686798</v>
      </c>
      <c r="O324" s="13" t="n">
        <v>0</v>
      </c>
      <c r="P324" s="13" t="n">
        <v>0</v>
      </c>
      <c r="Q324" s="14" t="n">
        <v>0.044605141686798</v>
      </c>
      <c r="R324" s="14" t="n">
        <v>0.020330511251959</v>
      </c>
      <c r="S324" s="13" t="n">
        <v>0.686912961803381</v>
      </c>
      <c r="T324" s="13" t="n">
        <v>2.194</v>
      </c>
      <c r="U324" s="15" t="s">
        <v>42</v>
      </c>
      <c r="W324" s="16" t="n">
        <v>-37921.8043802357</v>
      </c>
      <c r="X324" s="16" t="n">
        <f aca="false">-W324/(8.314*D324)</f>
        <v>2.57237036131325</v>
      </c>
      <c r="Y324" s="5" t="n">
        <f aca="false">X324+C324/4 - LN(AN324)</f>
        <v>1.61664399946021</v>
      </c>
      <c r="Z324" s="6" t="n">
        <f aca="false">EXP(Y324)</f>
        <v>5.03616056674824</v>
      </c>
      <c r="AA324" s="8" t="n">
        <v>0.128591650448306</v>
      </c>
      <c r="AB324" s="8" t="n">
        <v>0.063929303692999</v>
      </c>
      <c r="AC324" s="8" t="n">
        <v>0.0766604069980288</v>
      </c>
      <c r="AD324" s="8" t="n">
        <v>0.559986020642744</v>
      </c>
      <c r="AE324" s="8" t="n">
        <v>0</v>
      </c>
      <c r="AF324" s="8" t="n">
        <v>0.105896965279165</v>
      </c>
      <c r="AG324" s="8" t="n">
        <v>0</v>
      </c>
      <c r="AH324" s="8" t="n">
        <v>0</v>
      </c>
      <c r="AI324" s="17" t="n">
        <f aca="false">R324</f>
        <v>0.020330511251959</v>
      </c>
      <c r="AJ324" s="17" t="n">
        <f aca="false">Q324</f>
        <v>0.044605141686798</v>
      </c>
      <c r="AK324" s="8" t="n">
        <v>0</v>
      </c>
      <c r="AL324" s="8" t="n">
        <v>0</v>
      </c>
      <c r="AM324" s="17" t="n">
        <v>-37921.8043802357</v>
      </c>
      <c r="AN324" s="9" t="n">
        <f aca="false">AJ324/AI324</f>
        <v>2.194</v>
      </c>
      <c r="AO324" s="8" t="n">
        <f aca="false">AI324-AJ324</f>
        <v>-0.024274630434839</v>
      </c>
      <c r="AP324" s="8" t="n">
        <f aca="false">AA324*$BA$3+AB324*$AW$3+AC324*$AY$3+AD324*$AX$3+AE324*$BB$3+AF324*$AZ$3+AG324*BD325</f>
        <v>3947.7534695555</v>
      </c>
      <c r="AQ324" s="8" t="n">
        <f aca="false">AP324/(D324*8.314)</f>
        <v>0.26779010610974</v>
      </c>
      <c r="AR324" s="8" t="n">
        <f aca="false">('[1]Sheet1 (4)'!AO324*$BE$3)/(8.314*'[1]Sheet1 (4)'!D324)</f>
        <v>0.0233993070040899</v>
      </c>
      <c r="AS324" s="8" t="n">
        <f aca="false">AQ324+AR324</f>
        <v>0.29118941311383</v>
      </c>
      <c r="AT324" s="11" t="n">
        <f aca="false">EXP(AS324)</f>
        <v>1.33801799810468</v>
      </c>
      <c r="AU324" s="8" t="n">
        <v>1.38231724346428</v>
      </c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8" t="n">
        <v>0.323761252883551</v>
      </c>
    </row>
    <row r="325" customFormat="false" ht="13.8" hidden="false" customHeight="false" outlineLevel="0" collapsed="false">
      <c r="A325" s="3" t="n">
        <v>57</v>
      </c>
      <c r="B325" s="13" t="n">
        <v>0.0001</v>
      </c>
      <c r="C325" s="13" t="n">
        <v>-0.68</v>
      </c>
      <c r="D325" s="13" t="n">
        <v>1773.15</v>
      </c>
      <c r="E325" s="13" t="n">
        <v>0.19550735263714</v>
      </c>
      <c r="F325" s="13" t="n">
        <v>0.0587843053537347</v>
      </c>
      <c r="G325" s="13" t="n">
        <v>0.0708675300497106</v>
      </c>
      <c r="H325" s="13" t="n">
        <v>0.519415480114348</v>
      </c>
      <c r="I325" s="13" t="n">
        <v>0</v>
      </c>
      <c r="J325" s="13" t="n">
        <v>0.0961496102013734</v>
      </c>
      <c r="K325" s="13" t="n">
        <v>0</v>
      </c>
      <c r="L325" s="13" t="n">
        <v>0</v>
      </c>
      <c r="M325" s="13" t="n">
        <v>0.01614262571996</v>
      </c>
      <c r="N325" s="13" t="n">
        <v>0.0431330959237331</v>
      </c>
      <c r="O325" s="13" t="n">
        <v>0</v>
      </c>
      <c r="P325" s="13" t="n">
        <v>0</v>
      </c>
      <c r="Q325" s="14" t="n">
        <v>0.0431330959237331</v>
      </c>
      <c r="R325" s="14" t="n">
        <v>0.01614262571996</v>
      </c>
      <c r="S325" s="13" t="n">
        <v>0.727668845315904</v>
      </c>
      <c r="T325" s="13" t="n">
        <v>2.672</v>
      </c>
      <c r="U325" s="15" t="s">
        <v>42</v>
      </c>
      <c r="W325" s="16" t="n">
        <v>-37921.8043802357</v>
      </c>
      <c r="X325" s="16" t="n">
        <f aca="false">-W325/(8.314*D325)</f>
        <v>2.57237036131325</v>
      </c>
      <c r="Y325" s="5" t="n">
        <f aca="false">X325+C325/4 - LN(AN325)</f>
        <v>1.41954310563885</v>
      </c>
      <c r="Z325" s="6" t="n">
        <f aca="false">EXP(Y325)</f>
        <v>4.13523064500211</v>
      </c>
      <c r="AA325" s="8" t="n">
        <v>0.19550735263714</v>
      </c>
      <c r="AB325" s="8" t="n">
        <v>0.0587843053537347</v>
      </c>
      <c r="AC325" s="8" t="n">
        <v>0.0708675300497106</v>
      </c>
      <c r="AD325" s="8" t="n">
        <v>0.519415480114348</v>
      </c>
      <c r="AE325" s="8" t="n">
        <v>0</v>
      </c>
      <c r="AF325" s="8" t="n">
        <v>0.0961496102013734</v>
      </c>
      <c r="AG325" s="8" t="n">
        <v>0</v>
      </c>
      <c r="AH325" s="8" t="n">
        <v>0</v>
      </c>
      <c r="AI325" s="17" t="n">
        <f aca="false">R325</f>
        <v>0.01614262571996</v>
      </c>
      <c r="AJ325" s="17" t="n">
        <f aca="false">Q325</f>
        <v>0.0431330959237331</v>
      </c>
      <c r="AK325" s="8" t="n">
        <v>0</v>
      </c>
      <c r="AL325" s="8" t="n">
        <v>0</v>
      </c>
      <c r="AM325" s="17" t="n">
        <v>-37921.8043802357</v>
      </c>
      <c r="AN325" s="9" t="n">
        <f aca="false">AJ325/AI325</f>
        <v>2.672</v>
      </c>
      <c r="AO325" s="8" t="n">
        <f aca="false">AI325-AJ325</f>
        <v>-0.0269904702037731</v>
      </c>
      <c r="AP325" s="8" t="n">
        <f aca="false">AA325*$BA$3+AB325*$AW$3+AC325*$AY$3+AD325*$AX$3+AE325*$BB$3+AF325*$AZ$3+AG325*BD326</f>
        <v>3737.32062804221</v>
      </c>
      <c r="AQ325" s="8" t="n">
        <f aca="false">AP325/(D325*8.314)</f>
        <v>0.253515700832815</v>
      </c>
      <c r="AR325" s="8" t="n">
        <f aca="false">('[1]Sheet1 (4)'!AO325*$BE$3)/(8.314*'[1]Sheet1 (4)'!D325)</f>
        <v>0.0260172157997682</v>
      </c>
      <c r="AS325" s="8" t="n">
        <f aca="false">AQ325+AR325</f>
        <v>0.279532916632583</v>
      </c>
      <c r="AT325" s="11" t="n">
        <f aca="false">EXP(AS325)</f>
        <v>1.32251194471824</v>
      </c>
      <c r="AU325" s="8" t="n">
        <v>1.13503144916191</v>
      </c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8" t="n">
        <v>0.126660359062189</v>
      </c>
    </row>
    <row r="326" customFormat="false" ht="13.8" hidden="false" customHeight="false" outlineLevel="0" collapsed="false">
      <c r="A326" s="3" t="n">
        <v>58</v>
      </c>
      <c r="B326" s="13" t="n">
        <v>0.0001</v>
      </c>
      <c r="C326" s="13" t="n">
        <v>-0.68</v>
      </c>
      <c r="D326" s="13" t="n">
        <v>1773.15</v>
      </c>
      <c r="E326" s="13" t="n">
        <v>0.0234120675871623</v>
      </c>
      <c r="F326" s="13" t="n">
        <v>0.1070791704853</v>
      </c>
      <c r="G326" s="13" t="n">
        <v>0.268553664757614</v>
      </c>
      <c r="H326" s="13" t="n">
        <v>0.354731252844326</v>
      </c>
      <c r="I326" s="13" t="n">
        <v>0</v>
      </c>
      <c r="J326" s="13" t="n">
        <v>0.176337970100493</v>
      </c>
      <c r="K326" s="13" t="n">
        <v>0</v>
      </c>
      <c r="L326" s="13" t="n">
        <v>0</v>
      </c>
      <c r="M326" s="13" t="n">
        <v>0.0232565305241615</v>
      </c>
      <c r="N326" s="13" t="n">
        <v>0.0466293437009437</v>
      </c>
      <c r="O326" s="13" t="n">
        <v>0</v>
      </c>
      <c r="P326" s="13" t="n">
        <v>0</v>
      </c>
      <c r="Q326" s="14" t="n">
        <v>0.0466293437009437</v>
      </c>
      <c r="R326" s="14" t="n">
        <v>0.0232565305241615</v>
      </c>
      <c r="S326" s="13" t="n">
        <v>0.667221297836939</v>
      </c>
      <c r="T326" s="13" t="n">
        <v>2.005</v>
      </c>
      <c r="U326" s="15" t="s">
        <v>42</v>
      </c>
      <c r="W326" s="16" t="n">
        <v>-37921.8043802357</v>
      </c>
      <c r="X326" s="16" t="n">
        <f aca="false">-W326/(8.314*D326)</f>
        <v>2.57237036131325</v>
      </c>
      <c r="Y326" s="5" t="n">
        <f aca="false">X326+C326/4 - LN(AN326)</f>
        <v>1.70672630055472</v>
      </c>
      <c r="Z326" s="6" t="n">
        <f aca="false">EXP(Y326)</f>
        <v>5.51089091443673</v>
      </c>
      <c r="AA326" s="8" t="n">
        <v>0.0234120675871623</v>
      </c>
      <c r="AB326" s="8" t="n">
        <v>0.1070791704853</v>
      </c>
      <c r="AC326" s="8" t="n">
        <v>0.268553664757614</v>
      </c>
      <c r="AD326" s="8" t="n">
        <v>0.354731252844326</v>
      </c>
      <c r="AE326" s="8" t="n">
        <v>0</v>
      </c>
      <c r="AF326" s="8" t="n">
        <v>0.176337970100493</v>
      </c>
      <c r="AG326" s="8" t="n">
        <v>0</v>
      </c>
      <c r="AH326" s="8" t="n">
        <v>0</v>
      </c>
      <c r="AI326" s="17" t="n">
        <f aca="false">R326</f>
        <v>0.0232565305241615</v>
      </c>
      <c r="AJ326" s="17" t="n">
        <f aca="false">Q326</f>
        <v>0.0466293437009437</v>
      </c>
      <c r="AK326" s="8" t="n">
        <v>0</v>
      </c>
      <c r="AL326" s="8" t="n">
        <v>0</v>
      </c>
      <c r="AM326" s="17" t="n">
        <v>-37921.8043802357</v>
      </c>
      <c r="AN326" s="9" t="n">
        <f aca="false">AJ326/AI326</f>
        <v>2.005</v>
      </c>
      <c r="AO326" s="8" t="n">
        <f aca="false">AI326-AJ326</f>
        <v>-0.0233728131767822</v>
      </c>
      <c r="AP326" s="8" t="n">
        <f aca="false">AA326*$BA$3+AB326*$AW$3+AC326*$AY$3+AD326*$AX$3+AE326*$BB$3+AF326*$AZ$3+AG326*BD327</f>
        <v>9724.36197650003</v>
      </c>
      <c r="AQ326" s="8" t="n">
        <f aca="false">AP326/(D326*8.314)</f>
        <v>0.659637929677931</v>
      </c>
      <c r="AR326" s="8" t="n">
        <f aca="false">('[1]Sheet1 (4)'!AO326*$BE$3)/(8.314*'[1]Sheet1 (4)'!D326)</f>
        <v>0.0225300085429042</v>
      </c>
      <c r="AS326" s="8" t="n">
        <f aca="false">AQ326+AR326</f>
        <v>0.682167938220835</v>
      </c>
      <c r="AT326" s="11" t="n">
        <f aca="false">EXP(AS326)</f>
        <v>1.97816161913264</v>
      </c>
      <c r="AU326" s="8" t="n">
        <v>1.51262046491802</v>
      </c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8" t="n">
        <v>0.413843553978058</v>
      </c>
    </row>
    <row r="327" customFormat="false" ht="13.8" hidden="false" customHeight="false" outlineLevel="0" collapsed="false">
      <c r="A327" s="3" t="n">
        <v>59</v>
      </c>
      <c r="B327" s="13" t="n">
        <v>0.0001</v>
      </c>
      <c r="C327" s="13" t="n">
        <v>-0.68</v>
      </c>
      <c r="D327" s="13" t="n">
        <v>1773.15</v>
      </c>
      <c r="E327" s="13" t="n">
        <v>0.106194826153376</v>
      </c>
      <c r="F327" s="13" t="n">
        <v>0.0976744441677208</v>
      </c>
      <c r="G327" s="13" t="n">
        <v>0.245725794569922</v>
      </c>
      <c r="H327" s="13" t="n">
        <v>0.326288306025683</v>
      </c>
      <c r="I327" s="13" t="n">
        <v>0</v>
      </c>
      <c r="J327" s="13" t="n">
        <v>0.16168632548795</v>
      </c>
      <c r="K327" s="13" t="n">
        <v>0</v>
      </c>
      <c r="L327" s="13" t="n">
        <v>0</v>
      </c>
      <c r="M327" s="13" t="n">
        <v>0.0159913687488082</v>
      </c>
      <c r="N327" s="13" t="n">
        <v>0.0464389348465391</v>
      </c>
      <c r="O327" s="13" t="n">
        <v>0</v>
      </c>
      <c r="P327" s="13" t="n">
        <v>0</v>
      </c>
      <c r="Q327" s="14" t="n">
        <v>0.0464389348465391</v>
      </c>
      <c r="R327" s="14" t="n">
        <v>0.0159913687488082</v>
      </c>
      <c r="S327" s="13" t="n">
        <v>0.743852459016394</v>
      </c>
      <c r="T327" s="13" t="n">
        <v>2.904</v>
      </c>
      <c r="U327" s="15" t="s">
        <v>42</v>
      </c>
      <c r="W327" s="16" t="n">
        <v>-37921.8043802357</v>
      </c>
      <c r="X327" s="16" t="n">
        <f aca="false">-W327/(8.314*D327)</f>
        <v>2.57237036131325</v>
      </c>
      <c r="Y327" s="5" t="n">
        <f aca="false">X327+C327/4 - LN(AN327)</f>
        <v>1.3362812643507</v>
      </c>
      <c r="Z327" s="6" t="n">
        <f aca="false">EXP(Y327)</f>
        <v>3.80486786620028</v>
      </c>
      <c r="AA327" s="8" t="n">
        <v>0.106194826153376</v>
      </c>
      <c r="AB327" s="8" t="n">
        <v>0.0976744441677208</v>
      </c>
      <c r="AC327" s="8" t="n">
        <v>0.245725794569922</v>
      </c>
      <c r="AD327" s="8" t="n">
        <v>0.326288306025683</v>
      </c>
      <c r="AE327" s="8" t="n">
        <v>0</v>
      </c>
      <c r="AF327" s="8" t="n">
        <v>0.16168632548795</v>
      </c>
      <c r="AG327" s="8" t="n">
        <v>0</v>
      </c>
      <c r="AH327" s="8" t="n">
        <v>0</v>
      </c>
      <c r="AI327" s="17" t="n">
        <f aca="false">R327</f>
        <v>0.0159913687488082</v>
      </c>
      <c r="AJ327" s="17" t="n">
        <f aca="false">Q327</f>
        <v>0.0464389348465391</v>
      </c>
      <c r="AK327" s="8" t="n">
        <v>0</v>
      </c>
      <c r="AL327" s="8" t="n">
        <v>0</v>
      </c>
      <c r="AM327" s="17" t="n">
        <v>-37921.8043802357</v>
      </c>
      <c r="AN327" s="9" t="n">
        <f aca="false">AJ327/AI327</f>
        <v>2.90400000000001</v>
      </c>
      <c r="AO327" s="8" t="n">
        <f aca="false">AI327-AJ327</f>
        <v>-0.0304475660977309</v>
      </c>
      <c r="AP327" s="8" t="n">
        <f aca="false">AA327*$BA$3+AB327*$AW$3+AC327*$AY$3+AD327*$AX$3+AE327*$BB$3+AF327*$AZ$3+AG327*BD328</f>
        <v>8865.24092158139</v>
      </c>
      <c r="AQ327" s="8" t="n">
        <f aca="false">AP327/(D327*8.314)</f>
        <v>0.601360704356747</v>
      </c>
      <c r="AR327" s="8" t="n">
        <f aca="false">('[1]Sheet1 (4)'!AO327*$BE$3)/(8.314*'[1]Sheet1 (4)'!D327)</f>
        <v>0.0293496516274708</v>
      </c>
      <c r="AS327" s="8" t="n">
        <f aca="false">AQ327+AR327</f>
        <v>0.630710355984218</v>
      </c>
      <c r="AT327" s="11" t="n">
        <f aca="false">EXP(AS327)</f>
        <v>1.87894482501397</v>
      </c>
      <c r="AU327" s="8" t="n">
        <v>1.04435400556495</v>
      </c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8" t="n">
        <v>0.0433985177740366</v>
      </c>
    </row>
    <row r="328" customFormat="false" ht="13.8" hidden="false" customHeight="false" outlineLevel="0" collapsed="false">
      <c r="A328" s="3" t="n">
        <v>60</v>
      </c>
      <c r="B328" s="13" t="n">
        <v>0.0001</v>
      </c>
      <c r="C328" s="13" t="n">
        <v>-0.68</v>
      </c>
      <c r="D328" s="13" t="n">
        <v>1773.15</v>
      </c>
      <c r="E328" s="13" t="n">
        <v>0.129062636041182</v>
      </c>
      <c r="F328" s="13" t="n">
        <v>0.0954292857106336</v>
      </c>
      <c r="G328" s="13" t="n">
        <v>0.23915875686361</v>
      </c>
      <c r="H328" s="13" t="n">
        <v>0.317047503099152</v>
      </c>
      <c r="I328" s="13" t="n">
        <v>0</v>
      </c>
      <c r="J328" s="13" t="n">
        <v>0.157892431849781</v>
      </c>
      <c r="K328" s="13" t="n">
        <v>0</v>
      </c>
      <c r="L328" s="13" t="n">
        <v>0</v>
      </c>
      <c r="M328" s="13" t="n">
        <v>0.014215135748991</v>
      </c>
      <c r="N328" s="13" t="n">
        <v>0.0471942506866502</v>
      </c>
      <c r="O328" s="13" t="n">
        <v>0</v>
      </c>
      <c r="P328" s="13" t="n">
        <v>0</v>
      </c>
      <c r="Q328" s="14" t="n">
        <v>0.0471942506866502</v>
      </c>
      <c r="R328" s="14" t="n">
        <v>0.014215135748991</v>
      </c>
      <c r="S328" s="13" t="n">
        <v>0.768518518518518</v>
      </c>
      <c r="T328" s="13" t="n">
        <v>3.32</v>
      </c>
      <c r="U328" s="15" t="s">
        <v>42</v>
      </c>
      <c r="W328" s="16" t="n">
        <v>-37921.8043802357</v>
      </c>
      <c r="X328" s="16" t="n">
        <f aca="false">-W328/(8.314*D328)</f>
        <v>2.57237036131325</v>
      </c>
      <c r="Y328" s="5" t="n">
        <f aca="false">X328+C328/4 - LN(AN328)</f>
        <v>1.20240557838485</v>
      </c>
      <c r="Z328" s="6" t="n">
        <f aca="false">EXP(Y328)</f>
        <v>3.32811333838723</v>
      </c>
      <c r="AA328" s="8" t="n">
        <v>0.129062636041182</v>
      </c>
      <c r="AB328" s="8" t="n">
        <v>0.0954292857106336</v>
      </c>
      <c r="AC328" s="8" t="n">
        <v>0.23915875686361</v>
      </c>
      <c r="AD328" s="8" t="n">
        <v>0.317047503099152</v>
      </c>
      <c r="AE328" s="8" t="n">
        <v>0</v>
      </c>
      <c r="AF328" s="8" t="n">
        <v>0.157892431849781</v>
      </c>
      <c r="AG328" s="8" t="n">
        <v>0</v>
      </c>
      <c r="AH328" s="8" t="n">
        <v>0</v>
      </c>
      <c r="AI328" s="17" t="n">
        <f aca="false">R328</f>
        <v>0.014215135748991</v>
      </c>
      <c r="AJ328" s="17" t="n">
        <f aca="false">Q328</f>
        <v>0.0471942506866502</v>
      </c>
      <c r="AK328" s="8" t="n">
        <v>0</v>
      </c>
      <c r="AL328" s="8" t="n">
        <v>0</v>
      </c>
      <c r="AM328" s="17" t="n">
        <v>-37921.8043802357</v>
      </c>
      <c r="AN328" s="9" t="n">
        <f aca="false">AJ328/AI328</f>
        <v>3.32000000000001</v>
      </c>
      <c r="AO328" s="8" t="n">
        <f aca="false">AI328-AJ328</f>
        <v>-0.0329791149376592</v>
      </c>
      <c r="AP328" s="8" t="n">
        <f aca="false">AA328*$BA$3+AB328*$AW$3+AC328*$AY$3+AD328*$AX$3+AE328*$BB$3+AF328*$AZ$3+AG328*BD329</f>
        <v>8620.34999061687</v>
      </c>
      <c r="AQ328" s="8" t="n">
        <f aca="false">AP328/(D328*8.314)</f>
        <v>0.584748884775295</v>
      </c>
      <c r="AR328" s="8" t="n">
        <f aca="false">('[1]Sheet1 (4)'!AO328*$BE$3)/(8.314*'[1]Sheet1 (4)'!D328)</f>
        <v>0.0317899148751581</v>
      </c>
      <c r="AS328" s="8" t="n">
        <f aca="false">AQ328+AR328</f>
        <v>0.616538799650454</v>
      </c>
      <c r="AT328" s="11" t="n">
        <f aca="false">EXP(AS328)</f>
        <v>1.85250504151586</v>
      </c>
      <c r="AU328" s="8" t="n">
        <v>0.913495190409826</v>
      </c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8" t="n">
        <v>-0.0904771681918109</v>
      </c>
    </row>
    <row r="329" customFormat="false" ht="13.8" hidden="false" customHeight="false" outlineLevel="0" collapsed="false">
      <c r="A329" s="3" t="n">
        <v>61</v>
      </c>
      <c r="B329" s="13" t="n">
        <v>0.0001</v>
      </c>
      <c r="C329" s="13" t="n">
        <v>-0.68</v>
      </c>
      <c r="D329" s="13" t="n">
        <v>1773.15</v>
      </c>
      <c r="E329" s="13" t="n">
        <v>0.0411176246480083</v>
      </c>
      <c r="F329" s="13" t="n">
        <v>0.125404324397907</v>
      </c>
      <c r="G329" s="13" t="n">
        <v>0.150173853240283</v>
      </c>
      <c r="H329" s="13" t="n">
        <v>0.410139444306846</v>
      </c>
      <c r="I329" s="13" t="n">
        <v>0</v>
      </c>
      <c r="J329" s="13" t="n">
        <v>0.206816081857916</v>
      </c>
      <c r="K329" s="13" t="n">
        <v>0</v>
      </c>
      <c r="L329" s="13" t="n">
        <v>0</v>
      </c>
      <c r="M329" s="13" t="n">
        <v>0.0206693680838128</v>
      </c>
      <c r="N329" s="13" t="n">
        <v>0.0456793034652263</v>
      </c>
      <c r="O329" s="13" t="n">
        <v>0</v>
      </c>
      <c r="P329" s="13" t="n">
        <v>0</v>
      </c>
      <c r="Q329" s="14" t="n">
        <v>0.0456793034652263</v>
      </c>
      <c r="R329" s="14" t="n">
        <v>0.0206693680838128</v>
      </c>
      <c r="S329" s="13" t="n">
        <v>0.688473520249221</v>
      </c>
      <c r="T329" s="13" t="n">
        <v>2.21</v>
      </c>
      <c r="U329" s="15" t="s">
        <v>42</v>
      </c>
      <c r="W329" s="16" t="n">
        <v>-37921.8043802357</v>
      </c>
      <c r="X329" s="16" t="n">
        <f aca="false">-W329/(8.314*D329)</f>
        <v>2.57237036131325</v>
      </c>
      <c r="Y329" s="5" t="n">
        <f aca="false">X329+C329/4 - LN(AN329)</f>
        <v>1.60937784578359</v>
      </c>
      <c r="Z329" s="6" t="n">
        <f aca="false">EXP(Y329)</f>
        <v>4.99969967576725</v>
      </c>
      <c r="AA329" s="8" t="n">
        <v>0.0411176246480083</v>
      </c>
      <c r="AB329" s="8" t="n">
        <v>0.125404324397907</v>
      </c>
      <c r="AC329" s="8" t="n">
        <v>0.150173853240283</v>
      </c>
      <c r="AD329" s="8" t="n">
        <v>0.410139444306846</v>
      </c>
      <c r="AE329" s="8" t="n">
        <v>0</v>
      </c>
      <c r="AF329" s="8" t="n">
        <v>0.206816081857916</v>
      </c>
      <c r="AG329" s="8" t="n">
        <v>0</v>
      </c>
      <c r="AH329" s="8" t="n">
        <v>0</v>
      </c>
      <c r="AI329" s="17" t="n">
        <f aca="false">R329</f>
        <v>0.0206693680838128</v>
      </c>
      <c r="AJ329" s="17" t="n">
        <f aca="false">Q329</f>
        <v>0.0456793034652263</v>
      </c>
      <c r="AK329" s="8" t="n">
        <v>0</v>
      </c>
      <c r="AL329" s="8" t="n">
        <v>0</v>
      </c>
      <c r="AM329" s="17" t="n">
        <v>-37921.8043802357</v>
      </c>
      <c r="AN329" s="9" t="n">
        <f aca="false">AJ329/AI329</f>
        <v>2.21</v>
      </c>
      <c r="AO329" s="8" t="n">
        <f aca="false">AI329-AJ329</f>
        <v>-0.0250099353814135</v>
      </c>
      <c r="AP329" s="8" t="n">
        <f aca="false">AA329*$BA$3+AB329*$AW$3+AC329*$AY$3+AD329*$AX$3+AE329*$BB$3+AF329*$AZ$3+AG329*BD330</f>
        <v>4621.39383008916</v>
      </c>
      <c r="AQ329" s="8" t="n">
        <f aca="false">AP329/(D329*8.314)</f>
        <v>0.313485518707888</v>
      </c>
      <c r="AR329" s="8" t="n">
        <f aca="false">('[1]Sheet1 (4)'!AO329*$BE$3)/(8.314*'[1]Sheet1 (4)'!D329)</f>
        <v>0.0241080974523197</v>
      </c>
      <c r="AS329" s="8" t="n">
        <f aca="false">AQ329+AR329</f>
        <v>0.337593616160208</v>
      </c>
      <c r="AT329" s="11" t="n">
        <f aca="false">EXP(AS329)</f>
        <v>1.40157081192816</v>
      </c>
      <c r="AU329" s="8" t="n">
        <v>1.37230951681476</v>
      </c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8" t="n">
        <v>0.316495099206926</v>
      </c>
    </row>
    <row r="330" customFormat="false" ht="13.8" hidden="false" customHeight="false" outlineLevel="0" collapsed="false">
      <c r="A330" s="3" t="n">
        <v>62</v>
      </c>
      <c r="B330" s="13" t="n">
        <v>0.0001</v>
      </c>
      <c r="C330" s="13" t="n">
        <v>-0.68</v>
      </c>
      <c r="D330" s="13" t="n">
        <v>1773.15</v>
      </c>
      <c r="E330" s="13" t="n">
        <v>0.0634245938926907</v>
      </c>
      <c r="F330" s="13" t="n">
        <v>0.12179887309213</v>
      </c>
      <c r="G330" s="13" t="n">
        <v>0.146966966023687</v>
      </c>
      <c r="H330" s="13" t="n">
        <v>0.401922702734344</v>
      </c>
      <c r="I330" s="13" t="n">
        <v>0</v>
      </c>
      <c r="J330" s="13" t="n">
        <v>0.202222209266676</v>
      </c>
      <c r="K330" s="13" t="n">
        <v>0</v>
      </c>
      <c r="L330" s="13" t="n">
        <v>0</v>
      </c>
      <c r="M330" s="13" t="n">
        <v>0.0195051026318848</v>
      </c>
      <c r="N330" s="13" t="n">
        <v>0.0441595523585872</v>
      </c>
      <c r="O330" s="13" t="n">
        <v>0</v>
      </c>
      <c r="P330" s="13" t="n">
        <v>0</v>
      </c>
      <c r="Q330" s="14" t="n">
        <v>0.0441595523585872</v>
      </c>
      <c r="R330" s="14" t="n">
        <v>0.0195051026318848</v>
      </c>
      <c r="S330" s="13" t="n">
        <v>0.693627450980392</v>
      </c>
      <c r="T330" s="13" t="n">
        <v>2.264</v>
      </c>
      <c r="U330" s="15" t="s">
        <v>42</v>
      </c>
      <c r="W330" s="16" t="n">
        <v>-37921.8043802357</v>
      </c>
      <c r="X330" s="16" t="n">
        <f aca="false">-W330/(8.314*D330)</f>
        <v>2.57237036131325</v>
      </c>
      <c r="Y330" s="5" t="n">
        <f aca="false">X330+C330/4 - LN(AN330)</f>
        <v>1.58523720097231</v>
      </c>
      <c r="Z330" s="6" t="n">
        <f aca="false">EXP(Y330)</f>
        <v>4.88044888844771</v>
      </c>
      <c r="AA330" s="8" t="n">
        <v>0.0634245938926907</v>
      </c>
      <c r="AB330" s="8" t="n">
        <v>0.12179887309213</v>
      </c>
      <c r="AC330" s="8" t="n">
        <v>0.146966966023687</v>
      </c>
      <c r="AD330" s="8" t="n">
        <v>0.401922702734344</v>
      </c>
      <c r="AE330" s="8" t="n">
        <v>0</v>
      </c>
      <c r="AF330" s="8" t="n">
        <v>0.202222209266676</v>
      </c>
      <c r="AG330" s="8" t="n">
        <v>0</v>
      </c>
      <c r="AH330" s="8" t="n">
        <v>0</v>
      </c>
      <c r="AI330" s="17" t="n">
        <f aca="false">R330</f>
        <v>0.0195051026318848</v>
      </c>
      <c r="AJ330" s="17" t="n">
        <f aca="false">Q330</f>
        <v>0.0441595523585872</v>
      </c>
      <c r="AK330" s="8" t="n">
        <v>0</v>
      </c>
      <c r="AL330" s="8" t="n">
        <v>0</v>
      </c>
      <c r="AM330" s="17" t="n">
        <v>-37921.8043802357</v>
      </c>
      <c r="AN330" s="9" t="n">
        <f aca="false">AJ330/AI330</f>
        <v>2.264</v>
      </c>
      <c r="AO330" s="8" t="n">
        <f aca="false">AI330-AJ330</f>
        <v>-0.0246544497267024</v>
      </c>
      <c r="AP330" s="8" t="n">
        <f aca="false">AA330*$BA$3+AB330*$AW$3+AC330*$AY$3+AD330*$AX$3+AE330*$BB$3+AF330*$AZ$3+AG330*BD331</f>
        <v>4471.85409763546</v>
      </c>
      <c r="AQ330" s="8" t="n">
        <f aca="false">AP330/(D330*8.314)</f>
        <v>0.303341708784036</v>
      </c>
      <c r="AR330" s="8" t="n">
        <f aca="false">('[1]Sheet1 (4)'!AO330*$BE$3)/(8.314*'[1]Sheet1 (4)'!D330)</f>
        <v>0.0237654303211985</v>
      </c>
      <c r="AS330" s="8" t="n">
        <f aca="false">AQ330+AR330</f>
        <v>0.327107139105235</v>
      </c>
      <c r="AT330" s="11" t="n">
        <f aca="false">EXP(AS330)</f>
        <v>1.38695006580939</v>
      </c>
      <c r="AU330" s="8" t="n">
        <v>1.33957775272112</v>
      </c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8" t="n">
        <v>0.292354454395651</v>
      </c>
    </row>
    <row r="331" customFormat="false" ht="13.8" hidden="false" customHeight="false" outlineLevel="0" collapsed="false">
      <c r="A331" s="3" t="n">
        <v>63</v>
      </c>
      <c r="B331" s="13" t="n">
        <v>0.0001</v>
      </c>
      <c r="C331" s="13" t="n">
        <v>-0.68</v>
      </c>
      <c r="D331" s="13" t="n">
        <v>1773.15</v>
      </c>
      <c r="E331" s="13" t="n">
        <v>0.067917937187151</v>
      </c>
      <c r="F331" s="13" t="n">
        <v>0.122230406158139</v>
      </c>
      <c r="G331" s="13" t="n">
        <v>0.146832896344568</v>
      </c>
      <c r="H331" s="13" t="n">
        <v>0.399837680817707</v>
      </c>
      <c r="I331" s="13" t="n">
        <v>0</v>
      </c>
      <c r="J331" s="13" t="n">
        <v>0.200681125062237</v>
      </c>
      <c r="K331" s="13" t="n">
        <v>0</v>
      </c>
      <c r="L331" s="13" t="n">
        <v>0</v>
      </c>
      <c r="M331" s="13" t="n">
        <v>0.0185956424963397</v>
      </c>
      <c r="N331" s="13" t="n">
        <v>0.0439043119338581</v>
      </c>
      <c r="O331" s="13" t="n">
        <v>0</v>
      </c>
      <c r="P331" s="13" t="n">
        <v>0</v>
      </c>
      <c r="Q331" s="14" t="n">
        <v>0.0439043119338581</v>
      </c>
      <c r="R331" s="14" t="n">
        <v>0.0185956424963397</v>
      </c>
      <c r="S331" s="13" t="n">
        <v>0.70246950312407</v>
      </c>
      <c r="T331" s="13" t="n">
        <v>2.361</v>
      </c>
      <c r="U331" s="15" t="s">
        <v>42</v>
      </c>
      <c r="W331" s="16" t="n">
        <v>-37921.8043802357</v>
      </c>
      <c r="X331" s="16" t="n">
        <f aca="false">-W331/(8.314*D331)</f>
        <v>2.57237036131325</v>
      </c>
      <c r="Y331" s="5" t="n">
        <f aca="false">X331+C331/4 - LN(AN331)</f>
        <v>1.54328510320987</v>
      </c>
      <c r="Z331" s="6" t="n">
        <f aca="false">EXP(Y331)</f>
        <v>4.67993912894774</v>
      </c>
      <c r="AA331" s="8" t="n">
        <v>0.067917937187151</v>
      </c>
      <c r="AB331" s="8" t="n">
        <v>0.122230406158139</v>
      </c>
      <c r="AC331" s="8" t="n">
        <v>0.146832896344568</v>
      </c>
      <c r="AD331" s="8" t="n">
        <v>0.399837680817707</v>
      </c>
      <c r="AE331" s="8" t="n">
        <v>0</v>
      </c>
      <c r="AF331" s="8" t="n">
        <v>0.200681125062237</v>
      </c>
      <c r="AG331" s="8" t="n">
        <v>0</v>
      </c>
      <c r="AH331" s="8" t="n">
        <v>0</v>
      </c>
      <c r="AI331" s="17" t="n">
        <f aca="false">R331</f>
        <v>0.0185956424963397</v>
      </c>
      <c r="AJ331" s="17" t="n">
        <f aca="false">Q331</f>
        <v>0.0439043119338581</v>
      </c>
      <c r="AK331" s="8" t="n">
        <v>0</v>
      </c>
      <c r="AL331" s="8" t="n">
        <v>0</v>
      </c>
      <c r="AM331" s="17" t="n">
        <v>-37921.8043802357</v>
      </c>
      <c r="AN331" s="9" t="n">
        <f aca="false">AJ331/AI331</f>
        <v>2.361</v>
      </c>
      <c r="AO331" s="8" t="n">
        <f aca="false">AI331-AJ331</f>
        <v>-0.0253086694375184</v>
      </c>
      <c r="AP331" s="8" t="n">
        <f aca="false">AA331*$BA$3+AB331*$AW$3+AC331*$AY$3+AD331*$AX$3+AE331*$BB$3+AF331*$AZ$3+AG331*BD332</f>
        <v>4575.93958807596</v>
      </c>
      <c r="AQ331" s="8" t="n">
        <f aca="false">AP331/(D331*8.314)</f>
        <v>0.310402196411873</v>
      </c>
      <c r="AR331" s="8" t="n">
        <f aca="false">('[1]Sheet1 (4)'!AO331*$BE$3)/(8.314*'[1]Sheet1 (4)'!D331)</f>
        <v>0.024396059401324</v>
      </c>
      <c r="AS331" s="8" t="n">
        <f aca="false">AQ331+AR331</f>
        <v>0.334798255813197</v>
      </c>
      <c r="AT331" s="11" t="n">
        <f aca="false">EXP(AS331)</f>
        <v>1.39765838732293</v>
      </c>
      <c r="AU331" s="8" t="n">
        <v>1.28454215678129</v>
      </c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8" t="n">
        <v>0.250402356633211</v>
      </c>
    </row>
    <row r="332" customFormat="false" ht="13.8" hidden="false" customHeight="false" outlineLevel="0" collapsed="false">
      <c r="A332" s="3" t="n">
        <v>64</v>
      </c>
      <c r="B332" s="13" t="n">
        <v>0.0001</v>
      </c>
      <c r="C332" s="13" t="n">
        <v>-0.68</v>
      </c>
      <c r="D332" s="13" t="n">
        <v>1773.15</v>
      </c>
      <c r="E332" s="13" t="n">
        <v>0.0430168514414696</v>
      </c>
      <c r="F332" s="13" t="n">
        <v>0.0698104672431542</v>
      </c>
      <c r="G332" s="13" t="n">
        <v>0.0838060831250351</v>
      </c>
      <c r="H332" s="13" t="n">
        <v>0.616896577883383</v>
      </c>
      <c r="I332" s="13" t="n">
        <v>0</v>
      </c>
      <c r="J332" s="13" t="n">
        <v>0.114892153815629</v>
      </c>
      <c r="K332" s="13" t="n">
        <v>0</v>
      </c>
      <c r="L332" s="13" t="n">
        <v>0</v>
      </c>
      <c r="M332" s="13" t="n">
        <v>0.0276469163736305</v>
      </c>
      <c r="N332" s="13" t="n">
        <v>0.0439309501176988</v>
      </c>
      <c r="O332" s="13" t="n">
        <v>0</v>
      </c>
      <c r="P332" s="13" t="n">
        <v>0</v>
      </c>
      <c r="Q332" s="14" t="n">
        <v>0.0439309501176988</v>
      </c>
      <c r="R332" s="14" t="n">
        <v>0.0276469163736305</v>
      </c>
      <c r="S332" s="13" t="n">
        <v>0.613750482811896</v>
      </c>
      <c r="T332" s="13" t="n">
        <v>1.589</v>
      </c>
      <c r="U332" s="15" t="s">
        <v>42</v>
      </c>
      <c r="W332" s="16" t="n">
        <v>-37921.8043802357</v>
      </c>
      <c r="X332" s="16" t="n">
        <f aca="false">-W332/(8.314*D332)</f>
        <v>2.57237036131325</v>
      </c>
      <c r="Y332" s="5" t="n">
        <f aca="false">X332+C332/4 - LN(AN332)</f>
        <v>1.93926547375867</v>
      </c>
      <c r="Z332" s="6" t="n">
        <f aca="false">EXP(Y332)</f>
        <v>6.95364146220619</v>
      </c>
      <c r="AA332" s="8" t="n">
        <v>0.0430168514414696</v>
      </c>
      <c r="AB332" s="8" t="n">
        <v>0.0698104672431542</v>
      </c>
      <c r="AC332" s="8" t="n">
        <v>0.0838060831250351</v>
      </c>
      <c r="AD332" s="8" t="n">
        <v>0.616896577883383</v>
      </c>
      <c r="AE332" s="8" t="n">
        <v>0</v>
      </c>
      <c r="AF332" s="8" t="n">
        <v>0.114892153815629</v>
      </c>
      <c r="AG332" s="8" t="n">
        <v>0</v>
      </c>
      <c r="AH332" s="8" t="n">
        <v>0</v>
      </c>
      <c r="AI332" s="17" t="n">
        <f aca="false">R332</f>
        <v>0.0276469163736305</v>
      </c>
      <c r="AJ332" s="17" t="n">
        <f aca="false">Q332</f>
        <v>0.0439309501176988</v>
      </c>
      <c r="AK332" s="8" t="n">
        <v>0</v>
      </c>
      <c r="AL332" s="8" t="n">
        <v>0</v>
      </c>
      <c r="AM332" s="17" t="n">
        <v>-37921.8043802357</v>
      </c>
      <c r="AN332" s="9" t="n">
        <f aca="false">AJ332/AI332</f>
        <v>1.589</v>
      </c>
      <c r="AO332" s="8" t="n">
        <f aca="false">AI332-AJ332</f>
        <v>-0.0162840337440683</v>
      </c>
      <c r="AP332" s="8" t="n">
        <f aca="false">AA332*$BA$3+AB332*$AW$3+AC332*$AY$3+AD332*$AX$3+AE332*$BB$3+AF332*$AZ$3+AG332*BD333</f>
        <v>4382.96241173231</v>
      </c>
      <c r="AQ332" s="8" t="n">
        <f aca="false">AP332/(D332*8.314)</f>
        <v>0.297311870754926</v>
      </c>
      <c r="AR332" s="8" t="n">
        <f aca="false">('[1]Sheet1 (4)'!AO332*$BE$3)/(8.314*'[1]Sheet1 (4)'!D332)</f>
        <v>0.0156968447311787</v>
      </c>
      <c r="AS332" s="8" t="n">
        <f aca="false">AQ332+AR332</f>
        <v>0.313008715486104</v>
      </c>
      <c r="AT332" s="11" t="n">
        <f aca="false">EXP(AS332)</f>
        <v>1.36753344969445</v>
      </c>
      <c r="AU332" s="8" t="n">
        <v>1.90862431224709</v>
      </c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8" t="n">
        <v>0.646382727182011</v>
      </c>
    </row>
    <row r="333" customFormat="false" ht="13.8" hidden="false" customHeight="false" outlineLevel="0" collapsed="false">
      <c r="A333" s="3" t="n">
        <v>65</v>
      </c>
      <c r="B333" s="13" t="n">
        <v>0.0001</v>
      </c>
      <c r="C333" s="13" t="n">
        <v>-0.68</v>
      </c>
      <c r="D333" s="13" t="n">
        <v>1773.15</v>
      </c>
      <c r="E333" s="13" t="n">
        <v>0.112511682192879</v>
      </c>
      <c r="F333" s="13" t="n">
        <v>0.064467594204356</v>
      </c>
      <c r="G333" s="13" t="n">
        <v>0.0775728718597748</v>
      </c>
      <c r="H333" s="13" t="n">
        <v>0.573412618535611</v>
      </c>
      <c r="I333" s="13" t="n">
        <v>0</v>
      </c>
      <c r="J333" s="13" t="n">
        <v>0.106462052700112</v>
      </c>
      <c r="K333" s="13" t="n">
        <v>0</v>
      </c>
      <c r="L333" s="13" t="n">
        <v>0</v>
      </c>
      <c r="M333" s="13" t="n">
        <v>0.021387208254164</v>
      </c>
      <c r="N333" s="13" t="n">
        <v>0.0441859722531028</v>
      </c>
      <c r="O333" s="13" t="n">
        <v>0</v>
      </c>
      <c r="P333" s="13" t="n">
        <v>0</v>
      </c>
      <c r="Q333" s="14" t="n">
        <v>0.0441859722531028</v>
      </c>
      <c r="R333" s="14" t="n">
        <v>0.021387208254164</v>
      </c>
      <c r="S333" s="13" t="n">
        <v>0.673842139595564</v>
      </c>
      <c r="T333" s="13" t="n">
        <v>2.066</v>
      </c>
      <c r="U333" s="15" t="s">
        <v>42</v>
      </c>
      <c r="W333" s="16" t="n">
        <v>-37921.8043802357</v>
      </c>
      <c r="X333" s="16" t="n">
        <f aca="false">-W333/(8.314*D333)</f>
        <v>2.57237036131325</v>
      </c>
      <c r="Y333" s="5" t="n">
        <f aca="false">X333+C333/4 - LN(AN333)</f>
        <v>1.6767559906158</v>
      </c>
      <c r="Z333" s="6" t="n">
        <f aca="false">EXP(Y333)</f>
        <v>5.3481782591702</v>
      </c>
      <c r="AA333" s="8" t="n">
        <v>0.112511682192879</v>
      </c>
      <c r="AB333" s="8" t="n">
        <v>0.064467594204356</v>
      </c>
      <c r="AC333" s="8" t="n">
        <v>0.0775728718597748</v>
      </c>
      <c r="AD333" s="8" t="n">
        <v>0.573412618535611</v>
      </c>
      <c r="AE333" s="8" t="n">
        <v>0</v>
      </c>
      <c r="AF333" s="8" t="n">
        <v>0.106462052700112</v>
      </c>
      <c r="AG333" s="8" t="n">
        <v>0</v>
      </c>
      <c r="AH333" s="8" t="n">
        <v>0</v>
      </c>
      <c r="AI333" s="17" t="n">
        <f aca="false">R333</f>
        <v>0.021387208254164</v>
      </c>
      <c r="AJ333" s="17" t="n">
        <f aca="false">Q333</f>
        <v>0.0441859722531028</v>
      </c>
      <c r="AK333" s="8" t="n">
        <v>0</v>
      </c>
      <c r="AL333" s="8" t="n">
        <v>0</v>
      </c>
      <c r="AM333" s="17" t="n">
        <v>-37921.8043802357</v>
      </c>
      <c r="AN333" s="9" t="n">
        <f aca="false">AJ333/AI333</f>
        <v>2.066</v>
      </c>
      <c r="AO333" s="8" t="n">
        <f aca="false">AI333-AJ333</f>
        <v>-0.0227987639989388</v>
      </c>
      <c r="AP333" s="8" t="n">
        <f aca="false">AA333*$BA$3+AB333*$AW$3+AC333*$AY$3+AD333*$AX$3+AE333*$BB$3+AF333*$AZ$3+AG333*BD334</f>
        <v>4050.98035931008</v>
      </c>
      <c r="AQ333" s="8" t="n">
        <f aca="false">AP333/(D333*8.314)</f>
        <v>0.274792351810728</v>
      </c>
      <c r="AR333" s="8" t="n">
        <f aca="false">('[1]Sheet1 (4)'!AO333*$BE$3)/(8.314*'[1]Sheet1 (4)'!D333)</f>
        <v>0.0219766591115355</v>
      </c>
      <c r="AS333" s="8" t="n">
        <f aca="false">AQ333+AR333</f>
        <v>0.296769010922264</v>
      </c>
      <c r="AT333" s="11" t="n">
        <f aca="false">EXP(AS333)</f>
        <v>1.34550446671414</v>
      </c>
      <c r="AU333" s="8" t="n">
        <v>1.46795935728975</v>
      </c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8" t="n">
        <v>0.383873244039142</v>
      </c>
    </row>
    <row r="334" customFormat="false" ht="13.8" hidden="false" customHeight="false" outlineLevel="0" collapsed="false">
      <c r="A334" s="3" t="n">
        <v>66</v>
      </c>
      <c r="B334" s="13" t="n">
        <v>0.0001</v>
      </c>
      <c r="C334" s="13" t="n">
        <v>-0.68</v>
      </c>
      <c r="D334" s="13" t="n">
        <v>1773.15</v>
      </c>
      <c r="E334" s="13" t="n">
        <v>0.155087793450964</v>
      </c>
      <c r="F334" s="13" t="n">
        <v>0.0617789533318523</v>
      </c>
      <c r="G334" s="13" t="n">
        <v>0.0743173704910488</v>
      </c>
      <c r="H334" s="13" t="n">
        <v>0.544749492632789</v>
      </c>
      <c r="I334" s="13" t="n">
        <v>0</v>
      </c>
      <c r="J334" s="13" t="n">
        <v>0.101234419325304</v>
      </c>
      <c r="K334" s="13" t="n">
        <v>0</v>
      </c>
      <c r="L334" s="13" t="n">
        <v>0</v>
      </c>
      <c r="M334" s="13" t="n">
        <v>0.018605854535991</v>
      </c>
      <c r="N334" s="13" t="n">
        <v>0.0442261162320506</v>
      </c>
      <c r="O334" s="13" t="n">
        <v>0</v>
      </c>
      <c r="P334" s="13" t="n">
        <v>0</v>
      </c>
      <c r="Q334" s="14" t="n">
        <v>0.0442261162320506</v>
      </c>
      <c r="R334" s="14" t="n">
        <v>0.018605854535991</v>
      </c>
      <c r="S334" s="13" t="n">
        <v>0.703879182706544</v>
      </c>
      <c r="T334" s="13" t="n">
        <v>2.377</v>
      </c>
      <c r="U334" s="15" t="s">
        <v>42</v>
      </c>
      <c r="W334" s="16" t="n">
        <v>-37921.8043802357</v>
      </c>
      <c r="X334" s="16" t="n">
        <f aca="false">-W334/(8.314*D334)</f>
        <v>2.57237036131325</v>
      </c>
      <c r="Y334" s="5" t="n">
        <f aca="false">X334+C334/4 - LN(AN334)</f>
        <v>1.53653117293519</v>
      </c>
      <c r="Z334" s="6" t="n">
        <f aca="false">EXP(Y334)</f>
        <v>4.64843764553876</v>
      </c>
      <c r="AA334" s="8" t="n">
        <v>0.155087793450964</v>
      </c>
      <c r="AB334" s="8" t="n">
        <v>0.0617789533318523</v>
      </c>
      <c r="AC334" s="8" t="n">
        <v>0.0743173704910488</v>
      </c>
      <c r="AD334" s="8" t="n">
        <v>0.544749492632789</v>
      </c>
      <c r="AE334" s="8" t="n">
        <v>0</v>
      </c>
      <c r="AF334" s="8" t="n">
        <v>0.101234419325304</v>
      </c>
      <c r="AG334" s="8" t="n">
        <v>0</v>
      </c>
      <c r="AH334" s="8" t="n">
        <v>0</v>
      </c>
      <c r="AI334" s="17" t="n">
        <f aca="false">R334</f>
        <v>0.018605854535991</v>
      </c>
      <c r="AJ334" s="17" t="n">
        <f aca="false">Q334</f>
        <v>0.0442261162320506</v>
      </c>
      <c r="AK334" s="8" t="n">
        <v>0</v>
      </c>
      <c r="AL334" s="8" t="n">
        <v>0</v>
      </c>
      <c r="AM334" s="17" t="n">
        <v>-37921.8043802357</v>
      </c>
      <c r="AN334" s="9" t="n">
        <f aca="false">AJ334/AI334</f>
        <v>2.377</v>
      </c>
      <c r="AO334" s="8" t="n">
        <f aca="false">AI334-AJ334</f>
        <v>-0.0256202616960596</v>
      </c>
      <c r="AP334" s="8" t="n">
        <f aca="false">AA334*$BA$3+AB334*$AW$3+AC334*$AY$3+AD334*$AX$3+AE334*$BB$3+AF334*$AZ$3+AG334*BD335</f>
        <v>3905.1180295953</v>
      </c>
      <c r="AQ334" s="8" t="n">
        <f aca="false">AP334/(D334*8.314)</f>
        <v>0.26489799314498</v>
      </c>
      <c r="AR334" s="8" t="n">
        <f aca="false">('[1]Sheet1 (4)'!AO334*$BE$3)/(8.314*'[1]Sheet1 (4)'!D334)</f>
        <v>0.0246964158964425</v>
      </c>
      <c r="AS334" s="8" t="n">
        <f aca="false">AQ334+AR334</f>
        <v>0.289594409041422</v>
      </c>
      <c r="AT334" s="11" t="n">
        <f aca="false">EXP(AS334)</f>
        <v>1.33588555502853</v>
      </c>
      <c r="AU334" s="8" t="n">
        <v>1.27589568033682</v>
      </c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8" t="n">
        <v>0.243648426358532</v>
      </c>
    </row>
    <row r="335" customFormat="false" ht="13.8" hidden="false" customHeight="false" outlineLevel="0" collapsed="false">
      <c r="A335" s="3" t="n">
        <v>67</v>
      </c>
      <c r="B335" s="13" t="n">
        <v>0.0001</v>
      </c>
      <c r="C335" s="13" t="n">
        <v>-0.68</v>
      </c>
      <c r="D335" s="13" t="n">
        <v>1773.15</v>
      </c>
      <c r="E335" s="13" t="n">
        <v>0.0326222136328239</v>
      </c>
      <c r="F335" s="13" t="n">
        <v>0.105502002251452</v>
      </c>
      <c r="G335" s="13" t="n">
        <v>0.26678297633228</v>
      </c>
      <c r="H335" s="13" t="n">
        <v>0.351400019588816</v>
      </c>
      <c r="I335" s="13" t="n">
        <v>0</v>
      </c>
      <c r="J335" s="13" t="n">
        <v>0.174535140660248</v>
      </c>
      <c r="K335" s="13" t="n">
        <v>0</v>
      </c>
      <c r="L335" s="13" t="n">
        <v>0</v>
      </c>
      <c r="M335" s="13" t="n">
        <v>0.0226227175447763</v>
      </c>
      <c r="N335" s="13" t="n">
        <v>0.0465349299896049</v>
      </c>
      <c r="O335" s="13" t="n">
        <v>0</v>
      </c>
      <c r="P335" s="13" t="n">
        <v>0</v>
      </c>
      <c r="Q335" s="14" t="n">
        <v>0.0465349299896049</v>
      </c>
      <c r="R335" s="14" t="n">
        <v>0.0226227175447763</v>
      </c>
      <c r="S335" s="13" t="n">
        <v>0.672881910369643</v>
      </c>
      <c r="T335" s="13" t="n">
        <v>2.057</v>
      </c>
      <c r="U335" s="15" t="s">
        <v>42</v>
      </c>
      <c r="W335" s="16" t="n">
        <v>-37921.8043802357</v>
      </c>
      <c r="X335" s="16" t="n">
        <f aca="false">-W335/(8.314*D335)</f>
        <v>2.57237036131325</v>
      </c>
      <c r="Y335" s="5" t="n">
        <f aca="false">X335+C335/4 - LN(AN335)</f>
        <v>1.68112175064243</v>
      </c>
      <c r="Z335" s="6" t="n">
        <f aca="false">EXP(Y335)</f>
        <v>5.37157816404745</v>
      </c>
      <c r="AA335" s="8" t="n">
        <v>0.0326222136328239</v>
      </c>
      <c r="AB335" s="8" t="n">
        <v>0.105502002251452</v>
      </c>
      <c r="AC335" s="8" t="n">
        <v>0.26678297633228</v>
      </c>
      <c r="AD335" s="8" t="n">
        <v>0.351400019588816</v>
      </c>
      <c r="AE335" s="8" t="n">
        <v>0</v>
      </c>
      <c r="AF335" s="8" t="n">
        <v>0.174535140660248</v>
      </c>
      <c r="AG335" s="8" t="n">
        <v>0</v>
      </c>
      <c r="AH335" s="8" t="n">
        <v>0</v>
      </c>
      <c r="AI335" s="17" t="n">
        <f aca="false">R335</f>
        <v>0.0226227175447763</v>
      </c>
      <c r="AJ335" s="17" t="n">
        <f aca="false">Q335</f>
        <v>0.0465349299896049</v>
      </c>
      <c r="AK335" s="8" t="n">
        <v>0</v>
      </c>
      <c r="AL335" s="8" t="n">
        <v>0</v>
      </c>
      <c r="AM335" s="17" t="n">
        <v>-37921.8043802357</v>
      </c>
      <c r="AN335" s="9" t="n">
        <f aca="false">AJ335/AI335</f>
        <v>2.057</v>
      </c>
      <c r="AO335" s="8" t="n">
        <f aca="false">AI335-AJ335</f>
        <v>-0.0239122124448286</v>
      </c>
      <c r="AP335" s="8" t="n">
        <f aca="false">AA335*$BA$3+AB335*$AW$3+AC335*$AY$3+AD335*$AX$3+AE335*$BB$3+AF335*$AZ$3+AG335*BD336</f>
        <v>9633.09163913742</v>
      </c>
      <c r="AQ335" s="8" t="n">
        <f aca="false">AP335/(D335*8.314)</f>
        <v>0.653446739291932</v>
      </c>
      <c r="AR335" s="8" t="n">
        <f aca="false">('[1]Sheet1 (4)'!AO335*$BE$3)/(8.314*'[1]Sheet1 (4)'!D335)</f>
        <v>0.0230499575120421</v>
      </c>
      <c r="AS335" s="8" t="n">
        <f aca="false">AQ335+AR335</f>
        <v>0.676496696803974</v>
      </c>
      <c r="AT335" s="11" t="n">
        <f aca="false">EXP(AS335)</f>
        <v>1.96697473876221</v>
      </c>
      <c r="AU335" s="8" t="n">
        <v>1.47438212550346</v>
      </c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8" t="n">
        <v>0.388239004065767</v>
      </c>
    </row>
    <row r="336" customFormat="false" ht="13.8" hidden="false" customHeight="false" outlineLevel="0" collapsed="false">
      <c r="A336" s="3" t="n">
        <v>68</v>
      </c>
      <c r="B336" s="13" t="n">
        <v>0.0001</v>
      </c>
      <c r="C336" s="13" t="n">
        <v>-0.68</v>
      </c>
      <c r="D336" s="13" t="n">
        <v>1773.15</v>
      </c>
      <c r="E336" s="13" t="n">
        <v>0.0682071728969882</v>
      </c>
      <c r="F336" s="13" t="n">
        <v>0.102080212141175</v>
      </c>
      <c r="G336" s="13" t="n">
        <v>0.255841721107055</v>
      </c>
      <c r="H336" s="13" t="n">
        <v>0.339727980344782</v>
      </c>
      <c r="I336" s="13" t="n">
        <v>0</v>
      </c>
      <c r="J336" s="13" t="n">
        <v>0.168849416761162</v>
      </c>
      <c r="K336" s="13" t="n">
        <v>0</v>
      </c>
      <c r="L336" s="13" t="n">
        <v>0</v>
      </c>
      <c r="M336" s="13" t="n">
        <v>0.0191476530055243</v>
      </c>
      <c r="N336" s="13" t="n">
        <v>0.0461458437433137</v>
      </c>
      <c r="O336" s="13" t="n">
        <v>0</v>
      </c>
      <c r="P336" s="13" t="n">
        <v>0</v>
      </c>
      <c r="Q336" s="14" t="n">
        <v>0.0461458437433137</v>
      </c>
      <c r="R336" s="14" t="n">
        <v>0.0191476530055243</v>
      </c>
      <c r="S336" s="13" t="n">
        <v>0.706744868035191</v>
      </c>
      <c r="T336" s="13" t="n">
        <v>2.41</v>
      </c>
      <c r="U336" s="15" t="s">
        <v>42</v>
      </c>
      <c r="W336" s="16" t="n">
        <v>-37921.8043802357</v>
      </c>
      <c r="X336" s="16" t="n">
        <f aca="false">-W336/(8.314*D336)</f>
        <v>2.57237036131325</v>
      </c>
      <c r="Y336" s="5" t="n">
        <f aca="false">X336+C336/4 - LN(AN336)</f>
        <v>1.52274361381068</v>
      </c>
      <c r="Z336" s="6" t="n">
        <f aca="false">EXP(Y336)</f>
        <v>4.58478683960398</v>
      </c>
      <c r="AA336" s="8" t="n">
        <v>0.0682071728969882</v>
      </c>
      <c r="AB336" s="8" t="n">
        <v>0.102080212141175</v>
      </c>
      <c r="AC336" s="8" t="n">
        <v>0.255841721107055</v>
      </c>
      <c r="AD336" s="8" t="n">
        <v>0.339727980344782</v>
      </c>
      <c r="AE336" s="8" t="n">
        <v>0</v>
      </c>
      <c r="AF336" s="8" t="n">
        <v>0.168849416761162</v>
      </c>
      <c r="AG336" s="8" t="n">
        <v>0</v>
      </c>
      <c r="AH336" s="8" t="n">
        <v>0</v>
      </c>
      <c r="AI336" s="17" t="n">
        <f aca="false">R336</f>
        <v>0.0191476530055243</v>
      </c>
      <c r="AJ336" s="17" t="n">
        <f aca="false">Q336</f>
        <v>0.0461458437433137</v>
      </c>
      <c r="AK336" s="8" t="n">
        <v>0</v>
      </c>
      <c r="AL336" s="8" t="n">
        <v>0</v>
      </c>
      <c r="AM336" s="17" t="n">
        <v>-37921.8043802357</v>
      </c>
      <c r="AN336" s="9" t="n">
        <f aca="false">AJ336/AI336</f>
        <v>2.41000000000001</v>
      </c>
      <c r="AO336" s="8" t="n">
        <f aca="false">AI336-AJ336</f>
        <v>-0.0269981907377894</v>
      </c>
      <c r="AP336" s="8" t="n">
        <f aca="false">AA336*$BA$3+AB336*$AW$3+AC336*$AY$3+AD336*$AX$3+AE336*$BB$3+AF336*$AZ$3+AG336*BD337</f>
        <v>9227.18616611059</v>
      </c>
      <c r="AQ336" s="8" t="n">
        <f aca="false">AP336/(D336*8.314)</f>
        <v>0.625912732791618</v>
      </c>
      <c r="AR336" s="8" t="n">
        <f aca="false">('[1]Sheet1 (4)'!AO336*$BE$3)/(8.314*'[1]Sheet1 (4)'!D336)</f>
        <v>0.0260246579376071</v>
      </c>
      <c r="AS336" s="8" t="n">
        <f aca="false">AQ336+AR336</f>
        <v>0.651937390729225</v>
      </c>
      <c r="AT336" s="11" t="n">
        <f aca="false">EXP(AS336)</f>
        <v>1.91925557735504</v>
      </c>
      <c r="AU336" s="8" t="n">
        <v>1.25842490961021</v>
      </c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8" t="n">
        <v>0.229860867234022</v>
      </c>
    </row>
    <row r="337" customFormat="false" ht="13.8" hidden="false" customHeight="false" outlineLevel="0" collapsed="false">
      <c r="A337" s="3" t="n">
        <v>69</v>
      </c>
      <c r="B337" s="13" t="n">
        <v>0.0001</v>
      </c>
      <c r="C337" s="13" t="n">
        <v>-0.68</v>
      </c>
      <c r="D337" s="13" t="n">
        <v>1773.15</v>
      </c>
      <c r="E337" s="13" t="n">
        <v>0.073377434857719</v>
      </c>
      <c r="F337" s="13" t="n">
        <v>0.101769991950715</v>
      </c>
      <c r="G337" s="13" t="n">
        <v>0.254431570002408</v>
      </c>
      <c r="H337" s="13" t="n">
        <v>0.338516300834741</v>
      </c>
      <c r="I337" s="13" t="n">
        <v>0</v>
      </c>
      <c r="J337" s="13" t="n">
        <v>0.167472038084588</v>
      </c>
      <c r="K337" s="13" t="n">
        <v>0</v>
      </c>
      <c r="L337" s="13" t="n">
        <v>0</v>
      </c>
      <c r="M337" s="13" t="n">
        <v>0.0185151334108704</v>
      </c>
      <c r="N337" s="13" t="n">
        <v>0.0459175308589586</v>
      </c>
      <c r="O337" s="13" t="n">
        <v>0</v>
      </c>
      <c r="P337" s="13" t="n">
        <v>0</v>
      </c>
      <c r="Q337" s="14" t="n">
        <v>0.0459175308589586</v>
      </c>
      <c r="R337" s="14" t="n">
        <v>0.0185151334108704</v>
      </c>
      <c r="S337" s="13" t="n">
        <v>0.71264367816092</v>
      </c>
      <c r="T337" s="13" t="n">
        <v>2.48</v>
      </c>
      <c r="U337" s="15" t="s">
        <v>42</v>
      </c>
      <c r="W337" s="16" t="n">
        <v>-37921.8043802357</v>
      </c>
      <c r="X337" s="16" t="n">
        <f aca="false">-W337/(8.314*D337)</f>
        <v>2.57237036131325</v>
      </c>
      <c r="Y337" s="5" t="n">
        <f aca="false">X337+C337/4 - LN(AN337)</f>
        <v>1.49411180113636</v>
      </c>
      <c r="Z337" s="6" t="n">
        <f aca="false">EXP(Y337)</f>
        <v>4.45537753364743</v>
      </c>
      <c r="AA337" s="8" t="n">
        <v>0.073377434857719</v>
      </c>
      <c r="AB337" s="8" t="n">
        <v>0.101769991950715</v>
      </c>
      <c r="AC337" s="8" t="n">
        <v>0.254431570002408</v>
      </c>
      <c r="AD337" s="8" t="n">
        <v>0.338516300834741</v>
      </c>
      <c r="AE337" s="8" t="n">
        <v>0</v>
      </c>
      <c r="AF337" s="8" t="n">
        <v>0.167472038084588</v>
      </c>
      <c r="AG337" s="8" t="n">
        <v>0</v>
      </c>
      <c r="AH337" s="8" t="n">
        <v>0</v>
      </c>
      <c r="AI337" s="17" t="n">
        <f aca="false">R337</f>
        <v>0.0185151334108704</v>
      </c>
      <c r="AJ337" s="17" t="n">
        <f aca="false">Q337</f>
        <v>0.0459175308589586</v>
      </c>
      <c r="AK337" s="8" t="n">
        <v>0</v>
      </c>
      <c r="AL337" s="8" t="n">
        <v>0</v>
      </c>
      <c r="AM337" s="17" t="n">
        <v>-37921.8043802357</v>
      </c>
      <c r="AN337" s="9" t="n">
        <f aca="false">AJ337/AI337</f>
        <v>2.48</v>
      </c>
      <c r="AO337" s="8" t="n">
        <f aca="false">AI337-AJ337</f>
        <v>-0.0274023974480882</v>
      </c>
      <c r="AP337" s="8" t="n">
        <f aca="false">AA337*$BA$3+AB337*$AW$3+AC337*$AY$3+AD337*$AX$3+AE337*$BB$3+AF337*$AZ$3+AG337*BD338</f>
        <v>9222.64998982372</v>
      </c>
      <c r="AQ337" s="8" t="n">
        <f aca="false">AP337/(D337*8.314)</f>
        <v>0.625605027880822</v>
      </c>
      <c r="AR337" s="8" t="n">
        <f aca="false">('[1]Sheet1 (4)'!AO337*$BE$3)/(8.314*'[1]Sheet1 (4)'!D337)</f>
        <v>0.0264142892826767</v>
      </c>
      <c r="AS337" s="8" t="n">
        <f aca="false">AQ337+AR337</f>
        <v>0.652019317163499</v>
      </c>
      <c r="AT337" s="11" t="n">
        <f aca="false">EXP(AS337)</f>
        <v>1.91941282156209</v>
      </c>
      <c r="AU337" s="8" t="n">
        <v>1.22290485167767</v>
      </c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8" t="n">
        <v>0.201229054559697</v>
      </c>
    </row>
    <row r="338" customFormat="false" ht="13.8" hidden="false" customHeight="false" outlineLevel="0" collapsed="false">
      <c r="A338" s="3" t="n">
        <v>70</v>
      </c>
      <c r="B338" s="13" t="n">
        <v>0.0001</v>
      </c>
      <c r="C338" s="13" t="n">
        <v>-0.68</v>
      </c>
      <c r="D338" s="13" t="n">
        <v>1774.15</v>
      </c>
      <c r="E338" s="13" t="n">
        <v>0</v>
      </c>
      <c r="F338" s="13" t="n">
        <v>0.0732861138224591</v>
      </c>
      <c r="G338" s="13" t="n">
        <v>0.0876417125114246</v>
      </c>
      <c r="H338" s="13" t="n">
        <v>0.626922795471333</v>
      </c>
      <c r="I338" s="13" t="n">
        <v>0.0150678843671203</v>
      </c>
      <c r="J338" s="13" t="n">
        <v>0.118377287107848</v>
      </c>
      <c r="K338" s="13" t="n">
        <v>0</v>
      </c>
      <c r="L338" s="13" t="n">
        <v>0</v>
      </c>
      <c r="M338" s="13" t="n">
        <v>0.0302359610909779</v>
      </c>
      <c r="N338" s="13" t="n">
        <v>0.0484682456288375</v>
      </c>
      <c r="O338" s="13" t="n">
        <v>0</v>
      </c>
      <c r="P338" s="13" t="n">
        <v>0</v>
      </c>
      <c r="Q338" s="14" t="n">
        <v>0.0484682456288375</v>
      </c>
      <c r="R338" s="14" t="n">
        <v>0.0302359610909779</v>
      </c>
      <c r="S338" s="13" t="n">
        <v>0.615827890895121</v>
      </c>
      <c r="T338" s="13" t="n">
        <v>1.603</v>
      </c>
      <c r="U338" s="15" t="s">
        <v>42</v>
      </c>
      <c r="W338" s="16" t="n">
        <v>-37938.6725056044</v>
      </c>
      <c r="X338" s="16" t="n">
        <f aca="false">-W338/(8.314*D338)</f>
        <v>2.57206402401893</v>
      </c>
      <c r="Y338" s="5" t="n">
        <f aca="false">X338+C338/4 - LN(AN338)</f>
        <v>1.93018715039151</v>
      </c>
      <c r="Z338" s="6" t="n">
        <f aca="false">EXP(Y338)</f>
        <v>6.89079973678134</v>
      </c>
      <c r="AA338" s="8" t="n">
        <v>0</v>
      </c>
      <c r="AB338" s="8" t="n">
        <v>0.0732861138224591</v>
      </c>
      <c r="AC338" s="8" t="n">
        <v>0.0876417125114246</v>
      </c>
      <c r="AD338" s="8" t="n">
        <v>0.626922795471333</v>
      </c>
      <c r="AE338" s="8" t="n">
        <v>0.0150678843671203</v>
      </c>
      <c r="AF338" s="8" t="n">
        <v>0.118377287107848</v>
      </c>
      <c r="AG338" s="8" t="n">
        <v>0</v>
      </c>
      <c r="AH338" s="8" t="n">
        <v>0</v>
      </c>
      <c r="AI338" s="17" t="n">
        <f aca="false">R338</f>
        <v>0.0302359610909779</v>
      </c>
      <c r="AJ338" s="17" t="n">
        <f aca="false">Q338</f>
        <v>0.0484682456288375</v>
      </c>
      <c r="AK338" s="8" t="n">
        <v>0</v>
      </c>
      <c r="AL338" s="8" t="n">
        <v>0</v>
      </c>
      <c r="AM338" s="17" t="n">
        <v>-37938.6725056044</v>
      </c>
      <c r="AN338" s="9" t="n">
        <f aca="false">AJ338/AI338</f>
        <v>1.603</v>
      </c>
      <c r="AO338" s="8" t="n">
        <f aca="false">AI338-AJ338</f>
        <v>-0.0182322845378596</v>
      </c>
      <c r="AP338" s="8" t="n">
        <f aca="false">AA338*$BA$3+AB338*$AW$3+AC338*$AY$3+AD338*$AX$3+AE338*$BB$3+AF338*$AZ$3+AG338*BD339</f>
        <v>3724.27038830082</v>
      </c>
      <c r="AQ338" s="8" t="n">
        <f aca="false">AP338/(D338*8.314)</f>
        <v>0.252488061622412</v>
      </c>
      <c r="AR338" s="8" t="n">
        <f aca="false">('[1]Sheet1 (4)'!AO338*$BE$3)/(8.314*'[1]Sheet1 (4)'!D338)</f>
        <v>0.0175649371220187</v>
      </c>
      <c r="AS338" s="8" t="n">
        <f aca="false">AQ338+AR338</f>
        <v>0.270052998744431</v>
      </c>
      <c r="AT338" s="11" t="n">
        <f aca="false">EXP(AS338)</f>
        <v>1.31003387904418</v>
      </c>
      <c r="AU338" s="8" t="n">
        <v>1.88367561460651</v>
      </c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8" t="n">
        <v>0.633224982246055</v>
      </c>
    </row>
    <row r="339" customFormat="false" ht="13.8" hidden="false" customHeight="false" outlineLevel="0" collapsed="false">
      <c r="A339" s="3" t="n">
        <v>71</v>
      </c>
      <c r="B339" s="13" t="n">
        <v>0.0001</v>
      </c>
      <c r="C339" s="13" t="n">
        <v>-0.68</v>
      </c>
      <c r="D339" s="13" t="n">
        <v>1774.15</v>
      </c>
      <c r="E339" s="13" t="n">
        <v>0</v>
      </c>
      <c r="F339" s="13" t="n">
        <v>0.0635387672814038</v>
      </c>
      <c r="G339" s="13" t="n">
        <v>0.0760923248371335</v>
      </c>
      <c r="H339" s="13" t="n">
        <v>0.564250846664902</v>
      </c>
      <c r="I339" s="13" t="n">
        <v>0.127186655621014</v>
      </c>
      <c r="J339" s="13" t="n">
        <v>0.103082593299267</v>
      </c>
      <c r="K339" s="13" t="n">
        <v>0</v>
      </c>
      <c r="L339" s="13" t="n">
        <v>0</v>
      </c>
      <c r="M339" s="13" t="n">
        <v>0.0174019059979597</v>
      </c>
      <c r="N339" s="13" t="n">
        <v>0.0484469062983199</v>
      </c>
      <c r="O339" s="13" t="n">
        <v>0</v>
      </c>
      <c r="P339" s="13" t="n">
        <v>0</v>
      </c>
      <c r="Q339" s="14" t="n">
        <v>0.0484469062983199</v>
      </c>
      <c r="R339" s="14" t="n">
        <v>0.0174019059979597</v>
      </c>
      <c r="S339" s="13" t="n">
        <v>0.735729386892178</v>
      </c>
      <c r="T339" s="13" t="n">
        <v>2.784</v>
      </c>
      <c r="U339" s="15" t="s">
        <v>42</v>
      </c>
      <c r="W339" s="16" t="n">
        <v>-37938.6725056044</v>
      </c>
      <c r="X339" s="16" t="n">
        <f aca="false">-W339/(8.314*D339)</f>
        <v>2.57206402401893</v>
      </c>
      <c r="Y339" s="5" t="n">
        <f aca="false">X339+C339/4 - LN(AN339)</f>
        <v>1.37817528154675</v>
      </c>
      <c r="Z339" s="6" t="n">
        <f aca="false">EXP(Y339)</f>
        <v>3.96765516453321</v>
      </c>
      <c r="AA339" s="8" t="n">
        <v>0</v>
      </c>
      <c r="AB339" s="8" t="n">
        <v>0.0635387672814038</v>
      </c>
      <c r="AC339" s="8" t="n">
        <v>0.0760923248371335</v>
      </c>
      <c r="AD339" s="8" t="n">
        <v>0.564250846664902</v>
      </c>
      <c r="AE339" s="8" t="n">
        <v>0.127186655621014</v>
      </c>
      <c r="AF339" s="8" t="n">
        <v>0.103082593299267</v>
      </c>
      <c r="AG339" s="8" t="n">
        <v>0</v>
      </c>
      <c r="AH339" s="8" t="n">
        <v>0</v>
      </c>
      <c r="AI339" s="17" t="n">
        <f aca="false">R339</f>
        <v>0.0174019059979597</v>
      </c>
      <c r="AJ339" s="17" t="n">
        <f aca="false">Q339</f>
        <v>0.0484469062983199</v>
      </c>
      <c r="AK339" s="8" t="n">
        <v>0</v>
      </c>
      <c r="AL339" s="8" t="n">
        <v>0</v>
      </c>
      <c r="AM339" s="17" t="n">
        <v>-37938.6725056044</v>
      </c>
      <c r="AN339" s="9" t="n">
        <f aca="false">AJ339/AI339</f>
        <v>2.78400000000001</v>
      </c>
      <c r="AO339" s="8" t="n">
        <f aca="false">AI339-AJ339</f>
        <v>-0.0310450003003602</v>
      </c>
      <c r="AP339" s="8" t="n">
        <f aca="false">AA339*$BA$3+AB339*$AW$3+AC339*$AY$3+AD339*$AX$3+AE339*$BB$3+AF339*$AZ$3+AG339*BD340</f>
        <v>-3497.44096976893</v>
      </c>
      <c r="AQ339" s="8" t="n">
        <f aca="false">AP339/(D339*8.314)</f>
        <v>-0.237110091112009</v>
      </c>
      <c r="AR339" s="8" t="n">
        <f aca="false">('[1]Sheet1 (4)'!AO339*$BE$3)/(8.314*'[1]Sheet1 (4)'!D339)</f>
        <v>0.029908675300484</v>
      </c>
      <c r="AS339" s="8" t="n">
        <f aca="false">AQ339+AR339</f>
        <v>-0.207201415811525</v>
      </c>
      <c r="AT339" s="11" t="n">
        <f aca="false">EXP(AS339)</f>
        <v>0.8128559114653</v>
      </c>
      <c r="AU339" s="8" t="n">
        <v>1.08460201516315</v>
      </c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8" t="n">
        <v>0.0812131134012946</v>
      </c>
    </row>
    <row r="340" customFormat="false" ht="13.8" hidden="false" customHeight="false" outlineLevel="0" collapsed="false">
      <c r="A340" s="3" t="n">
        <v>72</v>
      </c>
      <c r="B340" s="13" t="n">
        <v>0.0001</v>
      </c>
      <c r="C340" s="13" t="n">
        <v>-0.68</v>
      </c>
      <c r="D340" s="13" t="n">
        <v>1774.15</v>
      </c>
      <c r="E340" s="13" t="n">
        <v>0</v>
      </c>
      <c r="F340" s="13" t="n">
        <v>0.0596243355617897</v>
      </c>
      <c r="G340" s="13" t="n">
        <v>0.0717569200743629</v>
      </c>
      <c r="H340" s="13" t="n">
        <v>0.534872305554297</v>
      </c>
      <c r="I340" s="13" t="n">
        <v>0.175012958479241</v>
      </c>
      <c r="J340" s="13" t="n">
        <v>0.0962041790282695</v>
      </c>
      <c r="K340" s="13" t="n">
        <v>0</v>
      </c>
      <c r="L340" s="13" t="n">
        <v>0</v>
      </c>
      <c r="M340" s="13" t="n">
        <v>0.0141789798870837</v>
      </c>
      <c r="N340" s="13" t="n">
        <v>0.0483503214149555</v>
      </c>
      <c r="O340" s="13" t="n">
        <v>0</v>
      </c>
      <c r="P340" s="13" t="n">
        <v>0</v>
      </c>
      <c r="Q340" s="14" t="n">
        <v>0.0483503214149555</v>
      </c>
      <c r="R340" s="14" t="n">
        <v>0.0141789798870837</v>
      </c>
      <c r="S340" s="13" t="n">
        <v>0.773242630385487</v>
      </c>
      <c r="T340" s="13" t="n">
        <v>3.41</v>
      </c>
      <c r="U340" s="15" t="s">
        <v>42</v>
      </c>
      <c r="W340" s="16" t="n">
        <v>-37938.6725056044</v>
      </c>
      <c r="X340" s="16" t="n">
        <f aca="false">-W340/(8.314*D340)</f>
        <v>2.57206402401893</v>
      </c>
      <c r="Y340" s="5" t="n">
        <f aca="false">X340+C340/4 - LN(AN340)</f>
        <v>1.1753517327235</v>
      </c>
      <c r="Z340" s="6" t="n">
        <f aca="false">EXP(Y340)</f>
        <v>3.23928210500306</v>
      </c>
      <c r="AA340" s="8" t="n">
        <v>0</v>
      </c>
      <c r="AB340" s="8" t="n">
        <v>0.0596243355617897</v>
      </c>
      <c r="AC340" s="8" t="n">
        <v>0.0717569200743629</v>
      </c>
      <c r="AD340" s="8" t="n">
        <v>0.534872305554297</v>
      </c>
      <c r="AE340" s="8" t="n">
        <v>0.175012958479241</v>
      </c>
      <c r="AF340" s="8" t="n">
        <v>0.0962041790282695</v>
      </c>
      <c r="AG340" s="8" t="n">
        <v>0</v>
      </c>
      <c r="AH340" s="8" t="n">
        <v>0</v>
      </c>
      <c r="AI340" s="17" t="n">
        <f aca="false">R340</f>
        <v>0.0141789798870837</v>
      </c>
      <c r="AJ340" s="17" t="n">
        <f aca="false">Q340</f>
        <v>0.0483503214149555</v>
      </c>
      <c r="AK340" s="8" t="n">
        <v>0</v>
      </c>
      <c r="AL340" s="8" t="n">
        <v>0</v>
      </c>
      <c r="AM340" s="17" t="n">
        <v>-37938.6725056044</v>
      </c>
      <c r="AN340" s="9" t="n">
        <f aca="false">AJ340/AI340</f>
        <v>3.41000000000001</v>
      </c>
      <c r="AO340" s="8" t="n">
        <f aca="false">AI340-AJ340</f>
        <v>-0.0341713415278718</v>
      </c>
      <c r="AP340" s="8" t="n">
        <f aca="false">AA340*$BA$3+AB340*$AW$3+AC340*$AY$3+AD340*$AX$3+AE340*$BB$3+AF340*$AZ$3+AG340*BD341</f>
        <v>-6528.67785407603</v>
      </c>
      <c r="AQ340" s="8" t="n">
        <f aca="false">AP340/(D340*8.314)</f>
        <v>-0.442613732212098</v>
      </c>
      <c r="AR340" s="8" t="n">
        <f aca="false">('[1]Sheet1 (4)'!AO340*$BE$3)/(8.314*'[1]Sheet1 (4)'!D340)</f>
        <v>0.0329205845853126</v>
      </c>
      <c r="AS340" s="8" t="n">
        <f aca="false">AQ340+AR340</f>
        <v>-0.409693147626785</v>
      </c>
      <c r="AT340" s="11" t="n">
        <f aca="false">EXP(AS340)</f>
        <v>0.66385392403787</v>
      </c>
      <c r="AU340" s="8" t="n">
        <v>0.885493258127337</v>
      </c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8" t="n">
        <v>-0.121610435421958</v>
      </c>
    </row>
    <row r="341" customFormat="false" ht="13.8" hidden="false" customHeight="false" outlineLevel="0" collapsed="false">
      <c r="A341" s="3" t="n">
        <v>73</v>
      </c>
      <c r="B341" s="13" t="n">
        <v>0.0001</v>
      </c>
      <c r="C341" s="13" t="n">
        <v>-0.68</v>
      </c>
      <c r="D341" s="13" t="n">
        <v>1774.15</v>
      </c>
      <c r="E341" s="13" t="n">
        <v>0</v>
      </c>
      <c r="F341" s="13" t="n">
        <v>0.185852152502349</v>
      </c>
      <c r="G341" s="13" t="n">
        <v>0.127897556801721</v>
      </c>
      <c r="H341" s="13" t="n">
        <v>0.565288790746371</v>
      </c>
      <c r="I341" s="13" t="n">
        <v>0.0512355211602694</v>
      </c>
      <c r="J341" s="13" t="n">
        <v>9.8626699481187E-005</v>
      </c>
      <c r="K341" s="13" t="n">
        <v>0</v>
      </c>
      <c r="L341" s="13" t="n">
        <v>0</v>
      </c>
      <c r="M341" s="13" t="n">
        <v>0.0307405527990323</v>
      </c>
      <c r="N341" s="13" t="n">
        <v>0.0388867992907759</v>
      </c>
      <c r="O341" s="13" t="n">
        <v>0</v>
      </c>
      <c r="P341" s="13" t="n">
        <v>0</v>
      </c>
      <c r="Q341" s="14" t="n">
        <v>0.0388867992907759</v>
      </c>
      <c r="R341" s="14" t="n">
        <v>0.0307405527990323</v>
      </c>
      <c r="S341" s="13" t="n">
        <v>0.558498896247241</v>
      </c>
      <c r="T341" s="13" t="n">
        <v>1.265</v>
      </c>
      <c r="U341" s="15" t="s">
        <v>42</v>
      </c>
      <c r="W341" s="16" t="n">
        <v>-37938.6725056044</v>
      </c>
      <c r="X341" s="16" t="n">
        <f aca="false">-W341/(8.314*D341)</f>
        <v>2.57206402401893</v>
      </c>
      <c r="Y341" s="5" t="n">
        <f aca="false">X341+C341/4 - LN(AN341)</f>
        <v>2.16699190183944</v>
      </c>
      <c r="Z341" s="6" t="n">
        <f aca="false">EXP(Y341)</f>
        <v>8.73197784826914</v>
      </c>
      <c r="AA341" s="8" t="n">
        <v>0</v>
      </c>
      <c r="AB341" s="8" t="n">
        <v>0.185852152502349</v>
      </c>
      <c r="AC341" s="8" t="n">
        <v>0.127897556801721</v>
      </c>
      <c r="AD341" s="8" t="n">
        <v>0.565288790746371</v>
      </c>
      <c r="AE341" s="8" t="n">
        <v>0.0512355211602694</v>
      </c>
      <c r="AF341" s="8" t="n">
        <v>9.8626699481187E-005</v>
      </c>
      <c r="AG341" s="8" t="n">
        <v>0</v>
      </c>
      <c r="AH341" s="8" t="n">
        <v>0</v>
      </c>
      <c r="AI341" s="17" t="n">
        <f aca="false">R341</f>
        <v>0.0307405527990323</v>
      </c>
      <c r="AJ341" s="17" t="n">
        <f aca="false">Q341</f>
        <v>0.0388867992907759</v>
      </c>
      <c r="AK341" s="8" t="n">
        <v>0</v>
      </c>
      <c r="AL341" s="8" t="n">
        <v>0</v>
      </c>
      <c r="AM341" s="17" t="n">
        <v>-37938.6725056044</v>
      </c>
      <c r="AN341" s="9" t="n">
        <f aca="false">AJ341/AI341</f>
        <v>1.265</v>
      </c>
      <c r="AO341" s="8" t="n">
        <f aca="false">AI341-AJ341</f>
        <v>-0.0081462464917436</v>
      </c>
      <c r="AP341" s="8" t="n">
        <f aca="false">AA341*$BA$3+AB341*$AW$3+AC341*$AY$3+AD341*$AX$3+AE341*$BB$3+AF341*$AZ$3+AG341*BD342</f>
        <v>17531.364425979</v>
      </c>
      <c r="AQ341" s="8" t="n">
        <f aca="false">AP341/(D341*8.314)</f>
        <v>1.18854426773538</v>
      </c>
      <c r="AR341" s="8" t="n">
        <f aca="false">('[1]Sheet1 (4)'!AO341*$BE$3)/(8.314*'[1]Sheet1 (4)'!D341)</f>
        <v>0.00784807340576639</v>
      </c>
      <c r="AS341" s="8" t="n">
        <f aca="false">AQ341+AR341</f>
        <v>1.19639234114115</v>
      </c>
      <c r="AT341" s="11" t="n">
        <f aca="false">EXP(AS341)</f>
        <v>3.30816065354581</v>
      </c>
      <c r="AU341" s="8" t="n">
        <v>2.3869818262563</v>
      </c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8" t="n">
        <v>0.870029733693985</v>
      </c>
    </row>
    <row r="342" customFormat="false" ht="13.8" hidden="false" customHeight="false" outlineLevel="0" collapsed="false">
      <c r="A342" s="3" t="n">
        <v>74</v>
      </c>
      <c r="B342" s="13" t="n">
        <v>0.0001</v>
      </c>
      <c r="C342" s="13" t="n">
        <v>-0.68</v>
      </c>
      <c r="D342" s="13" t="n">
        <v>1774.15</v>
      </c>
      <c r="E342" s="13" t="n">
        <v>0</v>
      </c>
      <c r="F342" s="13" t="n">
        <v>0.168225268778809</v>
      </c>
      <c r="G342" s="13" t="n">
        <v>0.117018805640742</v>
      </c>
      <c r="H342" s="13" t="n">
        <v>0.511474169517345</v>
      </c>
      <c r="I342" s="13" t="n">
        <v>0.140957066095846</v>
      </c>
      <c r="J342" s="13" t="n">
        <v>0.000195542565127059</v>
      </c>
      <c r="K342" s="13" t="n">
        <v>0</v>
      </c>
      <c r="L342" s="13" t="n">
        <v>0</v>
      </c>
      <c r="M342" s="13" t="n">
        <v>0.0197047724079069</v>
      </c>
      <c r="N342" s="13" t="n">
        <v>0.0424243749942236</v>
      </c>
      <c r="O342" s="13" t="n">
        <v>0</v>
      </c>
      <c r="P342" s="13" t="n">
        <v>0</v>
      </c>
      <c r="Q342" s="14" t="n">
        <v>0.0424243749942236</v>
      </c>
      <c r="R342" s="14" t="n">
        <v>0.0197047724079069</v>
      </c>
      <c r="S342" s="13" t="n">
        <v>0.682841738027276</v>
      </c>
      <c r="T342" s="13" t="n">
        <v>2.153</v>
      </c>
      <c r="U342" s="15" t="s">
        <v>42</v>
      </c>
      <c r="W342" s="16" t="n">
        <v>-37938.6725056044</v>
      </c>
      <c r="X342" s="16" t="n">
        <f aca="false">-W342/(8.314*D342)</f>
        <v>2.57206402401893</v>
      </c>
      <c r="Y342" s="5" t="n">
        <f aca="false">X342+C342/4 - LN(AN342)</f>
        <v>1.6352018056367</v>
      </c>
      <c r="Z342" s="6" t="n">
        <f aca="false">EXP(Y342)</f>
        <v>5.13049325502112</v>
      </c>
      <c r="AA342" s="8" t="n">
        <v>0</v>
      </c>
      <c r="AB342" s="8" t="n">
        <v>0.168225268778809</v>
      </c>
      <c r="AC342" s="8" t="n">
        <v>0.117018805640742</v>
      </c>
      <c r="AD342" s="8" t="n">
        <v>0.511474169517345</v>
      </c>
      <c r="AE342" s="8" t="n">
        <v>0.140957066095846</v>
      </c>
      <c r="AF342" s="8" t="n">
        <v>0.000195542565127059</v>
      </c>
      <c r="AG342" s="8" t="n">
        <v>0</v>
      </c>
      <c r="AH342" s="8" t="n">
        <v>0</v>
      </c>
      <c r="AI342" s="17" t="n">
        <f aca="false">R342</f>
        <v>0.0197047724079069</v>
      </c>
      <c r="AJ342" s="17" t="n">
        <f aca="false">Q342</f>
        <v>0.0424243749942236</v>
      </c>
      <c r="AK342" s="8" t="n">
        <v>0</v>
      </c>
      <c r="AL342" s="8" t="n">
        <v>0</v>
      </c>
      <c r="AM342" s="17" t="n">
        <v>-37938.6725056044</v>
      </c>
      <c r="AN342" s="9" t="n">
        <f aca="false">AJ342/AI342</f>
        <v>2.153</v>
      </c>
      <c r="AO342" s="8" t="n">
        <f aca="false">AI342-AJ342</f>
        <v>-0.0227196025863167</v>
      </c>
      <c r="AP342" s="8" t="n">
        <f aca="false">AA342*$BA$3+AB342*$AW$3+AC342*$AY$3+AD342*$AX$3+AE342*$BB$3+AF342*$AZ$3+AG342*BD343</f>
        <v>10277.2232354789</v>
      </c>
      <c r="AQ342" s="8" t="n">
        <f aca="false">AP342/(D342*8.314)</f>
        <v>0.696747524491846</v>
      </c>
      <c r="AR342" s="8" t="n">
        <f aca="false">('[1]Sheet1 (4)'!AO342*$BE$3)/(8.314*'[1]Sheet1 (4)'!D342)</f>
        <v>0.0218880080572039</v>
      </c>
      <c r="AS342" s="8" t="n">
        <f aca="false">AQ342+AR342</f>
        <v>0.71863553254905</v>
      </c>
      <c r="AT342" s="11" t="n">
        <f aca="false">EXP(AS342)</f>
        <v>2.05163191497081</v>
      </c>
      <c r="AU342" s="8" t="n">
        <v>1.40247654910089</v>
      </c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8" t="n">
        <v>0.338239637491243</v>
      </c>
    </row>
    <row r="343" customFormat="false" ht="13.8" hidden="false" customHeight="false" outlineLevel="0" collapsed="false">
      <c r="A343" s="3" t="n">
        <v>75</v>
      </c>
      <c r="B343" s="13" t="n">
        <v>0.0001</v>
      </c>
      <c r="C343" s="13" t="n">
        <v>-0.68</v>
      </c>
      <c r="D343" s="13" t="n">
        <v>1774.15</v>
      </c>
      <c r="E343" s="13" t="n">
        <v>0</v>
      </c>
      <c r="F343" s="13" t="n">
        <v>0.162329041490249</v>
      </c>
      <c r="G343" s="13" t="n">
        <v>0.109873310635692</v>
      </c>
      <c r="H343" s="13" t="n">
        <v>0.483235158321015</v>
      </c>
      <c r="I343" s="13" t="n">
        <v>0.185357322834277</v>
      </c>
      <c r="J343" s="13" t="n">
        <v>9.68665959483526E-005</v>
      </c>
      <c r="K343" s="13" t="n">
        <v>0</v>
      </c>
      <c r="L343" s="13" t="n">
        <v>0</v>
      </c>
      <c r="M343" s="13" t="n">
        <v>0.0154048215071196</v>
      </c>
      <c r="N343" s="13" t="n">
        <v>0.0437034786156983</v>
      </c>
      <c r="O343" s="13" t="n">
        <v>0</v>
      </c>
      <c r="P343" s="13" t="n">
        <v>0</v>
      </c>
      <c r="Q343" s="14" t="n">
        <v>0.0437034786156983</v>
      </c>
      <c r="R343" s="14" t="n">
        <v>0.0154048215071196</v>
      </c>
      <c r="S343" s="13" t="n">
        <v>0.739379723742507</v>
      </c>
      <c r="T343" s="13" t="n">
        <v>2.837</v>
      </c>
      <c r="U343" s="15" t="s">
        <v>42</v>
      </c>
      <c r="W343" s="16" t="n">
        <v>-37938.6725056044</v>
      </c>
      <c r="X343" s="16" t="n">
        <f aca="false">-W343/(8.314*D343)</f>
        <v>2.57206402401893</v>
      </c>
      <c r="Y343" s="5" t="n">
        <f aca="false">X343+C343/4 - LN(AN343)</f>
        <v>1.35931686819221</v>
      </c>
      <c r="Z343" s="6" t="n">
        <f aca="false">EXP(Y343)</f>
        <v>3.89353259713094</v>
      </c>
      <c r="AA343" s="8" t="n">
        <v>0</v>
      </c>
      <c r="AB343" s="8" t="n">
        <v>0.162329041490249</v>
      </c>
      <c r="AC343" s="8" t="n">
        <v>0.109873310635692</v>
      </c>
      <c r="AD343" s="8" t="n">
        <v>0.483235158321015</v>
      </c>
      <c r="AE343" s="8" t="n">
        <v>0.185357322834277</v>
      </c>
      <c r="AF343" s="8" t="n">
        <v>9.68665959483526E-005</v>
      </c>
      <c r="AG343" s="8" t="n">
        <v>0</v>
      </c>
      <c r="AH343" s="8" t="n">
        <v>0</v>
      </c>
      <c r="AI343" s="17" t="n">
        <f aca="false">R343</f>
        <v>0.0154048215071196</v>
      </c>
      <c r="AJ343" s="17" t="n">
        <f aca="false">Q343</f>
        <v>0.0437034786156983</v>
      </c>
      <c r="AK343" s="8" t="n">
        <v>0</v>
      </c>
      <c r="AL343" s="8" t="n">
        <v>0</v>
      </c>
      <c r="AM343" s="17" t="n">
        <v>-37938.6725056044</v>
      </c>
      <c r="AN343" s="9" t="n">
        <f aca="false">AJ343/AI343</f>
        <v>2.837</v>
      </c>
      <c r="AO343" s="8" t="n">
        <f aca="false">AI343-AJ343</f>
        <v>-0.0282986571085787</v>
      </c>
      <c r="AP343" s="8" t="n">
        <f aca="false">AA343*$BA$3+AB343*$AW$3+AC343*$AY$3+AD343*$AX$3+AE343*$BB$3+AF343*$AZ$3+AG343*BD344</f>
        <v>6810.399399716</v>
      </c>
      <c r="AQ343" s="8" t="n">
        <f aca="false">AP343/(D343*8.314)</f>
        <v>0.46171313143922</v>
      </c>
      <c r="AR343" s="8" t="n">
        <f aca="false">('[1]Sheet1 (4)'!AO343*$BE$3)/(8.314*'[1]Sheet1 (4)'!D343)</f>
        <v>0.0272628551686757</v>
      </c>
      <c r="AS343" s="8" t="n">
        <f aca="false">AQ343+AR343</f>
        <v>0.488975986607896</v>
      </c>
      <c r="AT343" s="11" t="n">
        <f aca="false">EXP(AS343)</f>
        <v>1.63064556182014</v>
      </c>
      <c r="AU343" s="8" t="n">
        <v>1.06433979915905</v>
      </c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8" t="n">
        <v>0.0623547000467555</v>
      </c>
    </row>
    <row r="344" customFormat="false" ht="13.8" hidden="false" customHeight="false" outlineLevel="0" collapsed="false">
      <c r="A344" s="3" t="n">
        <v>76</v>
      </c>
      <c r="B344" s="13" t="n">
        <v>0.0001</v>
      </c>
      <c r="C344" s="13" t="n">
        <v>-0.68</v>
      </c>
      <c r="D344" s="13" t="n">
        <v>1774.15</v>
      </c>
      <c r="E344" s="13" t="n">
        <v>0</v>
      </c>
      <c r="F344" s="13" t="n">
        <v>0.0713356181185986</v>
      </c>
      <c r="G344" s="13" t="n">
        <v>0.0858653618650438</v>
      </c>
      <c r="H344" s="13" t="n">
        <v>0.629985710486834</v>
      </c>
      <c r="I344" s="13" t="n">
        <v>0.0209391566861366</v>
      </c>
      <c r="J344" s="13" t="n">
        <v>0.116570303077185</v>
      </c>
      <c r="K344" s="13" t="n">
        <v>0</v>
      </c>
      <c r="L344" s="13" t="n">
        <v>0</v>
      </c>
      <c r="M344" s="13" t="n">
        <v>0.0280356849464638</v>
      </c>
      <c r="N344" s="13" t="n">
        <v>0.0472681648197379</v>
      </c>
      <c r="O344" s="13" t="n">
        <v>0</v>
      </c>
      <c r="P344" s="13" t="n">
        <v>0</v>
      </c>
      <c r="Q344" s="14" t="n">
        <v>0.0472681648197379</v>
      </c>
      <c r="R344" s="14" t="n">
        <v>0.0280356849464638</v>
      </c>
      <c r="S344" s="13" t="n">
        <v>0.627699180938198</v>
      </c>
      <c r="T344" s="13" t="n">
        <v>1.686</v>
      </c>
      <c r="U344" s="15" t="s">
        <v>42</v>
      </c>
      <c r="W344" s="16" t="n">
        <v>-37938.6725056044</v>
      </c>
      <c r="X344" s="16" t="n">
        <f aca="false">-W344/(8.314*D344)</f>
        <v>2.57206402401893</v>
      </c>
      <c r="Y344" s="5" t="n">
        <f aca="false">X344+C344/4 - LN(AN344)</f>
        <v>1.87970516443926</v>
      </c>
      <c r="Z344" s="6" t="n">
        <f aca="false">EXP(Y344)</f>
        <v>6.55157294072389</v>
      </c>
      <c r="AA344" s="8" t="n">
        <v>0</v>
      </c>
      <c r="AB344" s="8" t="n">
        <v>0.0713356181185986</v>
      </c>
      <c r="AC344" s="8" t="n">
        <v>0.0858653618650438</v>
      </c>
      <c r="AD344" s="8" t="n">
        <v>0.629985710486834</v>
      </c>
      <c r="AE344" s="8" t="n">
        <v>0.0209391566861366</v>
      </c>
      <c r="AF344" s="8" t="n">
        <v>0.116570303077185</v>
      </c>
      <c r="AG344" s="8" t="n">
        <v>0</v>
      </c>
      <c r="AH344" s="8" t="n">
        <v>0</v>
      </c>
      <c r="AI344" s="17" t="n">
        <f aca="false">R344</f>
        <v>0.0280356849464638</v>
      </c>
      <c r="AJ344" s="17" t="n">
        <f aca="false">Q344</f>
        <v>0.0472681648197379</v>
      </c>
      <c r="AK344" s="8" t="n">
        <v>0</v>
      </c>
      <c r="AL344" s="8" t="n">
        <v>0</v>
      </c>
      <c r="AM344" s="17" t="n">
        <v>-37938.6725056044</v>
      </c>
      <c r="AN344" s="9" t="n">
        <f aca="false">AJ344/AI344</f>
        <v>1.686</v>
      </c>
      <c r="AO344" s="8" t="n">
        <f aca="false">AI344-AJ344</f>
        <v>-0.0192324798732741</v>
      </c>
      <c r="AP344" s="8" t="n">
        <f aca="false">AA344*$BA$3+AB344*$AW$3+AC344*$AY$3+AD344*$AX$3+AE344*$BB$3+AF344*$AZ$3+AG344*BD345</f>
        <v>3286.97532405154</v>
      </c>
      <c r="AQ344" s="8" t="n">
        <f aca="false">AP344/(D344*8.314)</f>
        <v>0.222841507635304</v>
      </c>
      <c r="AR344" s="8" t="n">
        <f aca="false">('[1]Sheet1 (4)'!AO344*$BE$3)/(8.314*'[1]Sheet1 (4)'!D344)</f>
        <v>0.0185285227955425</v>
      </c>
      <c r="AS344" s="8" t="n">
        <f aca="false">AQ344+AR344</f>
        <v>0.241370030430846</v>
      </c>
      <c r="AT344" s="11" t="n">
        <f aca="false">EXP(AS344)</f>
        <v>1.27299199394432</v>
      </c>
      <c r="AU344" s="8" t="n">
        <v>1.7909442527961</v>
      </c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8" t="n">
        <v>0.582742996293808</v>
      </c>
    </row>
    <row r="345" customFormat="false" ht="13.8" hidden="false" customHeight="false" outlineLevel="0" collapsed="false">
      <c r="A345" s="3" t="n">
        <v>77</v>
      </c>
      <c r="B345" s="13" t="n">
        <v>0.0001</v>
      </c>
      <c r="C345" s="13" t="n">
        <v>-0.68</v>
      </c>
      <c r="D345" s="13" t="n">
        <v>1774.15</v>
      </c>
      <c r="E345" s="13" t="n">
        <v>0</v>
      </c>
      <c r="F345" s="13" t="n">
        <v>0.0644877385399875</v>
      </c>
      <c r="G345" s="13" t="n">
        <v>0.0770507238942337</v>
      </c>
      <c r="H345" s="13" t="n">
        <v>0.572107257277543</v>
      </c>
      <c r="I345" s="13" t="n">
        <v>0.112577751400897</v>
      </c>
      <c r="J345" s="13" t="n">
        <v>0.105769739794348</v>
      </c>
      <c r="K345" s="13" t="n">
        <v>0</v>
      </c>
      <c r="L345" s="13" t="n">
        <v>0</v>
      </c>
      <c r="M345" s="13" t="n">
        <v>0.0193917277139979</v>
      </c>
      <c r="N345" s="13" t="n">
        <v>0.0486150613789927</v>
      </c>
      <c r="O345" s="13" t="n">
        <v>0</v>
      </c>
      <c r="P345" s="13" t="n">
        <v>0</v>
      </c>
      <c r="Q345" s="14" t="n">
        <v>0.0486150613789927</v>
      </c>
      <c r="R345" s="14" t="n">
        <v>0.0193917277139979</v>
      </c>
      <c r="S345" s="13" t="n">
        <v>0.714856002281152</v>
      </c>
      <c r="T345" s="13" t="n">
        <v>2.507</v>
      </c>
      <c r="U345" s="15" t="s">
        <v>42</v>
      </c>
      <c r="W345" s="16" t="n">
        <v>-37938.6725056044</v>
      </c>
      <c r="X345" s="16" t="n">
        <f aca="false">-W345/(8.314*D345)</f>
        <v>2.57206402401893</v>
      </c>
      <c r="Y345" s="5" t="n">
        <f aca="false">X345+C345/4 - LN(AN345)</f>
        <v>1.48297720484277</v>
      </c>
      <c r="Z345" s="6" t="n">
        <f aca="false">EXP(Y345)</f>
        <v>4.40604386839269</v>
      </c>
      <c r="AA345" s="8" t="n">
        <v>0</v>
      </c>
      <c r="AB345" s="8" t="n">
        <v>0.0644877385399875</v>
      </c>
      <c r="AC345" s="8" t="n">
        <v>0.0770507238942337</v>
      </c>
      <c r="AD345" s="8" t="n">
        <v>0.572107257277543</v>
      </c>
      <c r="AE345" s="8" t="n">
        <v>0.112577751400897</v>
      </c>
      <c r="AF345" s="8" t="n">
        <v>0.105769739794348</v>
      </c>
      <c r="AG345" s="8" t="n">
        <v>0</v>
      </c>
      <c r="AH345" s="8" t="n">
        <v>0</v>
      </c>
      <c r="AI345" s="17" t="n">
        <f aca="false">R345</f>
        <v>0.0193917277139979</v>
      </c>
      <c r="AJ345" s="17" t="n">
        <f aca="false">Q345</f>
        <v>0.0486150613789927</v>
      </c>
      <c r="AK345" s="8" t="n">
        <v>0</v>
      </c>
      <c r="AL345" s="8" t="n">
        <v>0</v>
      </c>
      <c r="AM345" s="17" t="n">
        <v>-37938.6725056044</v>
      </c>
      <c r="AN345" s="9" t="n">
        <f aca="false">AJ345/AI345</f>
        <v>2.507</v>
      </c>
      <c r="AO345" s="8" t="n">
        <f aca="false">AI345-AJ345</f>
        <v>-0.0292233336649948</v>
      </c>
      <c r="AP345" s="8" t="n">
        <f aca="false">AA345*$BA$3+AB345*$AW$3+AC345*$AY$3+AD345*$AX$3+AE345*$BB$3+AF345*$AZ$3+AG345*BD346</f>
        <v>-2642.63062797106</v>
      </c>
      <c r="AQ345" s="8" t="n">
        <f aca="false">AP345/(D345*8.314)</f>
        <v>-0.179157959888313</v>
      </c>
      <c r="AR345" s="8" t="n">
        <f aca="false">('[1]Sheet1 (4)'!AO345*$BE$3)/(8.314*'[1]Sheet1 (4)'!D345)</f>
        <v>0.028153686240225</v>
      </c>
      <c r="AS345" s="8" t="n">
        <f aca="false">AQ345+AR345</f>
        <v>-0.151004273648088</v>
      </c>
      <c r="AT345" s="11" t="n">
        <f aca="false">EXP(AS345)</f>
        <v>0.859844023980584</v>
      </c>
      <c r="AU345" s="8" t="n">
        <v>1.20444037104676</v>
      </c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8" t="n">
        <v>0.186015036697314</v>
      </c>
    </row>
    <row r="346" customFormat="false" ht="13.8" hidden="false" customHeight="false" outlineLevel="0" collapsed="false">
      <c r="A346" s="3" t="n">
        <v>78</v>
      </c>
      <c r="B346" s="13" t="n">
        <v>0.0001</v>
      </c>
      <c r="C346" s="13" t="n">
        <v>-0.68</v>
      </c>
      <c r="D346" s="13" t="n">
        <v>1774.15</v>
      </c>
      <c r="E346" s="13" t="n">
        <v>0</v>
      </c>
      <c r="F346" s="13" t="n">
        <v>0.0630671566587576</v>
      </c>
      <c r="G346" s="13" t="n">
        <v>0.0748681178328611</v>
      </c>
      <c r="H346" s="13" t="n">
        <v>0.557140779110624</v>
      </c>
      <c r="I346" s="13" t="n">
        <v>0.137221309375943</v>
      </c>
      <c r="J346" s="13" t="n">
        <v>0.102020400477402</v>
      </c>
      <c r="K346" s="13" t="n">
        <v>0</v>
      </c>
      <c r="L346" s="13" t="n">
        <v>0</v>
      </c>
      <c r="M346" s="13" t="n">
        <v>0.0168762169949673</v>
      </c>
      <c r="N346" s="13" t="n">
        <v>0.0488060195494453</v>
      </c>
      <c r="O346" s="13" t="n">
        <v>0</v>
      </c>
      <c r="P346" s="13" t="n">
        <v>0</v>
      </c>
      <c r="Q346" s="14" t="n">
        <v>0.0488060195494453</v>
      </c>
      <c r="R346" s="14" t="n">
        <v>0.0168762169949673</v>
      </c>
      <c r="S346" s="13" t="n">
        <v>0.743062692702981</v>
      </c>
      <c r="T346" s="13" t="n">
        <v>2.892</v>
      </c>
      <c r="U346" s="15" t="s">
        <v>42</v>
      </c>
      <c r="W346" s="16" t="n">
        <v>-37938.6725056044</v>
      </c>
      <c r="X346" s="16" t="n">
        <f aca="false">-W346/(8.314*D346)</f>
        <v>2.57206402401893</v>
      </c>
      <c r="Y346" s="5" t="n">
        <f aca="false">X346+C346/4 - LN(AN346)</f>
        <v>1.34011571972241</v>
      </c>
      <c r="Z346" s="6" t="n">
        <f aca="false">EXP(Y346)</f>
        <v>3.81948546959215</v>
      </c>
      <c r="AA346" s="8" t="n">
        <v>0</v>
      </c>
      <c r="AB346" s="8" t="n">
        <v>0.0630671566587576</v>
      </c>
      <c r="AC346" s="8" t="n">
        <v>0.0748681178328611</v>
      </c>
      <c r="AD346" s="8" t="n">
        <v>0.557140779110624</v>
      </c>
      <c r="AE346" s="8" t="n">
        <v>0.137221309375943</v>
      </c>
      <c r="AF346" s="8" t="n">
        <v>0.102020400477402</v>
      </c>
      <c r="AG346" s="8" t="n">
        <v>0</v>
      </c>
      <c r="AH346" s="8" t="n">
        <v>0</v>
      </c>
      <c r="AI346" s="17" t="n">
        <f aca="false">R346</f>
        <v>0.0168762169949673</v>
      </c>
      <c r="AJ346" s="17" t="n">
        <f aca="false">Q346</f>
        <v>0.0488060195494453</v>
      </c>
      <c r="AK346" s="8" t="n">
        <v>0</v>
      </c>
      <c r="AL346" s="8" t="n">
        <v>0</v>
      </c>
      <c r="AM346" s="17" t="n">
        <v>-37938.6725056044</v>
      </c>
      <c r="AN346" s="9" t="n">
        <f aca="false">AJ346/AI346</f>
        <v>2.89199999999999</v>
      </c>
      <c r="AO346" s="8" t="n">
        <f aca="false">AI346-AJ346</f>
        <v>-0.031929802554478</v>
      </c>
      <c r="AP346" s="8" t="n">
        <f aca="false">AA346*$BA$3+AB346*$AW$3+AC346*$AY$3+AD346*$AX$3+AE346*$BB$3+AF346*$AZ$3+AG346*BD347</f>
        <v>-4148.8051517674</v>
      </c>
      <c r="AQ346" s="8" t="n">
        <f aca="false">AP346/(D346*8.314)</f>
        <v>-0.281269527075545</v>
      </c>
      <c r="AR346" s="8" t="n">
        <f aca="false">('[1]Sheet1 (4)'!AO346*$BE$3)/(8.314*'[1]Sheet1 (4)'!D346)</f>
        <v>0.0307610915693683</v>
      </c>
      <c r="AS346" s="8" t="n">
        <f aca="false">AQ346+AR346</f>
        <v>-0.250508435506177</v>
      </c>
      <c r="AT346" s="11" t="n">
        <f aca="false">EXP(AS346)</f>
        <v>0.778404913746591</v>
      </c>
      <c r="AU346" s="8" t="n">
        <v>1.04409820546827</v>
      </c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8" t="n">
        <v>0.0431535515769541</v>
      </c>
    </row>
    <row r="347" customFormat="false" ht="13.8" hidden="false" customHeight="false" outlineLevel="0" collapsed="false">
      <c r="A347" s="3" t="n">
        <v>79</v>
      </c>
      <c r="B347" s="13" t="n">
        <v>0.0001</v>
      </c>
      <c r="C347" s="13" t="n">
        <v>-0.68</v>
      </c>
      <c r="D347" s="13" t="n">
        <v>1774.15</v>
      </c>
      <c r="E347" s="13" t="n">
        <v>0</v>
      </c>
      <c r="F347" s="13" t="n">
        <v>0.185962012121145</v>
      </c>
      <c r="G347" s="13" t="n">
        <v>0.128163594955107</v>
      </c>
      <c r="H347" s="13" t="n">
        <v>0.576611377861744</v>
      </c>
      <c r="I347" s="13" t="n">
        <v>0.0403906852568089</v>
      </c>
      <c r="J347" s="13" t="n">
        <v>9.88318516800302E-005</v>
      </c>
      <c r="K347" s="13" t="n">
        <v>0</v>
      </c>
      <c r="L347" s="13" t="n">
        <v>0</v>
      </c>
      <c r="M347" s="13" t="n">
        <v>0.0325786347482307</v>
      </c>
      <c r="N347" s="13" t="n">
        <v>0.0361948632052843</v>
      </c>
      <c r="O347" s="13" t="n">
        <v>0</v>
      </c>
      <c r="P347" s="13" t="n">
        <v>0</v>
      </c>
      <c r="Q347" s="14" t="n">
        <v>0.0361948632052843</v>
      </c>
      <c r="R347" s="14" t="n">
        <v>0.0325786347482307</v>
      </c>
      <c r="S347" s="13" t="n">
        <v>0.526290857413548</v>
      </c>
      <c r="T347" s="13" t="n">
        <v>1.111</v>
      </c>
      <c r="U347" s="15" t="s">
        <v>42</v>
      </c>
      <c r="W347" s="16" t="n">
        <v>-37938.6725056044</v>
      </c>
      <c r="X347" s="16" t="n">
        <f aca="false">-W347/(8.314*D347)</f>
        <v>2.57206402401893</v>
      </c>
      <c r="Y347" s="5" t="n">
        <f aca="false">X347+C347/4 - LN(AN347)</f>
        <v>2.29680351336143</v>
      </c>
      <c r="Z347" s="6" t="n">
        <f aca="false">EXP(Y347)</f>
        <v>9.94235101535596</v>
      </c>
      <c r="AA347" s="8" t="n">
        <v>0</v>
      </c>
      <c r="AB347" s="8" t="n">
        <v>0.185962012121145</v>
      </c>
      <c r="AC347" s="8" t="n">
        <v>0.128163594955107</v>
      </c>
      <c r="AD347" s="8" t="n">
        <v>0.576611377861744</v>
      </c>
      <c r="AE347" s="8" t="n">
        <v>0.0403906852568089</v>
      </c>
      <c r="AF347" s="8" t="n">
        <v>9.88318516800302E-005</v>
      </c>
      <c r="AG347" s="8" t="n">
        <v>0</v>
      </c>
      <c r="AH347" s="8" t="n">
        <v>0</v>
      </c>
      <c r="AI347" s="17" t="n">
        <f aca="false">R347</f>
        <v>0.0325786347482307</v>
      </c>
      <c r="AJ347" s="17" t="n">
        <f aca="false">Q347</f>
        <v>0.0361948632052843</v>
      </c>
      <c r="AK347" s="8" t="n">
        <v>0</v>
      </c>
      <c r="AL347" s="8" t="n">
        <v>0</v>
      </c>
      <c r="AM347" s="17" t="n">
        <v>-37938.6725056044</v>
      </c>
      <c r="AN347" s="9" t="n">
        <f aca="false">AJ347/AI347</f>
        <v>1.111</v>
      </c>
      <c r="AO347" s="8" t="n">
        <f aca="false">AI347-AJ347</f>
        <v>-0.0036162284570536</v>
      </c>
      <c r="AP347" s="8" t="n">
        <f aca="false">AA347*$BA$3+AB347*$AW$3+AC347*$AY$3+AD347*$AX$3+AE347*$BB$3+AF347*$AZ$3+AG347*BD348</f>
        <v>18248.0580366688</v>
      </c>
      <c r="AQ347" s="8" t="n">
        <f aca="false">AP347/(D347*8.314)</f>
        <v>1.23713273250117</v>
      </c>
      <c r="AR347" s="8" t="n">
        <f aca="false">('[1]Sheet1 (4)'!AO347*$BE$3)/(8.314*'[1]Sheet1 (4)'!D347)</f>
        <v>0.00348386541111199</v>
      </c>
      <c r="AS347" s="8" t="n">
        <f aca="false">AQ347+AR347</f>
        <v>1.24061659791228</v>
      </c>
      <c r="AT347" s="11" t="n">
        <f aca="false">EXP(AS347)</f>
        <v>3.45774484584573</v>
      </c>
      <c r="AU347" s="8" t="n">
        <v>2.71785059425223</v>
      </c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8" t="n">
        <v>0.999841345215977</v>
      </c>
    </row>
    <row r="348" customFormat="false" ht="13.8" hidden="false" customHeight="false" outlineLevel="0" collapsed="false">
      <c r="A348" s="3" t="n">
        <v>80</v>
      </c>
      <c r="B348" s="13" t="n">
        <v>0.0001</v>
      </c>
      <c r="C348" s="13" t="n">
        <v>-0.68</v>
      </c>
      <c r="D348" s="13" t="n">
        <v>1774.15</v>
      </c>
      <c r="E348" s="13" t="n">
        <v>0</v>
      </c>
      <c r="F348" s="13" t="n">
        <v>0.170006805449359</v>
      </c>
      <c r="G348" s="13" t="n">
        <v>0.118201188973979</v>
      </c>
      <c r="H348" s="13" t="n">
        <v>0.519054594415435</v>
      </c>
      <c r="I348" s="13" t="n">
        <v>0.129891792973609</v>
      </c>
      <c r="J348" s="13" t="n">
        <v>0.000195544979812928</v>
      </c>
      <c r="K348" s="13" t="n">
        <v>0</v>
      </c>
      <c r="L348" s="13" t="n">
        <v>0</v>
      </c>
      <c r="M348" s="13" t="n">
        <v>0.0208001571075049</v>
      </c>
      <c r="N348" s="13" t="n">
        <v>0.0418499161002999</v>
      </c>
      <c r="O348" s="13" t="n">
        <v>0</v>
      </c>
      <c r="P348" s="13" t="n">
        <v>0</v>
      </c>
      <c r="Q348" s="14" t="n">
        <v>0.0418499161002999</v>
      </c>
      <c r="R348" s="14" t="n">
        <v>0.0208001571075049</v>
      </c>
      <c r="S348" s="13" t="n">
        <v>0.667994687915007</v>
      </c>
      <c r="T348" s="13" t="n">
        <v>2.012</v>
      </c>
      <c r="U348" s="15" t="s">
        <v>42</v>
      </c>
      <c r="W348" s="16" t="n">
        <v>-37938.6725056044</v>
      </c>
      <c r="X348" s="16" t="n">
        <f aca="false">-W348/(8.314*D348)</f>
        <v>2.57206402401893</v>
      </c>
      <c r="Y348" s="5" t="n">
        <f aca="false">X348+C348/4 - LN(AN348)</f>
        <v>1.70293477178143</v>
      </c>
      <c r="Z348" s="6" t="n">
        <f aca="false">EXP(Y348)</f>
        <v>5.49003577438393</v>
      </c>
      <c r="AA348" s="8" t="n">
        <v>0</v>
      </c>
      <c r="AB348" s="8" t="n">
        <v>0.170006805449359</v>
      </c>
      <c r="AC348" s="8" t="n">
        <v>0.118201188973979</v>
      </c>
      <c r="AD348" s="8" t="n">
        <v>0.519054594415435</v>
      </c>
      <c r="AE348" s="8" t="n">
        <v>0.129891792973609</v>
      </c>
      <c r="AF348" s="8" t="n">
        <v>0.000195544979812928</v>
      </c>
      <c r="AG348" s="8" t="n">
        <v>0</v>
      </c>
      <c r="AH348" s="8" t="n">
        <v>0</v>
      </c>
      <c r="AI348" s="17" t="n">
        <f aca="false">R348</f>
        <v>0.0208001571075049</v>
      </c>
      <c r="AJ348" s="17" t="n">
        <f aca="false">Q348</f>
        <v>0.0418499161002999</v>
      </c>
      <c r="AK348" s="8" t="n">
        <v>0</v>
      </c>
      <c r="AL348" s="8" t="n">
        <v>0</v>
      </c>
      <c r="AM348" s="17" t="n">
        <v>-37938.6725056044</v>
      </c>
      <c r="AN348" s="9" t="n">
        <f aca="false">AJ348/AI348</f>
        <v>2.012</v>
      </c>
      <c r="AO348" s="8" t="n">
        <f aca="false">AI348-AJ348</f>
        <v>-0.021049758992795</v>
      </c>
      <c r="AP348" s="8" t="n">
        <f aca="false">AA348*$BA$3+AB348*$AW$3+AC348*$AY$3+AD348*$AX$3+AE348*$BB$3+AF348*$AZ$3+AG348*BD349</f>
        <v>11142.0699420859</v>
      </c>
      <c r="AQ348" s="8" t="n">
        <f aca="false">AP348/(D348*8.314)</f>
        <v>0.755380074168605</v>
      </c>
      <c r="AR348" s="8" t="n">
        <f aca="false">('[1]Sheet1 (4)'!AO348*$BE$3)/(8.314*'[1]Sheet1 (4)'!D348)</f>
        <v>0.0202792849340589</v>
      </c>
      <c r="AS348" s="8" t="n">
        <f aca="false">AQ348+AR348</f>
        <v>0.775659359102664</v>
      </c>
      <c r="AT348" s="11" t="n">
        <f aca="false">EXP(AS348)</f>
        <v>2.17202379880166</v>
      </c>
      <c r="AU348" s="8" t="n">
        <v>1.50076143648818</v>
      </c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8" t="n">
        <v>0.405972603635976</v>
      </c>
    </row>
    <row r="349" customFormat="false" ht="13.8" hidden="false" customHeight="false" outlineLevel="0" collapsed="false">
      <c r="A349" s="3" t="n">
        <v>81</v>
      </c>
      <c r="B349" s="13" t="n">
        <v>0.0001</v>
      </c>
      <c r="C349" s="13" t="n">
        <v>-0.68</v>
      </c>
      <c r="D349" s="13" t="n">
        <v>1774.15</v>
      </c>
      <c r="E349" s="13" t="n">
        <v>0</v>
      </c>
      <c r="F349" s="13" t="n">
        <v>0.167094473367187</v>
      </c>
      <c r="G349" s="13" t="n">
        <v>0.114913193788009</v>
      </c>
      <c r="H349" s="13" t="n">
        <v>0.504645299119825</v>
      </c>
      <c r="I349" s="13" t="n">
        <v>0.152183505645587</v>
      </c>
      <c r="J349" s="13" t="n">
        <v>9.73517090230642E-005</v>
      </c>
      <c r="K349" s="13" t="n">
        <v>0</v>
      </c>
      <c r="L349" s="13" t="n">
        <v>0</v>
      </c>
      <c r="M349" s="13" t="n">
        <v>0.0184713177163849</v>
      </c>
      <c r="N349" s="13" t="n">
        <v>0.0425948586539835</v>
      </c>
      <c r="O349" s="13" t="n">
        <v>0</v>
      </c>
      <c r="P349" s="13" t="n">
        <v>0</v>
      </c>
      <c r="Q349" s="14" t="n">
        <v>0.0425948586539835</v>
      </c>
      <c r="R349" s="14" t="n">
        <v>0.0184713177163849</v>
      </c>
      <c r="S349" s="13" t="n">
        <v>0.697519661222021</v>
      </c>
      <c r="T349" s="13" t="n">
        <v>2.306</v>
      </c>
      <c r="U349" s="15" t="s">
        <v>42</v>
      </c>
      <c r="W349" s="16" t="n">
        <v>-37938.6725056044</v>
      </c>
      <c r="X349" s="16" t="n">
        <f aca="false">-W349/(8.314*D349)</f>
        <v>2.57206402401893</v>
      </c>
      <c r="Y349" s="5" t="n">
        <f aca="false">X349+C349/4 - LN(AN349)</f>
        <v>1.56654960217206</v>
      </c>
      <c r="Z349" s="6" t="n">
        <f aca="false">EXP(Y349)</f>
        <v>4.7900919245709</v>
      </c>
      <c r="AA349" s="8" t="n">
        <v>0</v>
      </c>
      <c r="AB349" s="8" t="n">
        <v>0.167094473367187</v>
      </c>
      <c r="AC349" s="8" t="n">
        <v>0.114913193788009</v>
      </c>
      <c r="AD349" s="8" t="n">
        <v>0.504645299119825</v>
      </c>
      <c r="AE349" s="8" t="n">
        <v>0.152183505645587</v>
      </c>
      <c r="AF349" s="8" t="n">
        <v>9.73517090230642E-005</v>
      </c>
      <c r="AG349" s="8" t="n">
        <v>0</v>
      </c>
      <c r="AH349" s="8" t="n">
        <v>0</v>
      </c>
      <c r="AI349" s="17" t="n">
        <f aca="false">R349</f>
        <v>0.0184713177163849</v>
      </c>
      <c r="AJ349" s="17" t="n">
        <f aca="false">Q349</f>
        <v>0.0425948586539835</v>
      </c>
      <c r="AK349" s="8" t="n">
        <v>0</v>
      </c>
      <c r="AL349" s="8" t="n">
        <v>0</v>
      </c>
      <c r="AM349" s="17" t="n">
        <v>-37938.6725056044</v>
      </c>
      <c r="AN349" s="9" t="n">
        <f aca="false">AJ349/AI349</f>
        <v>2.306</v>
      </c>
      <c r="AO349" s="8" t="n">
        <f aca="false">AI349-AJ349</f>
        <v>-0.0241235409375986</v>
      </c>
      <c r="AP349" s="8" t="n">
        <f aca="false">AA349*$BA$3+AB349*$AW$3+AC349*$AY$3+AD349*$AX$3+AE349*$BB$3+AF349*$AZ$3+AG349*BD350</f>
        <v>9418.81526579551</v>
      </c>
      <c r="AQ349" s="8" t="n">
        <f aca="false">AP349/(D349*8.314)</f>
        <v>0.638551490974129</v>
      </c>
      <c r="AR349" s="8" t="n">
        <f aca="false">('[1]Sheet1 (4)'!AO349*$BE$3)/(8.314*'[1]Sheet1 (4)'!D349)</f>
        <v>0.023240558737962</v>
      </c>
      <c r="AS349" s="8" t="n">
        <f aca="false">AQ349+AR349</f>
        <v>0.661792049712092</v>
      </c>
      <c r="AT349" s="11" t="n">
        <f aca="false">EXP(AS349)</f>
        <v>1.93826268704134</v>
      </c>
      <c r="AU349" s="8" t="n">
        <v>1.30942411544416</v>
      </c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8" t="n">
        <v>0.269587434026604</v>
      </c>
    </row>
    <row r="350" customFormat="false" ht="13.8" hidden="false" customHeight="false" outlineLevel="0" collapsed="false">
      <c r="A350" s="3" t="n">
        <v>82</v>
      </c>
      <c r="B350" s="13" t="n">
        <v>0.0001</v>
      </c>
      <c r="C350" s="13" t="n">
        <v>-0.68</v>
      </c>
      <c r="D350" s="13" t="n">
        <v>1774.15</v>
      </c>
      <c r="E350" s="13" t="n">
        <v>0</v>
      </c>
      <c r="F350" s="13" t="n">
        <v>0.0679673368557564</v>
      </c>
      <c r="G350" s="13" t="n">
        <v>0.0817308866586415</v>
      </c>
      <c r="H350" s="13" t="n">
        <v>0.632809380404345</v>
      </c>
      <c r="I350" s="13" t="n">
        <v>0.034681952379811</v>
      </c>
      <c r="J350" s="13" t="n">
        <v>0.110818570034011</v>
      </c>
      <c r="K350" s="13" t="n">
        <v>0</v>
      </c>
      <c r="L350" s="13" t="n">
        <v>0</v>
      </c>
      <c r="M350" s="13" t="n">
        <v>0.0264190362082333</v>
      </c>
      <c r="N350" s="13" t="n">
        <v>0.0455728374592024</v>
      </c>
      <c r="O350" s="13" t="n">
        <v>0</v>
      </c>
      <c r="P350" s="13" t="n">
        <v>0</v>
      </c>
      <c r="Q350" s="14" t="n">
        <v>0.0455728374592024</v>
      </c>
      <c r="R350" s="14" t="n">
        <v>0.0264190362082333</v>
      </c>
      <c r="S350" s="13" t="n">
        <v>0.63302752293578</v>
      </c>
      <c r="T350" s="13" t="n">
        <v>1.725</v>
      </c>
      <c r="U350" s="15" t="s">
        <v>42</v>
      </c>
      <c r="W350" s="16" t="n">
        <v>-37938.6725056044</v>
      </c>
      <c r="X350" s="16" t="n">
        <f aca="false">-W350/(8.314*D350)</f>
        <v>2.57206402401893</v>
      </c>
      <c r="Y350" s="5" t="n">
        <f aca="false">X350+C350/4 - LN(AN350)</f>
        <v>1.85683697353561</v>
      </c>
      <c r="Z350" s="6" t="n">
        <f aca="false">EXP(Y350)</f>
        <v>6.40345042206405</v>
      </c>
      <c r="AA350" s="8" t="n">
        <v>0</v>
      </c>
      <c r="AB350" s="8" t="n">
        <v>0.0679673368557564</v>
      </c>
      <c r="AC350" s="8" t="n">
        <v>0.0817308866586415</v>
      </c>
      <c r="AD350" s="8" t="n">
        <v>0.632809380404345</v>
      </c>
      <c r="AE350" s="8" t="n">
        <v>0.034681952379811</v>
      </c>
      <c r="AF350" s="8" t="n">
        <v>0.110818570034011</v>
      </c>
      <c r="AG350" s="8" t="n">
        <v>0</v>
      </c>
      <c r="AH350" s="8" t="n">
        <v>0</v>
      </c>
      <c r="AI350" s="17" t="n">
        <f aca="false">R350</f>
        <v>0.0264190362082333</v>
      </c>
      <c r="AJ350" s="17" t="n">
        <f aca="false">Q350</f>
        <v>0.0455728374592024</v>
      </c>
      <c r="AK350" s="8" t="n">
        <v>0</v>
      </c>
      <c r="AL350" s="8" t="n">
        <v>0</v>
      </c>
      <c r="AM350" s="17" t="n">
        <v>-37938.6725056044</v>
      </c>
      <c r="AN350" s="9" t="n">
        <f aca="false">AJ350/AI350</f>
        <v>1.725</v>
      </c>
      <c r="AO350" s="8" t="n">
        <f aca="false">AI350-AJ350</f>
        <v>-0.0191538012509691</v>
      </c>
      <c r="AP350" s="8" t="n">
        <f aca="false">AA350*$BA$3+AB350*$AW$3+AC350*$AY$3+AD350*$AX$3+AE350*$BB$3+AF350*$AZ$3+AG350*BD351</f>
        <v>2414.98137224946</v>
      </c>
      <c r="AQ350" s="8" t="n">
        <f aca="false">AP350/(D350*8.314)</f>
        <v>0.163724408262338</v>
      </c>
      <c r="AR350" s="8" t="n">
        <f aca="false">('[1]Sheet1 (4)'!AO350*$BE$3)/(8.314*'[1]Sheet1 (4)'!D350)</f>
        <v>0.0184527240084643</v>
      </c>
      <c r="AS350" s="8" t="n">
        <f aca="false">AQ350+AR350</f>
        <v>0.182177132270802</v>
      </c>
      <c r="AT350" s="11" t="n">
        <f aca="false">EXP(AS350)</f>
        <v>1.19982670308668</v>
      </c>
      <c r="AU350" s="8" t="n">
        <v>1.75045333925462</v>
      </c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8" t="n">
        <v>0.559874805390148</v>
      </c>
    </row>
    <row r="351" customFormat="false" ht="13.8" hidden="false" customHeight="false" outlineLevel="0" collapsed="false">
      <c r="A351" s="3" t="n">
        <v>83</v>
      </c>
      <c r="B351" s="13" t="n">
        <v>0.0001</v>
      </c>
      <c r="C351" s="13" t="n">
        <v>-0.68</v>
      </c>
      <c r="D351" s="13" t="n">
        <v>1774.15</v>
      </c>
      <c r="E351" s="13" t="n">
        <v>0</v>
      </c>
      <c r="F351" s="13" t="n">
        <v>0.0653376312457025</v>
      </c>
      <c r="G351" s="13" t="n">
        <v>0.078500890287877</v>
      </c>
      <c r="H351" s="13" t="n">
        <v>0.576502879650726</v>
      </c>
      <c r="I351" s="13" t="n">
        <v>0.10522459761992</v>
      </c>
      <c r="J351" s="13" t="n">
        <v>0.106160829418057</v>
      </c>
      <c r="K351" s="13" t="n">
        <v>0</v>
      </c>
      <c r="L351" s="13" t="n">
        <v>0</v>
      </c>
      <c r="M351" s="13" t="n">
        <v>0.0200214579993305</v>
      </c>
      <c r="N351" s="13" t="n">
        <v>0.0482517137783865</v>
      </c>
      <c r="O351" s="13" t="n">
        <v>0</v>
      </c>
      <c r="P351" s="13" t="n">
        <v>0</v>
      </c>
      <c r="Q351" s="14" t="n">
        <v>0.0482517137783865</v>
      </c>
      <c r="R351" s="14" t="n">
        <v>0.0200214579993305</v>
      </c>
      <c r="S351" s="13" t="n">
        <v>0.706744868035191</v>
      </c>
      <c r="T351" s="13" t="n">
        <v>2.41</v>
      </c>
      <c r="U351" s="15" t="s">
        <v>42</v>
      </c>
      <c r="W351" s="16" t="n">
        <v>-37938.6725056044</v>
      </c>
      <c r="X351" s="16" t="n">
        <f aca="false">-W351/(8.314*D351)</f>
        <v>2.57206402401893</v>
      </c>
      <c r="Y351" s="5" t="n">
        <f aca="false">X351+C351/4 - LN(AN351)</f>
        <v>1.52243727651636</v>
      </c>
      <c r="Z351" s="6" t="n">
        <f aca="false">EXP(Y351)</f>
        <v>4.58338256351057</v>
      </c>
      <c r="AA351" s="8" t="n">
        <v>0</v>
      </c>
      <c r="AB351" s="8" t="n">
        <v>0.0653376312457025</v>
      </c>
      <c r="AC351" s="8" t="n">
        <v>0.078500890287877</v>
      </c>
      <c r="AD351" s="8" t="n">
        <v>0.576502879650726</v>
      </c>
      <c r="AE351" s="8" t="n">
        <v>0.10522459761992</v>
      </c>
      <c r="AF351" s="8" t="n">
        <v>0.106160829418057</v>
      </c>
      <c r="AG351" s="8" t="n">
        <v>0</v>
      </c>
      <c r="AH351" s="8" t="n">
        <v>0</v>
      </c>
      <c r="AI351" s="17" t="n">
        <f aca="false">R351</f>
        <v>0.0200214579993305</v>
      </c>
      <c r="AJ351" s="17" t="n">
        <f aca="false">Q351</f>
        <v>0.0482517137783865</v>
      </c>
      <c r="AK351" s="8" t="n">
        <v>0</v>
      </c>
      <c r="AL351" s="8" t="n">
        <v>0</v>
      </c>
      <c r="AM351" s="17" t="n">
        <v>-37938.6725056044</v>
      </c>
      <c r="AN351" s="9" t="n">
        <f aca="false">AJ351/AI351</f>
        <v>2.41</v>
      </c>
      <c r="AO351" s="8" t="n">
        <f aca="false">AI351-AJ351</f>
        <v>-0.028230255779056</v>
      </c>
      <c r="AP351" s="8" t="n">
        <f aca="false">AA351*$BA$3+AB351*$AW$3+AC351*$AY$3+AD351*$AX$3+AE351*$BB$3+AF351*$AZ$3+AG351*BD352</f>
        <v>-2089.32625915905</v>
      </c>
      <c r="AQ351" s="8" t="n">
        <f aca="false">AP351/(D351*8.314)</f>
        <v>-0.141646519256234</v>
      </c>
      <c r="AR351" s="8" t="n">
        <f aca="false">('[1]Sheet1 (4)'!AO351*$BE$3)/(8.314*'[1]Sheet1 (4)'!D351)</f>
        <v>0.0271969574996461</v>
      </c>
      <c r="AS351" s="8" t="n">
        <f aca="false">AQ351+AR351</f>
        <v>-0.114449561756588</v>
      </c>
      <c r="AT351" s="11" t="n">
        <f aca="false">EXP(AS351)</f>
        <v>0.891856920980164</v>
      </c>
      <c r="AU351" s="8" t="n">
        <v>1.25291784656192</v>
      </c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8" t="n">
        <v>0.225475108370906</v>
      </c>
    </row>
    <row r="352" customFormat="false" ht="13.8" hidden="false" customHeight="false" outlineLevel="0" collapsed="false">
      <c r="A352" s="3" t="n">
        <v>84</v>
      </c>
      <c r="B352" s="13" t="n">
        <v>0.0001</v>
      </c>
      <c r="C352" s="13" t="n">
        <v>-0.68</v>
      </c>
      <c r="D352" s="13" t="n">
        <v>1774.15</v>
      </c>
      <c r="E352" s="13" t="n">
        <v>0</v>
      </c>
      <c r="F352" s="13" t="n">
        <v>0.0646055872094991</v>
      </c>
      <c r="G352" s="13" t="n">
        <v>0.0757823650071515</v>
      </c>
      <c r="H352" s="13" t="n">
        <v>0.563726628217399</v>
      </c>
      <c r="I352" s="13" t="n">
        <v>0.123347891979725</v>
      </c>
      <c r="J352" s="13" t="n">
        <v>0.104953450776493</v>
      </c>
      <c r="K352" s="13" t="n">
        <v>0</v>
      </c>
      <c r="L352" s="13" t="n">
        <v>0</v>
      </c>
      <c r="M352" s="13" t="n">
        <v>0.0183502787971033</v>
      </c>
      <c r="N352" s="13" t="n">
        <v>0.0492337980126282</v>
      </c>
      <c r="O352" s="13" t="n">
        <v>0</v>
      </c>
      <c r="P352" s="13" t="n">
        <v>0</v>
      </c>
      <c r="Q352" s="14" t="n">
        <v>0.0492337980126282</v>
      </c>
      <c r="R352" s="14" t="n">
        <v>0.0183502787971033</v>
      </c>
      <c r="S352" s="13" t="n">
        <v>0.728482215585121</v>
      </c>
      <c r="T352" s="13" t="n">
        <v>2.683</v>
      </c>
      <c r="U352" s="15" t="s">
        <v>42</v>
      </c>
      <c r="W352" s="16" t="n">
        <v>-37938.6725056044</v>
      </c>
      <c r="X352" s="16" t="n">
        <f aca="false">-W352/(8.314*D352)</f>
        <v>2.57206402401893</v>
      </c>
      <c r="Y352" s="5" t="n">
        <f aca="false">X352+C352/4 - LN(AN352)</f>
        <v>1.41512845257544</v>
      </c>
      <c r="Z352" s="6" t="n">
        <f aca="false">EXP(Y352)</f>
        <v>4.11701527322417</v>
      </c>
      <c r="AA352" s="8" t="n">
        <v>0</v>
      </c>
      <c r="AB352" s="8" t="n">
        <v>0.0646055872094991</v>
      </c>
      <c r="AC352" s="8" t="n">
        <v>0.0757823650071515</v>
      </c>
      <c r="AD352" s="8" t="n">
        <v>0.563726628217399</v>
      </c>
      <c r="AE352" s="8" t="n">
        <v>0.123347891979725</v>
      </c>
      <c r="AF352" s="8" t="n">
        <v>0.104953450776493</v>
      </c>
      <c r="AG352" s="8" t="n">
        <v>0</v>
      </c>
      <c r="AH352" s="8" t="n">
        <v>0</v>
      </c>
      <c r="AI352" s="17" t="n">
        <f aca="false">R352</f>
        <v>0.0183502787971033</v>
      </c>
      <c r="AJ352" s="17" t="n">
        <f aca="false">Q352</f>
        <v>0.0492337980126282</v>
      </c>
      <c r="AK352" s="8" t="n">
        <v>0</v>
      </c>
      <c r="AL352" s="8" t="n">
        <v>0</v>
      </c>
      <c r="AM352" s="17" t="n">
        <v>-37938.6725056044</v>
      </c>
      <c r="AN352" s="9" t="n">
        <f aca="false">AJ352/AI352</f>
        <v>2.683</v>
      </c>
      <c r="AO352" s="8" t="n">
        <f aca="false">AI352-AJ352</f>
        <v>-0.0308835192155249</v>
      </c>
      <c r="AP352" s="8" t="n">
        <f aca="false">AA352*$BA$3+AB352*$AW$3+AC352*$AY$3+AD352*$AX$3+AE352*$BB$3+AF352*$AZ$3+AG352*BD353</f>
        <v>-3319.30636116936</v>
      </c>
      <c r="AQ352" s="8" t="n">
        <f aca="false">AP352/(D352*8.314)</f>
        <v>-0.225033400285677</v>
      </c>
      <c r="AR352" s="8" t="n">
        <f aca="false">('[1]Sheet1 (4)'!AO352*$BE$3)/(8.314*'[1]Sheet1 (4)'!D352)</f>
        <v>0.0297531048290142</v>
      </c>
      <c r="AS352" s="8" t="n">
        <f aca="false">AQ352+AR352</f>
        <v>-0.195280295456663</v>
      </c>
      <c r="AT352" s="11" t="n">
        <f aca="false">EXP(AS352)</f>
        <v>0.822604053559986</v>
      </c>
      <c r="AU352" s="8" t="n">
        <v>1.12543123750064</v>
      </c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8" t="n">
        <v>0.118166284429982</v>
      </c>
    </row>
    <row r="353" customFormat="false" ht="13.8" hidden="false" customHeight="false" outlineLevel="0" collapsed="false">
      <c r="A353" s="3" t="n">
        <v>85</v>
      </c>
      <c r="B353" s="13" t="n">
        <v>0.0001</v>
      </c>
      <c r="C353" s="13" t="n">
        <v>-0.68</v>
      </c>
      <c r="D353" s="13" t="n">
        <v>1774.15</v>
      </c>
      <c r="E353" s="13" t="n">
        <v>0</v>
      </c>
      <c r="F353" s="13" t="n">
        <v>0.189977405602894</v>
      </c>
      <c r="G353" s="13" t="n">
        <v>0.13222970632192</v>
      </c>
      <c r="H353" s="13" t="n">
        <v>0.576968417016196</v>
      </c>
      <c r="I353" s="13" t="n">
        <v>0.030998028448625</v>
      </c>
      <c r="J353" s="13" t="n">
        <v>9.85462213937617E-005</v>
      </c>
      <c r="K353" s="13" t="n">
        <v>0</v>
      </c>
      <c r="L353" s="13" t="n">
        <v>0</v>
      </c>
      <c r="M353" s="13" t="n">
        <v>0.0336687090241294</v>
      </c>
      <c r="N353" s="13" t="n">
        <v>0.0360591873648426</v>
      </c>
      <c r="O353" s="13" t="n">
        <v>0</v>
      </c>
      <c r="P353" s="13" t="n">
        <v>0</v>
      </c>
      <c r="Q353" s="14" t="n">
        <v>0.0360591873648426</v>
      </c>
      <c r="R353" s="14" t="n">
        <v>0.0336687090241294</v>
      </c>
      <c r="S353" s="13" t="n">
        <v>0.517141477547079</v>
      </c>
      <c r="T353" s="13" t="n">
        <v>1.071</v>
      </c>
      <c r="U353" s="15" t="s">
        <v>42</v>
      </c>
      <c r="W353" s="16" t="n">
        <v>-37938.6725056044</v>
      </c>
      <c r="X353" s="16" t="n">
        <f aca="false">-W353/(8.314*D353)</f>
        <v>2.57206402401893</v>
      </c>
      <c r="Y353" s="5" t="n">
        <f aca="false">X353+C353/4 - LN(AN353)</f>
        <v>2.33347123255332</v>
      </c>
      <c r="Z353" s="6" t="n">
        <f aca="false">EXP(Y353)</f>
        <v>10.3136806517838</v>
      </c>
      <c r="AA353" s="8" t="n">
        <v>0</v>
      </c>
      <c r="AB353" s="8" t="n">
        <v>0.189977405602894</v>
      </c>
      <c r="AC353" s="8" t="n">
        <v>0.13222970632192</v>
      </c>
      <c r="AD353" s="8" t="n">
        <v>0.576968417016196</v>
      </c>
      <c r="AE353" s="8" t="n">
        <v>0.030998028448625</v>
      </c>
      <c r="AF353" s="8" t="n">
        <v>9.85462213937617E-005</v>
      </c>
      <c r="AG353" s="8" t="n">
        <v>0</v>
      </c>
      <c r="AH353" s="8" t="n">
        <v>0</v>
      </c>
      <c r="AI353" s="17" t="n">
        <f aca="false">R353</f>
        <v>0.0336687090241294</v>
      </c>
      <c r="AJ353" s="17" t="n">
        <f aca="false">Q353</f>
        <v>0.0360591873648426</v>
      </c>
      <c r="AK353" s="8" t="n">
        <v>0</v>
      </c>
      <c r="AL353" s="8" t="n">
        <v>0</v>
      </c>
      <c r="AM353" s="17" t="n">
        <v>-37938.6725056044</v>
      </c>
      <c r="AN353" s="9" t="n">
        <f aca="false">AJ353/AI353</f>
        <v>1.071</v>
      </c>
      <c r="AO353" s="8" t="n">
        <f aca="false">AI353-AJ353</f>
        <v>-0.0023904783407132</v>
      </c>
      <c r="AP353" s="8" t="n">
        <f aca="false">AA353*$BA$3+AB353*$AW$3+AC353*$AY$3+AD353*$AX$3+AE353*$BB$3+AF353*$AZ$3+AG353*BD354</f>
        <v>19251.3426903057</v>
      </c>
      <c r="AQ353" s="8" t="n">
        <f aca="false">AP353/(D353*8.314)</f>
        <v>1.3051507255685</v>
      </c>
      <c r="AR353" s="8" t="n">
        <f aca="false">('[1]Sheet1 (4)'!AO353*$BE$3)/(8.314*'[1]Sheet1 (4)'!D353)</f>
        <v>0.00230298082826565</v>
      </c>
      <c r="AS353" s="8" t="n">
        <f aca="false">AQ353+AR353</f>
        <v>1.30745370639676</v>
      </c>
      <c r="AT353" s="11" t="n">
        <f aca="false">EXP(AS353)</f>
        <v>3.69674871029768</v>
      </c>
      <c r="AU353" s="8" t="n">
        <v>2.81935761924764</v>
      </c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8" t="n">
        <v>1.03650906440786</v>
      </c>
    </row>
    <row r="354" customFormat="false" ht="13.8" hidden="false" customHeight="false" outlineLevel="0" collapsed="false">
      <c r="A354" s="3" t="n">
        <v>86</v>
      </c>
      <c r="B354" s="13" t="n">
        <v>0.0001</v>
      </c>
      <c r="C354" s="13" t="n">
        <v>-0.68</v>
      </c>
      <c r="D354" s="13" t="n">
        <v>1774.15</v>
      </c>
      <c r="E354" s="13" t="n">
        <v>0</v>
      </c>
      <c r="F354" s="13" t="n">
        <v>0.171248789783781</v>
      </c>
      <c r="G354" s="13" t="n">
        <v>0.11866260444151</v>
      </c>
      <c r="H354" s="13" t="n">
        <v>0.521992187641013</v>
      </c>
      <c r="I354" s="13" t="n">
        <v>0.125039445088428</v>
      </c>
      <c r="J354" s="13" t="n">
        <v>9.76221581255167E-005</v>
      </c>
      <c r="K354" s="13" t="n">
        <v>0</v>
      </c>
      <c r="L354" s="13" t="n">
        <v>0</v>
      </c>
      <c r="M354" s="13" t="n">
        <v>0.0214074637494533</v>
      </c>
      <c r="N354" s="13" t="n">
        <v>0.0415518871376889</v>
      </c>
      <c r="O354" s="13" t="n">
        <v>0</v>
      </c>
      <c r="P354" s="13" t="n">
        <v>0</v>
      </c>
      <c r="Q354" s="14" t="n">
        <v>0.0415518871376889</v>
      </c>
      <c r="R354" s="14" t="n">
        <v>0.0214074637494533</v>
      </c>
      <c r="S354" s="13" t="n">
        <v>0.659979598775926</v>
      </c>
      <c r="T354" s="13" t="n">
        <v>1.941</v>
      </c>
      <c r="U354" s="15" t="s">
        <v>42</v>
      </c>
      <c r="W354" s="16" t="n">
        <v>-37938.6725056044</v>
      </c>
      <c r="X354" s="16" t="n">
        <f aca="false">-W354/(8.314*D354)</f>
        <v>2.57206402401893</v>
      </c>
      <c r="Y354" s="5" t="n">
        <f aca="false">X354+C354/4 - LN(AN354)</f>
        <v>1.73886071983205</v>
      </c>
      <c r="Z354" s="6" t="n">
        <f aca="false">EXP(Y354)</f>
        <v>5.69085624835675</v>
      </c>
      <c r="AA354" s="8" t="n">
        <v>0</v>
      </c>
      <c r="AB354" s="8" t="n">
        <v>0.171248789783781</v>
      </c>
      <c r="AC354" s="8" t="n">
        <v>0.11866260444151</v>
      </c>
      <c r="AD354" s="8" t="n">
        <v>0.521992187641013</v>
      </c>
      <c r="AE354" s="8" t="n">
        <v>0.125039445088428</v>
      </c>
      <c r="AF354" s="8" t="n">
        <v>9.76221581255167E-005</v>
      </c>
      <c r="AG354" s="8" t="n">
        <v>0</v>
      </c>
      <c r="AH354" s="8" t="n">
        <v>0</v>
      </c>
      <c r="AI354" s="17" t="n">
        <f aca="false">R354</f>
        <v>0.0214074637494533</v>
      </c>
      <c r="AJ354" s="17" t="n">
        <f aca="false">Q354</f>
        <v>0.0415518871376889</v>
      </c>
      <c r="AK354" s="8" t="n">
        <v>0</v>
      </c>
      <c r="AL354" s="8" t="n">
        <v>0</v>
      </c>
      <c r="AM354" s="17" t="n">
        <v>-37938.6725056044</v>
      </c>
      <c r="AN354" s="9" t="n">
        <f aca="false">AJ354/AI354</f>
        <v>1.941</v>
      </c>
      <c r="AO354" s="8" t="n">
        <f aca="false">AI354-AJ354</f>
        <v>-0.0201444233882356</v>
      </c>
      <c r="AP354" s="8" t="n">
        <f aca="false">AA354*$BA$3+AB354*$AW$3+AC354*$AY$3+AD354*$AX$3+AE354*$BB$3+AF354*$AZ$3+AG354*BD355</f>
        <v>11554.5186586683</v>
      </c>
      <c r="AQ354" s="8" t="n">
        <f aca="false">AP354/(D354*8.314)</f>
        <v>0.783342162339131</v>
      </c>
      <c r="AR354" s="8" t="n">
        <f aca="false">('[1]Sheet1 (4)'!AO354*$BE$3)/(8.314*'[1]Sheet1 (4)'!D354)</f>
        <v>0.0194070868869415</v>
      </c>
      <c r="AS354" s="8" t="n">
        <f aca="false">AQ354+AR354</f>
        <v>0.802749249226073</v>
      </c>
      <c r="AT354" s="11" t="n">
        <f aca="false">EXP(AS354)</f>
        <v>2.2316679136131</v>
      </c>
      <c r="AU354" s="8" t="n">
        <v>1.55565791355704</v>
      </c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8" t="n">
        <v>0.441898551686595</v>
      </c>
    </row>
    <row r="355" customFormat="false" ht="13.8" hidden="false" customHeight="false" outlineLevel="0" collapsed="false">
      <c r="A355" s="3" t="n">
        <v>87</v>
      </c>
      <c r="B355" s="13" t="n">
        <v>0.0001</v>
      </c>
      <c r="C355" s="13" t="n">
        <v>-0.68</v>
      </c>
      <c r="D355" s="13" t="n">
        <v>1774.15</v>
      </c>
      <c r="E355" s="13" t="n">
        <v>0</v>
      </c>
      <c r="F355" s="13" t="n">
        <v>0.169145114815539</v>
      </c>
      <c r="G355" s="13" t="n">
        <v>0.116307143144717</v>
      </c>
      <c r="H355" s="13" t="n">
        <v>0.508843751258135</v>
      </c>
      <c r="I355" s="13" t="n">
        <v>0.143953289204714</v>
      </c>
      <c r="J355" s="13" t="n">
        <v>0</v>
      </c>
      <c r="K355" s="13" t="n">
        <v>0</v>
      </c>
      <c r="L355" s="13" t="n">
        <v>0</v>
      </c>
      <c r="M355" s="13" t="n">
        <v>0.0198427704295934</v>
      </c>
      <c r="N355" s="13" t="n">
        <v>0.0419079311473013</v>
      </c>
      <c r="O355" s="13" t="n">
        <v>0</v>
      </c>
      <c r="P355" s="13" t="n">
        <v>0</v>
      </c>
      <c r="Q355" s="14" t="n">
        <v>0.0419079311473013</v>
      </c>
      <c r="R355" s="14" t="n">
        <v>0.0198427704295934</v>
      </c>
      <c r="S355" s="13" t="n">
        <v>0.67866323907455</v>
      </c>
      <c r="T355" s="13" t="n">
        <v>2.112</v>
      </c>
      <c r="U355" s="15" t="s">
        <v>42</v>
      </c>
      <c r="W355" s="16" t="n">
        <v>-37938.6725056044</v>
      </c>
      <c r="X355" s="16" t="n">
        <f aca="false">-W355/(8.314*D355)</f>
        <v>2.57206402401893</v>
      </c>
      <c r="Y355" s="5" t="n">
        <f aca="false">X355+C355/4 - LN(AN355)</f>
        <v>1.65442865817491</v>
      </c>
      <c r="Z355" s="6" t="n">
        <f aca="false">EXP(Y355)</f>
        <v>5.23009089870287</v>
      </c>
      <c r="AA355" s="8" t="n">
        <v>0</v>
      </c>
      <c r="AB355" s="8" t="n">
        <v>0.169145114815539</v>
      </c>
      <c r="AC355" s="8" t="n">
        <v>0.116307143144717</v>
      </c>
      <c r="AD355" s="8" t="n">
        <v>0.508843751258135</v>
      </c>
      <c r="AE355" s="8" t="n">
        <v>0.143953289204714</v>
      </c>
      <c r="AF355" s="8" t="n">
        <v>0</v>
      </c>
      <c r="AG355" s="8" t="n">
        <v>0</v>
      </c>
      <c r="AH355" s="8" t="n">
        <v>0</v>
      </c>
      <c r="AI355" s="17" t="n">
        <f aca="false">R355</f>
        <v>0.0198427704295934</v>
      </c>
      <c r="AJ355" s="17" t="n">
        <f aca="false">Q355</f>
        <v>0.0419079311473013</v>
      </c>
      <c r="AK355" s="8" t="n">
        <v>0</v>
      </c>
      <c r="AL355" s="8" t="n">
        <v>0</v>
      </c>
      <c r="AM355" s="17" t="n">
        <v>-37938.6725056044</v>
      </c>
      <c r="AN355" s="9" t="n">
        <f aca="false">AJ355/AI355</f>
        <v>2.112</v>
      </c>
      <c r="AO355" s="8" t="n">
        <f aca="false">AI355-AJ355</f>
        <v>-0.0220651607177079</v>
      </c>
      <c r="AP355" s="8" t="n">
        <f aca="false">AA355*$BA$3+AB355*$AW$3+AC355*$AY$3+AD355*$AX$3+AE355*$BB$3+AF355*$AZ$3+AG355*BD356</f>
        <v>10131.9596258843</v>
      </c>
      <c r="AQ355" s="8" t="n">
        <f aca="false">AP355/(D355*8.314)</f>
        <v>0.686899333198851</v>
      </c>
      <c r="AR355" s="8" t="n">
        <f aca="false">('[1]Sheet1 (4)'!AO355*$BE$3)/(8.314*'[1]Sheet1 (4)'!D355)</f>
        <v>0.0212575204050252</v>
      </c>
      <c r="AS355" s="8" t="n">
        <f aca="false">AQ355+AR355</f>
        <v>0.708156853603876</v>
      </c>
      <c r="AT355" s="11" t="n">
        <f aca="false">EXP(AS355)</f>
        <v>2.03024576779296</v>
      </c>
      <c r="AU355" s="8" t="n">
        <v>1.42970265635143</v>
      </c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8" t="n">
        <v>0.357466490029454</v>
      </c>
    </row>
    <row r="356" customFormat="false" ht="13.8" hidden="false" customHeight="false" outlineLevel="0" collapsed="false">
      <c r="A356" s="3" t="n">
        <v>89</v>
      </c>
      <c r="B356" s="13" t="n">
        <v>0.0001</v>
      </c>
      <c r="C356" s="13" t="n">
        <v>-0.68</v>
      </c>
      <c r="D356" s="13" t="n">
        <v>1723.15</v>
      </c>
      <c r="E356" s="13" t="n">
        <v>0</v>
      </c>
      <c r="F356" s="13" t="n">
        <v>0.128320579714001</v>
      </c>
      <c r="G356" s="13" t="n">
        <v>0.154946892634618</v>
      </c>
      <c r="H356" s="13" t="n">
        <v>0.429897443979581</v>
      </c>
      <c r="I356" s="13" t="n">
        <v>0</v>
      </c>
      <c r="J356" s="13" t="n">
        <v>0.215143452330539</v>
      </c>
      <c r="K356" s="13" t="n">
        <v>0</v>
      </c>
      <c r="L356" s="13" t="n">
        <v>0</v>
      </c>
      <c r="M356" s="13" t="n">
        <v>0.0210239388097539</v>
      </c>
      <c r="N356" s="13" t="n">
        <v>0.0506676925315068</v>
      </c>
      <c r="O356" s="13" t="n">
        <v>0</v>
      </c>
      <c r="P356" s="13" t="n">
        <v>0</v>
      </c>
      <c r="Q356" s="14" t="n">
        <v>0.0506676925315068</v>
      </c>
      <c r="R356" s="14" t="n">
        <v>0.0210239388097539</v>
      </c>
      <c r="S356" s="13" t="n">
        <v>0.706744868035191</v>
      </c>
      <c r="T356" s="13" t="n">
        <v>2.41</v>
      </c>
      <c r="U356" s="15" t="s">
        <v>43</v>
      </c>
      <c r="W356" s="16" t="n">
        <v>-37062.4049173847</v>
      </c>
      <c r="X356" s="16" t="n">
        <f aca="false">-W356/(8.314*D356)</f>
        <v>2.58702420418619</v>
      </c>
      <c r="Y356" s="5" t="n">
        <f aca="false">X356+C356/4 - LN(AN356)</f>
        <v>1.53739745668363</v>
      </c>
      <c r="Z356" s="6" t="n">
        <f aca="false">EXP(Y356)</f>
        <v>4.65246625623477</v>
      </c>
      <c r="AA356" s="8" t="n">
        <v>0</v>
      </c>
      <c r="AB356" s="8" t="n">
        <v>0.128320579714001</v>
      </c>
      <c r="AC356" s="8" t="n">
        <v>0.154946892634618</v>
      </c>
      <c r="AD356" s="8" t="n">
        <v>0.429897443979581</v>
      </c>
      <c r="AE356" s="8" t="n">
        <v>0</v>
      </c>
      <c r="AF356" s="8" t="n">
        <v>0.215143452330539</v>
      </c>
      <c r="AG356" s="8" t="n">
        <v>0</v>
      </c>
      <c r="AH356" s="8" t="n">
        <v>0</v>
      </c>
      <c r="AI356" s="17" t="n">
        <f aca="false">R356</f>
        <v>0.0210239388097539</v>
      </c>
      <c r="AJ356" s="17" t="n">
        <f aca="false">Q356</f>
        <v>0.0506676925315068</v>
      </c>
      <c r="AK356" s="8" t="n">
        <v>0</v>
      </c>
      <c r="AL356" s="8" t="n">
        <v>0</v>
      </c>
      <c r="AM356" s="17" t="n">
        <v>-37062.4049173847</v>
      </c>
      <c r="AN356" s="9" t="n">
        <f aca="false">AJ356/AI356</f>
        <v>2.41</v>
      </c>
      <c r="AO356" s="8" t="n">
        <f aca="false">AI356-AJ356</f>
        <v>-0.0296437537217529</v>
      </c>
      <c r="AP356" s="8" t="n">
        <f aca="false">AA356*$BA$3+AB356*$AW$3+AC356*$AY$3+AD356*$AX$3+AE356*$BB$3+AF356*$AZ$3+AG356*BD357</f>
        <v>4623.88362649971</v>
      </c>
      <c r="AQ356" s="8" t="n">
        <f aca="false">AP356/(D356*8.314)</f>
        <v>0.322755603306356</v>
      </c>
      <c r="AR356" s="8" t="n">
        <f aca="false">('[1]Sheet1 (4)'!AO356*$BE$3)/(8.314*'[1]Sheet1 (4)'!D356)</f>
        <v>0.0294039690701968</v>
      </c>
      <c r="AS356" s="8" t="n">
        <f aca="false">AQ356+AR356</f>
        <v>0.352159572376553</v>
      </c>
      <c r="AT356" s="11" t="n">
        <f aca="false">EXP(AS356)</f>
        <v>1.42213543914518</v>
      </c>
      <c r="AU356" s="8" t="n">
        <v>1.58111625176649</v>
      </c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8" t="n">
        <v>0.458131086053185</v>
      </c>
    </row>
    <row r="357" customFormat="false" ht="13.8" hidden="false" customHeight="false" outlineLevel="0" collapsed="false">
      <c r="A357" s="3" t="n">
        <v>90</v>
      </c>
      <c r="B357" s="13" t="n">
        <v>0.0001</v>
      </c>
      <c r="C357" s="13" t="n">
        <v>-0.68</v>
      </c>
      <c r="D357" s="13" t="n">
        <v>1723.15</v>
      </c>
      <c r="E357" s="13" t="n">
        <v>0</v>
      </c>
      <c r="F357" s="13" t="n">
        <v>0.114053182781167</v>
      </c>
      <c r="G357" s="13" t="n">
        <v>0.240123574299074</v>
      </c>
      <c r="H357" s="13" t="n">
        <v>0.384021238529929</v>
      </c>
      <c r="I357" s="13" t="n">
        <v>0</v>
      </c>
      <c r="J357" s="13" t="n">
        <v>0.191160125799331</v>
      </c>
      <c r="K357" s="13" t="n">
        <v>0</v>
      </c>
      <c r="L357" s="13" t="n">
        <v>0</v>
      </c>
      <c r="M357" s="13" t="n">
        <v>0.0215371581068594</v>
      </c>
      <c r="N357" s="13" t="n">
        <v>0.0491047204836394</v>
      </c>
      <c r="O357" s="13" t="n">
        <v>0</v>
      </c>
      <c r="P357" s="13" t="n">
        <v>0</v>
      </c>
      <c r="Q357" s="14" t="n">
        <v>0.0491047204836394</v>
      </c>
      <c r="R357" s="14" t="n">
        <v>0.0215371581068594</v>
      </c>
      <c r="S357" s="13" t="n">
        <v>0.695121951219512</v>
      </c>
      <c r="T357" s="13" t="n">
        <v>2.28</v>
      </c>
      <c r="U357" s="15" t="s">
        <v>43</v>
      </c>
      <c r="W357" s="16" t="n">
        <v>-37062.4049173847</v>
      </c>
      <c r="X357" s="16" t="n">
        <f aca="false">-W357/(8.314*D357)</f>
        <v>2.58702420418619</v>
      </c>
      <c r="Y357" s="5" t="n">
        <f aca="false">X357+C357/4 - LN(AN357)</f>
        <v>1.59284876121984</v>
      </c>
      <c r="Z357" s="6" t="n">
        <f aca="false">EXP(Y357)</f>
        <v>4.91773845505517</v>
      </c>
      <c r="AA357" s="8" t="n">
        <v>0</v>
      </c>
      <c r="AB357" s="8" t="n">
        <v>0.114053182781167</v>
      </c>
      <c r="AC357" s="8" t="n">
        <v>0.240123574299074</v>
      </c>
      <c r="AD357" s="8" t="n">
        <v>0.384021238529929</v>
      </c>
      <c r="AE357" s="8" t="n">
        <v>0</v>
      </c>
      <c r="AF357" s="8" t="n">
        <v>0.191160125799331</v>
      </c>
      <c r="AG357" s="8" t="n">
        <v>0</v>
      </c>
      <c r="AH357" s="8" t="n">
        <v>0</v>
      </c>
      <c r="AI357" s="17" t="n">
        <f aca="false">R357</f>
        <v>0.0215371581068594</v>
      </c>
      <c r="AJ357" s="17" t="n">
        <f aca="false">Q357</f>
        <v>0.0491047204836394</v>
      </c>
      <c r="AK357" s="8" t="n">
        <v>0</v>
      </c>
      <c r="AL357" s="8" t="n">
        <v>0</v>
      </c>
      <c r="AM357" s="17" t="n">
        <v>-37062.4049173847</v>
      </c>
      <c r="AN357" s="9" t="n">
        <f aca="false">AJ357/AI357</f>
        <v>2.28</v>
      </c>
      <c r="AO357" s="8" t="n">
        <f aca="false">AI357-AJ357</f>
        <v>-0.02756756237678</v>
      </c>
      <c r="AP357" s="8" t="n">
        <f aca="false">AA357*$BA$3+AB357*$AW$3+AC357*$AY$3+AD357*$AX$3+AE357*$BB$3+AF357*$AZ$3+AG357*BD358</f>
        <v>8313.00043721175</v>
      </c>
      <c r="AQ357" s="8" t="n">
        <f aca="false">AP357/(D357*8.314)</f>
        <v>0.580262759214243</v>
      </c>
      <c r="AR357" s="8" t="n">
        <f aca="false">('[1]Sheet1 (4)'!AO357*$BE$3)/(8.314*'[1]Sheet1 (4)'!D357)</f>
        <v>0.0273445717798127</v>
      </c>
      <c r="AS357" s="8" t="n">
        <f aca="false">AQ357+AR357</f>
        <v>0.607607330994055</v>
      </c>
      <c r="AT357" s="11" t="n">
        <f aca="false">EXP(AS357)</f>
        <v>1.83603311952773</v>
      </c>
      <c r="AU357" s="8" t="n">
        <v>1.67126761699878</v>
      </c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8" t="n">
        <v>0.513582390589398</v>
      </c>
    </row>
    <row r="358" customFormat="false" ht="13.8" hidden="false" customHeight="false" outlineLevel="0" collapsed="false">
      <c r="A358" s="3" t="n">
        <v>91</v>
      </c>
      <c r="B358" s="13" t="n">
        <v>0.0001</v>
      </c>
      <c r="C358" s="13" t="n">
        <v>-0.68</v>
      </c>
      <c r="D358" s="13" t="n">
        <v>1723.15</v>
      </c>
      <c r="E358" s="13" t="n">
        <v>0</v>
      </c>
      <c r="F358" s="13" t="n">
        <v>0.0938636760216164</v>
      </c>
      <c r="G358" s="13" t="n">
        <v>0.314311616782494</v>
      </c>
      <c r="H358" s="13" t="n">
        <v>0.346883425457131</v>
      </c>
      <c r="I358" s="13" t="n">
        <v>0</v>
      </c>
      <c r="J358" s="13" t="n">
        <v>0.173033551605289</v>
      </c>
      <c r="K358" s="13" t="n">
        <v>0</v>
      </c>
      <c r="L358" s="13" t="n">
        <v>0</v>
      </c>
      <c r="M358" s="13" t="n">
        <v>0.0221254554256828</v>
      </c>
      <c r="N358" s="13" t="n">
        <v>0.0497822747077863</v>
      </c>
      <c r="O358" s="13" t="n">
        <v>0</v>
      </c>
      <c r="P358" s="13" t="n">
        <v>0</v>
      </c>
      <c r="Q358" s="14" t="n">
        <v>0.0497822747077863</v>
      </c>
      <c r="R358" s="14" t="n">
        <v>0.0221254554256828</v>
      </c>
      <c r="S358" s="13" t="n">
        <v>0.692307692307692</v>
      </c>
      <c r="T358" s="13" t="n">
        <v>2.25</v>
      </c>
      <c r="U358" s="15" t="s">
        <v>43</v>
      </c>
      <c r="W358" s="16" t="n">
        <v>-37062.4049173847</v>
      </c>
      <c r="X358" s="16" t="n">
        <f aca="false">-W358/(8.314*D358)</f>
        <v>2.58702420418619</v>
      </c>
      <c r="Y358" s="5" t="n">
        <f aca="false">X358+C358/4 - LN(AN358)</f>
        <v>1.60609398796986</v>
      </c>
      <c r="Z358" s="6" t="n">
        <f aca="false">EXP(Y358)</f>
        <v>4.98330830112256</v>
      </c>
      <c r="AA358" s="8" t="n">
        <v>0</v>
      </c>
      <c r="AB358" s="8" t="n">
        <v>0.0938636760216164</v>
      </c>
      <c r="AC358" s="8" t="n">
        <v>0.314311616782494</v>
      </c>
      <c r="AD358" s="8" t="n">
        <v>0.346883425457131</v>
      </c>
      <c r="AE358" s="8" t="n">
        <v>0</v>
      </c>
      <c r="AF358" s="8" t="n">
        <v>0.173033551605289</v>
      </c>
      <c r="AG358" s="8" t="n">
        <v>0</v>
      </c>
      <c r="AH358" s="8" t="n">
        <v>0</v>
      </c>
      <c r="AI358" s="17" t="n">
        <f aca="false">R358</f>
        <v>0.0221254554256828</v>
      </c>
      <c r="AJ358" s="17" t="n">
        <f aca="false">Q358</f>
        <v>0.0497822747077863</v>
      </c>
      <c r="AK358" s="8" t="n">
        <v>0</v>
      </c>
      <c r="AL358" s="8" t="n">
        <v>0</v>
      </c>
      <c r="AM358" s="17" t="n">
        <v>-37062.4049173847</v>
      </c>
      <c r="AN358" s="9" t="n">
        <f aca="false">AJ358/AI358</f>
        <v>2.25</v>
      </c>
      <c r="AO358" s="8" t="n">
        <f aca="false">AI358-AJ358</f>
        <v>-0.0276568192821035</v>
      </c>
      <c r="AP358" s="8" t="n">
        <f aca="false">AA358*$BA$3+AB358*$AW$3+AC358*$AY$3+AD358*$AX$3+AE358*$BB$3+AF358*$AZ$3+AG358*BD359</f>
        <v>10845.875778267</v>
      </c>
      <c r="AQ358" s="8" t="n">
        <f aca="false">AP358/(D358*8.314)</f>
        <v>0.757062128497014</v>
      </c>
      <c r="AR358" s="8" t="n">
        <f aca="false">('[1]Sheet1 (4)'!AO358*$BE$3)/(8.314*'[1]Sheet1 (4)'!D358)</f>
        <v>0.0274331066970863</v>
      </c>
      <c r="AS358" s="8" t="n">
        <f aca="false">AQ358+AR358</f>
        <v>0.7844952351941</v>
      </c>
      <c r="AT358" s="11" t="n">
        <f aca="false">EXP(AS358)</f>
        <v>2.19130057012129</v>
      </c>
      <c r="AU358" s="8" t="n">
        <v>1.69355118522543</v>
      </c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8" t="n">
        <v>0.526827617339418</v>
      </c>
    </row>
    <row r="359" customFormat="false" ht="13.8" hidden="false" customHeight="false" outlineLevel="0" collapsed="false">
      <c r="A359" s="3" t="n">
        <v>92</v>
      </c>
      <c r="B359" s="13" t="n">
        <v>0.0001</v>
      </c>
      <c r="C359" s="13" t="n">
        <v>-0.68</v>
      </c>
      <c r="D359" s="13" t="n">
        <v>1723.15</v>
      </c>
      <c r="E359" s="13" t="n">
        <v>0</v>
      </c>
      <c r="F359" s="13" t="n">
        <v>0.0749444410825082</v>
      </c>
      <c r="G359" s="13" t="n">
        <v>0.0911665557804906</v>
      </c>
      <c r="H359" s="13" t="n">
        <v>0.630415004399922</v>
      </c>
      <c r="I359" s="13" t="n">
        <v>0</v>
      </c>
      <c r="J359" s="13" t="n">
        <v>0.124697473397787</v>
      </c>
      <c r="K359" s="13" t="n">
        <v>0</v>
      </c>
      <c r="L359" s="13" t="n">
        <v>0</v>
      </c>
      <c r="M359" s="13" t="n">
        <v>0.0280343506545523</v>
      </c>
      <c r="N359" s="13" t="n">
        <v>0.0507421746847397</v>
      </c>
      <c r="O359" s="13" t="n">
        <v>0</v>
      </c>
      <c r="P359" s="13" t="n">
        <v>0</v>
      </c>
      <c r="Q359" s="14" t="n">
        <v>0.0507421746847397</v>
      </c>
      <c r="R359" s="14" t="n">
        <v>0.0280343506545523</v>
      </c>
      <c r="S359" s="13" t="n">
        <v>0.644128113879004</v>
      </c>
      <c r="T359" s="13" t="n">
        <v>1.81</v>
      </c>
      <c r="U359" s="15" t="s">
        <v>43</v>
      </c>
      <c r="W359" s="16" t="n">
        <v>-37062.4049173847</v>
      </c>
      <c r="X359" s="16" t="n">
        <f aca="false">-W359/(8.314*D359)</f>
        <v>2.58702420418619</v>
      </c>
      <c r="Y359" s="5" t="n">
        <f aca="false">X359+C359/4 - LN(AN359)</f>
        <v>1.82369735890846</v>
      </c>
      <c r="Z359" s="6" t="n">
        <f aca="false">EXP(Y359)</f>
        <v>6.19472026382639</v>
      </c>
      <c r="AA359" s="8" t="n">
        <v>0</v>
      </c>
      <c r="AB359" s="8" t="n">
        <v>0.0749444410825082</v>
      </c>
      <c r="AC359" s="8" t="n">
        <v>0.0911665557804906</v>
      </c>
      <c r="AD359" s="8" t="n">
        <v>0.630415004399922</v>
      </c>
      <c r="AE359" s="8" t="n">
        <v>0</v>
      </c>
      <c r="AF359" s="8" t="n">
        <v>0.124697473397787</v>
      </c>
      <c r="AG359" s="8" t="n">
        <v>0</v>
      </c>
      <c r="AH359" s="8" t="n">
        <v>0</v>
      </c>
      <c r="AI359" s="17" t="n">
        <f aca="false">R359</f>
        <v>0.0280343506545523</v>
      </c>
      <c r="AJ359" s="17" t="n">
        <f aca="false">Q359</f>
        <v>0.0507421746847397</v>
      </c>
      <c r="AK359" s="8" t="n">
        <v>0</v>
      </c>
      <c r="AL359" s="8" t="n">
        <v>0</v>
      </c>
      <c r="AM359" s="17" t="n">
        <v>-37062.4049173847</v>
      </c>
      <c r="AN359" s="9" t="n">
        <f aca="false">AJ359/AI359</f>
        <v>1.81</v>
      </c>
      <c r="AO359" s="8" t="n">
        <f aca="false">AI359-AJ359</f>
        <v>-0.0227078240301874</v>
      </c>
      <c r="AP359" s="8" t="n">
        <f aca="false">AA359*$BA$3+AB359*$AW$3+AC359*$AY$3+AD359*$AX$3+AE359*$BB$3+AF359*$AZ$3+AG359*BD360</f>
        <v>4528.94714022345</v>
      </c>
      <c r="AQ359" s="8" t="n">
        <f aca="false">AP359/(D359*8.314)</f>
        <v>0.316128861506828</v>
      </c>
      <c r="AR359" s="8" t="n">
        <f aca="false">('[1]Sheet1 (4)'!AO359*$BE$3)/(8.314*'[1]Sheet1 (4)'!D359)</f>
        <v>0.0225241432546762</v>
      </c>
      <c r="AS359" s="8" t="n">
        <f aca="false">AQ359+AR359</f>
        <v>0.338653004761504</v>
      </c>
      <c r="AT359" s="11" t="n">
        <f aca="false">EXP(AS359)</f>
        <v>1.40305640684245</v>
      </c>
      <c r="AU359" s="8" t="n">
        <v>2.10524318605371</v>
      </c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8" t="n">
        <v>0.744430988278011</v>
      </c>
    </row>
    <row r="360" customFormat="false" ht="13.8" hidden="false" customHeight="false" outlineLevel="0" collapsed="false">
      <c r="A360" s="3" t="n">
        <v>93</v>
      </c>
      <c r="B360" s="13" t="n">
        <v>0.0001</v>
      </c>
      <c r="C360" s="13" t="n">
        <v>-0.68</v>
      </c>
      <c r="D360" s="13" t="n">
        <v>1723.15</v>
      </c>
      <c r="E360" s="13" t="n">
        <v>0</v>
      </c>
      <c r="F360" s="13" t="n">
        <v>0.0632615990038646</v>
      </c>
      <c r="G360" s="13" t="n">
        <v>0.169935156134096</v>
      </c>
      <c r="H360" s="13" t="n">
        <v>0.584597563081132</v>
      </c>
      <c r="I360" s="13" t="n">
        <v>0</v>
      </c>
      <c r="J360" s="13" t="n">
        <v>0.107697080455276</v>
      </c>
      <c r="K360" s="13" t="n">
        <v>0</v>
      </c>
      <c r="L360" s="13" t="n">
        <v>0</v>
      </c>
      <c r="M360" s="13" t="n">
        <v>0.0299231330625023</v>
      </c>
      <c r="N360" s="13" t="n">
        <v>0.0445854682631284</v>
      </c>
      <c r="O360" s="13" t="n">
        <v>0</v>
      </c>
      <c r="P360" s="13" t="n">
        <v>0</v>
      </c>
      <c r="Q360" s="14" t="n">
        <v>0.0445854682631284</v>
      </c>
      <c r="R360" s="14" t="n">
        <v>0.0299231330625023</v>
      </c>
      <c r="S360" s="13" t="n">
        <v>0.598393574297189</v>
      </c>
      <c r="T360" s="13" t="n">
        <v>1.49</v>
      </c>
      <c r="U360" s="15" t="s">
        <v>43</v>
      </c>
      <c r="W360" s="16" t="n">
        <v>-37062.4049173847</v>
      </c>
      <c r="X360" s="16" t="n">
        <f aca="false">-W360/(8.314*D360)</f>
        <v>2.58702420418619</v>
      </c>
      <c r="Y360" s="5" t="n">
        <f aca="false">X360+C360/4 - LN(AN360)</f>
        <v>2.01824808422882</v>
      </c>
      <c r="Z360" s="6" t="n">
        <f aca="false">EXP(Y360)</f>
        <v>7.52512998491663</v>
      </c>
      <c r="AA360" s="8" t="n">
        <v>0</v>
      </c>
      <c r="AB360" s="8" t="n">
        <v>0.0632615990038646</v>
      </c>
      <c r="AC360" s="8" t="n">
        <v>0.169935156134096</v>
      </c>
      <c r="AD360" s="8" t="n">
        <v>0.584597563081132</v>
      </c>
      <c r="AE360" s="8" t="n">
        <v>0</v>
      </c>
      <c r="AF360" s="8" t="n">
        <v>0.107697080455276</v>
      </c>
      <c r="AG360" s="8" t="n">
        <v>0</v>
      </c>
      <c r="AH360" s="8" t="n">
        <v>0</v>
      </c>
      <c r="AI360" s="17" t="n">
        <f aca="false">R360</f>
        <v>0.0299231330625023</v>
      </c>
      <c r="AJ360" s="17" t="n">
        <f aca="false">Q360</f>
        <v>0.0445854682631284</v>
      </c>
      <c r="AK360" s="8" t="n">
        <v>0</v>
      </c>
      <c r="AL360" s="8" t="n">
        <v>0</v>
      </c>
      <c r="AM360" s="17" t="n">
        <v>-37062.4049173847</v>
      </c>
      <c r="AN360" s="9" t="n">
        <f aca="false">AJ360/AI360</f>
        <v>1.49</v>
      </c>
      <c r="AO360" s="8" t="n">
        <f aca="false">AI360-AJ360</f>
        <v>-0.0146623352006261</v>
      </c>
      <c r="AP360" s="8" t="n">
        <f aca="false">AA360*$BA$3+AB360*$AW$3+AC360*$AY$3+AD360*$AX$3+AE360*$BB$3+AF360*$AZ$3+AG360*BD361</f>
        <v>7727.7003562165</v>
      </c>
      <c r="AQ360" s="8" t="n">
        <f aca="false">AP360/(D360*8.314)</f>
        <v>0.539407734300935</v>
      </c>
      <c r="AR360" s="8" t="n">
        <f aca="false">('[1]Sheet1 (4)'!AO360*$BE$3)/(8.314*'[1]Sheet1 (4)'!D360)</f>
        <v>0.0145437333875737</v>
      </c>
      <c r="AS360" s="8" t="n">
        <f aca="false">AQ360+AR360</f>
        <v>0.553951467688509</v>
      </c>
      <c r="AT360" s="11" t="n">
        <f aca="false">EXP(AS360)</f>
        <v>1.74011546059462</v>
      </c>
      <c r="AU360" s="8" t="n">
        <v>2.55737595084378</v>
      </c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8" t="n">
        <v>0.938981713598379</v>
      </c>
    </row>
    <row r="361" customFormat="false" ht="13.8" hidden="false" customHeight="false" outlineLevel="0" collapsed="false">
      <c r="A361" s="3" t="n">
        <v>94</v>
      </c>
      <c r="B361" s="13" t="n">
        <v>0.0001</v>
      </c>
      <c r="C361" s="13" t="n">
        <v>-0.68</v>
      </c>
      <c r="D361" s="13" t="n">
        <v>1723.15</v>
      </c>
      <c r="E361" s="13" t="n">
        <v>0</v>
      </c>
      <c r="F361" s="13" t="n">
        <v>0.0563831016758035</v>
      </c>
      <c r="G361" s="13" t="n">
        <v>0.251612071631187</v>
      </c>
      <c r="H361" s="13" t="n">
        <v>0.520748544195498</v>
      </c>
      <c r="I361" s="13" t="n">
        <v>0</v>
      </c>
      <c r="J361" s="13" t="n">
        <v>0.0962436827140089</v>
      </c>
      <c r="K361" s="13" t="n">
        <v>0</v>
      </c>
      <c r="L361" s="13" t="n">
        <v>0</v>
      </c>
      <c r="M361" s="13" t="n">
        <v>0.0352171829969494</v>
      </c>
      <c r="N361" s="13" t="n">
        <v>0.0397954167865528</v>
      </c>
      <c r="O361" s="13" t="n">
        <v>0</v>
      </c>
      <c r="P361" s="13" t="n">
        <v>0</v>
      </c>
      <c r="Q361" s="14" t="n">
        <v>0.0397954167865528</v>
      </c>
      <c r="R361" s="14" t="n">
        <v>0.0352171829969494</v>
      </c>
      <c r="S361" s="13" t="n">
        <v>0.530516431924883</v>
      </c>
      <c r="T361" s="13" t="n">
        <v>1.13</v>
      </c>
      <c r="U361" s="15" t="s">
        <v>43</v>
      </c>
      <c r="W361" s="16" t="n">
        <v>-37062.4049173847</v>
      </c>
      <c r="X361" s="16" t="n">
        <f aca="false">-W361/(8.314*D361)</f>
        <v>2.58702420418619</v>
      </c>
      <c r="Y361" s="5" t="n">
        <f aca="false">X361+C361/4 - LN(AN361)</f>
        <v>2.29480657146194</v>
      </c>
      <c r="Z361" s="6" t="n">
        <f aca="false">EXP(Y361)</f>
        <v>9.92251652878387</v>
      </c>
      <c r="AA361" s="8" t="n">
        <v>0</v>
      </c>
      <c r="AB361" s="8" t="n">
        <v>0.0563831016758035</v>
      </c>
      <c r="AC361" s="8" t="n">
        <v>0.251612071631187</v>
      </c>
      <c r="AD361" s="8" t="n">
        <v>0.520748544195498</v>
      </c>
      <c r="AE361" s="8" t="n">
        <v>0</v>
      </c>
      <c r="AF361" s="8" t="n">
        <v>0.0962436827140089</v>
      </c>
      <c r="AG361" s="8" t="n">
        <v>0</v>
      </c>
      <c r="AH361" s="8" t="n">
        <v>0</v>
      </c>
      <c r="AI361" s="17" t="n">
        <f aca="false">R361</f>
        <v>0.0352171829969494</v>
      </c>
      <c r="AJ361" s="17" t="n">
        <f aca="false">Q361</f>
        <v>0.0397954167865528</v>
      </c>
      <c r="AK361" s="8" t="n">
        <v>0</v>
      </c>
      <c r="AL361" s="8" t="n">
        <v>0</v>
      </c>
      <c r="AM361" s="17" t="n">
        <v>-37062.4049173847</v>
      </c>
      <c r="AN361" s="9" t="n">
        <f aca="false">AJ361/AI361</f>
        <v>1.13</v>
      </c>
      <c r="AO361" s="8" t="n">
        <f aca="false">AI361-AJ361</f>
        <v>-0.0045782337896034</v>
      </c>
      <c r="AP361" s="8" t="n">
        <f aca="false">AA361*$BA$3+AB361*$AW$3+AC361*$AY$3+AD361*$AX$3+AE361*$BB$3+AF361*$AZ$3+AG361*BD362</f>
        <v>10969.8926775593</v>
      </c>
      <c r="AQ361" s="8" t="n">
        <f aca="false">AP361/(D361*8.314)</f>
        <v>0.765718736747677</v>
      </c>
      <c r="AR361" s="8" t="n">
        <f aca="false">('[1]Sheet1 (4)'!AO361*$BE$3)/(8.314*'[1]Sheet1 (4)'!D361)</f>
        <v>0.00454120102363569</v>
      </c>
      <c r="AS361" s="8" t="n">
        <f aca="false">AQ361+AR361</f>
        <v>0.770259937771312</v>
      </c>
      <c r="AT361" s="11" t="n">
        <f aca="false">EXP(AS361)</f>
        <v>2.16032773158296</v>
      </c>
      <c r="AU361" s="8" t="n">
        <v>3.37211519182055</v>
      </c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8" t="n">
        <v>1.2155402008315</v>
      </c>
    </row>
    <row r="362" customFormat="false" ht="13.8" hidden="false" customHeight="false" outlineLevel="0" collapsed="false">
      <c r="A362" s="3" t="n">
        <v>95</v>
      </c>
      <c r="B362" s="13" t="n">
        <v>0.0001</v>
      </c>
      <c r="C362" s="13" t="n">
        <v>-0.68</v>
      </c>
      <c r="D362" s="13" t="n">
        <v>1774.15</v>
      </c>
      <c r="E362" s="13" t="n">
        <v>0</v>
      </c>
      <c r="F362" s="13" t="n">
        <v>0.126596786399222</v>
      </c>
      <c r="G362" s="13" t="n">
        <v>0.155616202748713</v>
      </c>
      <c r="H362" s="13" t="n">
        <v>0.431545547658333</v>
      </c>
      <c r="I362" s="13" t="n">
        <v>0</v>
      </c>
      <c r="J362" s="13" t="n">
        <v>0.214610343375362</v>
      </c>
      <c r="K362" s="13" t="n">
        <v>0</v>
      </c>
      <c r="L362" s="13" t="n">
        <v>0</v>
      </c>
      <c r="M362" s="13" t="n">
        <v>0.0237189138471421</v>
      </c>
      <c r="N362" s="13" t="n">
        <v>0.047912205971227</v>
      </c>
      <c r="O362" s="13" t="n">
        <v>0</v>
      </c>
      <c r="P362" s="13" t="n">
        <v>0</v>
      </c>
      <c r="Q362" s="14" t="n">
        <v>0.047912205971227</v>
      </c>
      <c r="R362" s="14" t="n">
        <v>0.0237189138471421</v>
      </c>
      <c r="S362" s="13" t="n">
        <v>0.668874172185431</v>
      </c>
      <c r="T362" s="13" t="n">
        <v>2.02</v>
      </c>
      <c r="U362" s="15" t="s">
        <v>43</v>
      </c>
      <c r="W362" s="16" t="n">
        <v>-37938.6725056044</v>
      </c>
      <c r="X362" s="16" t="n">
        <f aca="false">-W362/(8.314*D362)</f>
        <v>2.57206402401893</v>
      </c>
      <c r="Y362" s="5" t="n">
        <f aca="false">X362+C362/4 - LN(AN362)</f>
        <v>1.69896651260581</v>
      </c>
      <c r="Z362" s="6" t="n">
        <f aca="false">EXP(Y362)</f>
        <v>5.46829305844578</v>
      </c>
      <c r="AA362" s="8" t="n">
        <v>0</v>
      </c>
      <c r="AB362" s="8" t="n">
        <v>0.126596786399222</v>
      </c>
      <c r="AC362" s="8" t="n">
        <v>0.155616202748713</v>
      </c>
      <c r="AD362" s="8" t="n">
        <v>0.431545547658333</v>
      </c>
      <c r="AE362" s="8" t="n">
        <v>0</v>
      </c>
      <c r="AF362" s="8" t="n">
        <v>0.214610343375362</v>
      </c>
      <c r="AG362" s="8" t="n">
        <v>0</v>
      </c>
      <c r="AH362" s="8" t="n">
        <v>0</v>
      </c>
      <c r="AI362" s="17" t="n">
        <f aca="false">R362</f>
        <v>0.0237189138471421</v>
      </c>
      <c r="AJ362" s="17" t="n">
        <f aca="false">Q362</f>
        <v>0.047912205971227</v>
      </c>
      <c r="AK362" s="8" t="n">
        <v>0</v>
      </c>
      <c r="AL362" s="8" t="n">
        <v>0</v>
      </c>
      <c r="AM362" s="17" t="n">
        <v>-37938.6725056044</v>
      </c>
      <c r="AN362" s="9" t="n">
        <f aca="false">AJ362/AI362</f>
        <v>2.02</v>
      </c>
      <c r="AO362" s="8" t="n">
        <f aca="false">AI362-AJ362</f>
        <v>-0.0241932921240849</v>
      </c>
      <c r="AP362" s="8" t="n">
        <f aca="false">AA362*$BA$3+AB362*$AW$3+AC362*$AY$3+AD362*$AX$3+AE362*$BB$3+AF362*$AZ$3+AG362*BD363</f>
        <v>4571.53355205335</v>
      </c>
      <c r="AQ362" s="8" t="n">
        <f aca="false">AP362/(D362*8.314)</f>
        <v>0.309928529578754</v>
      </c>
      <c r="AR362" s="8" t="n">
        <f aca="false">('[1]Sheet1 (4)'!AO362*$BE$3)/(8.314*'[1]Sheet1 (4)'!D362)</f>
        <v>0.0233077568557993</v>
      </c>
      <c r="AS362" s="8" t="n">
        <f aca="false">AQ362+AR362</f>
        <v>0.333236286434553</v>
      </c>
      <c r="AT362" s="11" t="n">
        <f aca="false">EXP(AS362)</f>
        <v>1.39547699180013</v>
      </c>
      <c r="AU362" s="8" t="n">
        <v>1.49481782683873</v>
      </c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8" t="n">
        <v>0.402004344460357</v>
      </c>
    </row>
    <row r="363" customFormat="false" ht="13.8" hidden="false" customHeight="false" outlineLevel="0" collapsed="false">
      <c r="A363" s="3" t="n">
        <v>96</v>
      </c>
      <c r="B363" s="13" t="n">
        <v>0.0001</v>
      </c>
      <c r="C363" s="13" t="n">
        <v>-0.68</v>
      </c>
      <c r="D363" s="13" t="n">
        <v>1774.15</v>
      </c>
      <c r="E363" s="13" t="n">
        <v>0</v>
      </c>
      <c r="F363" s="13" t="n">
        <v>0.113341251761647</v>
      </c>
      <c r="G363" s="13" t="n">
        <v>0.239807473902477</v>
      </c>
      <c r="H363" s="13" t="n">
        <v>0.384920186693212</v>
      </c>
      <c r="I363" s="13" t="n">
        <v>0</v>
      </c>
      <c r="J363" s="13" t="n">
        <v>0.191008800986172</v>
      </c>
      <c r="K363" s="13" t="n">
        <v>0</v>
      </c>
      <c r="L363" s="13" t="n">
        <v>0</v>
      </c>
      <c r="M363" s="13" t="n">
        <v>0.0245405836181633</v>
      </c>
      <c r="N363" s="13" t="n">
        <v>0.0463817030383286</v>
      </c>
      <c r="O363" s="13" t="n">
        <v>0</v>
      </c>
      <c r="P363" s="13" t="n">
        <v>0</v>
      </c>
      <c r="Q363" s="14" t="n">
        <v>0.0463817030383286</v>
      </c>
      <c r="R363" s="14" t="n">
        <v>0.0245405836181633</v>
      </c>
      <c r="S363" s="13" t="n">
        <v>0.653979238754325</v>
      </c>
      <c r="T363" s="13" t="n">
        <v>1.89</v>
      </c>
      <c r="U363" s="15" t="s">
        <v>43</v>
      </c>
      <c r="W363" s="16" t="n">
        <v>-37938.6725056044</v>
      </c>
      <c r="X363" s="16" t="n">
        <f aca="false">-W363/(8.314*D363)</f>
        <v>2.57206402401893</v>
      </c>
      <c r="Y363" s="5" t="n">
        <f aca="false">X363+C363/4 - LN(AN363)</f>
        <v>1.76548719494738</v>
      </c>
      <c r="Z363" s="6" t="n">
        <f aca="false">EXP(Y363)</f>
        <v>5.84441903601083</v>
      </c>
      <c r="AA363" s="8" t="n">
        <v>0</v>
      </c>
      <c r="AB363" s="8" t="n">
        <v>0.113341251761647</v>
      </c>
      <c r="AC363" s="8" t="n">
        <v>0.239807473902477</v>
      </c>
      <c r="AD363" s="8" t="n">
        <v>0.384920186693212</v>
      </c>
      <c r="AE363" s="8" t="n">
        <v>0</v>
      </c>
      <c r="AF363" s="8" t="n">
        <v>0.191008800986172</v>
      </c>
      <c r="AG363" s="8" t="n">
        <v>0</v>
      </c>
      <c r="AH363" s="8" t="n">
        <v>0</v>
      </c>
      <c r="AI363" s="17" t="n">
        <f aca="false">R363</f>
        <v>0.0245405836181633</v>
      </c>
      <c r="AJ363" s="17" t="n">
        <f aca="false">Q363</f>
        <v>0.0463817030383286</v>
      </c>
      <c r="AK363" s="8" t="n">
        <v>0</v>
      </c>
      <c r="AL363" s="8" t="n">
        <v>0</v>
      </c>
      <c r="AM363" s="17" t="n">
        <v>-37938.6725056044</v>
      </c>
      <c r="AN363" s="9" t="n">
        <f aca="false">AJ363/AI363</f>
        <v>1.89</v>
      </c>
      <c r="AO363" s="8" t="n">
        <f aca="false">AI363-AJ363</f>
        <v>-0.0218411194201653</v>
      </c>
      <c r="AP363" s="8" t="n">
        <f aca="false">AA363*$BA$3+AB363*$AW$3+AC363*$AY$3+AD363*$AX$3+AE363*$BB$3+AF363*$AZ$3+AG363*BD364</f>
        <v>8264.13499613997</v>
      </c>
      <c r="AQ363" s="8" t="n">
        <f aca="false">AP363/(D363*8.314)</f>
        <v>0.560269585343753</v>
      </c>
      <c r="AR363" s="8" t="n">
        <f aca="false">('[1]Sheet1 (4)'!AO363*$BE$3)/(8.314*'[1]Sheet1 (4)'!D363)</f>
        <v>0.0210416795817921</v>
      </c>
      <c r="AS363" s="8" t="n">
        <f aca="false">AQ363+AR363</f>
        <v>0.581311264925546</v>
      </c>
      <c r="AT363" s="11" t="n">
        <f aca="false">EXP(AS363)</f>
        <v>1.78838193644261</v>
      </c>
      <c r="AU363" s="8" t="n">
        <v>1.59763598424033</v>
      </c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8" t="n">
        <v>0.46852502680192</v>
      </c>
    </row>
    <row r="364" customFormat="false" ht="13.8" hidden="false" customHeight="false" outlineLevel="0" collapsed="false">
      <c r="A364" s="3" t="n">
        <v>97</v>
      </c>
      <c r="B364" s="13" t="n">
        <v>0.0001</v>
      </c>
      <c r="C364" s="13" t="n">
        <v>-0.68</v>
      </c>
      <c r="D364" s="13" t="n">
        <v>1774.15</v>
      </c>
      <c r="E364" s="13" t="n">
        <v>0</v>
      </c>
      <c r="F364" s="13" t="n">
        <v>0.098418301887739</v>
      </c>
      <c r="G364" s="13" t="n">
        <v>0.321444649863036</v>
      </c>
      <c r="H364" s="13" t="n">
        <v>0.338465226777739</v>
      </c>
      <c r="I364" s="13" t="n">
        <v>0</v>
      </c>
      <c r="J364" s="13" t="n">
        <v>0.168616662111749</v>
      </c>
      <c r="K364" s="13" t="n">
        <v>0</v>
      </c>
      <c r="L364" s="13" t="n">
        <v>0</v>
      </c>
      <c r="M364" s="13" t="n">
        <v>0.0254547593587938</v>
      </c>
      <c r="N364" s="13" t="n">
        <v>0.0476004000009443</v>
      </c>
      <c r="O364" s="13" t="n">
        <v>0</v>
      </c>
      <c r="P364" s="13" t="n">
        <v>0</v>
      </c>
      <c r="Q364" s="14" t="n">
        <v>0.0476004000009443</v>
      </c>
      <c r="R364" s="14" t="n">
        <v>0.0254547593587938</v>
      </c>
      <c r="S364" s="13" t="n">
        <v>0.651567944250871</v>
      </c>
      <c r="T364" s="13" t="n">
        <v>1.87</v>
      </c>
      <c r="U364" s="15" t="s">
        <v>43</v>
      </c>
      <c r="W364" s="16" t="n">
        <v>-37938.6725056044</v>
      </c>
      <c r="X364" s="16" t="n">
        <f aca="false">-W364/(8.314*D364)</f>
        <v>2.57206402401893</v>
      </c>
      <c r="Y364" s="5" t="n">
        <f aca="false">X364+C364/4 - LN(AN364)</f>
        <v>1.77612559315243</v>
      </c>
      <c r="Z364" s="6" t="n">
        <f aca="false">EXP(Y364)</f>
        <v>5.9069261914762</v>
      </c>
      <c r="AA364" s="8" t="n">
        <v>0</v>
      </c>
      <c r="AB364" s="8" t="n">
        <v>0.098418301887739</v>
      </c>
      <c r="AC364" s="8" t="n">
        <v>0.321444649863036</v>
      </c>
      <c r="AD364" s="8" t="n">
        <v>0.338465226777739</v>
      </c>
      <c r="AE364" s="8" t="n">
        <v>0</v>
      </c>
      <c r="AF364" s="8" t="n">
        <v>0.168616662111749</v>
      </c>
      <c r="AG364" s="8" t="n">
        <v>0</v>
      </c>
      <c r="AH364" s="8" t="n">
        <v>0</v>
      </c>
      <c r="AI364" s="17" t="n">
        <f aca="false">R364</f>
        <v>0.0254547593587938</v>
      </c>
      <c r="AJ364" s="17" t="n">
        <f aca="false">Q364</f>
        <v>0.0476004000009443</v>
      </c>
      <c r="AK364" s="8" t="n">
        <v>0</v>
      </c>
      <c r="AL364" s="8" t="n">
        <v>0</v>
      </c>
      <c r="AM364" s="17" t="n">
        <v>-37938.6725056044</v>
      </c>
      <c r="AN364" s="9" t="n">
        <f aca="false">AJ364/AI364</f>
        <v>1.87</v>
      </c>
      <c r="AO364" s="8" t="n">
        <f aca="false">AI364-AJ364</f>
        <v>-0.0221456406421505</v>
      </c>
      <c r="AP364" s="8" t="n">
        <f aca="false">AA364*$BA$3+AB364*$AW$3+AC364*$AY$3+AD364*$AX$3+AE364*$BB$3+AF364*$AZ$3+AG364*BD365</f>
        <v>11668.2882841682</v>
      </c>
      <c r="AQ364" s="8" t="n">
        <f aca="false">AP364/(D364*8.314)</f>
        <v>0.791055209250065</v>
      </c>
      <c r="AR364" s="8" t="n">
        <f aca="false">('[1]Sheet1 (4)'!AO364*$BE$3)/(8.314*'[1]Sheet1 (4)'!D364)</f>
        <v>0.0213350545620577</v>
      </c>
      <c r="AS364" s="8" t="n">
        <f aca="false">AQ364+AR364</f>
        <v>0.812390263812122</v>
      </c>
      <c r="AT364" s="11" t="n">
        <f aca="false">EXP(AS364)</f>
        <v>2.25328750646448</v>
      </c>
      <c r="AU364" s="8" t="n">
        <v>1.61472300011456</v>
      </c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8" t="n">
        <v>0.479163425006977</v>
      </c>
    </row>
    <row r="365" customFormat="false" ht="13.8" hidden="false" customHeight="false" outlineLevel="0" collapsed="false">
      <c r="A365" s="3" t="n">
        <v>98</v>
      </c>
      <c r="B365" s="13" t="n">
        <v>0.0001</v>
      </c>
      <c r="C365" s="13" t="n">
        <v>-0.68</v>
      </c>
      <c r="D365" s="13" t="n">
        <v>1774.15</v>
      </c>
      <c r="E365" s="13" t="n">
        <v>0</v>
      </c>
      <c r="F365" s="13" t="n">
        <v>0.0706937379205441</v>
      </c>
      <c r="G365" s="13" t="n">
        <v>0.08721204596407</v>
      </c>
      <c r="H365" s="13" t="n">
        <v>0.648025930938321</v>
      </c>
      <c r="I365" s="13" t="n">
        <v>0</v>
      </c>
      <c r="J365" s="13" t="n">
        <v>0.119085284711393</v>
      </c>
      <c r="K365" s="13" t="n">
        <v>0</v>
      </c>
      <c r="L365" s="13" t="n">
        <v>0</v>
      </c>
      <c r="M365" s="13" t="n">
        <v>0.0296375495911746</v>
      </c>
      <c r="N365" s="13" t="n">
        <v>0.0453454508744972</v>
      </c>
      <c r="O365" s="13" t="n">
        <v>0</v>
      </c>
      <c r="P365" s="13" t="n">
        <v>0</v>
      </c>
      <c r="Q365" s="14" t="n">
        <v>0.0453454508744972</v>
      </c>
      <c r="R365" s="14" t="n">
        <v>0.0296375495911746</v>
      </c>
      <c r="S365" s="13" t="n">
        <v>0.604743083003953</v>
      </c>
      <c r="T365" s="13" t="n">
        <v>1.53</v>
      </c>
      <c r="U365" s="15" t="s">
        <v>43</v>
      </c>
      <c r="W365" s="16" t="n">
        <v>-37938.6725056044</v>
      </c>
      <c r="X365" s="16" t="n">
        <f aca="false">-W365/(8.314*D365)</f>
        <v>2.57206402401893</v>
      </c>
      <c r="Y365" s="5" t="n">
        <f aca="false">X365+C365/4 - LN(AN365)</f>
        <v>1.97679628861458</v>
      </c>
      <c r="Z365" s="6" t="n">
        <f aca="false">EXP(Y365)</f>
        <v>7.21957645624866</v>
      </c>
      <c r="AA365" s="8" t="n">
        <v>0</v>
      </c>
      <c r="AB365" s="8" t="n">
        <v>0.0706937379205441</v>
      </c>
      <c r="AC365" s="8" t="n">
        <v>0.08721204596407</v>
      </c>
      <c r="AD365" s="8" t="n">
        <v>0.648025930938321</v>
      </c>
      <c r="AE365" s="8" t="n">
        <v>0</v>
      </c>
      <c r="AF365" s="8" t="n">
        <v>0.119085284711393</v>
      </c>
      <c r="AG365" s="8" t="n">
        <v>0</v>
      </c>
      <c r="AH365" s="8" t="n">
        <v>0</v>
      </c>
      <c r="AI365" s="17" t="n">
        <f aca="false">R365</f>
        <v>0.0296375495911746</v>
      </c>
      <c r="AJ365" s="17" t="n">
        <f aca="false">Q365</f>
        <v>0.0453454508744972</v>
      </c>
      <c r="AK365" s="8" t="n">
        <v>0</v>
      </c>
      <c r="AL365" s="8" t="n">
        <v>0</v>
      </c>
      <c r="AM365" s="17" t="n">
        <v>-37938.6725056044</v>
      </c>
      <c r="AN365" s="9" t="n">
        <f aca="false">AJ365/AI365</f>
        <v>1.53</v>
      </c>
      <c r="AO365" s="8" t="n">
        <f aca="false">AI365-AJ365</f>
        <v>-0.0157079012833226</v>
      </c>
      <c r="AP365" s="8" t="n">
        <f aca="false">AA365*$BA$3+AB365*$AW$3+AC365*$AY$3+AD365*$AX$3+AE365*$BB$3+AF365*$AZ$3+AG365*BD366</f>
        <v>4482.54272500175</v>
      </c>
      <c r="AQ365" s="8" t="n">
        <f aca="false">AP365/(D365*8.314)</f>
        <v>0.303895368964258</v>
      </c>
      <c r="AR365" s="8" t="n">
        <f aca="false">('[1]Sheet1 (4)'!AO365*$BE$3)/(8.314*'[1]Sheet1 (4)'!D365)</f>
        <v>0.0151329526361609</v>
      </c>
      <c r="AS365" s="8" t="n">
        <f aca="false">AQ365+AR365</f>
        <v>0.319028321600418</v>
      </c>
      <c r="AT365" s="11" t="n">
        <f aca="false">EXP(AS365)</f>
        <v>1.3757902889371</v>
      </c>
      <c r="AU365" s="8" t="n">
        <v>1.97355033347335</v>
      </c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8" t="n">
        <v>0.679834120469124</v>
      </c>
    </row>
    <row r="366" customFormat="false" ht="13.8" hidden="false" customHeight="false" outlineLevel="0" collapsed="false">
      <c r="A366" s="3" t="n">
        <v>99</v>
      </c>
      <c r="B366" s="13" t="n">
        <v>0.0001</v>
      </c>
      <c r="C366" s="13" t="n">
        <v>-0.68</v>
      </c>
      <c r="D366" s="13" t="n">
        <v>1774.15</v>
      </c>
      <c r="E366" s="13" t="n">
        <v>0</v>
      </c>
      <c r="F366" s="13" t="n">
        <v>0.0627003851156759</v>
      </c>
      <c r="G366" s="13" t="n">
        <v>0.171199512227152</v>
      </c>
      <c r="H366" s="13" t="n">
        <v>0.585594251018057</v>
      </c>
      <c r="I366" s="13" t="n">
        <v>0</v>
      </c>
      <c r="J366" s="13" t="n">
        <v>0.106732965317072</v>
      </c>
      <c r="K366" s="13" t="n">
        <v>0</v>
      </c>
      <c r="L366" s="13" t="n">
        <v>0</v>
      </c>
      <c r="M366" s="13" t="n">
        <v>0.0330820118036068</v>
      </c>
      <c r="N366" s="13" t="n">
        <v>0.0406908745184364</v>
      </c>
      <c r="O366" s="13" t="n">
        <v>0</v>
      </c>
      <c r="P366" s="13" t="n">
        <v>0</v>
      </c>
      <c r="Q366" s="14" t="n">
        <v>0.0406908745184364</v>
      </c>
      <c r="R366" s="14" t="n">
        <v>0.0330820118036068</v>
      </c>
      <c r="S366" s="13" t="n">
        <v>0.551569506726457</v>
      </c>
      <c r="T366" s="13" t="n">
        <v>1.23</v>
      </c>
      <c r="U366" s="15" t="s">
        <v>43</v>
      </c>
      <c r="W366" s="16" t="n">
        <v>-37938.6725056044</v>
      </c>
      <c r="X366" s="16" t="n">
        <f aca="false">-W366/(8.314*D366)</f>
        <v>2.57206402401893</v>
      </c>
      <c r="Y366" s="5" t="n">
        <f aca="false">X366+C366/4 - LN(AN366)</f>
        <v>2.1950498546346</v>
      </c>
      <c r="Z366" s="6" t="n">
        <f aca="false">EXP(Y366)</f>
        <v>8.98044876265078</v>
      </c>
      <c r="AA366" s="8" t="n">
        <v>0</v>
      </c>
      <c r="AB366" s="8" t="n">
        <v>0.0627003851156759</v>
      </c>
      <c r="AC366" s="8" t="n">
        <v>0.171199512227152</v>
      </c>
      <c r="AD366" s="8" t="n">
        <v>0.585594251018057</v>
      </c>
      <c r="AE366" s="8" t="n">
        <v>0</v>
      </c>
      <c r="AF366" s="8" t="n">
        <v>0.106732965317072</v>
      </c>
      <c r="AG366" s="8" t="n">
        <v>0</v>
      </c>
      <c r="AH366" s="8" t="n">
        <v>0</v>
      </c>
      <c r="AI366" s="17" t="n">
        <f aca="false">R366</f>
        <v>0.0330820118036068</v>
      </c>
      <c r="AJ366" s="17" t="n">
        <f aca="false">Q366</f>
        <v>0.0406908745184364</v>
      </c>
      <c r="AK366" s="8" t="n">
        <v>0</v>
      </c>
      <c r="AL366" s="8" t="n">
        <v>0</v>
      </c>
      <c r="AM366" s="17" t="n">
        <v>-37938.6725056044</v>
      </c>
      <c r="AN366" s="9" t="n">
        <f aca="false">AJ366/AI366</f>
        <v>1.23</v>
      </c>
      <c r="AO366" s="8" t="n">
        <f aca="false">AI366-AJ366</f>
        <v>-0.00760886271482961</v>
      </c>
      <c r="AP366" s="8" t="n">
        <f aca="false">AA366*$BA$3+AB366*$AW$3+AC366*$AY$3+AD366*$AX$3+AE366*$BB$3+AF366*$AZ$3+AG366*BD367</f>
        <v>7801.53608932583</v>
      </c>
      <c r="AQ366" s="8" t="n">
        <f aca="false">AP366/(D366*8.314)</f>
        <v>0.528907549532106</v>
      </c>
      <c r="AR366" s="8" t="n">
        <f aca="false">('[1]Sheet1 (4)'!AO366*$BE$3)/(8.314*'[1]Sheet1 (4)'!D366)</f>
        <v>0.00733035922506199</v>
      </c>
      <c r="AS366" s="8" t="n">
        <f aca="false">AQ366+AR366</f>
        <v>0.536237908757168</v>
      </c>
      <c r="AT366" s="11" t="n">
        <f aca="false">EXP(AS366)</f>
        <v>1.709563216188</v>
      </c>
      <c r="AU366" s="8" t="n">
        <v>2.45490407334489</v>
      </c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8" t="n">
        <v>0.898087686489143</v>
      </c>
    </row>
    <row r="367" customFormat="false" ht="13.8" hidden="false" customHeight="false" outlineLevel="0" collapsed="false">
      <c r="A367" s="3" t="n">
        <v>100</v>
      </c>
      <c r="B367" s="13" t="n">
        <v>0.0001</v>
      </c>
      <c r="C367" s="13" t="n">
        <v>-0.68</v>
      </c>
      <c r="D367" s="13" t="n">
        <v>1774.15</v>
      </c>
      <c r="E367" s="13" t="n">
        <v>0</v>
      </c>
      <c r="F367" s="13" t="n">
        <v>0.0562144449185038</v>
      </c>
      <c r="G367" s="13" t="n">
        <v>0.251617657581689</v>
      </c>
      <c r="H367" s="13" t="n">
        <v>0.521970629937367</v>
      </c>
      <c r="I367" s="13" t="n">
        <v>0</v>
      </c>
      <c r="J367" s="13" t="n">
        <v>0.0959960223544042</v>
      </c>
      <c r="K367" s="13" t="n">
        <v>0</v>
      </c>
      <c r="L367" s="13" t="n">
        <v>0</v>
      </c>
      <c r="M367" s="13" t="n">
        <v>0.0382480645402248</v>
      </c>
      <c r="N367" s="13" t="n">
        <v>0.0359531806678113</v>
      </c>
      <c r="O367" s="13" t="n">
        <v>0</v>
      </c>
      <c r="P367" s="13" t="n">
        <v>0</v>
      </c>
      <c r="Q367" s="14" t="n">
        <v>0.0359531806678113</v>
      </c>
      <c r="R367" s="14" t="n">
        <v>0.0382480645402248</v>
      </c>
      <c r="S367" s="13" t="n">
        <v>0.484536082474227</v>
      </c>
      <c r="T367" s="13" t="n">
        <v>0.94</v>
      </c>
      <c r="U367" s="15" t="s">
        <v>43</v>
      </c>
      <c r="W367" s="16" t="n">
        <v>-37938.6725056044</v>
      </c>
      <c r="X367" s="16" t="n">
        <f aca="false">-W367/(8.314*D367)</f>
        <v>2.57206402401893</v>
      </c>
      <c r="Y367" s="5" t="n">
        <f aca="false">X367+C367/4 - LN(AN367)</f>
        <v>2.46393942773701</v>
      </c>
      <c r="Z367" s="6" t="n">
        <f aca="false">EXP(Y367)</f>
        <v>11.7510127426175</v>
      </c>
      <c r="AA367" s="8" t="n">
        <v>0</v>
      </c>
      <c r="AB367" s="8" t="n">
        <v>0.0562144449185038</v>
      </c>
      <c r="AC367" s="8" t="n">
        <v>0.251617657581689</v>
      </c>
      <c r="AD367" s="8" t="n">
        <v>0.521970629937367</v>
      </c>
      <c r="AE367" s="8" t="n">
        <v>0</v>
      </c>
      <c r="AF367" s="8" t="n">
        <v>0.0959960223544042</v>
      </c>
      <c r="AG367" s="8" t="n">
        <v>0</v>
      </c>
      <c r="AH367" s="8" t="n">
        <v>0</v>
      </c>
      <c r="AI367" s="17" t="n">
        <f aca="false">R367</f>
        <v>0.0382480645402248</v>
      </c>
      <c r="AJ367" s="17" t="n">
        <f aca="false">Q367</f>
        <v>0.0359531806678113</v>
      </c>
      <c r="AK367" s="8" t="n">
        <v>0</v>
      </c>
      <c r="AL367" s="8" t="n">
        <v>0</v>
      </c>
      <c r="AM367" s="17" t="n">
        <v>-37938.6725056044</v>
      </c>
      <c r="AN367" s="9" t="n">
        <f aca="false">AJ367/AI367</f>
        <v>0.94</v>
      </c>
      <c r="AO367" s="8" t="n">
        <f aca="false">AI367-AJ367</f>
        <v>0.0022948838724135</v>
      </c>
      <c r="AP367" s="8" t="n">
        <f aca="false">AA367*$BA$3+AB367*$AW$3+AC367*$AY$3+AD367*$AX$3+AE367*$BB$3+AF367*$AZ$3+AG367*BD368</f>
        <v>10978.560899892</v>
      </c>
      <c r="AQ367" s="8" t="n">
        <f aca="false">AP367/(D367*8.314)</f>
        <v>0.744294928135449</v>
      </c>
      <c r="AR367" s="8" t="n">
        <f aca="false">('[1]Sheet1 (4)'!AO367*$BE$3)/(8.314*'[1]Sheet1 (4)'!D367)</f>
        <v>-0.00221088535765085</v>
      </c>
      <c r="AS367" s="8" t="n">
        <f aca="false">AQ367+AR367</f>
        <v>0.742084042777798</v>
      </c>
      <c r="AT367" s="11" t="n">
        <f aca="false">EXP(AS367)</f>
        <v>2.10030808849912</v>
      </c>
      <c r="AU367" s="8" t="n">
        <v>3.21226809597258</v>
      </c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8" t="n">
        <v>1.16697725959156</v>
      </c>
    </row>
    <row r="368" customFormat="false" ht="13.8" hidden="false" customHeight="false" outlineLevel="0" collapsed="false">
      <c r="A368" s="3" t="n">
        <v>101</v>
      </c>
      <c r="B368" s="13" t="n">
        <v>0.0001</v>
      </c>
      <c r="C368" s="13" t="n">
        <v>-0.68</v>
      </c>
      <c r="D368" s="13" t="n">
        <v>1824.15</v>
      </c>
      <c r="E368" s="13" t="n">
        <v>0</v>
      </c>
      <c r="F368" s="13" t="n">
        <v>0.126905782865579</v>
      </c>
      <c r="G368" s="13" t="n">
        <v>0.155064579439229</v>
      </c>
      <c r="H368" s="13" t="n">
        <v>0.429425804232599</v>
      </c>
      <c r="I368" s="13" t="n">
        <v>0</v>
      </c>
      <c r="J368" s="13" t="n">
        <v>0.213999570215581</v>
      </c>
      <c r="K368" s="13" t="n">
        <v>0</v>
      </c>
      <c r="L368" s="13" t="n">
        <v>0</v>
      </c>
      <c r="M368" s="13" t="n">
        <v>0.0274280379584603</v>
      </c>
      <c r="N368" s="13" t="n">
        <v>0.0471762252885517</v>
      </c>
      <c r="O368" s="13" t="n">
        <v>0</v>
      </c>
      <c r="P368" s="13" t="n">
        <v>0</v>
      </c>
      <c r="Q368" s="14" t="n">
        <v>0.0471762252885517</v>
      </c>
      <c r="R368" s="14" t="n">
        <v>0.0274280379584603</v>
      </c>
      <c r="S368" s="13" t="n">
        <v>0.632352941176471</v>
      </c>
      <c r="T368" s="13" t="n">
        <v>1.72</v>
      </c>
      <c r="U368" s="15" t="s">
        <v>43</v>
      </c>
      <c r="W368" s="16" t="n">
        <v>-38766.8117690567</v>
      </c>
      <c r="X368" s="16" t="n">
        <f aca="false">-W368/(8.314*D368)</f>
        <v>2.55616873060189</v>
      </c>
      <c r="Y368" s="5" t="n">
        <f aca="false">X368+C368/4 - LN(AN368)</f>
        <v>1.84384443977653</v>
      </c>
      <c r="Z368" s="6" t="n">
        <f aca="false">EXP(Y368)</f>
        <v>6.32079151338446</v>
      </c>
      <c r="AA368" s="8" t="n">
        <v>0</v>
      </c>
      <c r="AB368" s="8" t="n">
        <v>0.126905782865579</v>
      </c>
      <c r="AC368" s="8" t="n">
        <v>0.155064579439229</v>
      </c>
      <c r="AD368" s="8" t="n">
        <v>0.429425804232599</v>
      </c>
      <c r="AE368" s="8" t="n">
        <v>0</v>
      </c>
      <c r="AF368" s="8" t="n">
        <v>0.213999570215581</v>
      </c>
      <c r="AG368" s="8" t="n">
        <v>0</v>
      </c>
      <c r="AH368" s="8" t="n">
        <v>0</v>
      </c>
      <c r="AI368" s="17" t="n">
        <f aca="false">R368</f>
        <v>0.0274280379584603</v>
      </c>
      <c r="AJ368" s="17" t="n">
        <f aca="false">Q368</f>
        <v>0.0471762252885517</v>
      </c>
      <c r="AK368" s="8" t="n">
        <v>0</v>
      </c>
      <c r="AL368" s="8" t="n">
        <v>0</v>
      </c>
      <c r="AM368" s="17" t="n">
        <v>-38766.8117690567</v>
      </c>
      <c r="AN368" s="9" t="n">
        <f aca="false">AJ368/AI368</f>
        <v>1.72</v>
      </c>
      <c r="AO368" s="8" t="n">
        <f aca="false">AI368-AJ368</f>
        <v>-0.0197481873300914</v>
      </c>
      <c r="AP368" s="8" t="n">
        <f aca="false">AA368*$BA$3+AB368*$AW$3+AC368*$AY$3+AD368*$AX$3+AE368*$BB$3+AF368*$AZ$3+AG368*BD369</f>
        <v>4595.90291301721</v>
      </c>
      <c r="AQ368" s="8" t="n">
        <f aca="false">AP368/(D368*8.314)</f>
        <v>0.303040223816233</v>
      </c>
      <c r="AR368" s="8" t="n">
        <f aca="false">('[1]Sheet1 (4)'!AO368*$BE$3)/(8.314*'[1]Sheet1 (4)'!D368)</f>
        <v>0.0185038686031864</v>
      </c>
      <c r="AS368" s="8" t="n">
        <f aca="false">AQ368+AR368</f>
        <v>0.32154409241942</v>
      </c>
      <c r="AT368" s="11" t="n">
        <f aca="false">EXP(AS368)</f>
        <v>1.37925581941148</v>
      </c>
      <c r="AU368" s="8" t="n">
        <v>1.42179138094752</v>
      </c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8" t="n">
        <v>0.351917612423916</v>
      </c>
    </row>
    <row r="369" customFormat="false" ht="13.8" hidden="false" customHeight="false" outlineLevel="0" collapsed="false">
      <c r="A369" s="3" t="n">
        <v>102</v>
      </c>
      <c r="B369" s="13" t="n">
        <v>0.0001</v>
      </c>
      <c r="C369" s="13" t="n">
        <v>-0.68</v>
      </c>
      <c r="D369" s="13" t="n">
        <v>1824.15</v>
      </c>
      <c r="E369" s="13" t="n">
        <v>0</v>
      </c>
      <c r="F369" s="13" t="n">
        <v>0.112686186399047</v>
      </c>
      <c r="G369" s="13" t="n">
        <v>0.239844814384638</v>
      </c>
      <c r="H369" s="13" t="n">
        <v>0.386044093572067</v>
      </c>
      <c r="I369" s="13" t="n">
        <v>0</v>
      </c>
      <c r="J369" s="13" t="n">
        <v>0.191767742211235</v>
      </c>
      <c r="K369" s="13" t="n">
        <v>0</v>
      </c>
      <c r="L369" s="13" t="n">
        <v>0</v>
      </c>
      <c r="M369" s="13" t="n">
        <v>0.0260888252558104</v>
      </c>
      <c r="N369" s="13" t="n">
        <v>0.0435683381772034</v>
      </c>
      <c r="O369" s="13" t="n">
        <v>0</v>
      </c>
      <c r="P369" s="13" t="n">
        <v>0</v>
      </c>
      <c r="Q369" s="14" t="n">
        <v>0.0435683381772034</v>
      </c>
      <c r="R369" s="14" t="n">
        <v>0.0260888252558104</v>
      </c>
      <c r="S369" s="13" t="n">
        <v>0.625468164794008</v>
      </c>
      <c r="T369" s="13" t="n">
        <v>1.67</v>
      </c>
      <c r="U369" s="15" t="s">
        <v>43</v>
      </c>
      <c r="W369" s="16" t="n">
        <v>-38766.8117690567</v>
      </c>
      <c r="X369" s="16" t="n">
        <f aca="false">-W369/(8.314*D369)</f>
        <v>2.55616873060189</v>
      </c>
      <c r="Y369" s="5" t="n">
        <f aca="false">X369+C369/4 - LN(AN369)</f>
        <v>1.87334510417322</v>
      </c>
      <c r="Z369" s="6" t="n">
        <f aca="false">EXP(Y369)</f>
        <v>6.5100367682762</v>
      </c>
      <c r="AA369" s="8" t="n">
        <v>0</v>
      </c>
      <c r="AB369" s="8" t="n">
        <v>0.112686186399047</v>
      </c>
      <c r="AC369" s="8" t="n">
        <v>0.239844814384638</v>
      </c>
      <c r="AD369" s="8" t="n">
        <v>0.386044093572067</v>
      </c>
      <c r="AE369" s="8" t="n">
        <v>0</v>
      </c>
      <c r="AF369" s="8" t="n">
        <v>0.191767742211235</v>
      </c>
      <c r="AG369" s="8" t="n">
        <v>0</v>
      </c>
      <c r="AH369" s="8" t="n">
        <v>0</v>
      </c>
      <c r="AI369" s="17" t="n">
        <f aca="false">R369</f>
        <v>0.0260888252558104</v>
      </c>
      <c r="AJ369" s="17" t="n">
        <f aca="false">Q369</f>
        <v>0.0435683381772034</v>
      </c>
      <c r="AK369" s="8" t="n">
        <v>0</v>
      </c>
      <c r="AL369" s="8" t="n">
        <v>0</v>
      </c>
      <c r="AM369" s="17" t="n">
        <v>-38766.8117690567</v>
      </c>
      <c r="AN369" s="9" t="n">
        <f aca="false">AJ369/AI369</f>
        <v>1.67</v>
      </c>
      <c r="AO369" s="8" t="n">
        <f aca="false">AI369-AJ369</f>
        <v>-0.017479512921393</v>
      </c>
      <c r="AP369" s="8" t="n">
        <f aca="false">AA369*$BA$3+AB369*$AW$3+AC369*$AY$3+AD369*$AX$3+AE369*$BB$3+AF369*$AZ$3+AG369*BD370</f>
        <v>8181.77705677486</v>
      </c>
      <c r="AQ369" s="8" t="n">
        <f aca="false">AP369/(D369*8.314)</f>
        <v>0.539482142557238</v>
      </c>
      <c r="AR369" s="8" t="n">
        <f aca="false">('[1]Sheet1 (4)'!AO369*$BE$3)/(8.314*'[1]Sheet1 (4)'!D369)</f>
        <v>0.0163781416966971</v>
      </c>
      <c r="AS369" s="8" t="n">
        <f aca="false">AQ369+AR369</f>
        <v>0.555860284253935</v>
      </c>
      <c r="AT369" s="11" t="n">
        <f aca="false">EXP(AS369)</f>
        <v>1.74344019395512</v>
      </c>
      <c r="AU369" s="8" t="n">
        <v>1.4643599851675</v>
      </c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8" t="n">
        <v>0.381418276820613</v>
      </c>
    </row>
    <row r="370" customFormat="false" ht="13.8" hidden="false" customHeight="false" outlineLevel="0" collapsed="false">
      <c r="A370" s="3" t="n">
        <v>103</v>
      </c>
      <c r="B370" s="13" t="n">
        <v>0.0001</v>
      </c>
      <c r="C370" s="13" t="n">
        <v>-0.68</v>
      </c>
      <c r="D370" s="13" t="n">
        <v>1824.15</v>
      </c>
      <c r="E370" s="13" t="n">
        <v>0</v>
      </c>
      <c r="F370" s="13" t="n">
        <v>0.0991330213717525</v>
      </c>
      <c r="G370" s="13" t="n">
        <v>0.323507191069078</v>
      </c>
      <c r="H370" s="13" t="n">
        <v>0.336688738311961</v>
      </c>
      <c r="I370" s="13" t="n">
        <v>0</v>
      </c>
      <c r="J370" s="13" t="n">
        <v>0.168484190060595</v>
      </c>
      <c r="K370" s="13" t="n">
        <v>0</v>
      </c>
      <c r="L370" s="13" t="n">
        <v>0</v>
      </c>
      <c r="M370" s="13" t="n">
        <v>0.0276578004546413</v>
      </c>
      <c r="N370" s="13" t="n">
        <v>0.0445290587319725</v>
      </c>
      <c r="O370" s="13" t="n">
        <v>0</v>
      </c>
      <c r="P370" s="13" t="n">
        <v>0</v>
      </c>
      <c r="Q370" s="14" t="n">
        <v>0.0445290587319725</v>
      </c>
      <c r="R370" s="14" t="n">
        <v>0.0276578004546413</v>
      </c>
      <c r="S370" s="13" t="n">
        <v>0.616858237547893</v>
      </c>
      <c r="T370" s="13" t="n">
        <v>1.61</v>
      </c>
      <c r="U370" s="15" t="s">
        <v>43</v>
      </c>
      <c r="W370" s="16" t="n">
        <v>-38766.8117690567</v>
      </c>
      <c r="X370" s="16" t="n">
        <f aca="false">-W370/(8.314*D370)</f>
        <v>2.55616873060189</v>
      </c>
      <c r="Y370" s="5" t="n">
        <f aca="false">X370+C370/4 - LN(AN370)</f>
        <v>1.90993455160552</v>
      </c>
      <c r="Z370" s="6" t="n">
        <f aca="false">EXP(Y370)</f>
        <v>6.7526468341747</v>
      </c>
      <c r="AA370" s="8" t="n">
        <v>0</v>
      </c>
      <c r="AB370" s="8" t="n">
        <v>0.0991330213717525</v>
      </c>
      <c r="AC370" s="8" t="n">
        <v>0.323507191069078</v>
      </c>
      <c r="AD370" s="8" t="n">
        <v>0.336688738311961</v>
      </c>
      <c r="AE370" s="8" t="n">
        <v>0</v>
      </c>
      <c r="AF370" s="8" t="n">
        <v>0.168484190060595</v>
      </c>
      <c r="AG370" s="8" t="n">
        <v>0</v>
      </c>
      <c r="AH370" s="8" t="n">
        <v>0</v>
      </c>
      <c r="AI370" s="17" t="n">
        <f aca="false">R370</f>
        <v>0.0276578004546413</v>
      </c>
      <c r="AJ370" s="17" t="n">
        <f aca="false">Q370</f>
        <v>0.0445290587319725</v>
      </c>
      <c r="AK370" s="8" t="n">
        <v>0</v>
      </c>
      <c r="AL370" s="8" t="n">
        <v>0</v>
      </c>
      <c r="AM370" s="17" t="n">
        <v>-38766.8117690567</v>
      </c>
      <c r="AN370" s="9" t="n">
        <f aca="false">AJ370/AI370</f>
        <v>1.61</v>
      </c>
      <c r="AO370" s="8" t="n">
        <f aca="false">AI370-AJ370</f>
        <v>-0.0168712582773312</v>
      </c>
      <c r="AP370" s="8" t="n">
        <f aca="false">AA370*$BA$3+AB370*$AW$3+AC370*$AY$3+AD370*$AX$3+AE370*$BB$3+AF370*$AZ$3+AG370*BD371</f>
        <v>11801.2687522575</v>
      </c>
      <c r="AQ370" s="8" t="n">
        <f aca="false">AP370/(D370*8.314)</f>
        <v>0.778140703074995</v>
      </c>
      <c r="AR370" s="8" t="n">
        <f aca="false">('[1]Sheet1 (4)'!AO370*$BE$3)/(8.314*'[1]Sheet1 (4)'!D370)</f>
        <v>0.0158082127294016</v>
      </c>
      <c r="AS370" s="8" t="n">
        <f aca="false">AQ370+AR370</f>
        <v>0.793948915804396</v>
      </c>
      <c r="AT370" s="11" t="n">
        <f aca="false">EXP(AS370)</f>
        <v>2.21211465567461</v>
      </c>
      <c r="AU370" s="8" t="n">
        <v>1.51893240697498</v>
      </c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8" t="n">
        <v>0.418007724252905</v>
      </c>
    </row>
    <row r="371" customFormat="false" ht="13.8" hidden="false" customHeight="false" outlineLevel="0" collapsed="false">
      <c r="A371" s="3" t="n">
        <v>104</v>
      </c>
      <c r="B371" s="13" t="n">
        <v>0.0001</v>
      </c>
      <c r="C371" s="13" t="n">
        <v>-0.68</v>
      </c>
      <c r="D371" s="13" t="n">
        <v>1824.15</v>
      </c>
      <c r="E371" s="13" t="n">
        <v>0</v>
      </c>
      <c r="F371" s="13" t="n">
        <v>0.0712615673900977</v>
      </c>
      <c r="G371" s="13" t="n">
        <v>0.0870572202280383</v>
      </c>
      <c r="H371" s="13" t="n">
        <v>0.644482186286576</v>
      </c>
      <c r="I371" s="13" t="n">
        <v>0</v>
      </c>
      <c r="J371" s="13" t="n">
        <v>0.120026096750517</v>
      </c>
      <c r="K371" s="13" t="n">
        <v>0</v>
      </c>
      <c r="L371" s="13" t="n">
        <v>0</v>
      </c>
      <c r="M371" s="13" t="n">
        <v>0.0349198775315703</v>
      </c>
      <c r="N371" s="13" t="n">
        <v>0.0422530518132001</v>
      </c>
      <c r="O371" s="13" t="n">
        <v>0</v>
      </c>
      <c r="P371" s="13" t="n">
        <v>0</v>
      </c>
      <c r="Q371" s="14" t="n">
        <v>0.0422530518132001</v>
      </c>
      <c r="R371" s="14" t="n">
        <v>0.0349198775315703</v>
      </c>
      <c r="S371" s="13" t="n">
        <v>0.547511312217195</v>
      </c>
      <c r="T371" s="13" t="n">
        <v>1.21</v>
      </c>
      <c r="U371" s="15" t="s">
        <v>43</v>
      </c>
      <c r="W371" s="16" t="n">
        <v>-38766.8117690567</v>
      </c>
      <c r="X371" s="16" t="n">
        <f aca="false">-W371/(8.314*D371)</f>
        <v>2.55616873060189</v>
      </c>
      <c r="Y371" s="5" t="n">
        <f aca="false">X371+C371/4 - LN(AN371)</f>
        <v>2.19554837099324</v>
      </c>
      <c r="Z371" s="6" t="n">
        <f aca="false">EXP(Y371)</f>
        <v>8.98492677935641</v>
      </c>
      <c r="AA371" s="8" t="n">
        <v>0</v>
      </c>
      <c r="AB371" s="8" t="n">
        <v>0.0712615673900977</v>
      </c>
      <c r="AC371" s="8" t="n">
        <v>0.0870572202280383</v>
      </c>
      <c r="AD371" s="8" t="n">
        <v>0.644482186286576</v>
      </c>
      <c r="AE371" s="8" t="n">
        <v>0</v>
      </c>
      <c r="AF371" s="8" t="n">
        <v>0.120026096750517</v>
      </c>
      <c r="AG371" s="8" t="n">
        <v>0</v>
      </c>
      <c r="AH371" s="8" t="n">
        <v>0</v>
      </c>
      <c r="AI371" s="17" t="n">
        <f aca="false">R371</f>
        <v>0.0349198775315703</v>
      </c>
      <c r="AJ371" s="17" t="n">
        <f aca="false">Q371</f>
        <v>0.0422530518132001</v>
      </c>
      <c r="AK371" s="8" t="n">
        <v>0</v>
      </c>
      <c r="AL371" s="8" t="n">
        <v>0</v>
      </c>
      <c r="AM371" s="17" t="n">
        <v>-38766.8117690567</v>
      </c>
      <c r="AN371" s="9" t="n">
        <f aca="false">AJ371/AI371</f>
        <v>1.21</v>
      </c>
      <c r="AO371" s="8" t="n">
        <f aca="false">AI371-AJ371</f>
        <v>-0.0073331742816298</v>
      </c>
      <c r="AP371" s="8" t="n">
        <f aca="false">AA371*$BA$3+AB371*$AW$3+AC371*$AY$3+AD371*$AX$3+AE371*$BB$3+AF371*$AZ$3+AG371*BD372</f>
        <v>4444.20121364473</v>
      </c>
      <c r="AQ371" s="8" t="n">
        <f aca="false">AP371/(D371*8.314)</f>
        <v>0.293037463139777</v>
      </c>
      <c r="AR371" s="8" t="n">
        <f aca="false">('[1]Sheet1 (4)'!AO371*$BE$3)/(8.314*'[1]Sheet1 (4)'!D371)</f>
        <v>0.0068711163755664</v>
      </c>
      <c r="AS371" s="8" t="n">
        <f aca="false">AQ371+AR371</f>
        <v>0.299908579515343</v>
      </c>
      <c r="AT371" s="11" t="n">
        <f aca="false">EXP(AS371)</f>
        <v>1.34973540847029</v>
      </c>
      <c r="AU371" s="8" t="n">
        <v>2.0210588225039</v>
      </c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8" t="n">
        <v>0.703621543640627</v>
      </c>
    </row>
    <row r="372" customFormat="false" ht="13.8" hidden="false" customHeight="false" outlineLevel="0" collapsed="false">
      <c r="A372" s="3" t="n">
        <v>105</v>
      </c>
      <c r="B372" s="13" t="n">
        <v>0.0001</v>
      </c>
      <c r="C372" s="13" t="n">
        <v>-0.68</v>
      </c>
      <c r="D372" s="13" t="n">
        <v>1824.15</v>
      </c>
      <c r="E372" s="13" t="n">
        <v>0</v>
      </c>
      <c r="F372" s="13" t="n">
        <v>0.0639733759596639</v>
      </c>
      <c r="G372" s="13" t="n">
        <v>0.169727032560813</v>
      </c>
      <c r="H372" s="13" t="n">
        <v>0.584455322358904</v>
      </c>
      <c r="I372" s="13" t="n">
        <v>0</v>
      </c>
      <c r="J372" s="13" t="n">
        <v>0.107524401832627</v>
      </c>
      <c r="K372" s="13" t="n">
        <v>0</v>
      </c>
      <c r="L372" s="13" t="n">
        <v>0</v>
      </c>
      <c r="M372" s="13" t="n">
        <v>0.0371599336439961</v>
      </c>
      <c r="N372" s="13" t="n">
        <v>0.0371599336439961</v>
      </c>
      <c r="O372" s="13" t="n">
        <v>0</v>
      </c>
      <c r="P372" s="13" t="n">
        <v>0</v>
      </c>
      <c r="Q372" s="14" t="n">
        <v>0.0371599336439961</v>
      </c>
      <c r="R372" s="14" t="n">
        <v>0.0371599336439961</v>
      </c>
      <c r="S372" s="13" t="n">
        <v>0.5</v>
      </c>
      <c r="T372" s="13" t="n">
        <v>1</v>
      </c>
      <c r="U372" s="15" t="s">
        <v>43</v>
      </c>
      <c r="W372" s="16" t="n">
        <v>-38766.8117690567</v>
      </c>
      <c r="X372" s="16" t="n">
        <f aca="false">-W372/(8.314*D372)</f>
        <v>2.55616873060189</v>
      </c>
      <c r="Y372" s="5" t="n">
        <f aca="false">X372+C372/4 - LN(AN372)</f>
        <v>2.38616873060189</v>
      </c>
      <c r="Z372" s="6" t="n">
        <f aca="false">EXP(Y372)</f>
        <v>10.8717614030213</v>
      </c>
      <c r="AA372" s="8" t="n">
        <v>0</v>
      </c>
      <c r="AB372" s="8" t="n">
        <v>0.0639733759596639</v>
      </c>
      <c r="AC372" s="8" t="n">
        <v>0.169727032560813</v>
      </c>
      <c r="AD372" s="8" t="n">
        <v>0.584455322358904</v>
      </c>
      <c r="AE372" s="8" t="n">
        <v>0</v>
      </c>
      <c r="AF372" s="8" t="n">
        <v>0.107524401832627</v>
      </c>
      <c r="AG372" s="8" t="n">
        <v>0</v>
      </c>
      <c r="AH372" s="8" t="n">
        <v>0</v>
      </c>
      <c r="AI372" s="17" t="n">
        <f aca="false">R372</f>
        <v>0.0371599336439961</v>
      </c>
      <c r="AJ372" s="17" t="n">
        <f aca="false">Q372</f>
        <v>0.0371599336439961</v>
      </c>
      <c r="AK372" s="8" t="n">
        <v>0</v>
      </c>
      <c r="AL372" s="8" t="n">
        <v>0</v>
      </c>
      <c r="AM372" s="17" t="n">
        <v>-38766.8117690567</v>
      </c>
      <c r="AN372" s="9" t="n">
        <f aca="false">AJ372/AI372</f>
        <v>1</v>
      </c>
      <c r="AO372" s="8" t="n">
        <f aca="false">AI372-AJ372</f>
        <v>0</v>
      </c>
      <c r="AP372" s="8" t="n">
        <f aca="false">AA372*$BA$3+AB372*$AW$3+AC372*$AY$3+AD372*$AX$3+AE372*$BB$3+AF372*$AZ$3+AG372*BD373</f>
        <v>7777.41136469573</v>
      </c>
      <c r="AQ372" s="8" t="n">
        <f aca="false">AP372/(D372*8.314)</f>
        <v>0.512819466658625</v>
      </c>
      <c r="AR372" s="8" t="n">
        <f aca="false">('[1]Sheet1 (4)'!AO372*$BE$3)/(8.314*'[1]Sheet1 (4)'!D372)</f>
        <v>0</v>
      </c>
      <c r="AS372" s="8" t="n">
        <f aca="false">AQ372+AR372</f>
        <v>0.512819466658625</v>
      </c>
      <c r="AT372" s="11" t="n">
        <f aca="false">EXP(AS372)</f>
        <v>1.66999305319848</v>
      </c>
      <c r="AU372" s="8" t="n">
        <v>2.44548117522973</v>
      </c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8" t="n">
        <v>0.894241903249277</v>
      </c>
    </row>
    <row r="373" customFormat="false" ht="13.8" hidden="false" customHeight="false" outlineLevel="0" collapsed="false">
      <c r="A373" s="3" t="n">
        <v>106</v>
      </c>
      <c r="B373" s="13" t="n">
        <v>0.0001</v>
      </c>
      <c r="C373" s="13" t="n">
        <v>-0.68</v>
      </c>
      <c r="D373" s="13" t="n">
        <v>1824.15</v>
      </c>
      <c r="E373" s="13" t="n">
        <v>0</v>
      </c>
      <c r="F373" s="13" t="n">
        <v>0.05694774509098</v>
      </c>
      <c r="G373" s="13" t="n">
        <v>0.253402624470362</v>
      </c>
      <c r="H373" s="13" t="n">
        <v>0.51940188096482</v>
      </c>
      <c r="I373" s="13" t="n">
        <v>0</v>
      </c>
      <c r="J373" s="13" t="n">
        <v>0.0961829908046571</v>
      </c>
      <c r="K373" s="13" t="n">
        <v>0</v>
      </c>
      <c r="L373" s="13" t="n">
        <v>0</v>
      </c>
      <c r="M373" s="13" t="n">
        <v>0.0406949223457033</v>
      </c>
      <c r="N373" s="13" t="n">
        <v>0.0333698363234767</v>
      </c>
      <c r="O373" s="13" t="n">
        <v>0</v>
      </c>
      <c r="P373" s="13" t="n">
        <v>0</v>
      </c>
      <c r="Q373" s="14" t="n">
        <v>0.0333698363234767</v>
      </c>
      <c r="R373" s="14" t="n">
        <v>0.0406949223457033</v>
      </c>
      <c r="S373" s="13" t="n">
        <v>0.450549450549451</v>
      </c>
      <c r="T373" s="13" t="n">
        <v>0.82</v>
      </c>
      <c r="U373" s="15" t="s">
        <v>43</v>
      </c>
      <c r="W373" s="16" t="n">
        <v>-38766.8117690567</v>
      </c>
      <c r="X373" s="16" t="n">
        <f aca="false">-W373/(8.314*D373)</f>
        <v>2.55616873060189</v>
      </c>
      <c r="Y373" s="5" t="n">
        <f aca="false">X373+C373/4 - LN(AN373)</f>
        <v>2.58461966932573</v>
      </c>
      <c r="Z373" s="6" t="n">
        <f aca="false">EXP(Y373)</f>
        <v>13.2582456134406</v>
      </c>
      <c r="AA373" s="8" t="n">
        <v>0</v>
      </c>
      <c r="AB373" s="8" t="n">
        <v>0.05694774509098</v>
      </c>
      <c r="AC373" s="8" t="n">
        <v>0.253402624470362</v>
      </c>
      <c r="AD373" s="8" t="n">
        <v>0.51940188096482</v>
      </c>
      <c r="AE373" s="8" t="n">
        <v>0</v>
      </c>
      <c r="AF373" s="8" t="n">
        <v>0.0961829908046571</v>
      </c>
      <c r="AG373" s="8" t="n">
        <v>0</v>
      </c>
      <c r="AH373" s="8" t="n">
        <v>0</v>
      </c>
      <c r="AI373" s="17" t="n">
        <f aca="false">R373</f>
        <v>0.0406949223457033</v>
      </c>
      <c r="AJ373" s="17" t="n">
        <f aca="false">Q373</f>
        <v>0.0333698363234767</v>
      </c>
      <c r="AK373" s="8" t="n">
        <v>0</v>
      </c>
      <c r="AL373" s="8" t="n">
        <v>0</v>
      </c>
      <c r="AM373" s="17" t="n">
        <v>-38766.8117690567</v>
      </c>
      <c r="AN373" s="9" t="n">
        <f aca="false">AJ373/AI373</f>
        <v>0.82</v>
      </c>
      <c r="AO373" s="8" t="n">
        <f aca="false">AI373-AJ373</f>
        <v>0.0073250860222266</v>
      </c>
      <c r="AP373" s="8" t="n">
        <f aca="false">AA373*$BA$3+AB373*$AW$3+AC373*$AY$3+AD373*$AX$3+AE373*$BB$3+AF373*$AZ$3+AG373*BD374</f>
        <v>11079.2495752058</v>
      </c>
      <c r="AQ373" s="8" t="n">
        <f aca="false">AP373/(D373*8.314)</f>
        <v>0.730532897350108</v>
      </c>
      <c r="AR373" s="8" t="n">
        <f aca="false">('[1]Sheet1 (4)'!AO373*$BE$3)/(8.314*'[1]Sheet1 (4)'!D373)</f>
        <v>-0.00686353775142619</v>
      </c>
      <c r="AS373" s="8" t="n">
        <f aca="false">AQ373+AR373</f>
        <v>0.723669359598682</v>
      </c>
      <c r="AT373" s="11" t="n">
        <f aca="false">EXP(AS373)</f>
        <v>2.06198551244696</v>
      </c>
      <c r="AU373" s="8" t="n">
        <v>2.98229411613381</v>
      </c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8" t="n">
        <v>1.09269284197312</v>
      </c>
    </row>
    <row r="374" customFormat="false" ht="13.8" hidden="false" customHeight="false" outlineLevel="0" collapsed="false">
      <c r="A374" s="3" t="n">
        <v>107</v>
      </c>
      <c r="B374" s="13" t="n">
        <v>0.0001</v>
      </c>
      <c r="C374" s="13" t="n">
        <v>-0.68</v>
      </c>
      <c r="D374" s="13" t="n">
        <v>1672.15</v>
      </c>
      <c r="E374" s="13" t="n">
        <v>0</v>
      </c>
      <c r="F374" s="13" t="n">
        <v>0.125246985224371</v>
      </c>
      <c r="G374" s="13" t="n">
        <v>0.155572512921763</v>
      </c>
      <c r="H374" s="13" t="n">
        <v>0.430902523826229</v>
      </c>
      <c r="I374" s="13" t="n">
        <v>0</v>
      </c>
      <c r="J374" s="13" t="n">
        <v>0.215053202651736</v>
      </c>
      <c r="K374" s="13" t="n">
        <v>0</v>
      </c>
      <c r="L374" s="13" t="n">
        <v>0</v>
      </c>
      <c r="M374" s="13" t="n">
        <v>0.0181699194481143</v>
      </c>
      <c r="N374" s="13" t="n">
        <v>0.0550548559277864</v>
      </c>
      <c r="O374" s="13" t="n">
        <v>0</v>
      </c>
      <c r="P374" s="13" t="n">
        <v>0</v>
      </c>
      <c r="Q374" s="14" t="n">
        <v>0.0550548559277864</v>
      </c>
      <c r="R374" s="14" t="n">
        <v>0.0181699194481143</v>
      </c>
      <c r="S374" s="13" t="n">
        <v>0.751861042183623</v>
      </c>
      <c r="T374" s="13" t="n">
        <v>3.03</v>
      </c>
      <c r="U374" s="15" t="s">
        <v>43</v>
      </c>
      <c r="W374" s="16" t="n">
        <v>-36151.9108599121</v>
      </c>
      <c r="X374" s="16" t="n">
        <f aca="false">-W374/(8.314*D374)</f>
        <v>2.60043500855571</v>
      </c>
      <c r="Y374" s="5" t="n">
        <f aca="false">X374+C374/4 - LN(AN374)</f>
        <v>1.32187238903443</v>
      </c>
      <c r="Z374" s="6" t="n">
        <f aca="false">EXP(Y374)</f>
        <v>3.7504370844158</v>
      </c>
      <c r="AA374" s="8" t="n">
        <v>0</v>
      </c>
      <c r="AB374" s="8" t="n">
        <v>0.125246985224371</v>
      </c>
      <c r="AC374" s="8" t="n">
        <v>0.155572512921763</v>
      </c>
      <c r="AD374" s="8" t="n">
        <v>0.430902523826229</v>
      </c>
      <c r="AE374" s="8" t="n">
        <v>0</v>
      </c>
      <c r="AF374" s="8" t="n">
        <v>0.215053202651736</v>
      </c>
      <c r="AG374" s="8" t="n">
        <v>0</v>
      </c>
      <c r="AH374" s="8" t="n">
        <v>0</v>
      </c>
      <c r="AI374" s="17" t="n">
        <f aca="false">R374</f>
        <v>0.0181699194481143</v>
      </c>
      <c r="AJ374" s="17" t="n">
        <f aca="false">Q374</f>
        <v>0.0550548559277864</v>
      </c>
      <c r="AK374" s="8" t="n">
        <v>0</v>
      </c>
      <c r="AL374" s="8" t="n">
        <v>0</v>
      </c>
      <c r="AM374" s="17" t="n">
        <v>-36151.9108599121</v>
      </c>
      <c r="AN374" s="9" t="n">
        <f aca="false">AJ374/AI374</f>
        <v>3.03</v>
      </c>
      <c r="AO374" s="8" t="n">
        <f aca="false">AI374-AJ374</f>
        <v>-0.0368849364796721</v>
      </c>
      <c r="AP374" s="8" t="n">
        <f aca="false">AA374*$BA$3+AB374*$AW$3+AC374*$AY$3+AD374*$AX$3+AE374*$BB$3+AF374*$AZ$3+AG374*BD375</f>
        <v>4448.41745639116</v>
      </c>
      <c r="AQ374" s="8" t="n">
        <f aca="false">AP374/(D374*8.314)</f>
        <v>0.319978120412361</v>
      </c>
      <c r="AR374" s="8" t="n">
        <f aca="false">('[1]Sheet1 (4)'!AO374*$BE$3)/(8.314*'[1]Sheet1 (4)'!D374)</f>
        <v>0.0377024568701882</v>
      </c>
      <c r="AS374" s="8" t="n">
        <f aca="false">AQ374+AR374</f>
        <v>0.357680577282549</v>
      </c>
      <c r="AT374" s="11" t="n">
        <f aca="false">EXP(AS374)</f>
        <v>1.43000877023224</v>
      </c>
      <c r="AU374" s="8" t="n">
        <v>1.61836231139701</v>
      </c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8" t="n">
        <v>0.481414719030422</v>
      </c>
    </row>
    <row r="375" customFormat="false" ht="13.8" hidden="false" customHeight="false" outlineLevel="0" collapsed="false">
      <c r="A375" s="3" t="n">
        <v>108</v>
      </c>
      <c r="B375" s="13" t="n">
        <v>0.0001</v>
      </c>
      <c r="C375" s="13" t="n">
        <v>-0.68</v>
      </c>
      <c r="D375" s="13" t="n">
        <v>1672.15</v>
      </c>
      <c r="E375" s="13" t="n">
        <v>0</v>
      </c>
      <c r="F375" s="13" t="n">
        <v>0.132967957849773</v>
      </c>
      <c r="G375" s="13" t="n">
        <v>0.164006619184877</v>
      </c>
      <c r="H375" s="13" t="n">
        <v>0.445079092628462</v>
      </c>
      <c r="I375" s="13" t="n">
        <v>0</v>
      </c>
      <c r="J375" s="13" t="n">
        <v>0.225086825200242</v>
      </c>
      <c r="K375" s="13" t="n">
        <v>0</v>
      </c>
      <c r="L375" s="13" t="n">
        <v>0</v>
      </c>
      <c r="M375" s="13" t="n">
        <v>0.00902733657600188</v>
      </c>
      <c r="N375" s="13" t="n">
        <v>0.023832168560645</v>
      </c>
      <c r="O375" s="13" t="n">
        <v>0</v>
      </c>
      <c r="P375" s="13" t="n">
        <v>0</v>
      </c>
      <c r="Q375" s="14" t="n">
        <v>0.023832168560645</v>
      </c>
      <c r="R375" s="14" t="n">
        <v>0.00902733657600188</v>
      </c>
      <c r="S375" s="13" t="n">
        <v>0.725274725274725</v>
      </c>
      <c r="T375" s="13" t="n">
        <v>2.64</v>
      </c>
      <c r="U375" s="15" t="s">
        <v>43</v>
      </c>
      <c r="W375" s="16" t="n">
        <v>-36151.9108599121</v>
      </c>
      <c r="X375" s="16" t="n">
        <f aca="false">-W375/(8.314*D375)</f>
        <v>2.60043500855571</v>
      </c>
      <c r="Y375" s="5" t="n">
        <f aca="false">X375+C375/4 - LN(AN375)</f>
        <v>1.45965609139748</v>
      </c>
      <c r="Z375" s="6" t="n">
        <f aca="false">EXP(Y375)</f>
        <v>4.30447892643177</v>
      </c>
      <c r="AA375" s="8" t="n">
        <v>0</v>
      </c>
      <c r="AB375" s="8" t="n">
        <v>0.132967957849773</v>
      </c>
      <c r="AC375" s="8" t="n">
        <v>0.164006619184877</v>
      </c>
      <c r="AD375" s="8" t="n">
        <v>0.445079092628462</v>
      </c>
      <c r="AE375" s="8" t="n">
        <v>0</v>
      </c>
      <c r="AF375" s="8" t="n">
        <v>0.225086825200242</v>
      </c>
      <c r="AG375" s="8" t="n">
        <v>0</v>
      </c>
      <c r="AH375" s="8" t="n">
        <v>0</v>
      </c>
      <c r="AI375" s="17" t="n">
        <f aca="false">R375</f>
        <v>0.00902733657600188</v>
      </c>
      <c r="AJ375" s="17" t="n">
        <f aca="false">Q375</f>
        <v>0.023832168560645</v>
      </c>
      <c r="AK375" s="8" t="n">
        <v>0</v>
      </c>
      <c r="AL375" s="8" t="n">
        <v>0</v>
      </c>
      <c r="AM375" s="17" t="n">
        <v>-36151.9108599121</v>
      </c>
      <c r="AN375" s="9" t="n">
        <f aca="false">AJ375/AI375</f>
        <v>2.64</v>
      </c>
      <c r="AO375" s="8" t="n">
        <f aca="false">AI375-AJ375</f>
        <v>-0.0148048319846431</v>
      </c>
      <c r="AP375" s="8" t="n">
        <f aca="false">AA375*$BA$3+AB375*$AW$3+AC375*$AY$3+AD375*$AX$3+AE375*$BB$3+AF375*$AZ$3+AG375*BD376</f>
        <v>4805.64407331734</v>
      </c>
      <c r="AQ375" s="8" t="n">
        <f aca="false">AP375/(D375*8.314)</f>
        <v>0.345673708240135</v>
      </c>
      <c r="AR375" s="8" t="n">
        <f aca="false">('[1]Sheet1 (4)'!AO375*$BE$3)/(8.314*'[1]Sheet1 (4)'!D375)</f>
        <v>0.0151329673477684</v>
      </c>
      <c r="AS375" s="8" t="n">
        <f aca="false">AQ375+AR375</f>
        <v>0.360806675587904</v>
      </c>
      <c r="AT375" s="11" t="n">
        <f aca="false">EXP(AS375)</f>
        <v>1.43448611288592</v>
      </c>
      <c r="AU375" s="8" t="n">
        <v>1.85743856194429</v>
      </c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8" t="n">
        <v>0.619198421393475</v>
      </c>
    </row>
    <row r="376" customFormat="false" ht="13.8" hidden="false" customHeight="false" outlineLevel="0" collapsed="false">
      <c r="A376" s="3" t="n">
        <v>109</v>
      </c>
      <c r="B376" s="13" t="n">
        <v>0.0001</v>
      </c>
      <c r="C376" s="13" t="n">
        <v>-0.68</v>
      </c>
      <c r="D376" s="13" t="n">
        <v>1672.15</v>
      </c>
      <c r="E376" s="13" t="n">
        <v>0</v>
      </c>
      <c r="F376" s="13" t="n">
        <v>0.118568379218564</v>
      </c>
      <c r="G376" s="13" t="n">
        <v>0.145741553624714</v>
      </c>
      <c r="H376" s="13" t="n">
        <v>0.392888727192792</v>
      </c>
      <c r="I376" s="13" t="n">
        <v>0</v>
      </c>
      <c r="J376" s="13" t="n">
        <v>0.197788013246398</v>
      </c>
      <c r="K376" s="13" t="n">
        <v>0</v>
      </c>
      <c r="L376" s="13" t="n">
        <v>0</v>
      </c>
      <c r="M376" s="13" t="n">
        <v>0.0305291214142173</v>
      </c>
      <c r="N376" s="13" t="n">
        <v>0.114484205303315</v>
      </c>
      <c r="O376" s="13" t="n">
        <v>0</v>
      </c>
      <c r="P376" s="13" t="n">
        <v>0</v>
      </c>
      <c r="Q376" s="14" t="n">
        <v>0.114484205303315</v>
      </c>
      <c r="R376" s="14" t="n">
        <v>0.0305291214142173</v>
      </c>
      <c r="S376" s="13" t="n">
        <v>0.789473684210526</v>
      </c>
      <c r="T376" s="13" t="n">
        <v>3.75</v>
      </c>
      <c r="U376" s="15" t="s">
        <v>43</v>
      </c>
      <c r="W376" s="16" t="n">
        <v>-36151.9108599121</v>
      </c>
      <c r="X376" s="16" t="n">
        <f aca="false">-W376/(8.314*D376)</f>
        <v>2.60043500855571</v>
      </c>
      <c r="Y376" s="5" t="n">
        <f aca="false">X376+C376/4 - LN(AN376)</f>
        <v>1.10867916857339</v>
      </c>
      <c r="Z376" s="6" t="n">
        <f aca="false">EXP(Y376)</f>
        <v>3.03035316420797</v>
      </c>
      <c r="AA376" s="8" t="n">
        <v>0</v>
      </c>
      <c r="AB376" s="8" t="n">
        <v>0.118568379218564</v>
      </c>
      <c r="AC376" s="8" t="n">
        <v>0.145741553624714</v>
      </c>
      <c r="AD376" s="8" t="n">
        <v>0.392888727192792</v>
      </c>
      <c r="AE376" s="8" t="n">
        <v>0</v>
      </c>
      <c r="AF376" s="8" t="n">
        <v>0.197788013246398</v>
      </c>
      <c r="AG376" s="8" t="n">
        <v>0</v>
      </c>
      <c r="AH376" s="8" t="n">
        <v>0</v>
      </c>
      <c r="AI376" s="17" t="n">
        <f aca="false">R376</f>
        <v>0.0305291214142173</v>
      </c>
      <c r="AJ376" s="17" t="n">
        <f aca="false">Q376</f>
        <v>0.114484205303315</v>
      </c>
      <c r="AK376" s="8" t="n">
        <v>0</v>
      </c>
      <c r="AL376" s="8" t="n">
        <v>0</v>
      </c>
      <c r="AM376" s="17" t="n">
        <v>-36151.9108599121</v>
      </c>
      <c r="AN376" s="9" t="n">
        <f aca="false">AJ376/AI376</f>
        <v>3.75</v>
      </c>
      <c r="AO376" s="8" t="n">
        <f aca="false">AI376-AJ376</f>
        <v>-0.0839550838890977</v>
      </c>
      <c r="AP376" s="8" t="n">
        <f aca="false">AA376*$BA$3+AB376*$AW$3+AC376*$AY$3+AD376*$AX$3+AE376*$BB$3+AF376*$AZ$3+AG376*BD377</f>
        <v>4416.09725975641</v>
      </c>
      <c r="AQ376" s="8" t="n">
        <f aca="false">AP376/(D376*8.314)</f>
        <v>0.317653303582123</v>
      </c>
      <c r="AR376" s="8" t="n">
        <f aca="false">('[1]Sheet1 (4)'!AO376*$BE$3)/(8.314*'[1]Sheet1 (4)'!D376)</f>
        <v>0.085815870419248</v>
      </c>
      <c r="AS376" s="8" t="n">
        <f aca="false">AQ376+AR376</f>
        <v>0.403469174001371</v>
      </c>
      <c r="AT376" s="11" t="n">
        <f aca="false">EXP(AS376)</f>
        <v>1.49700908466769</v>
      </c>
      <c r="AU376" s="8" t="n">
        <v>1.30763674760878</v>
      </c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8" t="n">
        <v>0.268221498569381</v>
      </c>
    </row>
    <row r="377" customFormat="false" ht="13.8" hidden="false" customHeight="false" outlineLevel="0" collapsed="false">
      <c r="A377" s="3" t="n">
        <v>110</v>
      </c>
      <c r="B377" s="13" t="n">
        <v>0.0001</v>
      </c>
      <c r="C377" s="13" t="n">
        <v>-0.68</v>
      </c>
      <c r="D377" s="13" t="n">
        <v>1723.15</v>
      </c>
      <c r="E377" s="13" t="n">
        <v>0</v>
      </c>
      <c r="F377" s="13" t="n">
        <v>0.127401745784224</v>
      </c>
      <c r="G377" s="13" t="n">
        <v>0.155706775548781</v>
      </c>
      <c r="H377" s="13" t="n">
        <v>0.429291565150837</v>
      </c>
      <c r="I377" s="13" t="n">
        <v>0</v>
      </c>
      <c r="J377" s="13" t="n">
        <v>0.214928583342975</v>
      </c>
      <c r="K377" s="13" t="n">
        <v>0</v>
      </c>
      <c r="L377" s="13" t="n">
        <v>0</v>
      </c>
      <c r="M377" s="13" t="n">
        <v>0.021125386678251</v>
      </c>
      <c r="N377" s="13" t="n">
        <v>0.0515459434949324</v>
      </c>
      <c r="O377" s="13" t="n">
        <v>0</v>
      </c>
      <c r="P377" s="13" t="n">
        <v>0</v>
      </c>
      <c r="Q377" s="14" t="n">
        <v>0.0515459434949324</v>
      </c>
      <c r="R377" s="14" t="n">
        <v>0.021125386678251</v>
      </c>
      <c r="S377" s="13" t="n">
        <v>0.709302325581395</v>
      </c>
      <c r="T377" s="13" t="n">
        <v>2.44</v>
      </c>
      <c r="U377" s="15" t="s">
        <v>43</v>
      </c>
      <c r="W377" s="16" t="n">
        <v>-37062.4049173847</v>
      </c>
      <c r="X377" s="16" t="n">
        <f aca="false">-W377/(8.314*D377)</f>
        <v>2.58702420418619</v>
      </c>
      <c r="Y377" s="5" t="n">
        <f aca="false">X377+C377/4 - LN(AN377)</f>
        <v>1.52502616488108</v>
      </c>
      <c r="Z377" s="6" t="n">
        <f aca="false">EXP(Y377)</f>
        <v>4.59526380226466</v>
      </c>
      <c r="AA377" s="8" t="n">
        <v>0</v>
      </c>
      <c r="AB377" s="8" t="n">
        <v>0.127401745784224</v>
      </c>
      <c r="AC377" s="8" t="n">
        <v>0.155706775548781</v>
      </c>
      <c r="AD377" s="8" t="n">
        <v>0.429291565150837</v>
      </c>
      <c r="AE377" s="8" t="n">
        <v>0</v>
      </c>
      <c r="AF377" s="8" t="n">
        <v>0.214928583342975</v>
      </c>
      <c r="AG377" s="8" t="n">
        <v>0</v>
      </c>
      <c r="AH377" s="8" t="n">
        <v>0</v>
      </c>
      <c r="AI377" s="17" t="n">
        <f aca="false">R377</f>
        <v>0.021125386678251</v>
      </c>
      <c r="AJ377" s="17" t="n">
        <f aca="false">Q377</f>
        <v>0.0515459434949324</v>
      </c>
      <c r="AK377" s="8" t="n">
        <v>0</v>
      </c>
      <c r="AL377" s="8" t="n">
        <v>0</v>
      </c>
      <c r="AM377" s="17" t="n">
        <v>-37062.4049173847</v>
      </c>
      <c r="AN377" s="9" t="n">
        <f aca="false">AJ377/AI377</f>
        <v>2.44</v>
      </c>
      <c r="AO377" s="8" t="n">
        <f aca="false">AI377-AJ377</f>
        <v>-0.0304205568166814</v>
      </c>
      <c r="AP377" s="8" t="n">
        <f aca="false">AA377*$BA$3+AB377*$AW$3+AC377*$AY$3+AD377*$AX$3+AE377*$BB$3+AF377*$AZ$3+AG377*BD378</f>
        <v>4601.61994502046</v>
      </c>
      <c r="AQ377" s="8" t="n">
        <f aca="false">AP377/(D377*8.314)</f>
        <v>0.32120155728615</v>
      </c>
      <c r="AR377" s="8" t="n">
        <f aca="false">('[1]Sheet1 (4)'!AO377*$BE$3)/(8.314*'[1]Sheet1 (4)'!D377)</f>
        <v>0.0301744887011217</v>
      </c>
      <c r="AS377" s="8" t="n">
        <f aca="false">AQ377+AR377</f>
        <v>0.351376045987272</v>
      </c>
      <c r="AT377" s="11" t="n">
        <f aca="false">EXP(AS377)</f>
        <v>1.42102159491964</v>
      </c>
      <c r="AU377" s="8" t="n">
        <v>1.56167629785132</v>
      </c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8" t="n">
        <v>0.445759794250636</v>
      </c>
    </row>
    <row r="378" customFormat="false" ht="13.8" hidden="false" customHeight="false" outlineLevel="0" collapsed="false">
      <c r="A378" s="3" t="n">
        <v>111</v>
      </c>
      <c r="B378" s="13" t="n">
        <v>0.0001</v>
      </c>
      <c r="C378" s="13" t="n">
        <v>-0.68</v>
      </c>
      <c r="D378" s="13" t="n">
        <v>1723.15</v>
      </c>
      <c r="E378" s="13" t="n">
        <v>0</v>
      </c>
      <c r="F378" s="13" t="n">
        <v>0.131870253609543</v>
      </c>
      <c r="G378" s="13" t="n">
        <v>0.164042587259278</v>
      </c>
      <c r="H378" s="13" t="n">
        <v>0.446065870182229</v>
      </c>
      <c r="I378" s="13" t="n">
        <v>0</v>
      </c>
      <c r="J378" s="13" t="n">
        <v>0.223994426858268</v>
      </c>
      <c r="K378" s="13" t="n">
        <v>0</v>
      </c>
      <c r="L378" s="13" t="n">
        <v>0</v>
      </c>
      <c r="M378" s="13" t="n">
        <v>0.0109411132124376</v>
      </c>
      <c r="N378" s="13" t="n">
        <v>0.0230857488782434</v>
      </c>
      <c r="O378" s="13" t="n">
        <v>0</v>
      </c>
      <c r="P378" s="13" t="n">
        <v>0</v>
      </c>
      <c r="Q378" s="14" t="n">
        <v>0.0230857488782434</v>
      </c>
      <c r="R378" s="14" t="n">
        <v>0.0109411132124376</v>
      </c>
      <c r="S378" s="13" t="n">
        <v>0.678456591639871</v>
      </c>
      <c r="T378" s="13" t="n">
        <v>2.11</v>
      </c>
      <c r="U378" s="15" t="s">
        <v>43</v>
      </c>
      <c r="W378" s="16" t="n">
        <v>-37062.4049173847</v>
      </c>
      <c r="X378" s="16" t="n">
        <f aca="false">-W378/(8.314*D378)</f>
        <v>2.58702420418619</v>
      </c>
      <c r="Y378" s="5" t="n">
        <f aca="false">X378+C378/4 - LN(AN378)</f>
        <v>1.67033625669821</v>
      </c>
      <c r="Z378" s="6" t="n">
        <f aca="false">EXP(Y378)</f>
        <v>5.31395434953826</v>
      </c>
      <c r="AA378" s="8" t="n">
        <v>0</v>
      </c>
      <c r="AB378" s="8" t="n">
        <v>0.131870253609543</v>
      </c>
      <c r="AC378" s="8" t="n">
        <v>0.164042587259278</v>
      </c>
      <c r="AD378" s="8" t="n">
        <v>0.446065870182229</v>
      </c>
      <c r="AE378" s="8" t="n">
        <v>0</v>
      </c>
      <c r="AF378" s="8" t="n">
        <v>0.223994426858268</v>
      </c>
      <c r="AG378" s="8" t="n">
        <v>0</v>
      </c>
      <c r="AH378" s="8" t="n">
        <v>0</v>
      </c>
      <c r="AI378" s="17" t="n">
        <f aca="false">R378</f>
        <v>0.0109411132124376</v>
      </c>
      <c r="AJ378" s="17" t="n">
        <f aca="false">Q378</f>
        <v>0.0230857488782434</v>
      </c>
      <c r="AK378" s="8" t="n">
        <v>0</v>
      </c>
      <c r="AL378" s="8" t="n">
        <v>0</v>
      </c>
      <c r="AM378" s="17" t="n">
        <v>-37062.4049173847</v>
      </c>
      <c r="AN378" s="9" t="n">
        <f aca="false">AJ378/AI378</f>
        <v>2.11000000000001</v>
      </c>
      <c r="AO378" s="8" t="n">
        <f aca="false">AI378-AJ378</f>
        <v>-0.0121446356658058</v>
      </c>
      <c r="AP378" s="8" t="n">
        <f aca="false">AA378*$BA$3+AB378*$AW$3+AC378*$AY$3+AD378*$AX$3+AE378*$BB$3+AF378*$AZ$3+AG378*BD379</f>
        <v>4799.79984918976</v>
      </c>
      <c r="AQ378" s="8" t="n">
        <f aca="false">AP378/(D378*8.314)</f>
        <v>0.335034880029565</v>
      </c>
      <c r="AR378" s="8" t="n">
        <f aca="false">('[1]Sheet1 (4)'!AO378*$BE$3)/(8.314*'[1]Sheet1 (4)'!D378)</f>
        <v>0.0120463992123953</v>
      </c>
      <c r="AS378" s="8" t="n">
        <f aca="false">AQ378+AR378</f>
        <v>0.34708127924196</v>
      </c>
      <c r="AT378" s="11" t="n">
        <f aca="false">EXP(AS378)</f>
        <v>1.41493172527487</v>
      </c>
      <c r="AU378" s="8" t="n">
        <v>1.80591951031147</v>
      </c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8" t="n">
        <v>0.591069886067768</v>
      </c>
    </row>
    <row r="379" customFormat="false" ht="13.8" hidden="false" customHeight="false" outlineLevel="0" collapsed="false">
      <c r="A379" s="3" t="n">
        <v>112</v>
      </c>
      <c r="B379" s="13" t="n">
        <v>0.0001</v>
      </c>
      <c r="C379" s="13" t="n">
        <v>-0.68</v>
      </c>
      <c r="D379" s="13" t="n">
        <v>1723.15</v>
      </c>
      <c r="E379" s="13" t="n">
        <v>0</v>
      </c>
      <c r="F379" s="13" t="n">
        <v>0.11800639540805</v>
      </c>
      <c r="G379" s="13" t="n">
        <v>0.143807691924592</v>
      </c>
      <c r="H379" s="13" t="n">
        <v>0.390340066887442</v>
      </c>
      <c r="I379" s="13" t="n">
        <v>0</v>
      </c>
      <c r="J379" s="13" t="n">
        <v>0.196503674500778</v>
      </c>
      <c r="K379" s="13" t="n">
        <v>0</v>
      </c>
      <c r="L379" s="13" t="n">
        <v>0</v>
      </c>
      <c r="M379" s="13" t="n">
        <v>0.0387064376672987</v>
      </c>
      <c r="N379" s="13" t="n">
        <v>0.112635733611839</v>
      </c>
      <c r="O379" s="13" t="n">
        <v>0</v>
      </c>
      <c r="P379" s="13" t="n">
        <v>0</v>
      </c>
      <c r="Q379" s="14" t="n">
        <v>0.112635733611839</v>
      </c>
      <c r="R379" s="14" t="n">
        <v>0.0387064376672987</v>
      </c>
      <c r="S379" s="13" t="n">
        <v>0.744245524296675</v>
      </c>
      <c r="T379" s="13" t="n">
        <v>2.91</v>
      </c>
      <c r="U379" s="15" t="s">
        <v>43</v>
      </c>
      <c r="W379" s="16" t="n">
        <v>-37062.4049173847</v>
      </c>
      <c r="X379" s="16" t="n">
        <f aca="false">-W379/(8.314*D379)</f>
        <v>2.58702420418619</v>
      </c>
      <c r="Y379" s="5" t="n">
        <f aca="false">X379+C379/4 - LN(AN379)</f>
        <v>1.34887112300279</v>
      </c>
      <c r="Z379" s="6" t="n">
        <f aca="false">EXP(Y379)</f>
        <v>3.85307342870302</v>
      </c>
      <c r="AA379" s="8" t="n">
        <v>0</v>
      </c>
      <c r="AB379" s="8" t="n">
        <v>0.11800639540805</v>
      </c>
      <c r="AC379" s="8" t="n">
        <v>0.143807691924592</v>
      </c>
      <c r="AD379" s="8" t="n">
        <v>0.390340066887442</v>
      </c>
      <c r="AE379" s="8" t="n">
        <v>0</v>
      </c>
      <c r="AF379" s="8" t="n">
        <v>0.196503674500778</v>
      </c>
      <c r="AG379" s="8" t="n">
        <v>0</v>
      </c>
      <c r="AH379" s="8" t="n">
        <v>0</v>
      </c>
      <c r="AI379" s="17" t="n">
        <f aca="false">R379</f>
        <v>0.0387064376672987</v>
      </c>
      <c r="AJ379" s="17" t="n">
        <f aca="false">Q379</f>
        <v>0.112635733611839</v>
      </c>
      <c r="AK379" s="8" t="n">
        <v>0</v>
      </c>
      <c r="AL379" s="8" t="n">
        <v>0</v>
      </c>
      <c r="AM379" s="17" t="n">
        <v>-37062.4049173847</v>
      </c>
      <c r="AN379" s="9" t="n">
        <f aca="false">AJ379/AI379</f>
        <v>2.90999999999999</v>
      </c>
      <c r="AO379" s="8" t="n">
        <f aca="false">AI379-AJ379</f>
        <v>-0.0739292959445403</v>
      </c>
      <c r="AP379" s="8" t="n">
        <f aca="false">AA379*$BA$3+AB379*$AW$3+AC379*$AY$3+AD379*$AX$3+AE379*$BB$3+AF379*$AZ$3+AG379*BD380</f>
        <v>4361.29247585685</v>
      </c>
      <c r="AQ379" s="8" t="n">
        <f aca="false">AP379/(D379*8.314)</f>
        <v>0.304426256788437</v>
      </c>
      <c r="AR379" s="8" t="n">
        <f aca="false">('[1]Sheet1 (4)'!AO379*$BE$3)/(8.314*'[1]Sheet1 (4)'!D379)</f>
        <v>0.0733312910280834</v>
      </c>
      <c r="AS379" s="8" t="n">
        <f aca="false">AQ379+AR379</f>
        <v>0.37775754781652</v>
      </c>
      <c r="AT379" s="11" t="n">
        <f aca="false">EXP(AS379)</f>
        <v>1.45900916003325</v>
      </c>
      <c r="AU379" s="8" t="n">
        <v>1.30944679270008</v>
      </c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8" t="n">
        <v>0.269604752372347</v>
      </c>
    </row>
    <row r="380" customFormat="false" ht="13.8" hidden="false" customHeight="false" outlineLevel="0" collapsed="false">
      <c r="A380" s="3" t="n">
        <v>113</v>
      </c>
      <c r="B380" s="13" t="n">
        <v>0.0001</v>
      </c>
      <c r="C380" s="13" t="n">
        <v>-0.68</v>
      </c>
      <c r="D380" s="13" t="n">
        <v>1723.15</v>
      </c>
      <c r="E380" s="13" t="n">
        <v>0</v>
      </c>
      <c r="F380" s="13" t="n">
        <v>0.20781507480212</v>
      </c>
      <c r="G380" s="13" t="n">
        <v>0.13125730734158</v>
      </c>
      <c r="H380" s="13" t="n">
        <v>0.411317872113865</v>
      </c>
      <c r="I380" s="13" t="n">
        <v>0</v>
      </c>
      <c r="J380" s="13" t="n">
        <v>0.1820593748976</v>
      </c>
      <c r="K380" s="13" t="n">
        <v>0</v>
      </c>
      <c r="L380" s="13" t="n">
        <v>0</v>
      </c>
      <c r="M380" s="13" t="n">
        <v>0.0190282734774184</v>
      </c>
      <c r="N380" s="13" t="n">
        <v>0.0485220973674169</v>
      </c>
      <c r="O380" s="13" t="n">
        <v>0</v>
      </c>
      <c r="P380" s="13" t="n">
        <v>0</v>
      </c>
      <c r="Q380" s="14" t="n">
        <v>0.0485220973674169</v>
      </c>
      <c r="R380" s="14" t="n">
        <v>0.0190282734774184</v>
      </c>
      <c r="S380" s="13" t="n">
        <v>0.71830985915493</v>
      </c>
      <c r="T380" s="13" t="n">
        <v>2.55</v>
      </c>
      <c r="U380" s="15" t="s">
        <v>43</v>
      </c>
      <c r="W380" s="16" t="n">
        <v>-37062.4049173847</v>
      </c>
      <c r="X380" s="16" t="n">
        <f aca="false">-W380/(8.314*D380)</f>
        <v>2.58702420418619</v>
      </c>
      <c r="Y380" s="5" t="n">
        <f aca="false">X380+C380/4 - LN(AN380)</f>
        <v>1.48093084501586</v>
      </c>
      <c r="Z380" s="6" t="n">
        <f aca="false">EXP(Y380)</f>
        <v>4.39703673628462</v>
      </c>
      <c r="AA380" s="8" t="n">
        <v>0</v>
      </c>
      <c r="AB380" s="8" t="n">
        <v>0.20781507480212</v>
      </c>
      <c r="AC380" s="8" t="n">
        <v>0.13125730734158</v>
      </c>
      <c r="AD380" s="8" t="n">
        <v>0.411317872113865</v>
      </c>
      <c r="AE380" s="8" t="n">
        <v>0</v>
      </c>
      <c r="AF380" s="8" t="n">
        <v>0.1820593748976</v>
      </c>
      <c r="AG380" s="8" t="n">
        <v>0</v>
      </c>
      <c r="AH380" s="8" t="n">
        <v>0</v>
      </c>
      <c r="AI380" s="17" t="n">
        <f aca="false">R380</f>
        <v>0.0190282734774184</v>
      </c>
      <c r="AJ380" s="17" t="n">
        <f aca="false">Q380</f>
        <v>0.0485220973674169</v>
      </c>
      <c r="AK380" s="8" t="n">
        <v>0</v>
      </c>
      <c r="AL380" s="8" t="n">
        <v>0</v>
      </c>
      <c r="AM380" s="17" t="n">
        <v>-37062.4049173847</v>
      </c>
      <c r="AN380" s="9" t="n">
        <f aca="false">AJ380/AI380</f>
        <v>2.55</v>
      </c>
      <c r="AO380" s="8" t="n">
        <f aca="false">AI380-AJ380</f>
        <v>-0.0294938238899985</v>
      </c>
      <c r="AP380" s="8" t="n">
        <f aca="false">AA380*$BA$3+AB380*$AW$3+AC380*$AY$3+AD380*$AX$3+AE380*$BB$3+AF380*$AZ$3+AG380*BD381</f>
        <v>10947.0286563796</v>
      </c>
      <c r="AQ380" s="8" t="n">
        <f aca="false">AP380/(D380*8.314)</f>
        <v>0.76412278590939</v>
      </c>
      <c r="AR380" s="8" t="n">
        <f aca="false">('[1]Sheet1 (4)'!AO380*$BE$3)/(8.314*'[1]Sheet1 (4)'!D380)</f>
        <v>0.0292552520022781</v>
      </c>
      <c r="AS380" s="8" t="n">
        <f aca="false">AQ380+AR380</f>
        <v>0.793378037911668</v>
      </c>
      <c r="AT380" s="11" t="n">
        <f aca="false">EXP(AS380)</f>
        <v>2.21085216871874</v>
      </c>
      <c r="AU380" s="8" t="n">
        <v>1.49430986931656</v>
      </c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8" t="n">
        <v>0.401664474385412</v>
      </c>
    </row>
    <row r="381" customFormat="false" ht="13.8" hidden="false" customHeight="false" outlineLevel="0" collapsed="false">
      <c r="A381" s="3" t="n">
        <v>114</v>
      </c>
      <c r="B381" s="13" t="n">
        <v>0.0001</v>
      </c>
      <c r="C381" s="13" t="n">
        <v>-0.68</v>
      </c>
      <c r="D381" s="13" t="n">
        <v>1723.15</v>
      </c>
      <c r="E381" s="13" t="n">
        <v>0</v>
      </c>
      <c r="F381" s="13" t="n">
        <v>0.278274867667375</v>
      </c>
      <c r="G381" s="13" t="n">
        <v>0.108281450255127</v>
      </c>
      <c r="H381" s="13" t="n">
        <v>0.397728129660251</v>
      </c>
      <c r="I381" s="13" t="n">
        <v>0</v>
      </c>
      <c r="J381" s="13" t="n">
        <v>0.14936472859638</v>
      </c>
      <c r="K381" s="13" t="n">
        <v>0</v>
      </c>
      <c r="L381" s="13" t="n">
        <v>0</v>
      </c>
      <c r="M381" s="13" t="n">
        <v>0.018379729590268</v>
      </c>
      <c r="N381" s="13" t="n">
        <v>0.0479710942305994</v>
      </c>
      <c r="O381" s="13" t="n">
        <v>0</v>
      </c>
      <c r="P381" s="13" t="n">
        <v>0</v>
      </c>
      <c r="Q381" s="14" t="n">
        <v>0.0479710942305994</v>
      </c>
      <c r="R381" s="14" t="n">
        <v>0.018379729590268</v>
      </c>
      <c r="S381" s="13" t="n">
        <v>0.722991689750693</v>
      </c>
      <c r="T381" s="13" t="n">
        <v>2.61</v>
      </c>
      <c r="U381" s="15" t="s">
        <v>43</v>
      </c>
      <c r="W381" s="16" t="n">
        <v>-37062.4049173847</v>
      </c>
      <c r="X381" s="16" t="n">
        <f aca="false">-W381/(8.314*D381)</f>
        <v>2.58702420418619</v>
      </c>
      <c r="Y381" s="5" t="n">
        <f aca="false">X381+C381/4 - LN(AN381)</f>
        <v>1.45767398285159</v>
      </c>
      <c r="Z381" s="6" t="n">
        <f aca="false">EXP(Y381)</f>
        <v>4.29595543200222</v>
      </c>
      <c r="AA381" s="8" t="n">
        <v>0</v>
      </c>
      <c r="AB381" s="8" t="n">
        <v>0.278274867667375</v>
      </c>
      <c r="AC381" s="8" t="n">
        <v>0.108281450255127</v>
      </c>
      <c r="AD381" s="8" t="n">
        <v>0.397728129660251</v>
      </c>
      <c r="AE381" s="8" t="n">
        <v>0</v>
      </c>
      <c r="AF381" s="8" t="n">
        <v>0.14936472859638</v>
      </c>
      <c r="AG381" s="8" t="n">
        <v>0</v>
      </c>
      <c r="AH381" s="8" t="n">
        <v>0</v>
      </c>
      <c r="AI381" s="17" t="n">
        <f aca="false">R381</f>
        <v>0.018379729590268</v>
      </c>
      <c r="AJ381" s="17" t="n">
        <f aca="false">Q381</f>
        <v>0.0479710942305994</v>
      </c>
      <c r="AK381" s="8" t="n">
        <v>0</v>
      </c>
      <c r="AL381" s="8" t="n">
        <v>0</v>
      </c>
      <c r="AM381" s="17" t="n">
        <v>-37062.4049173847</v>
      </c>
      <c r="AN381" s="9" t="n">
        <f aca="false">AJ381/AI381</f>
        <v>2.61</v>
      </c>
      <c r="AO381" s="8" t="n">
        <f aca="false">AI381-AJ381</f>
        <v>-0.0295913646403314</v>
      </c>
      <c r="AP381" s="8" t="n">
        <f aca="false">AA381*$BA$3+AB381*$AW$3+AC381*$AY$3+AD381*$AX$3+AE381*$BB$3+AF381*$AZ$3+AG381*BD382</f>
        <v>16679.6698398349</v>
      </c>
      <c r="AQ381" s="8" t="n">
        <f aca="false">AP381/(D381*8.314)</f>
        <v>1.1642717111767</v>
      </c>
      <c r="AR381" s="8" t="n">
        <f aca="false">('[1]Sheet1 (4)'!AO381*$BE$3)/(8.314*'[1]Sheet1 (4)'!D381)</f>
        <v>0.029352003757565</v>
      </c>
      <c r="AS381" s="8" t="n">
        <f aca="false">AQ381+AR381</f>
        <v>1.19362371493426</v>
      </c>
      <c r="AT381" s="11" t="n">
        <f aca="false">EXP(AS381)</f>
        <v>3.29901426057794</v>
      </c>
      <c r="AU381" s="8" t="n">
        <v>1.45995791829779</v>
      </c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8" t="n">
        <v>0.378407612221146</v>
      </c>
    </row>
    <row r="382" customFormat="false" ht="13.8" hidden="false" customHeight="false" outlineLevel="0" collapsed="false">
      <c r="A382" s="3" t="n">
        <v>115</v>
      </c>
      <c r="B382" s="13" t="n">
        <v>0.0001</v>
      </c>
      <c r="C382" s="13" t="n">
        <v>-0.68</v>
      </c>
      <c r="D382" s="13" t="n">
        <v>1774.15</v>
      </c>
      <c r="E382" s="13" t="n">
        <v>0</v>
      </c>
      <c r="F382" s="13" t="n">
        <v>0.127143143904392</v>
      </c>
      <c r="G382" s="13" t="n">
        <v>0.154787775193408</v>
      </c>
      <c r="H382" s="13" t="n">
        <v>0.428990385544079</v>
      </c>
      <c r="I382" s="13" t="n">
        <v>0</v>
      </c>
      <c r="J382" s="13" t="n">
        <v>0.214125199496127</v>
      </c>
      <c r="K382" s="13" t="n">
        <v>0</v>
      </c>
      <c r="L382" s="13" t="n">
        <v>0</v>
      </c>
      <c r="M382" s="13" t="n">
        <v>0.0248190383648985</v>
      </c>
      <c r="N382" s="13" t="n">
        <v>0.0501344574970949</v>
      </c>
      <c r="O382" s="13" t="n">
        <v>0</v>
      </c>
      <c r="P382" s="13" t="n">
        <v>0</v>
      </c>
      <c r="Q382" s="14" t="n">
        <v>0.0501344574970949</v>
      </c>
      <c r="R382" s="14" t="n">
        <v>0.0248190383648985</v>
      </c>
      <c r="S382" s="13" t="n">
        <v>0.66887417218543</v>
      </c>
      <c r="T382" s="13" t="n">
        <v>2.02</v>
      </c>
      <c r="U382" s="15" t="s">
        <v>43</v>
      </c>
      <c r="W382" s="16" t="n">
        <v>-37938.6725056044</v>
      </c>
      <c r="X382" s="16" t="n">
        <f aca="false">-W382/(8.314*D382)</f>
        <v>2.57206402401893</v>
      </c>
      <c r="Y382" s="5" t="n">
        <f aca="false">X382+C382/4 - LN(AN382)</f>
        <v>1.69896651260582</v>
      </c>
      <c r="Z382" s="6" t="n">
        <f aca="false">EXP(Y382)</f>
        <v>5.46829305844578</v>
      </c>
      <c r="AA382" s="8" t="n">
        <v>0</v>
      </c>
      <c r="AB382" s="8" t="n">
        <v>0.127143143904392</v>
      </c>
      <c r="AC382" s="8" t="n">
        <v>0.154787775193408</v>
      </c>
      <c r="AD382" s="8" t="n">
        <v>0.428990385544079</v>
      </c>
      <c r="AE382" s="8" t="n">
        <v>0</v>
      </c>
      <c r="AF382" s="8" t="n">
        <v>0.214125199496127</v>
      </c>
      <c r="AG382" s="8" t="n">
        <v>0</v>
      </c>
      <c r="AH382" s="8" t="n">
        <v>0</v>
      </c>
      <c r="AI382" s="17" t="n">
        <f aca="false">R382</f>
        <v>0.0248190383648985</v>
      </c>
      <c r="AJ382" s="17" t="n">
        <f aca="false">Q382</f>
        <v>0.0501344574970949</v>
      </c>
      <c r="AK382" s="8" t="n">
        <v>0</v>
      </c>
      <c r="AL382" s="8" t="n">
        <v>0</v>
      </c>
      <c r="AM382" s="17" t="n">
        <v>-37938.6725056044</v>
      </c>
      <c r="AN382" s="9" t="n">
        <f aca="false">AJ382/AI382</f>
        <v>2.02</v>
      </c>
      <c r="AO382" s="8" t="n">
        <f aca="false">AI382-AJ382</f>
        <v>-0.0253154191321964</v>
      </c>
      <c r="AP382" s="8" t="n">
        <f aca="false">AA382*$BA$3+AB382*$AW$3+AC382*$AY$3+AD382*$AX$3+AE382*$BB$3+AF382*$AZ$3+AG382*BD383</f>
        <v>4591.5613375725</v>
      </c>
      <c r="AQ382" s="8" t="n">
        <f aca="false">AP382/(D382*8.314)</f>
        <v>0.311286319485794</v>
      </c>
      <c r="AR382" s="8" t="n">
        <f aca="false">('[1]Sheet1 (4)'!AO382*$BE$3)/(8.314*'[1]Sheet1 (4)'!D382)</f>
        <v>0.024388811196492</v>
      </c>
      <c r="AS382" s="8" t="n">
        <f aca="false">AQ382+AR382</f>
        <v>0.335675130682286</v>
      </c>
      <c r="AT382" s="11" t="n">
        <f aca="false">EXP(AS382)</f>
        <v>1.39888449633187</v>
      </c>
      <c r="AU382" s="8" t="n">
        <v>1.49481782683873</v>
      </c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8" t="n">
        <v>0.402004344460358</v>
      </c>
    </row>
    <row r="383" customFormat="false" ht="13.8" hidden="false" customHeight="false" outlineLevel="0" collapsed="false">
      <c r="A383" s="3" t="n">
        <v>116</v>
      </c>
      <c r="B383" s="13" t="n">
        <v>0.0001</v>
      </c>
      <c r="C383" s="13" t="n">
        <v>-0.68</v>
      </c>
      <c r="D383" s="13" t="n">
        <v>1774.15</v>
      </c>
      <c r="E383" s="13" t="n">
        <v>0</v>
      </c>
      <c r="F383" s="13" t="n">
        <v>0.134691396285193</v>
      </c>
      <c r="G383" s="13" t="n">
        <v>0.164112005479417</v>
      </c>
      <c r="H383" s="13" t="n">
        <v>0.444629417229515</v>
      </c>
      <c r="I383" s="13" t="n">
        <v>0</v>
      </c>
      <c r="J383" s="13" t="n">
        <v>0.224386680907211</v>
      </c>
      <c r="K383" s="13" t="n">
        <v>0</v>
      </c>
      <c r="L383" s="13" t="n">
        <v>0</v>
      </c>
      <c r="M383" s="13" t="n">
        <v>0.0120979323679192</v>
      </c>
      <c r="N383" s="13" t="n">
        <v>0.0200825677307458</v>
      </c>
      <c r="O383" s="13" t="n">
        <v>0</v>
      </c>
      <c r="P383" s="13" t="n">
        <v>0</v>
      </c>
      <c r="Q383" s="14" t="n">
        <v>0.0200825677307458</v>
      </c>
      <c r="R383" s="14" t="n">
        <v>0.0120979323679192</v>
      </c>
      <c r="S383" s="13" t="n">
        <v>0.62406015037594</v>
      </c>
      <c r="T383" s="13" t="n">
        <v>1.66</v>
      </c>
      <c r="U383" s="15" t="s">
        <v>43</v>
      </c>
      <c r="W383" s="16" t="n">
        <v>-37938.6725056044</v>
      </c>
      <c r="X383" s="16" t="n">
        <f aca="false">-W383/(8.314*D383)</f>
        <v>2.57206402401893</v>
      </c>
      <c r="Y383" s="5" t="n">
        <f aca="false">X383+C383/4 - LN(AN383)</f>
        <v>1.89524642165048</v>
      </c>
      <c r="Z383" s="6" t="n">
        <f aca="false">EXP(Y383)</f>
        <v>6.65418793859067</v>
      </c>
      <c r="AA383" s="8" t="n">
        <v>0</v>
      </c>
      <c r="AB383" s="8" t="n">
        <v>0.134691396285193</v>
      </c>
      <c r="AC383" s="8" t="n">
        <v>0.164112005479417</v>
      </c>
      <c r="AD383" s="8" t="n">
        <v>0.444629417229515</v>
      </c>
      <c r="AE383" s="8" t="n">
        <v>0</v>
      </c>
      <c r="AF383" s="8" t="n">
        <v>0.224386680907211</v>
      </c>
      <c r="AG383" s="8" t="n">
        <v>0</v>
      </c>
      <c r="AH383" s="8" t="n">
        <v>0</v>
      </c>
      <c r="AI383" s="17" t="n">
        <f aca="false">R383</f>
        <v>0.0120979323679192</v>
      </c>
      <c r="AJ383" s="17" t="n">
        <f aca="false">Q383</f>
        <v>0.0200825677307458</v>
      </c>
      <c r="AK383" s="8" t="n">
        <v>0</v>
      </c>
      <c r="AL383" s="8" t="n">
        <v>0</v>
      </c>
      <c r="AM383" s="17" t="n">
        <v>-37938.6725056044</v>
      </c>
      <c r="AN383" s="9" t="n">
        <f aca="false">AJ383/AI383</f>
        <v>1.65999999999999</v>
      </c>
      <c r="AO383" s="8" t="n">
        <f aca="false">AI383-AJ383</f>
        <v>-0.0079846353628266</v>
      </c>
      <c r="AP383" s="8" t="n">
        <f aca="false">AA383*$BA$3+AB383*$AW$3+AC383*$AY$3+AD383*$AX$3+AE383*$BB$3+AF383*$AZ$3+AG383*BD384</f>
        <v>4966.84998598477</v>
      </c>
      <c r="AQ383" s="8" t="n">
        <f aca="false">AP383/(D383*8.314)</f>
        <v>0.336729129353779</v>
      </c>
      <c r="AR383" s="8" t="n">
        <f aca="false">('[1]Sheet1 (4)'!AO383*$BE$3)/(8.314*'[1]Sheet1 (4)'!D383)</f>
        <v>0.0076923776501549</v>
      </c>
      <c r="AS383" s="8" t="n">
        <f aca="false">AQ383+AR383</f>
        <v>0.344421507003934</v>
      </c>
      <c r="AT383" s="11" t="n">
        <f aca="false">EXP(AS383)</f>
        <v>1.4111733296072</v>
      </c>
      <c r="AU383" s="8" t="n">
        <v>1.81899518687605</v>
      </c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8" t="n">
        <v>0.598284253505022</v>
      </c>
    </row>
    <row r="384" customFormat="false" ht="13.8" hidden="false" customHeight="false" outlineLevel="0" collapsed="false">
      <c r="A384" s="3" t="n">
        <v>117</v>
      </c>
      <c r="B384" s="13" t="n">
        <v>0.0001</v>
      </c>
      <c r="C384" s="13" t="n">
        <v>-0.68</v>
      </c>
      <c r="D384" s="13" t="n">
        <v>1774.15</v>
      </c>
      <c r="E384" s="13" t="n">
        <v>0</v>
      </c>
      <c r="F384" s="13" t="n">
        <v>0.118598025864912</v>
      </c>
      <c r="G384" s="13" t="n">
        <v>0.146056682099646</v>
      </c>
      <c r="H384" s="13" t="n">
        <v>0.394645155033243</v>
      </c>
      <c r="I384" s="13" t="n">
        <v>0</v>
      </c>
      <c r="J384" s="13" t="n">
        <v>0.19811545664802</v>
      </c>
      <c r="K384" s="13" t="n">
        <v>0</v>
      </c>
      <c r="L384" s="13" t="n">
        <v>0</v>
      </c>
      <c r="M384" s="13" t="n">
        <v>0.0426900240581373</v>
      </c>
      <c r="N384" s="13" t="n">
        <v>0.0998946562960412</v>
      </c>
      <c r="O384" s="13" t="n">
        <v>0</v>
      </c>
      <c r="P384" s="13" t="n">
        <v>0</v>
      </c>
      <c r="Q384" s="14" t="n">
        <v>0.0998946562960412</v>
      </c>
      <c r="R384" s="14" t="n">
        <v>0.0426900240581373</v>
      </c>
      <c r="S384" s="13" t="n">
        <v>0.70059880239521</v>
      </c>
      <c r="T384" s="13" t="n">
        <v>2.34</v>
      </c>
      <c r="U384" s="15" t="s">
        <v>43</v>
      </c>
      <c r="W384" s="16" t="n">
        <v>-37938.6725056044</v>
      </c>
      <c r="X384" s="16" t="n">
        <f aca="false">-W384/(8.314*D384)</f>
        <v>2.57206402401893</v>
      </c>
      <c r="Y384" s="5" t="n">
        <f aca="false">X384+C384/4 - LN(AN384)</f>
        <v>1.55191309464932</v>
      </c>
      <c r="Z384" s="6" t="n">
        <f aca="false">EXP(Y384)</f>
        <v>4.72049229831644</v>
      </c>
      <c r="AA384" s="8" t="n">
        <v>0</v>
      </c>
      <c r="AB384" s="8" t="n">
        <v>0.118598025864912</v>
      </c>
      <c r="AC384" s="8" t="n">
        <v>0.146056682099646</v>
      </c>
      <c r="AD384" s="8" t="n">
        <v>0.394645155033243</v>
      </c>
      <c r="AE384" s="8" t="n">
        <v>0</v>
      </c>
      <c r="AF384" s="8" t="n">
        <v>0.19811545664802</v>
      </c>
      <c r="AG384" s="8" t="n">
        <v>0</v>
      </c>
      <c r="AH384" s="8" t="n">
        <v>0</v>
      </c>
      <c r="AI384" s="17" t="n">
        <f aca="false">R384</f>
        <v>0.0426900240581373</v>
      </c>
      <c r="AJ384" s="17" t="n">
        <f aca="false">Q384</f>
        <v>0.0998946562960412</v>
      </c>
      <c r="AK384" s="8" t="n">
        <v>0</v>
      </c>
      <c r="AL384" s="8" t="n">
        <v>0</v>
      </c>
      <c r="AM384" s="17" t="n">
        <v>-37938.6725056044</v>
      </c>
      <c r="AN384" s="9" t="n">
        <f aca="false">AJ384/AI384</f>
        <v>2.34</v>
      </c>
      <c r="AO384" s="8" t="n">
        <f aca="false">AI384-AJ384</f>
        <v>-0.0572046322379039</v>
      </c>
      <c r="AP384" s="8" t="n">
        <f aca="false">AA384*$BA$3+AB384*$AW$3+AC384*$AY$3+AD384*$AX$3+AE384*$BB$3+AF384*$AZ$3+AG384*BD385</f>
        <v>4420.0826073363</v>
      </c>
      <c r="AQ384" s="8" t="n">
        <f aca="false">AP384/(D384*8.314)</f>
        <v>0.299660865989501</v>
      </c>
      <c r="AR384" s="8" t="n">
        <f aca="false">('[1]Sheet1 (4)'!AO384*$BE$3)/(8.314*'[1]Sheet1 (4)'!D384)</f>
        <v>0.0551107989928806</v>
      </c>
      <c r="AS384" s="8" t="n">
        <f aca="false">AQ384+AR384</f>
        <v>0.354771664982381</v>
      </c>
      <c r="AT384" s="11" t="n">
        <f aca="false">EXP(AS384)</f>
        <v>1.42585504447213</v>
      </c>
      <c r="AU384" s="8" t="n">
        <v>1.29039829496334</v>
      </c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8" t="n">
        <v>0.254950926503861</v>
      </c>
    </row>
    <row r="385" customFormat="false" ht="13.8" hidden="false" customHeight="false" outlineLevel="0" collapsed="false">
      <c r="A385" s="3" t="n">
        <v>118</v>
      </c>
      <c r="B385" s="13" t="n">
        <v>0.0001</v>
      </c>
      <c r="C385" s="13" t="n">
        <v>-0.68</v>
      </c>
      <c r="D385" s="13" t="n">
        <v>1774.15</v>
      </c>
      <c r="E385" s="13" t="n">
        <v>0</v>
      </c>
      <c r="F385" s="13" t="n">
        <v>0.205785610414092</v>
      </c>
      <c r="G385" s="13" t="n">
        <v>0.130914922822303</v>
      </c>
      <c r="H385" s="13" t="n">
        <v>0.41249011169853</v>
      </c>
      <c r="I385" s="13" t="n">
        <v>0</v>
      </c>
      <c r="J385" s="13" t="n">
        <v>0.180955866396087</v>
      </c>
      <c r="K385" s="13" t="n">
        <v>0</v>
      </c>
      <c r="L385" s="13" t="n">
        <v>0</v>
      </c>
      <c r="M385" s="13" t="n">
        <v>0.0224609288324722</v>
      </c>
      <c r="N385" s="13" t="n">
        <v>0.0473925598365164</v>
      </c>
      <c r="O385" s="13" t="n">
        <v>0</v>
      </c>
      <c r="P385" s="13" t="n">
        <v>0</v>
      </c>
      <c r="Q385" s="14" t="n">
        <v>0.0473925598365164</v>
      </c>
      <c r="R385" s="14" t="n">
        <v>0.0224609288324722</v>
      </c>
      <c r="S385" s="13" t="n">
        <v>0.678456591639871</v>
      </c>
      <c r="T385" s="13" t="n">
        <v>2.11</v>
      </c>
      <c r="U385" s="15" t="s">
        <v>43</v>
      </c>
      <c r="W385" s="16" t="n">
        <v>-37938.6725056044</v>
      </c>
      <c r="X385" s="16" t="n">
        <f aca="false">-W385/(8.314*D385)</f>
        <v>2.57206402401893</v>
      </c>
      <c r="Y385" s="5" t="n">
        <f aca="false">X385+C385/4 - LN(AN385)</f>
        <v>1.65537607653095</v>
      </c>
      <c r="Z385" s="6" t="n">
        <f aca="false">EXP(Y385)</f>
        <v>5.23504833083434</v>
      </c>
      <c r="AA385" s="8" t="n">
        <v>0</v>
      </c>
      <c r="AB385" s="8" t="n">
        <v>0.205785610414092</v>
      </c>
      <c r="AC385" s="8" t="n">
        <v>0.130914922822303</v>
      </c>
      <c r="AD385" s="8" t="n">
        <v>0.41249011169853</v>
      </c>
      <c r="AE385" s="8" t="n">
        <v>0</v>
      </c>
      <c r="AF385" s="8" t="n">
        <v>0.180955866396087</v>
      </c>
      <c r="AG385" s="8" t="n">
        <v>0</v>
      </c>
      <c r="AH385" s="8" t="n">
        <v>0</v>
      </c>
      <c r="AI385" s="17" t="n">
        <f aca="false">R385</f>
        <v>0.0224609288324722</v>
      </c>
      <c r="AJ385" s="17" t="n">
        <f aca="false">Q385</f>
        <v>0.0473925598365164</v>
      </c>
      <c r="AK385" s="8" t="n">
        <v>0</v>
      </c>
      <c r="AL385" s="8" t="n">
        <v>0</v>
      </c>
      <c r="AM385" s="17" t="n">
        <v>-37938.6725056044</v>
      </c>
      <c r="AN385" s="9" t="n">
        <f aca="false">AJ385/AI385</f>
        <v>2.11</v>
      </c>
      <c r="AO385" s="8" t="n">
        <f aca="false">AI385-AJ385</f>
        <v>-0.0249316310040442</v>
      </c>
      <c r="AP385" s="8" t="n">
        <f aca="false">AA385*$BA$3+AB385*$AW$3+AC385*$AY$3+AD385*$AX$3+AE385*$BB$3+AF385*$AZ$3+AG385*BD386</f>
        <v>10863.2541289265</v>
      </c>
      <c r="AQ385" s="8" t="n">
        <f aca="false">AP385/(D385*8.314)</f>
        <v>0.736477669972753</v>
      </c>
      <c r="AR385" s="8" t="n">
        <f aca="false">('[1]Sheet1 (4)'!AO385*$BE$3)/(8.314*'[1]Sheet1 (4)'!D385)</f>
        <v>0.0240190706779535</v>
      </c>
      <c r="AS385" s="8" t="n">
        <f aca="false">AQ385+AR385</f>
        <v>0.760496740650706</v>
      </c>
      <c r="AT385" s="11" t="n">
        <f aca="false">EXP(AS385)</f>
        <v>2.13933865307286</v>
      </c>
      <c r="AU385" s="8" t="n">
        <v>1.43105782474608</v>
      </c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8" t="n">
        <v>0.358413908385493</v>
      </c>
    </row>
    <row r="386" customFormat="false" ht="13.8" hidden="false" customHeight="false" outlineLevel="0" collapsed="false">
      <c r="A386" s="3" t="n">
        <v>119</v>
      </c>
      <c r="B386" s="13" t="n">
        <v>0.0001</v>
      </c>
      <c r="C386" s="13" t="n">
        <v>-0.68</v>
      </c>
      <c r="D386" s="13" t="n">
        <v>1774.15</v>
      </c>
      <c r="E386" s="13" t="n">
        <v>0</v>
      </c>
      <c r="F386" s="13" t="n">
        <v>0.275033612639935</v>
      </c>
      <c r="G386" s="13" t="n">
        <v>0.108334263964524</v>
      </c>
      <c r="H386" s="13" t="n">
        <v>0.401378447988562</v>
      </c>
      <c r="I386" s="13" t="n">
        <v>0</v>
      </c>
      <c r="J386" s="13" t="n">
        <v>0.148282523801442</v>
      </c>
      <c r="K386" s="13" t="n">
        <v>0</v>
      </c>
      <c r="L386" s="13" t="n">
        <v>0</v>
      </c>
      <c r="M386" s="13" t="n">
        <v>0.0210601105677788</v>
      </c>
      <c r="N386" s="13" t="n">
        <v>0.0459110410377579</v>
      </c>
      <c r="O386" s="13" t="n">
        <v>0</v>
      </c>
      <c r="P386" s="13" t="n">
        <v>0</v>
      </c>
      <c r="Q386" s="14" t="n">
        <v>0.0459110410377579</v>
      </c>
      <c r="R386" s="14" t="n">
        <v>0.0210601105677788</v>
      </c>
      <c r="S386" s="13" t="n">
        <v>0.685534591194969</v>
      </c>
      <c r="T386" s="13" t="n">
        <v>2.18</v>
      </c>
      <c r="U386" s="15" t="s">
        <v>43</v>
      </c>
      <c r="W386" s="16" t="n">
        <v>-37938.6725056044</v>
      </c>
      <c r="X386" s="16" t="n">
        <f aca="false">-W386/(8.314*D386)</f>
        <v>2.57206402401893</v>
      </c>
      <c r="Y386" s="5" t="n">
        <f aca="false">X386+C386/4 - LN(AN386)</f>
        <v>1.62273914721793</v>
      </c>
      <c r="Z386" s="6" t="n">
        <f aca="false">EXP(Y386)</f>
        <v>5.06695044865158</v>
      </c>
      <c r="AA386" s="8" t="n">
        <v>0</v>
      </c>
      <c r="AB386" s="8" t="n">
        <v>0.275033612639935</v>
      </c>
      <c r="AC386" s="8" t="n">
        <v>0.108334263964524</v>
      </c>
      <c r="AD386" s="8" t="n">
        <v>0.401378447988562</v>
      </c>
      <c r="AE386" s="8" t="n">
        <v>0</v>
      </c>
      <c r="AF386" s="8" t="n">
        <v>0.148282523801442</v>
      </c>
      <c r="AG386" s="8" t="n">
        <v>0</v>
      </c>
      <c r="AH386" s="8" t="n">
        <v>0</v>
      </c>
      <c r="AI386" s="17" t="n">
        <f aca="false">R386</f>
        <v>0.0210601105677788</v>
      </c>
      <c r="AJ386" s="17" t="n">
        <f aca="false">Q386</f>
        <v>0.0459110410377579</v>
      </c>
      <c r="AK386" s="8" t="n">
        <v>0</v>
      </c>
      <c r="AL386" s="8" t="n">
        <v>0</v>
      </c>
      <c r="AM386" s="17" t="n">
        <v>-37938.6725056044</v>
      </c>
      <c r="AN386" s="9" t="n">
        <f aca="false">AJ386/AI386</f>
        <v>2.18000000000001</v>
      </c>
      <c r="AO386" s="8" t="n">
        <f aca="false">AI386-AJ386</f>
        <v>-0.0248509304699791</v>
      </c>
      <c r="AP386" s="8" t="n">
        <f aca="false">AA386*$BA$3+AB386*$AW$3+AC386*$AY$3+AD386*$AX$3+AE386*$BB$3+AF386*$AZ$3+AG386*BD387</f>
        <v>16539.068678577</v>
      </c>
      <c r="AQ386" s="8" t="n">
        <f aca="false">AP386/(D386*8.314)</f>
        <v>1.12127127096137</v>
      </c>
      <c r="AR386" s="8" t="n">
        <f aca="false">('[1]Sheet1 (4)'!AO386*$BE$3)/(8.314*'[1]Sheet1 (4)'!D386)</f>
        <v>0.0239413239861649</v>
      </c>
      <c r="AS386" s="8" t="n">
        <f aca="false">AQ386+AR386</f>
        <v>1.14521259494754</v>
      </c>
      <c r="AT386" s="11" t="n">
        <f aca="false">EXP(AS386)</f>
        <v>3.14310949501344</v>
      </c>
      <c r="AU386" s="8" t="n">
        <v>1.38510642670377</v>
      </c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8" t="n">
        <v>0.32577697907247</v>
      </c>
    </row>
    <row r="387" customFormat="false" ht="13.8" hidden="false" customHeight="false" outlineLevel="0" collapsed="false">
      <c r="A387" s="3" t="n">
        <v>120</v>
      </c>
      <c r="B387" s="13" t="n">
        <v>0.0001</v>
      </c>
      <c r="C387" s="13" t="n">
        <v>-0.68</v>
      </c>
      <c r="D387" s="13" t="n">
        <v>1823.15</v>
      </c>
      <c r="E387" s="13" t="n">
        <v>0</v>
      </c>
      <c r="F387" s="13" t="n">
        <v>0.128051397365636</v>
      </c>
      <c r="G387" s="13" t="n">
        <v>0.155294257494474</v>
      </c>
      <c r="H387" s="13" t="n">
        <v>0.427872180184295</v>
      </c>
      <c r="I387" s="13" t="n">
        <v>0</v>
      </c>
      <c r="J387" s="13" t="n">
        <v>0.214258434704773</v>
      </c>
      <c r="K387" s="13" t="n">
        <v>0</v>
      </c>
      <c r="L387" s="13" t="n">
        <v>0</v>
      </c>
      <c r="M387" s="13" t="n">
        <v>0.026711014426818</v>
      </c>
      <c r="N387" s="13" t="n">
        <v>0.0478127158240042</v>
      </c>
      <c r="O387" s="13" t="n">
        <v>0</v>
      </c>
      <c r="P387" s="13" t="n">
        <v>0</v>
      </c>
      <c r="Q387" s="14" t="n">
        <v>0.0478127158240042</v>
      </c>
      <c r="R387" s="14" t="n">
        <v>0.026711014426818</v>
      </c>
      <c r="S387" s="13" t="n">
        <v>0.6415770609319</v>
      </c>
      <c r="T387" s="13" t="n">
        <v>1.79</v>
      </c>
      <c r="U387" s="15" t="s">
        <v>43</v>
      </c>
      <c r="W387" s="16" t="n">
        <v>-38750.5357785882</v>
      </c>
      <c r="X387" s="16" t="n">
        <f aca="false">-W387/(8.314*D387)</f>
        <v>2.55649701302611</v>
      </c>
      <c r="Y387" s="5" t="n">
        <f aca="false">X387+C387/4 - LN(AN387)</f>
        <v>1.80428139317345</v>
      </c>
      <c r="Z387" s="6" t="n">
        <f aca="false">EXP(Y387)</f>
        <v>6.07560390899202</v>
      </c>
      <c r="AA387" s="8" t="n">
        <v>0</v>
      </c>
      <c r="AB387" s="8" t="n">
        <v>0.128051397365636</v>
      </c>
      <c r="AC387" s="8" t="n">
        <v>0.155294257494474</v>
      </c>
      <c r="AD387" s="8" t="n">
        <v>0.427872180184295</v>
      </c>
      <c r="AE387" s="8" t="n">
        <v>0</v>
      </c>
      <c r="AF387" s="8" t="n">
        <v>0.214258434704773</v>
      </c>
      <c r="AG387" s="8" t="n">
        <v>0</v>
      </c>
      <c r="AH387" s="8" t="n">
        <v>0</v>
      </c>
      <c r="AI387" s="17" t="n">
        <f aca="false">R387</f>
        <v>0.026711014426818</v>
      </c>
      <c r="AJ387" s="17" t="n">
        <f aca="false">Q387</f>
        <v>0.0478127158240042</v>
      </c>
      <c r="AK387" s="8" t="n">
        <v>0</v>
      </c>
      <c r="AL387" s="8" t="n">
        <v>0</v>
      </c>
      <c r="AM387" s="17" t="n">
        <v>-38750.5357785882</v>
      </c>
      <c r="AN387" s="9" t="n">
        <f aca="false">AJ387/AI387</f>
        <v>1.79</v>
      </c>
      <c r="AO387" s="8" t="n">
        <f aca="false">AI387-AJ387</f>
        <v>-0.0211017013971862</v>
      </c>
      <c r="AP387" s="8" t="n">
        <f aca="false">AA387*$BA$3+AB387*$AW$3+AC387*$AY$3+AD387*$AX$3+AE387*$BB$3+AF387*$AZ$3+AG387*BD388</f>
        <v>4661.73357483545</v>
      </c>
      <c r="AQ387" s="8" t="n">
        <f aca="false">AP387/(D387*8.314)</f>
        <v>0.307549501449101</v>
      </c>
      <c r="AR387" s="8" t="n">
        <f aca="false">('[1]Sheet1 (4)'!AO387*$BE$3)/(8.314*'[1]Sheet1 (4)'!D387)</f>
        <v>0.0197829437669072</v>
      </c>
      <c r="AS387" s="8" t="n">
        <f aca="false">AQ387+AR387</f>
        <v>0.327332445216008</v>
      </c>
      <c r="AT387" s="11" t="n">
        <f aca="false">EXP(AS387)</f>
        <v>1.38726258933996</v>
      </c>
      <c r="AU387" s="8" t="n">
        <v>1.37174890659532</v>
      </c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8" t="n">
        <v>0.316086499869205</v>
      </c>
    </row>
    <row r="388" customFormat="false" ht="13.8" hidden="false" customHeight="false" outlineLevel="0" collapsed="false">
      <c r="A388" s="3" t="n">
        <v>121</v>
      </c>
      <c r="B388" s="13" t="n">
        <v>0.0001</v>
      </c>
      <c r="C388" s="13" t="n">
        <v>-0.68</v>
      </c>
      <c r="D388" s="13" t="n">
        <v>1823.15</v>
      </c>
      <c r="E388" s="13" t="n">
        <v>0</v>
      </c>
      <c r="F388" s="13" t="n">
        <v>0.132467740431465</v>
      </c>
      <c r="G388" s="13" t="n">
        <v>0.163109491733512</v>
      </c>
      <c r="H388" s="13" t="n">
        <v>0.445459341640195</v>
      </c>
      <c r="I388" s="13" t="n">
        <v>0</v>
      </c>
      <c r="J388" s="13" t="n">
        <v>0.223565429434807</v>
      </c>
      <c r="K388" s="13" t="n">
        <v>0</v>
      </c>
      <c r="L388" s="13" t="n">
        <v>0</v>
      </c>
      <c r="M388" s="13" t="n">
        <v>0.0134083321060687</v>
      </c>
      <c r="N388" s="13" t="n">
        <v>0.0219896646539527</v>
      </c>
      <c r="O388" s="13" t="n">
        <v>0</v>
      </c>
      <c r="P388" s="13" t="n">
        <v>0</v>
      </c>
      <c r="Q388" s="14" t="n">
        <v>0.0219896646539527</v>
      </c>
      <c r="R388" s="14" t="n">
        <v>0.0134083321060687</v>
      </c>
      <c r="S388" s="13" t="n">
        <v>0.621212121212121</v>
      </c>
      <c r="T388" s="13" t="n">
        <v>1.64</v>
      </c>
      <c r="U388" s="15" t="s">
        <v>43</v>
      </c>
      <c r="W388" s="16" t="n">
        <v>-38750.5357785882</v>
      </c>
      <c r="X388" s="16" t="n">
        <f aca="false">-W388/(8.314*D388)</f>
        <v>2.55649701302611</v>
      </c>
      <c r="Y388" s="5" t="n">
        <f aca="false">X388+C388/4 - LN(AN388)</f>
        <v>1.89180077119001</v>
      </c>
      <c r="Z388" s="6" t="n">
        <f aca="false">EXP(Y388)</f>
        <v>6.63129938847298</v>
      </c>
      <c r="AA388" s="8" t="n">
        <v>0</v>
      </c>
      <c r="AB388" s="8" t="n">
        <v>0.132467740431465</v>
      </c>
      <c r="AC388" s="8" t="n">
        <v>0.163109491733512</v>
      </c>
      <c r="AD388" s="8" t="n">
        <v>0.445459341640195</v>
      </c>
      <c r="AE388" s="8" t="n">
        <v>0</v>
      </c>
      <c r="AF388" s="8" t="n">
        <v>0.223565429434807</v>
      </c>
      <c r="AG388" s="8" t="n">
        <v>0</v>
      </c>
      <c r="AH388" s="8" t="n">
        <v>0</v>
      </c>
      <c r="AI388" s="17" t="n">
        <f aca="false">R388</f>
        <v>0.0134083321060687</v>
      </c>
      <c r="AJ388" s="17" t="n">
        <f aca="false">Q388</f>
        <v>0.0219896646539527</v>
      </c>
      <c r="AK388" s="8" t="n">
        <v>0</v>
      </c>
      <c r="AL388" s="8" t="n">
        <v>0</v>
      </c>
      <c r="AM388" s="17" t="n">
        <v>-38750.5357785882</v>
      </c>
      <c r="AN388" s="9" t="n">
        <f aca="false">AJ388/AI388</f>
        <v>1.64</v>
      </c>
      <c r="AO388" s="8" t="n">
        <f aca="false">AI388-AJ388</f>
        <v>-0.008581332547884</v>
      </c>
      <c r="AP388" s="8" t="n">
        <f aca="false">AA388*$BA$3+AB388*$AW$3+AC388*$AY$3+AD388*$AX$3+AE388*$BB$3+AF388*$AZ$3+AG388*BD389</f>
        <v>4824.75685714054</v>
      </c>
      <c r="AQ388" s="8" t="n">
        <f aca="false">AP388/(D388*8.314)</f>
        <v>0.318304669755625</v>
      </c>
      <c r="AR388" s="8" t="n">
        <f aca="false">('[1]Sheet1 (4)'!AO388*$BE$3)/(8.314*'[1]Sheet1 (4)'!D388)</f>
        <v>0.00804503940438457</v>
      </c>
      <c r="AS388" s="8" t="n">
        <f aca="false">AQ388+AR388</f>
        <v>0.326349709160009</v>
      </c>
      <c r="AT388" s="11" t="n">
        <f aca="false">EXP(AS388)</f>
        <v>1.3858999460433</v>
      </c>
      <c r="AU388" s="8" t="n">
        <v>1.49721374561319</v>
      </c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8" t="n">
        <v>0.40360587788576</v>
      </c>
    </row>
    <row r="389" customFormat="false" ht="13.8" hidden="false" customHeight="false" outlineLevel="0" collapsed="false">
      <c r="A389" s="3" t="n">
        <v>122</v>
      </c>
      <c r="B389" s="13" t="n">
        <v>0.0001</v>
      </c>
      <c r="C389" s="13" t="n">
        <v>-0.68</v>
      </c>
      <c r="D389" s="13" t="n">
        <v>1823.15</v>
      </c>
      <c r="E389" s="13" t="n">
        <v>0</v>
      </c>
      <c r="F389" s="13" t="n">
        <v>0.118746607793015</v>
      </c>
      <c r="G389" s="13" t="n">
        <v>0.146435887926219</v>
      </c>
      <c r="H389" s="13" t="n">
        <v>0.39475485874982</v>
      </c>
      <c r="I389" s="13" t="n">
        <v>0</v>
      </c>
      <c r="J389" s="13" t="n">
        <v>0.198118902707884</v>
      </c>
      <c r="K389" s="13" t="n">
        <v>0</v>
      </c>
      <c r="L389" s="13" t="n">
        <v>0</v>
      </c>
      <c r="M389" s="13" t="n">
        <v>0.047157389642213</v>
      </c>
      <c r="N389" s="13" t="n">
        <v>0.0947863531808482</v>
      </c>
      <c r="O389" s="13" t="n">
        <v>0</v>
      </c>
      <c r="P389" s="13" t="n">
        <v>0</v>
      </c>
      <c r="Q389" s="14" t="n">
        <v>0.0947863531808482</v>
      </c>
      <c r="R389" s="14" t="n">
        <v>0.047157389642213</v>
      </c>
      <c r="S389" s="13" t="n">
        <v>0.667774086378738</v>
      </c>
      <c r="T389" s="13" t="n">
        <v>2.01</v>
      </c>
      <c r="U389" s="15" t="s">
        <v>43</v>
      </c>
      <c r="W389" s="16" t="n">
        <v>-38750.5357785882</v>
      </c>
      <c r="X389" s="16" t="n">
        <f aca="false">-W389/(8.314*D389)</f>
        <v>2.55649701302611</v>
      </c>
      <c r="Y389" s="5" t="n">
        <f aca="false">X389+C389/4 - LN(AN389)</f>
        <v>1.68836229095513</v>
      </c>
      <c r="Z389" s="6" t="n">
        <f aca="false">EXP(Y389)</f>
        <v>5.41061243636602</v>
      </c>
      <c r="AA389" s="8" t="n">
        <v>0</v>
      </c>
      <c r="AB389" s="8" t="n">
        <v>0.118746607793015</v>
      </c>
      <c r="AC389" s="8" t="n">
        <v>0.146435887926219</v>
      </c>
      <c r="AD389" s="8" t="n">
        <v>0.39475485874982</v>
      </c>
      <c r="AE389" s="8" t="n">
        <v>0</v>
      </c>
      <c r="AF389" s="8" t="n">
        <v>0.198118902707884</v>
      </c>
      <c r="AG389" s="8" t="n">
        <v>0</v>
      </c>
      <c r="AH389" s="8" t="n">
        <v>0</v>
      </c>
      <c r="AI389" s="17" t="n">
        <f aca="false">R389</f>
        <v>0.047157389642213</v>
      </c>
      <c r="AJ389" s="17" t="n">
        <f aca="false">Q389</f>
        <v>0.0947863531808482</v>
      </c>
      <c r="AK389" s="8" t="n">
        <v>0</v>
      </c>
      <c r="AL389" s="8" t="n">
        <v>0</v>
      </c>
      <c r="AM389" s="17" t="n">
        <v>-38750.5357785882</v>
      </c>
      <c r="AN389" s="9" t="n">
        <f aca="false">AJ389/AI389</f>
        <v>2.01</v>
      </c>
      <c r="AO389" s="8" t="n">
        <f aca="false">AI389-AJ389</f>
        <v>-0.0476289635386352</v>
      </c>
      <c r="AP389" s="8" t="n">
        <f aca="false">AA389*$BA$3+AB389*$AW$3+AC389*$AY$3+AD389*$AX$3+AE389*$BB$3+AF389*$AZ$3+AG389*BD390</f>
        <v>4446.10259298246</v>
      </c>
      <c r="AQ389" s="8" t="n">
        <f aca="false">AP389/(D389*8.314)</f>
        <v>0.293323634633405</v>
      </c>
      <c r="AR389" s="8" t="n">
        <f aca="false">('[1]Sheet1 (4)'!AO389*$BE$3)/(8.314*'[1]Sheet1 (4)'!D389)</f>
        <v>0.0446523761106077</v>
      </c>
      <c r="AS389" s="8" t="n">
        <f aca="false">AQ389+AR389</f>
        <v>0.337976010744013</v>
      </c>
      <c r="AT389" s="11" t="n">
        <f aca="false">EXP(AS389)</f>
        <v>1.40210686750131</v>
      </c>
      <c r="AU389" s="8" t="n">
        <v>1.22160723522668</v>
      </c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8" t="n">
        <v>0.200167397650883</v>
      </c>
    </row>
    <row r="390" customFormat="false" ht="13.8" hidden="false" customHeight="false" outlineLevel="0" collapsed="false">
      <c r="A390" s="3" t="n">
        <v>123</v>
      </c>
      <c r="B390" s="13" t="n">
        <v>0.0001</v>
      </c>
      <c r="C390" s="13" t="n">
        <v>-0.68</v>
      </c>
      <c r="D390" s="13" t="n">
        <v>1823.15</v>
      </c>
      <c r="E390" s="13" t="n">
        <v>0</v>
      </c>
      <c r="F390" s="13" t="n">
        <v>0.204590340341632</v>
      </c>
      <c r="G390" s="13" t="n">
        <v>0.131917031455415</v>
      </c>
      <c r="H390" s="13" t="n">
        <v>0.414879063927281</v>
      </c>
      <c r="I390" s="13" t="n">
        <v>0</v>
      </c>
      <c r="J390" s="13" t="n">
        <v>0.181882151815073</v>
      </c>
      <c r="K390" s="13" t="n">
        <v>0</v>
      </c>
      <c r="L390" s="13" t="n">
        <v>0</v>
      </c>
      <c r="M390" s="13" t="n">
        <v>0.0241780479929705</v>
      </c>
      <c r="N390" s="13" t="n">
        <v>0.0425533644676281</v>
      </c>
      <c r="O390" s="13" t="n">
        <v>0</v>
      </c>
      <c r="P390" s="13" t="n">
        <v>0</v>
      </c>
      <c r="Q390" s="14" t="n">
        <v>0.0425533644676281</v>
      </c>
      <c r="R390" s="14" t="n">
        <v>0.0241780479929705</v>
      </c>
      <c r="S390" s="13" t="n">
        <v>0.63768115942029</v>
      </c>
      <c r="T390" s="13" t="n">
        <v>1.76</v>
      </c>
      <c r="U390" s="15" t="s">
        <v>43</v>
      </c>
      <c r="W390" s="16" t="n">
        <v>-38750.5357785882</v>
      </c>
      <c r="X390" s="16" t="n">
        <f aca="false">-W390/(8.314*D390)</f>
        <v>2.55649701302611</v>
      </c>
      <c r="Y390" s="5" t="n">
        <f aca="false">X390+C390/4 - LN(AN390)</f>
        <v>1.82118320397605</v>
      </c>
      <c r="Z390" s="6" t="n">
        <f aca="false">EXP(Y390)</f>
        <v>6.17916533925892</v>
      </c>
      <c r="AA390" s="8" t="n">
        <v>0</v>
      </c>
      <c r="AB390" s="8" t="n">
        <v>0.204590340341632</v>
      </c>
      <c r="AC390" s="8" t="n">
        <v>0.131917031455415</v>
      </c>
      <c r="AD390" s="8" t="n">
        <v>0.414879063927281</v>
      </c>
      <c r="AE390" s="8" t="n">
        <v>0</v>
      </c>
      <c r="AF390" s="8" t="n">
        <v>0.181882151815073</v>
      </c>
      <c r="AG390" s="8" t="n">
        <v>0</v>
      </c>
      <c r="AH390" s="8" t="n">
        <v>0</v>
      </c>
      <c r="AI390" s="17" t="n">
        <f aca="false">R390</f>
        <v>0.0241780479929705</v>
      </c>
      <c r="AJ390" s="17" t="n">
        <f aca="false">Q390</f>
        <v>0.0425533644676281</v>
      </c>
      <c r="AK390" s="8" t="n">
        <v>0</v>
      </c>
      <c r="AL390" s="8" t="n">
        <v>0</v>
      </c>
      <c r="AM390" s="17" t="n">
        <v>-38750.5357785882</v>
      </c>
      <c r="AN390" s="9" t="n">
        <f aca="false">AJ390/AI390</f>
        <v>1.76</v>
      </c>
      <c r="AO390" s="8" t="n">
        <f aca="false">AI390-AJ390</f>
        <v>-0.0183753164746576</v>
      </c>
      <c r="AP390" s="8" t="n">
        <f aca="false">AA390*$BA$3+AB390*$AW$3+AC390*$AY$3+AD390*$AX$3+AE390*$BB$3+AF390*$AZ$3+AG390*BD391</f>
        <v>10779.4008766549</v>
      </c>
      <c r="AQ390" s="8" t="n">
        <f aca="false">AP390/(D390*8.314)</f>
        <v>0.71115161609214</v>
      </c>
      <c r="AR390" s="8" t="n">
        <f aca="false">('[1]Sheet1 (4)'!AO390*$BE$3)/(8.314*'[1]Sheet1 (4)'!D390)</f>
        <v>0.0172269451488755</v>
      </c>
      <c r="AS390" s="8" t="n">
        <f aca="false">AQ390+AR390</f>
        <v>0.728378561241016</v>
      </c>
      <c r="AT390" s="11" t="n">
        <f aca="false">EXP(AS390)</f>
        <v>2.07171871783462</v>
      </c>
      <c r="AU390" s="8" t="n">
        <v>1.39513099023047</v>
      </c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8" t="n">
        <v>0.332988310671807</v>
      </c>
    </row>
    <row r="391" customFormat="false" ht="13.8" hidden="false" customHeight="false" outlineLevel="0" collapsed="false">
      <c r="A391" s="3" t="n">
        <v>124</v>
      </c>
      <c r="B391" s="13" t="n">
        <v>0.0001</v>
      </c>
      <c r="C391" s="13" t="n">
        <v>-0.68</v>
      </c>
      <c r="D391" s="13" t="n">
        <v>1823.15</v>
      </c>
      <c r="E391" s="13" t="n">
        <v>0</v>
      </c>
      <c r="F391" s="13" t="n">
        <v>0.276640622342175</v>
      </c>
      <c r="G391" s="13" t="n">
        <v>0.107745635024135</v>
      </c>
      <c r="H391" s="13" t="n">
        <v>0.399621998193151</v>
      </c>
      <c r="I391" s="13" t="n">
        <v>0</v>
      </c>
      <c r="J391" s="13" t="n">
        <v>0.148923261853192</v>
      </c>
      <c r="K391" s="13" t="n">
        <v>0</v>
      </c>
      <c r="L391" s="13" t="n">
        <v>0</v>
      </c>
      <c r="M391" s="13" t="n">
        <v>0.0236156628828686</v>
      </c>
      <c r="N391" s="13" t="n">
        <v>0.0434528197044782</v>
      </c>
      <c r="O391" s="13" t="n">
        <v>0</v>
      </c>
      <c r="P391" s="13" t="n">
        <v>0</v>
      </c>
      <c r="Q391" s="14" t="n">
        <v>0.0434528197044782</v>
      </c>
      <c r="R391" s="14" t="n">
        <v>0.0236156628828686</v>
      </c>
      <c r="S391" s="13" t="n">
        <v>0.647887323943662</v>
      </c>
      <c r="T391" s="13" t="n">
        <v>1.84</v>
      </c>
      <c r="U391" s="15" t="s">
        <v>43</v>
      </c>
      <c r="W391" s="16" t="n">
        <v>-38750.5357785882</v>
      </c>
      <c r="X391" s="16" t="n">
        <f aca="false">-W391/(8.314*D391)</f>
        <v>2.55649701302611</v>
      </c>
      <c r="Y391" s="5" t="n">
        <f aca="false">X391+C391/4 - LN(AN391)</f>
        <v>1.77673144140522</v>
      </c>
      <c r="Z391" s="6" t="n">
        <f aca="false">EXP(Y391)</f>
        <v>5.91050597668246</v>
      </c>
      <c r="AA391" s="8" t="n">
        <v>0</v>
      </c>
      <c r="AB391" s="8" t="n">
        <v>0.276640622342175</v>
      </c>
      <c r="AC391" s="8" t="n">
        <v>0.107745635024135</v>
      </c>
      <c r="AD391" s="8" t="n">
        <v>0.399621998193151</v>
      </c>
      <c r="AE391" s="8" t="n">
        <v>0</v>
      </c>
      <c r="AF391" s="8" t="n">
        <v>0.148923261853192</v>
      </c>
      <c r="AG391" s="8" t="n">
        <v>0</v>
      </c>
      <c r="AH391" s="8" t="n">
        <v>0</v>
      </c>
      <c r="AI391" s="17" t="n">
        <f aca="false">R391</f>
        <v>0.0236156628828686</v>
      </c>
      <c r="AJ391" s="17" t="n">
        <f aca="false">Q391</f>
        <v>0.0434528197044782</v>
      </c>
      <c r="AK391" s="8" t="n">
        <v>0</v>
      </c>
      <c r="AL391" s="8" t="n">
        <v>0</v>
      </c>
      <c r="AM391" s="17" t="n">
        <v>-38750.5357785882</v>
      </c>
      <c r="AN391" s="9" t="n">
        <f aca="false">AJ391/AI391</f>
        <v>1.84</v>
      </c>
      <c r="AO391" s="8" t="n">
        <f aca="false">AI391-AJ391</f>
        <v>-0.0198371568216096</v>
      </c>
      <c r="AP391" s="8" t="n">
        <f aca="false">AA391*$BA$3+AB391*$AW$3+AC391*$AY$3+AD391*$AX$3+AE391*$BB$3+AF391*$AZ$3+AG391*BD392</f>
        <v>16579.9530604294</v>
      </c>
      <c r="AQ391" s="8" t="n">
        <f aca="false">AP391/(D391*8.314)</f>
        <v>1.09383263027093</v>
      </c>
      <c r="AR391" s="8" t="n">
        <f aca="false">('[1]Sheet1 (4)'!AO391*$BE$3)/(8.314*'[1]Sheet1 (4)'!D391)</f>
        <v>0.018597427312167</v>
      </c>
      <c r="AS391" s="8" t="n">
        <f aca="false">AQ391+AR391</f>
        <v>1.1124300575831</v>
      </c>
      <c r="AT391" s="11" t="n">
        <f aca="false">EXP(AS391)</f>
        <v>3.04174102653949</v>
      </c>
      <c r="AU391" s="8" t="n">
        <v>1.33447312109002</v>
      </c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8" t="n">
        <v>0.288536548100974</v>
      </c>
    </row>
    <row r="392" customFormat="false" ht="13.8" hidden="false" customHeight="false" outlineLevel="0" collapsed="false">
      <c r="A392" s="3" t="n">
        <v>125</v>
      </c>
      <c r="B392" s="13" t="n">
        <v>0.0001</v>
      </c>
      <c r="C392" s="13" t="n">
        <v>-0.68</v>
      </c>
      <c r="D392" s="13" t="n">
        <v>1774.15</v>
      </c>
      <c r="E392" s="13" t="n">
        <v>0</v>
      </c>
      <c r="F392" s="13" t="n">
        <v>0.130627235806406</v>
      </c>
      <c r="G392" s="13" t="n">
        <v>0.157526574863738</v>
      </c>
      <c r="H392" s="13" t="n">
        <v>0.43056530943914</v>
      </c>
      <c r="I392" s="13" t="n">
        <v>0</v>
      </c>
      <c r="J392" s="13" t="n">
        <v>0.213440578432907</v>
      </c>
      <c r="K392" s="13" t="n">
        <v>0</v>
      </c>
      <c r="L392" s="13" t="n">
        <v>0</v>
      </c>
      <c r="M392" s="13" t="n">
        <v>0.0224636759794072</v>
      </c>
      <c r="N392" s="13" t="n">
        <v>0.0453766254784025</v>
      </c>
      <c r="O392" s="13" t="n">
        <v>0</v>
      </c>
      <c r="P392" s="13" t="n">
        <v>0</v>
      </c>
      <c r="Q392" s="14" t="n">
        <v>0.0453766254784025</v>
      </c>
      <c r="R392" s="14" t="n">
        <v>0.0224636759794072</v>
      </c>
      <c r="S392" s="13" t="n">
        <v>0.66887417218543</v>
      </c>
      <c r="T392" s="13" t="n">
        <v>2.02</v>
      </c>
      <c r="U392" s="15" t="s">
        <v>43</v>
      </c>
      <c r="W392" s="16" t="n">
        <v>-37938.6725056044</v>
      </c>
      <c r="X392" s="16" t="n">
        <f aca="false">-W392/(8.314*D392)</f>
        <v>2.57206402401893</v>
      </c>
      <c r="Y392" s="5" t="n">
        <f aca="false">X392+C392/4 - LN(AN392)</f>
        <v>1.69896651260581</v>
      </c>
      <c r="Z392" s="6" t="n">
        <f aca="false">EXP(Y392)</f>
        <v>5.46829305844578</v>
      </c>
      <c r="AA392" s="8" t="n">
        <v>0</v>
      </c>
      <c r="AB392" s="8" t="n">
        <v>0.130627235806406</v>
      </c>
      <c r="AC392" s="8" t="n">
        <v>0.157526574863738</v>
      </c>
      <c r="AD392" s="8" t="n">
        <v>0.43056530943914</v>
      </c>
      <c r="AE392" s="8" t="n">
        <v>0</v>
      </c>
      <c r="AF392" s="8" t="n">
        <v>0.213440578432907</v>
      </c>
      <c r="AG392" s="8" t="n">
        <v>0</v>
      </c>
      <c r="AH392" s="8" t="n">
        <v>0</v>
      </c>
      <c r="AI392" s="17" t="n">
        <f aca="false">R392</f>
        <v>0.0224636759794072</v>
      </c>
      <c r="AJ392" s="17" t="n">
        <f aca="false">Q392</f>
        <v>0.0453766254784025</v>
      </c>
      <c r="AK392" s="8" t="n">
        <v>0</v>
      </c>
      <c r="AL392" s="8" t="n">
        <v>0</v>
      </c>
      <c r="AM392" s="17" t="n">
        <v>-37938.6725056044</v>
      </c>
      <c r="AN392" s="9" t="n">
        <f aca="false">AJ392/AI392</f>
        <v>2.02</v>
      </c>
      <c r="AO392" s="8" t="n">
        <f aca="false">AI392-AJ392</f>
        <v>-0.0229129494989953</v>
      </c>
      <c r="AP392" s="8" t="n">
        <f aca="false">AA392*$BA$3+AB392*$AW$3+AC392*$AY$3+AD392*$AX$3+AE392*$BB$3+AF392*$AZ$3+AG392*BD393</f>
        <v>4989.78132106162</v>
      </c>
      <c r="AQ392" s="8" t="n">
        <f aca="false">AP392/(D392*8.314)</f>
        <v>0.338283766300161</v>
      </c>
      <c r="AR392" s="8" t="n">
        <f aca="false">('[1]Sheet1 (4)'!AO392*$BE$3)/(8.314*'[1]Sheet1 (4)'!D392)</f>
        <v>0.0220742779871671</v>
      </c>
      <c r="AS392" s="8" t="n">
        <f aca="false">AQ392+AR392</f>
        <v>0.360358044287329</v>
      </c>
      <c r="AT392" s="11" t="n">
        <f aca="false">EXP(AS392)</f>
        <v>1.43384270185339</v>
      </c>
      <c r="AU392" s="8" t="n">
        <v>1.49481782683873</v>
      </c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8" t="n">
        <v>0.402004344460357</v>
      </c>
    </row>
    <row r="393" customFormat="false" ht="13.8" hidden="false" customHeight="false" outlineLevel="0" collapsed="false">
      <c r="A393" s="3" t="n">
        <v>126</v>
      </c>
      <c r="B393" s="13" t="n">
        <v>0.0001</v>
      </c>
      <c r="C393" s="13" t="n">
        <v>-0.68</v>
      </c>
      <c r="D393" s="13" t="n">
        <v>1774.15</v>
      </c>
      <c r="E393" s="13" t="n">
        <v>0</v>
      </c>
      <c r="F393" s="13" t="n">
        <v>0.201818751857523</v>
      </c>
      <c r="G393" s="13" t="n">
        <v>0.143439514923063</v>
      </c>
      <c r="H393" s="13" t="n">
        <v>0.391655515728037</v>
      </c>
      <c r="I393" s="13" t="n">
        <v>0</v>
      </c>
      <c r="J393" s="13" t="n">
        <v>0.194233643867928</v>
      </c>
      <c r="K393" s="13" t="n">
        <v>0</v>
      </c>
      <c r="L393" s="13" t="n">
        <v>0</v>
      </c>
      <c r="M393" s="13" t="n">
        <v>0.0210558329123699</v>
      </c>
      <c r="N393" s="13" t="n">
        <v>0.0477967407110798</v>
      </c>
      <c r="O393" s="13" t="n">
        <v>0</v>
      </c>
      <c r="P393" s="13" t="n">
        <v>0</v>
      </c>
      <c r="Q393" s="14" t="n">
        <v>0.0477967407110798</v>
      </c>
      <c r="R393" s="14" t="n">
        <v>0.0210558329123699</v>
      </c>
      <c r="S393" s="13" t="n">
        <v>0.694189602446483</v>
      </c>
      <c r="T393" s="13" t="n">
        <v>2.27</v>
      </c>
      <c r="U393" s="15" t="s">
        <v>43</v>
      </c>
      <c r="W393" s="16" t="n">
        <v>-37938.6725056044</v>
      </c>
      <c r="X393" s="16" t="n">
        <f aca="false">-W393/(8.314*D393)</f>
        <v>2.57206402401893</v>
      </c>
      <c r="Y393" s="5" t="n">
        <f aca="false">X393+C393/4 - LN(AN393)</f>
        <v>1.58228419252561</v>
      </c>
      <c r="Z393" s="6" t="n">
        <f aca="false">EXP(Y393)</f>
        <v>4.86605814011473</v>
      </c>
      <c r="AA393" s="8" t="n">
        <v>0</v>
      </c>
      <c r="AB393" s="8" t="n">
        <v>0.201818751857523</v>
      </c>
      <c r="AC393" s="8" t="n">
        <v>0.143439514923063</v>
      </c>
      <c r="AD393" s="8" t="n">
        <v>0.391655515728037</v>
      </c>
      <c r="AE393" s="8" t="n">
        <v>0</v>
      </c>
      <c r="AF393" s="8" t="n">
        <v>0.194233643867928</v>
      </c>
      <c r="AG393" s="8" t="n">
        <v>0</v>
      </c>
      <c r="AH393" s="8" t="n">
        <v>0</v>
      </c>
      <c r="AI393" s="17" t="n">
        <f aca="false">R393</f>
        <v>0.0210558329123699</v>
      </c>
      <c r="AJ393" s="17" t="n">
        <f aca="false">Q393</f>
        <v>0.0477967407110798</v>
      </c>
      <c r="AK393" s="8" t="n">
        <v>0</v>
      </c>
      <c r="AL393" s="8" t="n">
        <v>0</v>
      </c>
      <c r="AM393" s="17" t="n">
        <v>-37938.6725056044</v>
      </c>
      <c r="AN393" s="9" t="n">
        <f aca="false">AJ393/AI393</f>
        <v>2.27000000000001</v>
      </c>
      <c r="AO393" s="8" t="n">
        <f aca="false">AI393-AJ393</f>
        <v>-0.0267409077987099</v>
      </c>
      <c r="AP393" s="8" t="n">
        <f aca="false">AA393*$BA$3+AB393*$AW$3+AC393*$AY$3+AD393*$AX$3+AE393*$BB$3+AF393*$AZ$3+AG393*BD394</f>
        <v>10236.1437167991</v>
      </c>
      <c r="AQ393" s="8" t="n">
        <f aca="false">AP393/(D393*8.314)</f>
        <v>0.693962525831053</v>
      </c>
      <c r="AR393" s="8" t="n">
        <f aca="false">('[1]Sheet1 (4)'!AO393*$BE$3)/(8.314*'[1]Sheet1 (4)'!D393)</f>
        <v>0.0257621233968072</v>
      </c>
      <c r="AS393" s="8" t="n">
        <f aca="false">AQ393+AR393</f>
        <v>0.71972464922786</v>
      </c>
      <c r="AT393" s="11" t="n">
        <f aca="false">EXP(AS393)</f>
        <v>2.05386759874744</v>
      </c>
      <c r="AU393" s="8" t="n">
        <v>1.3301903128697</v>
      </c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8" t="n">
        <v>0.285322024380156</v>
      </c>
    </row>
    <row r="394" customFormat="false" ht="13.8" hidden="false" customHeight="false" outlineLevel="0" collapsed="false">
      <c r="A394" s="3" t="n">
        <v>127</v>
      </c>
      <c r="B394" s="13" t="n">
        <v>0.0001</v>
      </c>
      <c r="C394" s="13" t="n">
        <v>-0.68</v>
      </c>
      <c r="D394" s="13" t="n">
        <v>1774.15</v>
      </c>
      <c r="E394" s="13" t="n">
        <v>0</v>
      </c>
      <c r="F394" s="13" t="n">
        <v>0.264869270118908</v>
      </c>
      <c r="G394" s="13" t="n">
        <v>0.131786762486081</v>
      </c>
      <c r="H394" s="13" t="n">
        <v>0.358352541925582</v>
      </c>
      <c r="I394" s="13" t="n">
        <v>0</v>
      </c>
      <c r="J394" s="13" t="n">
        <v>0.177871496233141</v>
      </c>
      <c r="K394" s="13" t="n">
        <v>0</v>
      </c>
      <c r="L394" s="13" t="n">
        <v>0</v>
      </c>
      <c r="M394" s="13" t="n">
        <v>0.0177565950360549</v>
      </c>
      <c r="N394" s="13" t="n">
        <v>0.0493633342002326</v>
      </c>
      <c r="O394" s="13" t="n">
        <v>0</v>
      </c>
      <c r="P394" s="13" t="n">
        <v>0</v>
      </c>
      <c r="Q394" s="14" t="n">
        <v>0.0493633342002326</v>
      </c>
      <c r="R394" s="14" t="n">
        <v>0.0177565950360549</v>
      </c>
      <c r="S394" s="13" t="n">
        <v>0.735449735449735</v>
      </c>
      <c r="T394" s="13" t="n">
        <v>2.78</v>
      </c>
      <c r="U394" s="15" t="s">
        <v>43</v>
      </c>
      <c r="W394" s="16" t="n">
        <v>-37938.6725056044</v>
      </c>
      <c r="X394" s="16" t="n">
        <f aca="false">-W394/(8.314*D394)</f>
        <v>2.57206402401893</v>
      </c>
      <c r="Y394" s="5" t="n">
        <f aca="false">X394+C394/4 - LN(AN394)</f>
        <v>1.37961309631638</v>
      </c>
      <c r="Z394" s="6" t="n">
        <f aca="false">EXP(Y394)</f>
        <v>3.97336402088506</v>
      </c>
      <c r="AA394" s="8" t="n">
        <v>0</v>
      </c>
      <c r="AB394" s="8" t="n">
        <v>0.264869270118908</v>
      </c>
      <c r="AC394" s="8" t="n">
        <v>0.131786762486081</v>
      </c>
      <c r="AD394" s="8" t="n">
        <v>0.358352541925582</v>
      </c>
      <c r="AE394" s="8" t="n">
        <v>0</v>
      </c>
      <c r="AF394" s="8" t="n">
        <v>0.177871496233141</v>
      </c>
      <c r="AG394" s="8" t="n">
        <v>0</v>
      </c>
      <c r="AH394" s="8" t="n">
        <v>0</v>
      </c>
      <c r="AI394" s="17" t="n">
        <f aca="false">R394</f>
        <v>0.0177565950360549</v>
      </c>
      <c r="AJ394" s="17" t="n">
        <f aca="false">Q394</f>
        <v>0.0493633342002326</v>
      </c>
      <c r="AK394" s="8" t="n">
        <v>0</v>
      </c>
      <c r="AL394" s="8" t="n">
        <v>0</v>
      </c>
      <c r="AM394" s="17" t="n">
        <v>-37938.6725056044</v>
      </c>
      <c r="AN394" s="9" t="n">
        <f aca="false">AJ394/AI394</f>
        <v>2.78</v>
      </c>
      <c r="AO394" s="8" t="n">
        <f aca="false">AI394-AJ394</f>
        <v>-0.0316067391641777</v>
      </c>
      <c r="AP394" s="8" t="n">
        <f aca="false">AA394*$BA$3+AB394*$AW$3+AC394*$AY$3+AD394*$AX$3+AE394*$BB$3+AF394*$AZ$3+AG394*BD395</f>
        <v>14883.9101225319</v>
      </c>
      <c r="AQ394" s="8" t="n">
        <f aca="false">AP394/(D394*8.314)</f>
        <v>1.00905928527785</v>
      </c>
      <c r="AR394" s="8" t="n">
        <f aca="false">('[1]Sheet1 (4)'!AO394*$BE$3)/(8.314*'[1]Sheet1 (4)'!D394)</f>
        <v>0.0304498531107282</v>
      </c>
      <c r="AS394" s="8" t="n">
        <f aca="false">AQ394+AR394</f>
        <v>1.03950913838858</v>
      </c>
      <c r="AT394" s="11" t="n">
        <f aca="false">EXP(AS394)</f>
        <v>2.82782860111609</v>
      </c>
      <c r="AU394" s="8" t="n">
        <v>1.08616259360224</v>
      </c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8" t="n">
        <v>0.0826509281709242</v>
      </c>
    </row>
    <row r="395" customFormat="false" ht="13.8" hidden="false" customHeight="false" outlineLevel="0" collapsed="false">
      <c r="A395" s="3" t="n">
        <v>128</v>
      </c>
      <c r="B395" s="13" t="n">
        <v>0.0001</v>
      </c>
      <c r="C395" s="13" t="n">
        <v>-0.68</v>
      </c>
      <c r="D395" s="13" t="n">
        <v>1774.15</v>
      </c>
      <c r="E395" s="13" t="n">
        <v>0</v>
      </c>
      <c r="F395" s="13" t="n">
        <v>0.073118214868352</v>
      </c>
      <c r="G395" s="13" t="n">
        <v>0.0876811906996323</v>
      </c>
      <c r="H395" s="13" t="n">
        <v>0.647604575068198</v>
      </c>
      <c r="I395" s="13" t="n">
        <v>0</v>
      </c>
      <c r="J395" s="13" t="n">
        <v>0.117902339629464</v>
      </c>
      <c r="K395" s="13" t="n">
        <v>0</v>
      </c>
      <c r="L395" s="13" t="n">
        <v>0</v>
      </c>
      <c r="M395" s="13" t="n">
        <v>0.0298354978681595</v>
      </c>
      <c r="N395" s="13" t="n">
        <v>0.0438581818661944</v>
      </c>
      <c r="O395" s="13" t="n">
        <v>0</v>
      </c>
      <c r="P395" s="13" t="n">
        <v>0</v>
      </c>
      <c r="Q395" s="14" t="n">
        <v>0.0438581818661944</v>
      </c>
      <c r="R395" s="14" t="n">
        <v>0.0298354978681595</v>
      </c>
      <c r="S395" s="13" t="n">
        <v>0.595141700404858</v>
      </c>
      <c r="T395" s="13" t="n">
        <v>1.47</v>
      </c>
      <c r="U395" s="15" t="s">
        <v>43</v>
      </c>
      <c r="W395" s="16" t="n">
        <v>-37938.6725056044</v>
      </c>
      <c r="X395" s="16" t="n">
        <f aca="false">-W395/(8.314*D395)</f>
        <v>2.57206402401893</v>
      </c>
      <c r="Y395" s="5" t="n">
        <f aca="false">X395+C395/4 - LN(AN395)</f>
        <v>2.01680162322828</v>
      </c>
      <c r="Z395" s="6" t="n">
        <f aca="false">EXP(Y395)</f>
        <v>7.51425304629965</v>
      </c>
      <c r="AA395" s="8" t="n">
        <v>0</v>
      </c>
      <c r="AB395" s="8" t="n">
        <v>0.073118214868352</v>
      </c>
      <c r="AC395" s="8" t="n">
        <v>0.0876811906996323</v>
      </c>
      <c r="AD395" s="8" t="n">
        <v>0.647604575068198</v>
      </c>
      <c r="AE395" s="8" t="n">
        <v>0</v>
      </c>
      <c r="AF395" s="8" t="n">
        <v>0.117902339629464</v>
      </c>
      <c r="AG395" s="8" t="n">
        <v>0</v>
      </c>
      <c r="AH395" s="8" t="n">
        <v>0</v>
      </c>
      <c r="AI395" s="17" t="n">
        <f aca="false">R395</f>
        <v>0.0298354978681595</v>
      </c>
      <c r="AJ395" s="17" t="n">
        <f aca="false">Q395</f>
        <v>0.0438581818661944</v>
      </c>
      <c r="AK395" s="8" t="n">
        <v>0</v>
      </c>
      <c r="AL395" s="8" t="n">
        <v>0</v>
      </c>
      <c r="AM395" s="17" t="n">
        <v>-37938.6725056044</v>
      </c>
      <c r="AN395" s="9" t="n">
        <f aca="false">AJ395/AI395</f>
        <v>1.47</v>
      </c>
      <c r="AO395" s="8" t="n">
        <f aca="false">AI395-AJ395</f>
        <v>-0.0140226839980349</v>
      </c>
      <c r="AP395" s="8" t="n">
        <f aca="false">AA395*$BA$3+AB395*$AW$3+AC395*$AY$3+AD395*$AX$3+AE395*$BB$3+AF395*$AZ$3+AG395*BD396</f>
        <v>4734.93163982276</v>
      </c>
      <c r="AQ395" s="8" t="n">
        <f aca="false">AP395/(D395*8.314)</f>
        <v>0.321006153422422</v>
      </c>
      <c r="AR395" s="8" t="n">
        <f aca="false">('[1]Sheet1 (4)'!AO395*$BE$3)/(8.314*'[1]Sheet1 (4)'!D395)</f>
        <v>0.0135094185369891</v>
      </c>
      <c r="AS395" s="8" t="n">
        <f aca="false">AQ395+AR395</f>
        <v>0.334515571959411</v>
      </c>
      <c r="AT395" s="11" t="n">
        <f aca="false">EXP(AS395)</f>
        <v>1.39726334770201</v>
      </c>
      <c r="AU395" s="8" t="n">
        <v>2.054103408309</v>
      </c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8" t="n">
        <v>0.719839455082826</v>
      </c>
    </row>
    <row r="396" customFormat="false" ht="13.8" hidden="false" customHeight="false" outlineLevel="0" collapsed="false">
      <c r="A396" s="3" t="n">
        <v>129</v>
      </c>
      <c r="B396" s="13" t="n">
        <v>0.0001</v>
      </c>
      <c r="C396" s="13" t="n">
        <v>-0.68</v>
      </c>
      <c r="D396" s="13" t="n">
        <v>1774.15</v>
      </c>
      <c r="E396" s="13" t="n">
        <v>0</v>
      </c>
      <c r="F396" s="13" t="n">
        <v>0.180831762325948</v>
      </c>
      <c r="G396" s="13" t="n">
        <v>0.0761408476122584</v>
      </c>
      <c r="H396" s="13" t="n">
        <v>0.566858707761869</v>
      </c>
      <c r="I396" s="13" t="n">
        <v>0</v>
      </c>
      <c r="J396" s="13" t="n">
        <v>0.102009716307113</v>
      </c>
      <c r="K396" s="13" t="n">
        <v>0</v>
      </c>
      <c r="L396" s="13" t="n">
        <v>0</v>
      </c>
      <c r="M396" s="13" t="n">
        <v>0.031028856063938</v>
      </c>
      <c r="N396" s="13" t="n">
        <v>0.0431301099288738</v>
      </c>
      <c r="O396" s="13" t="n">
        <v>0</v>
      </c>
      <c r="P396" s="13" t="n">
        <v>0</v>
      </c>
      <c r="Q396" s="14" t="n">
        <v>0.0431301099288738</v>
      </c>
      <c r="R396" s="14" t="n">
        <v>0.031028856063938</v>
      </c>
      <c r="S396" s="13" t="n">
        <v>0.581589958158996</v>
      </c>
      <c r="T396" s="13" t="n">
        <v>1.39</v>
      </c>
      <c r="U396" s="15" t="s">
        <v>43</v>
      </c>
      <c r="W396" s="16" t="n">
        <v>-37938.6725056044</v>
      </c>
      <c r="X396" s="16" t="n">
        <f aca="false">-W396/(8.314*D396)</f>
        <v>2.57206402401893</v>
      </c>
      <c r="Y396" s="5" t="n">
        <f aca="false">X396+C396/4 - LN(AN396)</f>
        <v>2.07276027687633</v>
      </c>
      <c r="Z396" s="6" t="n">
        <f aca="false">EXP(Y396)</f>
        <v>7.94672804177013</v>
      </c>
      <c r="AA396" s="8" t="n">
        <v>0</v>
      </c>
      <c r="AB396" s="8" t="n">
        <v>0.180831762325948</v>
      </c>
      <c r="AC396" s="8" t="n">
        <v>0.0761408476122584</v>
      </c>
      <c r="AD396" s="8" t="n">
        <v>0.566858707761869</v>
      </c>
      <c r="AE396" s="8" t="n">
        <v>0</v>
      </c>
      <c r="AF396" s="8" t="n">
        <v>0.102009716307113</v>
      </c>
      <c r="AG396" s="8" t="n">
        <v>0</v>
      </c>
      <c r="AH396" s="8" t="n">
        <v>0</v>
      </c>
      <c r="AI396" s="17" t="n">
        <f aca="false">R396</f>
        <v>0.031028856063938</v>
      </c>
      <c r="AJ396" s="17" t="n">
        <f aca="false">Q396</f>
        <v>0.0431301099288738</v>
      </c>
      <c r="AK396" s="8" t="n">
        <v>0</v>
      </c>
      <c r="AL396" s="8" t="n">
        <v>0</v>
      </c>
      <c r="AM396" s="17" t="n">
        <v>-37938.6725056044</v>
      </c>
      <c r="AN396" s="9" t="n">
        <f aca="false">AJ396/AI396</f>
        <v>1.39</v>
      </c>
      <c r="AO396" s="8" t="n">
        <f aca="false">AI396-AJ396</f>
        <v>-0.0121012538649358</v>
      </c>
      <c r="AP396" s="8" t="n">
        <f aca="false">AA396*$BA$3+AB396*$AW$3+AC396*$AY$3+AD396*$AX$3+AE396*$BB$3+AF396*$AZ$3+AG396*BD397</f>
        <v>12206.8946330126</v>
      </c>
      <c r="AQ396" s="8" t="n">
        <f aca="false">AP396/(D396*8.314)</f>
        <v>0.827570193077351</v>
      </c>
      <c r="AR396" s="8" t="n">
        <f aca="false">('[1]Sheet1 (4)'!AO396*$BE$3)/(8.314*'[1]Sheet1 (4)'!D396)</f>
        <v>0.0116583175736317</v>
      </c>
      <c r="AS396" s="8" t="n">
        <f aca="false">AQ396+AR396</f>
        <v>0.839228510650982</v>
      </c>
      <c r="AT396" s="11" t="n">
        <f aca="false">EXP(AS396)</f>
        <v>2.31458061349882</v>
      </c>
      <c r="AU396" s="8" t="n">
        <v>2.17232518720448</v>
      </c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8" t="n">
        <v>0.77579810873087</v>
      </c>
    </row>
    <row r="397" customFormat="false" ht="13.8" hidden="false" customHeight="false" outlineLevel="0" collapsed="false">
      <c r="A397" s="3" t="n">
        <v>130</v>
      </c>
      <c r="B397" s="13" t="n">
        <v>0.0001</v>
      </c>
      <c r="C397" s="13" t="n">
        <v>-0.68</v>
      </c>
      <c r="D397" s="13" t="n">
        <v>1774.15</v>
      </c>
      <c r="E397" s="13" t="n">
        <v>0</v>
      </c>
      <c r="F397" s="13" t="n">
        <v>0.280604978119163</v>
      </c>
      <c r="G397" s="13" t="n">
        <v>0.0665563005787993</v>
      </c>
      <c r="H397" s="13" t="n">
        <v>0.49288874417453</v>
      </c>
      <c r="I397" s="13" t="n">
        <v>0</v>
      </c>
      <c r="J397" s="13" t="n">
        <v>0.0888872912054491</v>
      </c>
      <c r="K397" s="13" t="n">
        <v>0</v>
      </c>
      <c r="L397" s="13" t="n">
        <v>0</v>
      </c>
      <c r="M397" s="13" t="n">
        <v>0.0287703181870684</v>
      </c>
      <c r="N397" s="13" t="n">
        <v>0.0422923677349906</v>
      </c>
      <c r="O397" s="13" t="n">
        <v>0</v>
      </c>
      <c r="P397" s="13" t="n">
        <v>0</v>
      </c>
      <c r="Q397" s="14" t="n">
        <v>0.0422923677349906</v>
      </c>
      <c r="R397" s="14" t="n">
        <v>0.0287703181870684</v>
      </c>
      <c r="S397" s="13" t="n">
        <v>0.595141700404858</v>
      </c>
      <c r="T397" s="13" t="n">
        <v>1.47</v>
      </c>
      <c r="U397" s="15" t="s">
        <v>43</v>
      </c>
      <c r="W397" s="16" t="n">
        <v>-37938.6725056044</v>
      </c>
      <c r="X397" s="16" t="n">
        <f aca="false">-W397/(8.314*D397)</f>
        <v>2.57206402401893</v>
      </c>
      <c r="Y397" s="5" t="n">
        <f aca="false">X397+C397/4 - LN(AN397)</f>
        <v>2.01680162322828</v>
      </c>
      <c r="Z397" s="6" t="n">
        <f aca="false">EXP(Y397)</f>
        <v>7.51425304629963</v>
      </c>
      <c r="AA397" s="8" t="n">
        <v>0</v>
      </c>
      <c r="AB397" s="8" t="n">
        <v>0.280604978119163</v>
      </c>
      <c r="AC397" s="8" t="n">
        <v>0.0665563005787993</v>
      </c>
      <c r="AD397" s="8" t="n">
        <v>0.49288874417453</v>
      </c>
      <c r="AE397" s="8" t="n">
        <v>0</v>
      </c>
      <c r="AF397" s="8" t="n">
        <v>0.0888872912054491</v>
      </c>
      <c r="AG397" s="8" t="n">
        <v>0</v>
      </c>
      <c r="AH397" s="8" t="n">
        <v>0</v>
      </c>
      <c r="AI397" s="17" t="n">
        <f aca="false">R397</f>
        <v>0.0287703181870684</v>
      </c>
      <c r="AJ397" s="17" t="n">
        <f aca="false">Q397</f>
        <v>0.0422923677349906</v>
      </c>
      <c r="AK397" s="8" t="n">
        <v>0</v>
      </c>
      <c r="AL397" s="8" t="n">
        <v>0</v>
      </c>
      <c r="AM397" s="17" t="n">
        <v>-37938.6725056044</v>
      </c>
      <c r="AN397" s="9" t="n">
        <f aca="false">AJ397/AI397</f>
        <v>1.47</v>
      </c>
      <c r="AO397" s="8" t="n">
        <f aca="false">AI397-AJ397</f>
        <v>-0.0135220495479222</v>
      </c>
      <c r="AP397" s="8" t="n">
        <f aca="false">AA397*$BA$3+AB397*$AW$3+AC397*$AY$3+AD397*$AX$3+AE397*$BB$3+AF397*$AZ$3+AG397*BD398</f>
        <v>19084.1643361146</v>
      </c>
      <c r="AQ397" s="8" t="n">
        <f aca="false">AP397/(D397*8.314)</f>
        <v>1.29381681739482</v>
      </c>
      <c r="AR397" s="8" t="n">
        <f aca="false">('[1]Sheet1 (4)'!AO397*$BE$3)/(8.314*'[1]Sheet1 (4)'!D397)</f>
        <v>0.0130271085654062</v>
      </c>
      <c r="AS397" s="8" t="n">
        <f aca="false">AQ397+AR397</f>
        <v>1.30684392596023</v>
      </c>
      <c r="AT397" s="11" t="n">
        <f aca="false">EXP(AS397)</f>
        <v>3.69449519240075</v>
      </c>
      <c r="AU397" s="8" t="n">
        <v>2.05410340830899</v>
      </c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8" t="n">
        <v>0.719839455082824</v>
      </c>
    </row>
    <row r="398" customFormat="false" ht="13.8" hidden="false" customHeight="false" outlineLevel="0" collapsed="false">
      <c r="A398" s="3" t="n">
        <v>131</v>
      </c>
      <c r="B398" s="13" t="n">
        <v>0.0001</v>
      </c>
      <c r="C398" s="13" t="n">
        <v>-0.68</v>
      </c>
      <c r="D398" s="13" t="n">
        <v>1824.15</v>
      </c>
      <c r="E398" s="13" t="n">
        <v>0</v>
      </c>
      <c r="F398" s="13" t="n">
        <v>0.130538206671597</v>
      </c>
      <c r="G398" s="13" t="n">
        <v>0.157987417134657</v>
      </c>
      <c r="H398" s="13" t="n">
        <v>0.430813592995197</v>
      </c>
      <c r="I398" s="13" t="n">
        <v>0</v>
      </c>
      <c r="J398" s="13" t="n">
        <v>0.212506394019725</v>
      </c>
      <c r="K398" s="13" t="n">
        <v>0</v>
      </c>
      <c r="L398" s="13" t="n">
        <v>0</v>
      </c>
      <c r="M398" s="13" t="n">
        <v>0.0253362041556966</v>
      </c>
      <c r="N398" s="13" t="n">
        <v>0.0428181850231272</v>
      </c>
      <c r="O398" s="13" t="n">
        <v>0</v>
      </c>
      <c r="P398" s="13" t="n">
        <v>0</v>
      </c>
      <c r="Q398" s="14" t="n">
        <v>0.0428181850231272</v>
      </c>
      <c r="R398" s="14" t="n">
        <v>0.0253362041556966</v>
      </c>
      <c r="S398" s="13" t="n">
        <v>0.628252788104089</v>
      </c>
      <c r="T398" s="13" t="n">
        <v>1.69</v>
      </c>
      <c r="U398" s="15" t="s">
        <v>43</v>
      </c>
      <c r="W398" s="16" t="n">
        <v>-38766.8117690567</v>
      </c>
      <c r="X398" s="16" t="n">
        <f aca="false">-W398/(8.314*D398)</f>
        <v>2.55616873060189</v>
      </c>
      <c r="Y398" s="5" t="n">
        <f aca="false">X398+C398/4 - LN(AN398)</f>
        <v>1.86144020166691</v>
      </c>
      <c r="Z398" s="6" t="n">
        <f aca="false">EXP(Y398)</f>
        <v>6.43299491303034</v>
      </c>
      <c r="AA398" s="8" t="n">
        <v>0</v>
      </c>
      <c r="AB398" s="8" t="n">
        <v>0.130538206671597</v>
      </c>
      <c r="AC398" s="8" t="n">
        <v>0.157987417134657</v>
      </c>
      <c r="AD398" s="8" t="n">
        <v>0.430813592995197</v>
      </c>
      <c r="AE398" s="8" t="n">
        <v>0</v>
      </c>
      <c r="AF398" s="8" t="n">
        <v>0.212506394019725</v>
      </c>
      <c r="AG398" s="8" t="n">
        <v>0</v>
      </c>
      <c r="AH398" s="8" t="n">
        <v>0</v>
      </c>
      <c r="AI398" s="17" t="n">
        <f aca="false">R398</f>
        <v>0.0253362041556966</v>
      </c>
      <c r="AJ398" s="17" t="n">
        <f aca="false">Q398</f>
        <v>0.0428181850231272</v>
      </c>
      <c r="AK398" s="8" t="n">
        <v>0</v>
      </c>
      <c r="AL398" s="8" t="n">
        <v>0</v>
      </c>
      <c r="AM398" s="17" t="n">
        <v>-38766.8117690567</v>
      </c>
      <c r="AN398" s="9" t="n">
        <f aca="false">AJ398/AI398</f>
        <v>1.69</v>
      </c>
      <c r="AO398" s="8" t="n">
        <f aca="false">AI398-AJ398</f>
        <v>-0.0174819808674306</v>
      </c>
      <c r="AP398" s="8" t="n">
        <f aca="false">AA398*$BA$3+AB398*$AW$3+AC398*$AY$3+AD398*$AX$3+AE398*$BB$3+AF398*$AZ$3+AG398*BD399</f>
        <v>5057.95716807251</v>
      </c>
      <c r="AQ398" s="8" t="n">
        <f aca="false">AP398/(D398*8.314)</f>
        <v>0.333506712668861</v>
      </c>
      <c r="AR398" s="8" t="n">
        <f aca="false">('[1]Sheet1 (4)'!AO398*$BE$3)/(8.314*'[1]Sheet1 (4)'!D398)</f>
        <v>0.0163804541392741</v>
      </c>
      <c r="AS398" s="8" t="n">
        <f aca="false">AQ398+AR398</f>
        <v>0.349887166808135</v>
      </c>
      <c r="AT398" s="11" t="n">
        <f aca="false">EXP(AS398)</f>
        <v>1.41890743970525</v>
      </c>
      <c r="AU398" s="8" t="n">
        <v>1.44703028120102</v>
      </c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8" t="n">
        <v>0.369513374314296</v>
      </c>
    </row>
    <row r="399" customFormat="false" ht="13.8" hidden="false" customHeight="false" outlineLevel="0" collapsed="false">
      <c r="A399" s="3" t="n">
        <v>132</v>
      </c>
      <c r="B399" s="13" t="n">
        <v>0.0001</v>
      </c>
      <c r="C399" s="13" t="n">
        <v>-0.68</v>
      </c>
      <c r="D399" s="13" t="n">
        <v>1824.15</v>
      </c>
      <c r="E399" s="13" t="n">
        <v>0</v>
      </c>
      <c r="F399" s="13" t="n">
        <v>0.20295821231391</v>
      </c>
      <c r="G399" s="13" t="n">
        <v>0.142477866729852</v>
      </c>
      <c r="H399" s="13" t="n">
        <v>0.391717136472254</v>
      </c>
      <c r="I399" s="13" t="n">
        <v>0</v>
      </c>
      <c r="J399" s="13" t="n">
        <v>0.193260818283243</v>
      </c>
      <c r="K399" s="13" t="n">
        <v>0</v>
      </c>
      <c r="L399" s="13" t="n">
        <v>0</v>
      </c>
      <c r="M399" s="13" t="n">
        <v>0.0239127031617668</v>
      </c>
      <c r="N399" s="13" t="n">
        <v>0.0456732630389746</v>
      </c>
      <c r="O399" s="13" t="n">
        <v>0</v>
      </c>
      <c r="P399" s="13" t="n">
        <v>0</v>
      </c>
      <c r="Q399" s="14" t="n">
        <v>0.0456732630389746</v>
      </c>
      <c r="R399" s="14" t="n">
        <v>0.0239127031617668</v>
      </c>
      <c r="S399" s="13" t="n">
        <v>0.656357388316151</v>
      </c>
      <c r="T399" s="13" t="n">
        <v>1.91</v>
      </c>
      <c r="U399" s="15" t="s">
        <v>43</v>
      </c>
      <c r="W399" s="16" t="n">
        <v>-38766.8117690567</v>
      </c>
      <c r="X399" s="16" t="n">
        <f aca="false">-W399/(8.314*D399)</f>
        <v>2.55616873060189</v>
      </c>
      <c r="Y399" s="5" t="n">
        <f aca="false">X399+C399/4 - LN(AN399)</f>
        <v>1.73906548854335</v>
      </c>
      <c r="Z399" s="6" t="n">
        <f aca="false">EXP(Y399)</f>
        <v>5.69202167697448</v>
      </c>
      <c r="AA399" s="8" t="n">
        <v>0</v>
      </c>
      <c r="AB399" s="8" t="n">
        <v>0.20295821231391</v>
      </c>
      <c r="AC399" s="8" t="n">
        <v>0.142477866729852</v>
      </c>
      <c r="AD399" s="8" t="n">
        <v>0.391717136472254</v>
      </c>
      <c r="AE399" s="8" t="n">
        <v>0</v>
      </c>
      <c r="AF399" s="8" t="n">
        <v>0.193260818283243</v>
      </c>
      <c r="AG399" s="8" t="n">
        <v>0</v>
      </c>
      <c r="AH399" s="8" t="n">
        <v>0</v>
      </c>
      <c r="AI399" s="17" t="n">
        <f aca="false">R399</f>
        <v>0.0239127031617668</v>
      </c>
      <c r="AJ399" s="17" t="n">
        <f aca="false">Q399</f>
        <v>0.0456732630389746</v>
      </c>
      <c r="AK399" s="8" t="n">
        <v>0</v>
      </c>
      <c r="AL399" s="8" t="n">
        <v>0</v>
      </c>
      <c r="AM399" s="17" t="n">
        <v>-38766.8117690567</v>
      </c>
      <c r="AN399" s="9" t="n">
        <f aca="false">AJ399/AI399</f>
        <v>1.91</v>
      </c>
      <c r="AO399" s="8" t="n">
        <f aca="false">AI399-AJ399</f>
        <v>-0.0217605598772078</v>
      </c>
      <c r="AP399" s="8" t="n">
        <f aca="false">AA399*$BA$3+AB399*$AW$3+AC399*$AY$3+AD399*$AX$3+AE399*$BB$3+AF399*$AZ$3+AG399*BD400</f>
        <v>10331.8027860869</v>
      </c>
      <c r="AQ399" s="8" t="n">
        <f aca="false">AP399/(D399*8.314)</f>
        <v>0.68124847020876</v>
      </c>
      <c r="AR399" s="8" t="n">
        <f aca="false">('[1]Sheet1 (4)'!AO399*$BE$3)/(8.314*'[1]Sheet1 (4)'!D399)</f>
        <v>0.0203894430394671</v>
      </c>
      <c r="AS399" s="8" t="n">
        <f aca="false">AQ399+AR399</f>
        <v>0.701637913248227</v>
      </c>
      <c r="AT399" s="11" t="n">
        <f aca="false">EXP(AS399)</f>
        <v>2.01705376239149</v>
      </c>
      <c r="AU399" s="8" t="n">
        <v>1.28035663624593</v>
      </c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8" t="n">
        <v>0.247138661190738</v>
      </c>
    </row>
    <row r="400" customFormat="false" ht="13.8" hidden="false" customHeight="false" outlineLevel="0" collapsed="false">
      <c r="A400" s="3" t="n">
        <v>133</v>
      </c>
      <c r="B400" s="13" t="n">
        <v>0.0001</v>
      </c>
      <c r="C400" s="13" t="n">
        <v>-0.68</v>
      </c>
      <c r="D400" s="13" t="n">
        <v>1824.15</v>
      </c>
      <c r="E400" s="13" t="n">
        <v>0</v>
      </c>
      <c r="F400" s="13" t="n">
        <v>0.266600256715787</v>
      </c>
      <c r="G400" s="13" t="n">
        <v>0.130356550779067</v>
      </c>
      <c r="H400" s="13" t="n">
        <v>0.35744082879209</v>
      </c>
      <c r="I400" s="13" t="n">
        <v>0</v>
      </c>
      <c r="J400" s="13" t="n">
        <v>0.177932168162156</v>
      </c>
      <c r="K400" s="13" t="n">
        <v>0</v>
      </c>
      <c r="L400" s="13" t="n">
        <v>0</v>
      </c>
      <c r="M400" s="13" t="n">
        <v>0.0206311571801527</v>
      </c>
      <c r="N400" s="13" t="n">
        <v>0.0470390383707481</v>
      </c>
      <c r="O400" s="13" t="n">
        <v>0</v>
      </c>
      <c r="P400" s="13" t="n">
        <v>0</v>
      </c>
      <c r="Q400" s="14" t="n">
        <v>0.0470390383707481</v>
      </c>
      <c r="R400" s="14" t="n">
        <v>0.0206311571801527</v>
      </c>
      <c r="S400" s="13" t="n">
        <v>0.695121951219512</v>
      </c>
      <c r="T400" s="13" t="n">
        <v>2.28</v>
      </c>
      <c r="U400" s="15" t="s">
        <v>43</v>
      </c>
      <c r="W400" s="16" t="n">
        <v>-38766.8117690567</v>
      </c>
      <c r="X400" s="16" t="n">
        <f aca="false">-W400/(8.314*D400)</f>
        <v>2.55616873060189</v>
      </c>
      <c r="Y400" s="5" t="n">
        <f aca="false">X400+C400/4 - LN(AN400)</f>
        <v>1.56199328763554</v>
      </c>
      <c r="Z400" s="6" t="n">
        <f aca="false">EXP(Y400)</f>
        <v>4.76831640483389</v>
      </c>
      <c r="AA400" s="8" t="n">
        <v>0</v>
      </c>
      <c r="AB400" s="8" t="n">
        <v>0.266600256715787</v>
      </c>
      <c r="AC400" s="8" t="n">
        <v>0.130356550779067</v>
      </c>
      <c r="AD400" s="8" t="n">
        <v>0.35744082879209</v>
      </c>
      <c r="AE400" s="8" t="n">
        <v>0</v>
      </c>
      <c r="AF400" s="8" t="n">
        <v>0.177932168162156</v>
      </c>
      <c r="AG400" s="8" t="n">
        <v>0</v>
      </c>
      <c r="AH400" s="8" t="n">
        <v>0</v>
      </c>
      <c r="AI400" s="17" t="n">
        <f aca="false">R400</f>
        <v>0.0206311571801527</v>
      </c>
      <c r="AJ400" s="17" t="n">
        <f aca="false">Q400</f>
        <v>0.0470390383707481</v>
      </c>
      <c r="AK400" s="8" t="n">
        <v>0</v>
      </c>
      <c r="AL400" s="8" t="n">
        <v>0</v>
      </c>
      <c r="AM400" s="17" t="n">
        <v>-38766.8117690567</v>
      </c>
      <c r="AN400" s="9" t="n">
        <f aca="false">AJ400/AI400</f>
        <v>2.28</v>
      </c>
      <c r="AO400" s="8" t="n">
        <f aca="false">AI400-AJ400</f>
        <v>-0.0264078811905954</v>
      </c>
      <c r="AP400" s="8" t="n">
        <f aca="false">AA400*$BA$3+AB400*$AW$3+AC400*$AY$3+AD400*$AX$3+AE400*$BB$3+AF400*$AZ$3+AG400*BD401</f>
        <v>14936.4561126372</v>
      </c>
      <c r="AQ400" s="8" t="n">
        <f aca="false">AP400/(D400*8.314)</f>
        <v>0.98486567037235</v>
      </c>
      <c r="AR400" s="8" t="n">
        <f aca="false">('[1]Sheet1 (4)'!AO400*$BE$3)/(8.314*'[1]Sheet1 (4)'!D400)</f>
        <v>0.024743940062527</v>
      </c>
      <c r="AS400" s="8" t="n">
        <f aca="false">AQ400+AR400</f>
        <v>1.00960961043488</v>
      </c>
      <c r="AT400" s="11" t="n">
        <f aca="false">EXP(AS400)</f>
        <v>2.74452937022375</v>
      </c>
      <c r="AU400" s="8" t="n">
        <v>1.07257946282006</v>
      </c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8" t="n">
        <v>0.070066460282929</v>
      </c>
    </row>
    <row r="401" customFormat="false" ht="13.8" hidden="false" customHeight="false" outlineLevel="0" collapsed="false">
      <c r="A401" s="3" t="n">
        <v>134</v>
      </c>
      <c r="B401" s="13" t="n">
        <v>0.0001</v>
      </c>
      <c r="C401" s="13" t="n">
        <v>-0.68</v>
      </c>
      <c r="D401" s="13" t="n">
        <v>1824.15</v>
      </c>
      <c r="E401" s="13" t="n">
        <v>0</v>
      </c>
      <c r="F401" s="13" t="n">
        <v>0.0723157472574232</v>
      </c>
      <c r="G401" s="13" t="n">
        <v>0.0876450765671693</v>
      </c>
      <c r="H401" s="13" t="n">
        <v>0.64768912734784</v>
      </c>
      <c r="I401" s="13" t="n">
        <v>0</v>
      </c>
      <c r="J401" s="13" t="n">
        <v>0.117962594333394</v>
      </c>
      <c r="K401" s="13" t="n">
        <v>0</v>
      </c>
      <c r="L401" s="13" t="n">
        <v>0</v>
      </c>
      <c r="M401" s="13" t="n">
        <v>0.0338124793155337</v>
      </c>
      <c r="N401" s="13" t="n">
        <v>0.0405749751786404</v>
      </c>
      <c r="O401" s="13" t="n">
        <v>0</v>
      </c>
      <c r="P401" s="13" t="n">
        <v>0</v>
      </c>
      <c r="Q401" s="14" t="n">
        <v>0.0405749751786404</v>
      </c>
      <c r="R401" s="14" t="n">
        <v>0.0338124793155337</v>
      </c>
      <c r="S401" s="13" t="n">
        <v>0.545454545454545</v>
      </c>
      <c r="T401" s="13" t="n">
        <v>1.2</v>
      </c>
      <c r="U401" s="15" t="s">
        <v>43</v>
      </c>
      <c r="W401" s="16" t="n">
        <v>-38766.8117690567</v>
      </c>
      <c r="X401" s="16" t="n">
        <f aca="false">-W401/(8.314*D401)</f>
        <v>2.55616873060189</v>
      </c>
      <c r="Y401" s="5" t="n">
        <f aca="false">X401+C401/4 - LN(AN401)</f>
        <v>2.20384717380793</v>
      </c>
      <c r="Z401" s="6" t="n">
        <f aca="false">EXP(Y401)</f>
        <v>9.0598011691844</v>
      </c>
      <c r="AA401" s="8" t="n">
        <v>0</v>
      </c>
      <c r="AB401" s="8" t="n">
        <v>0.0723157472574232</v>
      </c>
      <c r="AC401" s="8" t="n">
        <v>0.0876450765671693</v>
      </c>
      <c r="AD401" s="8" t="n">
        <v>0.64768912734784</v>
      </c>
      <c r="AE401" s="8" t="n">
        <v>0</v>
      </c>
      <c r="AF401" s="8" t="n">
        <v>0.117962594333394</v>
      </c>
      <c r="AG401" s="8" t="n">
        <v>0</v>
      </c>
      <c r="AH401" s="8" t="n">
        <v>0</v>
      </c>
      <c r="AI401" s="17" t="n">
        <f aca="false">R401</f>
        <v>0.0338124793155337</v>
      </c>
      <c r="AJ401" s="17" t="n">
        <f aca="false">Q401</f>
        <v>0.0405749751786404</v>
      </c>
      <c r="AK401" s="8" t="n">
        <v>0</v>
      </c>
      <c r="AL401" s="8" t="n">
        <v>0</v>
      </c>
      <c r="AM401" s="17" t="n">
        <v>-38766.8117690567</v>
      </c>
      <c r="AN401" s="9" t="n">
        <f aca="false">AJ401/AI401</f>
        <v>1.2</v>
      </c>
      <c r="AO401" s="8" t="n">
        <f aca="false">AI401-AJ401</f>
        <v>-0.0067624958631067</v>
      </c>
      <c r="AP401" s="8" t="n">
        <f aca="false">AA401*$BA$3+AB401*$AW$3+AC401*$AY$3+AD401*$AX$3+AE401*$BB$3+AF401*$AZ$3+AG401*BD402</f>
        <v>4675.26891740294</v>
      </c>
      <c r="AQ401" s="8" t="n">
        <f aca="false">AP401/(D401*8.314)</f>
        <v>0.308273383042537</v>
      </c>
      <c r="AR401" s="8" t="n">
        <f aca="false">('[1]Sheet1 (4)'!AO401*$BE$3)/(8.314*'[1]Sheet1 (4)'!D401)</f>
        <v>0.00633639598353653</v>
      </c>
      <c r="AS401" s="8" t="n">
        <f aca="false">AQ401+AR401</f>
        <v>0.314609779026073</v>
      </c>
      <c r="AT401" s="11" t="n">
        <f aca="false">EXP(AS401)</f>
        <v>1.36972471134692</v>
      </c>
      <c r="AU401" s="8" t="n">
        <v>2.03790097935811</v>
      </c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8" t="n">
        <v>0.711920346455324</v>
      </c>
    </row>
    <row r="402" customFormat="false" ht="13.8" hidden="false" customHeight="false" outlineLevel="0" collapsed="false">
      <c r="A402" s="3" t="n">
        <v>135</v>
      </c>
      <c r="B402" s="13" t="n">
        <v>0.0001</v>
      </c>
      <c r="C402" s="13" t="n">
        <v>-0.68</v>
      </c>
      <c r="D402" s="13" t="n">
        <v>1824.15</v>
      </c>
      <c r="E402" s="13" t="n">
        <v>0</v>
      </c>
      <c r="F402" s="13" t="n">
        <v>0.180713917872252</v>
      </c>
      <c r="G402" s="13" t="n">
        <v>0.0761074865838736</v>
      </c>
      <c r="H402" s="13" t="n">
        <v>0.567690154457321</v>
      </c>
      <c r="I402" s="13" t="n">
        <v>0</v>
      </c>
      <c r="J402" s="13" t="n">
        <v>0.101758309507833</v>
      </c>
      <c r="K402" s="13" t="n">
        <v>0</v>
      </c>
      <c r="L402" s="13" t="n">
        <v>0</v>
      </c>
      <c r="M402" s="13" t="n">
        <v>0.0341343201753338</v>
      </c>
      <c r="N402" s="13" t="n">
        <v>0.0395958114033871</v>
      </c>
      <c r="O402" s="13" t="n">
        <v>0</v>
      </c>
      <c r="P402" s="13" t="n">
        <v>0</v>
      </c>
      <c r="Q402" s="14" t="n">
        <v>0.0395958114033871</v>
      </c>
      <c r="R402" s="14" t="n">
        <v>0.0341343201753338</v>
      </c>
      <c r="S402" s="13" t="n">
        <v>0.537037037037037</v>
      </c>
      <c r="T402" s="13" t="n">
        <v>1.16</v>
      </c>
      <c r="U402" s="15" t="s">
        <v>43</v>
      </c>
      <c r="W402" s="16" t="n">
        <v>-38766.8117690567</v>
      </c>
      <c r="X402" s="16" t="n">
        <f aca="false">-W402/(8.314*D402)</f>
        <v>2.55616873060189</v>
      </c>
      <c r="Y402" s="5" t="n">
        <f aca="false">X402+C402/4 - LN(AN402)</f>
        <v>2.23774872548362</v>
      </c>
      <c r="Z402" s="6" t="n">
        <f aca="false">EXP(Y402)</f>
        <v>9.37220810605283</v>
      </c>
      <c r="AA402" s="8" t="n">
        <v>0</v>
      </c>
      <c r="AB402" s="8" t="n">
        <v>0.180713917872252</v>
      </c>
      <c r="AC402" s="8" t="n">
        <v>0.0761074865838736</v>
      </c>
      <c r="AD402" s="8" t="n">
        <v>0.567690154457321</v>
      </c>
      <c r="AE402" s="8" t="n">
        <v>0</v>
      </c>
      <c r="AF402" s="8" t="n">
        <v>0.101758309507833</v>
      </c>
      <c r="AG402" s="8" t="n">
        <v>0</v>
      </c>
      <c r="AH402" s="8" t="n">
        <v>0</v>
      </c>
      <c r="AI402" s="17" t="n">
        <f aca="false">R402</f>
        <v>0.0341343201753338</v>
      </c>
      <c r="AJ402" s="17" t="n">
        <f aca="false">Q402</f>
        <v>0.0395958114033871</v>
      </c>
      <c r="AK402" s="8" t="n">
        <v>0</v>
      </c>
      <c r="AL402" s="8" t="n">
        <v>0</v>
      </c>
      <c r="AM402" s="17" t="n">
        <v>-38766.8117690567</v>
      </c>
      <c r="AN402" s="9" t="n">
        <f aca="false">AJ402/AI402</f>
        <v>1.16</v>
      </c>
      <c r="AO402" s="8" t="n">
        <f aca="false">AI402-AJ402</f>
        <v>-0.0054614912280533</v>
      </c>
      <c r="AP402" s="8" t="n">
        <f aca="false">AA402*$BA$3+AB402*$AW$3+AC402*$AY$3+AD402*$AX$3+AE402*$BB$3+AF402*$AZ$3+AG402*BD403</f>
        <v>12215.8764609633</v>
      </c>
      <c r="AQ402" s="8" t="n">
        <f aca="false">AP402/(D402*8.314)</f>
        <v>0.805478707210432</v>
      </c>
      <c r="AR402" s="8" t="n">
        <f aca="false">('[1]Sheet1 (4)'!AO402*$BE$3)/(8.314*'[1]Sheet1 (4)'!D402)</f>
        <v>0.00511736669154262</v>
      </c>
      <c r="AS402" s="8" t="n">
        <f aca="false">AQ402+AR402</f>
        <v>0.810596073901975</v>
      </c>
      <c r="AT402" s="11" t="n">
        <f aca="false">EXP(AS402)</f>
        <v>2.24924830538619</v>
      </c>
      <c r="AU402" s="8" t="n">
        <v>2.10817342692218</v>
      </c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8" t="n">
        <v>0.745821898131006</v>
      </c>
    </row>
    <row r="403" customFormat="false" ht="13.8" hidden="false" customHeight="false" outlineLevel="0" collapsed="false">
      <c r="A403" s="3" t="n">
        <v>136</v>
      </c>
      <c r="B403" s="13" t="n">
        <v>0.0001</v>
      </c>
      <c r="C403" s="13" t="n">
        <v>-0.68</v>
      </c>
      <c r="D403" s="13" t="n">
        <v>1824.15</v>
      </c>
      <c r="E403" s="13" t="n">
        <v>0</v>
      </c>
      <c r="F403" s="13" t="n">
        <v>0.281344603377568</v>
      </c>
      <c r="G403" s="13" t="n">
        <v>0.0667416045014746</v>
      </c>
      <c r="H403" s="13" t="n">
        <v>0.490848841718381</v>
      </c>
      <c r="I403" s="13" t="n">
        <v>0</v>
      </c>
      <c r="J403" s="13" t="n">
        <v>0.0893803749962502</v>
      </c>
      <c r="K403" s="13" t="n">
        <v>0</v>
      </c>
      <c r="L403" s="13" t="n">
        <v>0</v>
      </c>
      <c r="M403" s="13" t="n">
        <v>0.0321455495095636</v>
      </c>
      <c r="N403" s="13" t="n">
        <v>0.0395390258967632</v>
      </c>
      <c r="O403" s="13" t="n">
        <v>0</v>
      </c>
      <c r="P403" s="13" t="n">
        <v>0</v>
      </c>
      <c r="Q403" s="14" t="n">
        <v>0.0395390258967632</v>
      </c>
      <c r="R403" s="14" t="n">
        <v>0.0321455495095636</v>
      </c>
      <c r="S403" s="13" t="n">
        <v>0.551569506726457</v>
      </c>
      <c r="T403" s="13" t="n">
        <v>1.23</v>
      </c>
      <c r="U403" s="15" t="s">
        <v>43</v>
      </c>
      <c r="W403" s="16" t="n">
        <v>-38766.8117690567</v>
      </c>
      <c r="X403" s="16" t="n">
        <f aca="false">-W403/(8.314*D403)</f>
        <v>2.55616873060189</v>
      </c>
      <c r="Y403" s="5" t="n">
        <f aca="false">X403+C403/4 - LN(AN403)</f>
        <v>2.17915456121756</v>
      </c>
      <c r="Z403" s="6" t="n">
        <f aca="false">EXP(Y403)</f>
        <v>8.83883040896038</v>
      </c>
      <c r="AA403" s="8" t="n">
        <v>0</v>
      </c>
      <c r="AB403" s="8" t="n">
        <v>0.281344603377568</v>
      </c>
      <c r="AC403" s="8" t="n">
        <v>0.0667416045014746</v>
      </c>
      <c r="AD403" s="8" t="n">
        <v>0.490848841718381</v>
      </c>
      <c r="AE403" s="8" t="n">
        <v>0</v>
      </c>
      <c r="AF403" s="8" t="n">
        <v>0.0893803749962502</v>
      </c>
      <c r="AG403" s="8" t="n">
        <v>0</v>
      </c>
      <c r="AH403" s="8" t="n">
        <v>0</v>
      </c>
      <c r="AI403" s="17" t="n">
        <f aca="false">R403</f>
        <v>0.0321455495095636</v>
      </c>
      <c r="AJ403" s="17" t="n">
        <f aca="false">Q403</f>
        <v>0.0395390258967632</v>
      </c>
      <c r="AK403" s="8" t="n">
        <v>0</v>
      </c>
      <c r="AL403" s="8" t="n">
        <v>0</v>
      </c>
      <c r="AM403" s="17" t="n">
        <v>-38766.8117690567</v>
      </c>
      <c r="AN403" s="9" t="n">
        <f aca="false">AJ403/AI403</f>
        <v>1.23</v>
      </c>
      <c r="AO403" s="8" t="n">
        <f aca="false">AI403-AJ403</f>
        <v>-0.0073934763871996</v>
      </c>
      <c r="AP403" s="8" t="n">
        <f aca="false">AA403*$BA$3+AB403*$AW$3+AC403*$AY$3+AD403*$AX$3+AE403*$BB$3+AF403*$AZ$3+AG403*BD404</f>
        <v>19104.4687613427</v>
      </c>
      <c r="AQ403" s="8" t="n">
        <f aca="false">AP403/(D403*8.314)</f>
        <v>1.2596920776829</v>
      </c>
      <c r="AR403" s="8" t="n">
        <f aca="false">('[1]Sheet1 (4)'!AO403*$BE$3)/(8.314*'[1]Sheet1 (4)'!D403)</f>
        <v>0.00692761888991407</v>
      </c>
      <c r="AS403" s="8" t="n">
        <f aca="false">AQ403+AR403</f>
        <v>1.26661969657281</v>
      </c>
      <c r="AT403" s="11" t="n">
        <f aca="false">EXP(AS403)</f>
        <v>3.54883612128584</v>
      </c>
      <c r="AU403" s="8" t="n">
        <v>1.98819607742254</v>
      </c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8" t="n">
        <v>0.687227733864952</v>
      </c>
    </row>
    <row r="404" customFormat="false" ht="13.8" hidden="false" customHeight="false" outlineLevel="0" collapsed="false">
      <c r="A404" s="3" t="n">
        <v>137</v>
      </c>
      <c r="B404" s="13" t="n">
        <v>0.0001</v>
      </c>
      <c r="C404" s="13" t="n">
        <v>-0.68</v>
      </c>
      <c r="D404" s="13" t="n">
        <v>1672.15</v>
      </c>
      <c r="E404" s="13" t="n">
        <v>0</v>
      </c>
      <c r="F404" s="13" t="n">
        <v>0.130175158461657</v>
      </c>
      <c r="G404" s="13" t="n">
        <v>0.157048375950402</v>
      </c>
      <c r="H404" s="13" t="n">
        <v>0.429653816319953</v>
      </c>
      <c r="I404" s="13" t="n">
        <v>0</v>
      </c>
      <c r="J404" s="13" t="n">
        <v>0.211240256362062</v>
      </c>
      <c r="K404" s="13" t="n">
        <v>0</v>
      </c>
      <c r="L404" s="13" t="n">
        <v>0</v>
      </c>
      <c r="M404" s="13" t="n">
        <v>0.0186879998201303</v>
      </c>
      <c r="N404" s="13" t="n">
        <v>0.0528870394909688</v>
      </c>
      <c r="O404" s="13" t="n">
        <v>0</v>
      </c>
      <c r="P404" s="13" t="n">
        <v>0.000307353594826543</v>
      </c>
      <c r="Q404" s="14" t="n">
        <v>0.0528870394909688</v>
      </c>
      <c r="R404" s="14" t="n">
        <v>0.0186879998201303</v>
      </c>
      <c r="S404" s="13" t="n">
        <v>0.738903394255875</v>
      </c>
      <c r="T404" s="13" t="n">
        <v>2.83</v>
      </c>
      <c r="U404" s="15" t="s">
        <v>43</v>
      </c>
      <c r="W404" s="16" t="n">
        <v>-36151.9108599121</v>
      </c>
      <c r="X404" s="16" t="n">
        <f aca="false">-W404/(8.314*D404)</f>
        <v>2.60043500855571</v>
      </c>
      <c r="Y404" s="5" t="n">
        <f aca="false">X404+C404/4 - LN(AN404)</f>
        <v>1.39015829690056</v>
      </c>
      <c r="Z404" s="6" t="n">
        <f aca="false">EXP(Y404)</f>
        <v>4.01548564161834</v>
      </c>
      <c r="AA404" s="8" t="n">
        <v>0</v>
      </c>
      <c r="AB404" s="8" t="n">
        <v>0.130175158461657</v>
      </c>
      <c r="AC404" s="8" t="n">
        <v>0.157048375950402</v>
      </c>
      <c r="AD404" s="8" t="n">
        <v>0.429653816319953</v>
      </c>
      <c r="AE404" s="8" t="n">
        <v>0</v>
      </c>
      <c r="AF404" s="8" t="n">
        <v>0.211240256362062</v>
      </c>
      <c r="AG404" s="8" t="n">
        <v>0</v>
      </c>
      <c r="AH404" s="8" t="n">
        <v>0</v>
      </c>
      <c r="AI404" s="17" t="n">
        <f aca="false">R404</f>
        <v>0.0186879998201303</v>
      </c>
      <c r="AJ404" s="17" t="n">
        <f aca="false">Q404</f>
        <v>0.0528870394909688</v>
      </c>
      <c r="AK404" s="8" t="n">
        <v>0</v>
      </c>
      <c r="AL404" s="8" t="n">
        <v>0.000307353594826543</v>
      </c>
      <c r="AM404" s="17" t="n">
        <v>-36151.9108599121</v>
      </c>
      <c r="AN404" s="9" t="n">
        <f aca="false">AJ404/AI404</f>
        <v>2.83</v>
      </c>
      <c r="AO404" s="8" t="n">
        <f aca="false">AI404-AJ404</f>
        <v>-0.0341990396708385</v>
      </c>
      <c r="AP404" s="8" t="n">
        <f aca="false">AA404*$BA$3+AB404*$AW$3+AC404*$AY$3+AD404*$AX$3+AE404*$BB$3+AF404*$AZ$3+AG404*BD405</f>
        <v>5062.84968153349</v>
      </c>
      <c r="AQ404" s="8" t="n">
        <f aca="false">AP404/(D404*8.314)</f>
        <v>0.364174707277058</v>
      </c>
      <c r="AR404" s="8" t="n">
        <f aca="false">('[1]Sheet1 (4)'!AO404*$BE$3)/(8.314*'[1]Sheet1 (4)'!D404)</f>
        <v>0.0349570296509049</v>
      </c>
      <c r="AS404" s="8" t="n">
        <f aca="false">AQ404+AR404</f>
        <v>0.399131736927963</v>
      </c>
      <c r="AT404" s="11" t="n">
        <f aca="false">EXP(AS404)</f>
        <v>1.49052996351261</v>
      </c>
      <c r="AU404" s="8" t="n">
        <v>1.73273420619539</v>
      </c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8" t="n">
        <v>0.549700626896555</v>
      </c>
    </row>
    <row r="405" customFormat="false" ht="13.8" hidden="false" customHeight="false" outlineLevel="0" collapsed="false">
      <c r="A405" s="3" t="n">
        <v>138</v>
      </c>
      <c r="B405" s="13" t="n">
        <v>0.0001</v>
      </c>
      <c r="C405" s="13" t="n">
        <v>-0.68</v>
      </c>
      <c r="D405" s="13" t="n">
        <v>1672.15</v>
      </c>
      <c r="E405" s="13" t="n">
        <v>0</v>
      </c>
      <c r="F405" s="13" t="n">
        <v>0.128847614733857</v>
      </c>
      <c r="G405" s="13" t="n">
        <v>0.157698197049729</v>
      </c>
      <c r="H405" s="13" t="n">
        <v>0.42882469187783</v>
      </c>
      <c r="I405" s="13" t="n">
        <v>0</v>
      </c>
      <c r="J405" s="13" t="n">
        <v>0.208583184783998</v>
      </c>
      <c r="K405" s="13" t="n">
        <v>0.0376329267871536</v>
      </c>
      <c r="L405" s="13" t="n">
        <v>0</v>
      </c>
      <c r="M405" s="13" t="n">
        <v>0.0100259025603602</v>
      </c>
      <c r="N405" s="13" t="n">
        <v>0.0278720091178013</v>
      </c>
      <c r="O405" s="13" t="n">
        <v>0</v>
      </c>
      <c r="P405" s="13" t="n">
        <v>0.000515473089271637</v>
      </c>
      <c r="Q405" s="14" t="n">
        <v>0.0278720091178013</v>
      </c>
      <c r="R405" s="14" t="n">
        <v>0.0100259025603602</v>
      </c>
      <c r="S405" s="13" t="n">
        <v>0.735449735449735</v>
      </c>
      <c r="T405" s="13" t="n">
        <v>2.78</v>
      </c>
      <c r="U405" s="15" t="s">
        <v>43</v>
      </c>
      <c r="W405" s="16" t="n">
        <v>-36151.9108599121</v>
      </c>
      <c r="X405" s="16" t="n">
        <f aca="false">-W405/(8.314*D405)</f>
        <v>2.60043500855571</v>
      </c>
      <c r="Y405" s="5" t="n">
        <f aca="false">X405+C405/4 - LN(AN405)</f>
        <v>1.40798408085316</v>
      </c>
      <c r="Z405" s="6" t="n">
        <f aca="false">EXP(Y405)</f>
        <v>4.08770660639566</v>
      </c>
      <c r="AA405" s="8" t="n">
        <v>0</v>
      </c>
      <c r="AB405" s="8" t="n">
        <v>0.128847614733857</v>
      </c>
      <c r="AC405" s="8" t="n">
        <v>0.157698197049729</v>
      </c>
      <c r="AD405" s="8" t="n">
        <v>0.42882469187783</v>
      </c>
      <c r="AE405" s="8" t="n">
        <v>0</v>
      </c>
      <c r="AF405" s="8" t="n">
        <v>0.208583184783998</v>
      </c>
      <c r="AG405" s="8" t="n">
        <v>0.0376329267871536</v>
      </c>
      <c r="AH405" s="8" t="n">
        <v>0</v>
      </c>
      <c r="AI405" s="17" t="n">
        <f aca="false">R405</f>
        <v>0.0100259025603602</v>
      </c>
      <c r="AJ405" s="17" t="n">
        <f aca="false">Q405</f>
        <v>0.0278720091178013</v>
      </c>
      <c r="AK405" s="8" t="n">
        <v>0</v>
      </c>
      <c r="AL405" s="8" t="n">
        <v>0.000515473089271637</v>
      </c>
      <c r="AM405" s="17" t="n">
        <v>-36151.9108599121</v>
      </c>
      <c r="AN405" s="9" t="n">
        <f aca="false">AJ405/AI405</f>
        <v>2.77999999999999</v>
      </c>
      <c r="AO405" s="8" t="n">
        <f aca="false">AI405-AJ405</f>
        <v>-0.0178461065574411</v>
      </c>
      <c r="AP405" s="8" t="n">
        <f aca="false">AA405*$BA$3+AB405*$AW$3+AC405*$AY$3+AD405*$AX$3+AE405*$BB$3+AF405*$AZ$3+AG405*BD406</f>
        <v>5148.91824804325</v>
      </c>
      <c r="AQ405" s="8" t="n">
        <f aca="false">AP405/(D405*8.314)</f>
        <v>0.370365686070834</v>
      </c>
      <c r="AR405" s="8" t="n">
        <f aca="false">('[1]Sheet1 (4)'!AO405*$BE$3)/(8.314*'[1]Sheet1 (4)'!D405)</f>
        <v>0.0182416489493894</v>
      </c>
      <c r="AS405" s="8" t="n">
        <f aca="false">AQ405+AR405</f>
        <v>0.388607335020223</v>
      </c>
      <c r="AT405" s="11" t="n">
        <f aca="false">EXP(AS405)</f>
        <v>1.47492528610427</v>
      </c>
      <c r="AU405" s="8" t="n">
        <v>1.76389849047948</v>
      </c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8" t="n">
        <v>0.567526410849158</v>
      </c>
    </row>
    <row r="406" customFormat="false" ht="13.8" hidden="false" customHeight="false" outlineLevel="0" collapsed="false">
      <c r="A406" s="3" t="n">
        <v>139</v>
      </c>
      <c r="B406" s="13" t="n">
        <v>0.0001</v>
      </c>
      <c r="C406" s="13" t="n">
        <v>-0.68</v>
      </c>
      <c r="D406" s="13" t="n">
        <v>1672.15</v>
      </c>
      <c r="E406" s="13" t="n">
        <v>0</v>
      </c>
      <c r="F406" s="13" t="n">
        <v>0.128155865391179</v>
      </c>
      <c r="G406" s="13" t="n">
        <v>0.157479898090847</v>
      </c>
      <c r="H406" s="13" t="n">
        <v>0.426999265577612</v>
      </c>
      <c r="I406" s="13" t="n">
        <v>0</v>
      </c>
      <c r="J406" s="13" t="n">
        <v>0.208118074619311</v>
      </c>
      <c r="K406" s="13" t="n">
        <v>0</v>
      </c>
      <c r="L406" s="13" t="n">
        <v>0</v>
      </c>
      <c r="M406" s="13" t="n">
        <v>0.0109297478196943</v>
      </c>
      <c r="N406" s="13" t="n">
        <v>0.0253570149416908</v>
      </c>
      <c r="O406" s="13" t="n">
        <v>0</v>
      </c>
      <c r="P406" s="13" t="n">
        <v>0.0429601335596654</v>
      </c>
      <c r="Q406" s="14" t="n">
        <v>0.0253570149416908</v>
      </c>
      <c r="R406" s="14" t="n">
        <v>0.0109297478196943</v>
      </c>
      <c r="S406" s="13" t="n">
        <v>0.698795180722892</v>
      </c>
      <c r="T406" s="13" t="n">
        <v>2.32</v>
      </c>
      <c r="U406" s="15" t="s">
        <v>43</v>
      </c>
      <c r="W406" s="16" t="n">
        <v>-36151.9108599121</v>
      </c>
      <c r="X406" s="16" t="n">
        <f aca="false">-W406/(8.314*D406)</f>
        <v>2.60043500855571</v>
      </c>
      <c r="Y406" s="5" t="n">
        <f aca="false">X406+C406/4 - LN(AN406)</f>
        <v>1.58886782287749</v>
      </c>
      <c r="Z406" s="6" t="n">
        <f aca="false">EXP(Y406)</f>
        <v>4.89820015766375</v>
      </c>
      <c r="AA406" s="8" t="n">
        <v>0</v>
      </c>
      <c r="AB406" s="8" t="n">
        <v>0.128155865391179</v>
      </c>
      <c r="AC406" s="8" t="n">
        <v>0.157479898090847</v>
      </c>
      <c r="AD406" s="8" t="n">
        <v>0.426999265577612</v>
      </c>
      <c r="AE406" s="8" t="n">
        <v>0</v>
      </c>
      <c r="AF406" s="8" t="n">
        <v>0.208118074619311</v>
      </c>
      <c r="AG406" s="8" t="n">
        <v>0</v>
      </c>
      <c r="AH406" s="8" t="n">
        <v>0</v>
      </c>
      <c r="AI406" s="17" t="n">
        <f aca="false">R406</f>
        <v>0.0109297478196943</v>
      </c>
      <c r="AJ406" s="17" t="n">
        <f aca="false">Q406</f>
        <v>0.0253570149416908</v>
      </c>
      <c r="AK406" s="8" t="n">
        <v>0</v>
      </c>
      <c r="AL406" s="8" t="n">
        <v>0.0429601335596654</v>
      </c>
      <c r="AM406" s="17" t="n">
        <v>-36151.9108599121</v>
      </c>
      <c r="AN406" s="9" t="n">
        <f aca="false">AJ406/AI406</f>
        <v>2.32</v>
      </c>
      <c r="AO406" s="8" t="n">
        <f aca="false">AI406-AJ406</f>
        <v>-0.0144272671219965</v>
      </c>
      <c r="AP406" s="8" t="n">
        <f aca="false">AA406*$BA$3+AB406*$AW$3+AC406*$AY$3+AD406*$AX$3+AE406*$BB$3+AF406*$AZ$3+AG406*BD407</f>
        <v>5111.13820067192</v>
      </c>
      <c r="AQ406" s="8" t="n">
        <f aca="false">AP406/(D406*8.314)</f>
        <v>0.367648137939284</v>
      </c>
      <c r="AR406" s="8" t="n">
        <f aca="false">('[1]Sheet1 (4)'!AO406*$BE$3)/(8.314*'[1]Sheet1 (4)'!D406)</f>
        <v>0.0147470341102941</v>
      </c>
      <c r="AS406" s="8" t="n">
        <f aca="false">AQ406+AR406</f>
        <v>0.382395172049578</v>
      </c>
      <c r="AT406" s="11" t="n">
        <f aca="false">EXP(AS406)</f>
        <v>1.46579121041523</v>
      </c>
      <c r="AU406" s="8" t="n">
        <v>2.11363698428144</v>
      </c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8" t="n">
        <v>0.748410152873482</v>
      </c>
    </row>
    <row r="407" customFormat="false" ht="13.8" hidden="false" customHeight="false" outlineLevel="0" collapsed="false">
      <c r="A407" s="3" t="n">
        <v>140</v>
      </c>
      <c r="B407" s="13" t="n">
        <v>0.0001</v>
      </c>
      <c r="C407" s="13" t="n">
        <v>-0.68</v>
      </c>
      <c r="D407" s="13" t="n">
        <v>1672.15</v>
      </c>
      <c r="E407" s="13" t="n">
        <v>0</v>
      </c>
      <c r="F407" s="13" t="n">
        <v>0.12936689073182</v>
      </c>
      <c r="G407" s="13" t="n">
        <v>0.200964632281689</v>
      </c>
      <c r="H407" s="13" t="n">
        <v>0.426029746252316</v>
      </c>
      <c r="I407" s="13" t="n">
        <v>0</v>
      </c>
      <c r="J407" s="13" t="n">
        <v>0.21034539760312</v>
      </c>
      <c r="K407" s="13" t="n">
        <v>0</v>
      </c>
      <c r="L407" s="13" t="n">
        <v>0</v>
      </c>
      <c r="M407" s="13" t="n">
        <v>0.00867511144896933</v>
      </c>
      <c r="N407" s="13" t="n">
        <v>0.0241168098281348</v>
      </c>
      <c r="O407" s="13" t="n">
        <v>0</v>
      </c>
      <c r="P407" s="13" t="n">
        <v>0.000501411853951886</v>
      </c>
      <c r="Q407" s="14" t="n">
        <v>0.0241168098281348</v>
      </c>
      <c r="R407" s="14" t="n">
        <v>0.00867511144896933</v>
      </c>
      <c r="S407" s="13" t="n">
        <v>0.735449735449736</v>
      </c>
      <c r="T407" s="13" t="n">
        <v>2.78</v>
      </c>
      <c r="U407" s="15" t="s">
        <v>43</v>
      </c>
      <c r="W407" s="16" t="n">
        <v>-36151.9108599121</v>
      </c>
      <c r="X407" s="16" t="n">
        <f aca="false">-W407/(8.314*D407)</f>
        <v>2.60043500855571</v>
      </c>
      <c r="Y407" s="5" t="n">
        <f aca="false">X407+C407/4 - LN(AN407)</f>
        <v>1.40798408085316</v>
      </c>
      <c r="Z407" s="6" t="n">
        <f aca="false">EXP(Y407)</f>
        <v>4.08770660639564</v>
      </c>
      <c r="AA407" s="8" t="n">
        <v>0</v>
      </c>
      <c r="AB407" s="8" t="n">
        <v>0.12936689073182</v>
      </c>
      <c r="AC407" s="8" t="n">
        <v>0.200964632281689</v>
      </c>
      <c r="AD407" s="8" t="n">
        <v>0.426029746252316</v>
      </c>
      <c r="AE407" s="8" t="n">
        <v>0</v>
      </c>
      <c r="AF407" s="8" t="n">
        <v>0.21034539760312</v>
      </c>
      <c r="AG407" s="8" t="n">
        <v>0</v>
      </c>
      <c r="AH407" s="8" t="n">
        <v>0</v>
      </c>
      <c r="AI407" s="17" t="n">
        <f aca="false">R407</f>
        <v>0.00867511144896933</v>
      </c>
      <c r="AJ407" s="17" t="n">
        <f aca="false">Q407</f>
        <v>0.0241168098281348</v>
      </c>
      <c r="AK407" s="8" t="n">
        <v>0</v>
      </c>
      <c r="AL407" s="8" t="n">
        <v>0.000501411853951886</v>
      </c>
      <c r="AM407" s="17" t="n">
        <v>-36151.9108599121</v>
      </c>
      <c r="AN407" s="9" t="n">
        <f aca="false">AJ407/AI407</f>
        <v>2.78000000000001</v>
      </c>
      <c r="AO407" s="8" t="n">
        <f aca="false">AI407-AJ407</f>
        <v>-0.0154416983791655</v>
      </c>
      <c r="AP407" s="8" t="n">
        <f aca="false">AA407*$BA$3+AB407*$AW$3+AC407*$AY$3+AD407*$AX$3+AE407*$BB$3+AF407*$AZ$3+AG407*BD408</f>
        <v>6839.90896712833</v>
      </c>
      <c r="AQ407" s="8" t="n">
        <f aca="false">AP407/(D407*8.314)</f>
        <v>0.491999961008364</v>
      </c>
      <c r="AR407" s="8" t="n">
        <f aca="false">('[1]Sheet1 (4)'!AO407*$BE$3)/(8.314*'[1]Sheet1 (4)'!D407)</f>
        <v>0.0157839492949593</v>
      </c>
      <c r="AS407" s="8" t="n">
        <f aca="false">AQ407+AR407</f>
        <v>0.507783910303324</v>
      </c>
      <c r="AT407" s="11" t="n">
        <f aca="false">EXP(AS407)</f>
        <v>1.66160484643493</v>
      </c>
      <c r="AU407" s="8" t="n">
        <v>1.76389849047947</v>
      </c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8" t="n">
        <v>0.567526410849153</v>
      </c>
    </row>
    <row r="408" customFormat="false" ht="13.8" hidden="false" customHeight="false" outlineLevel="0" collapsed="false">
      <c r="A408" s="3" t="n">
        <v>141</v>
      </c>
      <c r="B408" s="13" t="n">
        <v>0.0001</v>
      </c>
      <c r="C408" s="13" t="n">
        <v>-0.68</v>
      </c>
      <c r="D408" s="13" t="n">
        <v>1672.15</v>
      </c>
      <c r="E408" s="13" t="n">
        <v>0</v>
      </c>
      <c r="F408" s="13" t="n">
        <v>0.10166837679601</v>
      </c>
      <c r="G408" s="13" t="n">
        <v>0.20155862001273</v>
      </c>
      <c r="H408" s="13" t="n">
        <v>0.495950170464748</v>
      </c>
      <c r="I408" s="13" t="n">
        <v>0</v>
      </c>
      <c r="J408" s="13" t="n">
        <v>0.164753463783008</v>
      </c>
      <c r="K408" s="13" t="n">
        <v>0</v>
      </c>
      <c r="L408" s="13" t="n">
        <v>0</v>
      </c>
      <c r="M408" s="13" t="n">
        <v>0.0113254110140985</v>
      </c>
      <c r="N408" s="13" t="n">
        <v>0.0242363795701708</v>
      </c>
      <c r="O408" s="13" t="n">
        <v>0</v>
      </c>
      <c r="P408" s="13" t="n">
        <v>0.000507578359233175</v>
      </c>
      <c r="Q408" s="14" t="n">
        <v>0.0242363795701708</v>
      </c>
      <c r="R408" s="14" t="n">
        <v>0.0113254110140985</v>
      </c>
      <c r="S408" s="13" t="n">
        <v>0.681528662420382</v>
      </c>
      <c r="T408" s="13" t="n">
        <v>2.14</v>
      </c>
      <c r="U408" s="15" t="s">
        <v>43</v>
      </c>
      <c r="W408" s="16" t="n">
        <v>-36151.9108599121</v>
      </c>
      <c r="X408" s="16" t="n">
        <f aca="false">-W408/(8.314*D408)</f>
        <v>2.60043500855571</v>
      </c>
      <c r="Y408" s="5" t="n">
        <f aca="false">X408+C408/4 - LN(AN408)</f>
        <v>1.66962917952195</v>
      </c>
      <c r="Z408" s="6" t="n">
        <f aca="false">EXP(Y408)</f>
        <v>5.31019830176631</v>
      </c>
      <c r="AA408" s="8" t="n">
        <v>0</v>
      </c>
      <c r="AB408" s="8" t="n">
        <v>0.10166837679601</v>
      </c>
      <c r="AC408" s="8" t="n">
        <v>0.20155862001273</v>
      </c>
      <c r="AD408" s="8" t="n">
        <v>0.495950170464748</v>
      </c>
      <c r="AE408" s="8" t="n">
        <v>0</v>
      </c>
      <c r="AF408" s="8" t="n">
        <v>0.164753463783008</v>
      </c>
      <c r="AG408" s="8" t="n">
        <v>0</v>
      </c>
      <c r="AH408" s="8" t="n">
        <v>0</v>
      </c>
      <c r="AI408" s="17" t="n">
        <f aca="false">R408</f>
        <v>0.0113254110140985</v>
      </c>
      <c r="AJ408" s="17" t="n">
        <f aca="false">Q408</f>
        <v>0.0242363795701708</v>
      </c>
      <c r="AK408" s="8" t="n">
        <v>0</v>
      </c>
      <c r="AL408" s="8" t="n">
        <v>0.000507578359233175</v>
      </c>
      <c r="AM408" s="17" t="n">
        <v>-36151.9108599121</v>
      </c>
      <c r="AN408" s="9" t="n">
        <f aca="false">AJ408/AI408</f>
        <v>2.14</v>
      </c>
      <c r="AO408" s="8" t="n">
        <f aca="false">AI408-AJ408</f>
        <v>-0.0129109685560723</v>
      </c>
      <c r="AP408" s="8" t="n">
        <f aca="false">AA408*$BA$3+AB408*$AW$3+AC408*$AY$3+AD408*$AX$3+AE408*$BB$3+AF408*$AZ$3+AG408*BD409</f>
        <v>7934.30296401484</v>
      </c>
      <c r="AQ408" s="8" t="n">
        <f aca="false">AP408/(D408*8.314)</f>
        <v>0.570720570651508</v>
      </c>
      <c r="AR408" s="8" t="n">
        <f aca="false">('[1]Sheet1 (4)'!AO408*$BE$3)/(8.314*'[1]Sheet1 (4)'!D408)</f>
        <v>0.0131971281936717</v>
      </c>
      <c r="AS408" s="8" t="n">
        <f aca="false">AQ408+AR408</f>
        <v>0.58391769884518</v>
      </c>
      <c r="AT408" s="11" t="n">
        <f aca="false">EXP(AS408)</f>
        <v>1.79304931574857</v>
      </c>
      <c r="AU408" s="8" t="n">
        <v>2.29141953436119</v>
      </c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8" t="n">
        <v>0.829171509517941</v>
      </c>
    </row>
    <row r="409" customFormat="false" ht="13.8" hidden="false" customHeight="false" outlineLevel="0" collapsed="false">
      <c r="A409" s="3" t="n">
        <v>142</v>
      </c>
      <c r="B409" s="13" t="n">
        <v>0.0001</v>
      </c>
      <c r="C409" s="13" t="n">
        <v>-0.68</v>
      </c>
      <c r="D409" s="13" t="n">
        <v>1672.15</v>
      </c>
      <c r="E409" s="13" t="n">
        <v>0</v>
      </c>
      <c r="F409" s="13" t="n">
        <v>0.118956206946864</v>
      </c>
      <c r="G409" s="13" t="n">
        <v>0.145665328383606</v>
      </c>
      <c r="H409" s="13" t="n">
        <v>0.394091028733278</v>
      </c>
      <c r="I409" s="13" t="n">
        <v>0</v>
      </c>
      <c r="J409" s="13" t="n">
        <v>0.192325029963986</v>
      </c>
      <c r="K409" s="13" t="n">
        <v>0.0357324593327782</v>
      </c>
      <c r="L409" s="13" t="n">
        <v>0</v>
      </c>
      <c r="M409" s="13" t="n">
        <v>0.0208740232930115</v>
      </c>
      <c r="N409" s="13" t="n">
        <v>0.0486364742727167</v>
      </c>
      <c r="O409" s="13" t="n">
        <v>0</v>
      </c>
      <c r="P409" s="13" t="n">
        <v>0.0437194490737607</v>
      </c>
      <c r="Q409" s="14" t="n">
        <v>0.0486364742727167</v>
      </c>
      <c r="R409" s="14" t="n">
        <v>0.0208740232930115</v>
      </c>
      <c r="S409" s="13" t="n">
        <v>0.6996996996997</v>
      </c>
      <c r="T409" s="13" t="n">
        <v>2.33</v>
      </c>
      <c r="U409" s="15" t="s">
        <v>43</v>
      </c>
      <c r="W409" s="16" t="n">
        <v>-36151.9108599121</v>
      </c>
      <c r="X409" s="16" t="n">
        <f aca="false">-W409/(8.314*D409)</f>
        <v>2.60043500855571</v>
      </c>
      <c r="Y409" s="5" t="n">
        <f aca="false">X409+C409/4 - LN(AN409)</f>
        <v>1.5845667409781</v>
      </c>
      <c r="Z409" s="6" t="n">
        <f aca="false">EXP(Y409)</f>
        <v>4.87717783939052</v>
      </c>
      <c r="AA409" s="8" t="n">
        <v>0</v>
      </c>
      <c r="AB409" s="8" t="n">
        <v>0.118956206946864</v>
      </c>
      <c r="AC409" s="8" t="n">
        <v>0.145665328383606</v>
      </c>
      <c r="AD409" s="8" t="n">
        <v>0.394091028733278</v>
      </c>
      <c r="AE409" s="8" t="n">
        <v>0</v>
      </c>
      <c r="AF409" s="8" t="n">
        <v>0.192325029963986</v>
      </c>
      <c r="AG409" s="8" t="n">
        <v>0.0357324593327782</v>
      </c>
      <c r="AH409" s="8" t="n">
        <v>0</v>
      </c>
      <c r="AI409" s="17" t="n">
        <f aca="false">R409</f>
        <v>0.0208740232930115</v>
      </c>
      <c r="AJ409" s="17" t="n">
        <f aca="false">Q409</f>
        <v>0.0486364742727167</v>
      </c>
      <c r="AK409" s="8" t="n">
        <v>0</v>
      </c>
      <c r="AL409" s="8" t="n">
        <v>0.0437194490737607</v>
      </c>
      <c r="AM409" s="17" t="n">
        <v>-36151.9108599121</v>
      </c>
      <c r="AN409" s="9" t="n">
        <f aca="false">AJ409/AI409</f>
        <v>2.33</v>
      </c>
      <c r="AO409" s="8" t="n">
        <f aca="false">AI409-AJ409</f>
        <v>-0.0277624509797052</v>
      </c>
      <c r="AP409" s="8" t="n">
        <f aca="false">AA409*$BA$3+AB409*$AW$3+AC409*$AY$3+AD409*$AX$3+AE409*$BB$3+AF409*$AZ$3+AG409*BD410</f>
        <v>4762.57241812941</v>
      </c>
      <c r="AQ409" s="8" t="n">
        <f aca="false">AP409/(D409*8.314)</f>
        <v>0.342575530651096</v>
      </c>
      <c r="AR409" s="8" t="n">
        <f aca="false">('[1]Sheet1 (4)'!AO409*$BE$3)/(8.314*'[1]Sheet1 (4)'!D409)</f>
        <v>0.0283777799441219</v>
      </c>
      <c r="AS409" s="8" t="n">
        <f aca="false">AQ409+AR409</f>
        <v>0.370953310595218</v>
      </c>
      <c r="AT409" s="11" t="n">
        <f aca="false">EXP(AS409)</f>
        <v>1.44911541347104</v>
      </c>
      <c r="AU409" s="8" t="n">
        <v>2.10456558091543</v>
      </c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8" t="n">
        <v>0.744109070974094</v>
      </c>
    </row>
    <row r="410" customFormat="false" ht="13.8" hidden="false" customHeight="false" outlineLevel="0" collapsed="false">
      <c r="A410" s="3" t="n">
        <v>143</v>
      </c>
      <c r="B410" s="13" t="n">
        <v>0.0001</v>
      </c>
      <c r="C410" s="13" t="n">
        <v>-2.9</v>
      </c>
      <c r="D410" s="13" t="n">
        <v>1723.15</v>
      </c>
      <c r="E410" s="13" t="n">
        <v>0</v>
      </c>
      <c r="F410" s="13" t="n">
        <v>0.127183480735058</v>
      </c>
      <c r="G410" s="13" t="n">
        <v>0.164425960872732</v>
      </c>
      <c r="H410" s="13" t="n">
        <v>0.425901604717913</v>
      </c>
      <c r="I410" s="13" t="n">
        <v>0</v>
      </c>
      <c r="J410" s="13" t="n">
        <v>0.209842760208079</v>
      </c>
      <c r="K410" s="13" t="n">
        <v>0</v>
      </c>
      <c r="L410" s="13" t="n">
        <v>0</v>
      </c>
      <c r="M410" s="13" t="n">
        <v>0.045121859295787</v>
      </c>
      <c r="N410" s="13" t="n">
        <v>0.0275243341704301</v>
      </c>
      <c r="O410" s="13" t="n">
        <v>0</v>
      </c>
      <c r="P410" s="13" t="n">
        <v>0</v>
      </c>
      <c r="Q410" s="14" t="n">
        <v>0.0275243341704301</v>
      </c>
      <c r="R410" s="14" t="n">
        <v>0.045121859295787</v>
      </c>
      <c r="S410" s="13" t="n">
        <v>0.37888198757764</v>
      </c>
      <c r="T410" s="13" t="n">
        <v>0.61</v>
      </c>
      <c r="U410" s="15" t="s">
        <v>43</v>
      </c>
      <c r="W410" s="16" t="n">
        <v>-37062.4049173847</v>
      </c>
      <c r="X410" s="16" t="n">
        <f aca="false">-W410/(8.314*D410)</f>
        <v>2.58702420418619</v>
      </c>
      <c r="Y410" s="5" t="n">
        <f aca="false">X410+C410/4 - LN(AN410)</f>
        <v>2.35632052600097</v>
      </c>
      <c r="Z410" s="6" t="n">
        <f aca="false">EXP(Y410)</f>
        <v>10.5520539270408</v>
      </c>
      <c r="AA410" s="8" t="n">
        <v>0</v>
      </c>
      <c r="AB410" s="8" t="n">
        <v>0.127183480735058</v>
      </c>
      <c r="AC410" s="8" t="n">
        <v>0.164425960872732</v>
      </c>
      <c r="AD410" s="8" t="n">
        <v>0.425901604717913</v>
      </c>
      <c r="AE410" s="8" t="n">
        <v>0</v>
      </c>
      <c r="AF410" s="8" t="n">
        <v>0.209842760208079</v>
      </c>
      <c r="AG410" s="8" t="n">
        <v>0</v>
      </c>
      <c r="AH410" s="8" t="n">
        <v>0</v>
      </c>
      <c r="AI410" s="17" t="n">
        <f aca="false">R410</f>
        <v>0.045121859295787</v>
      </c>
      <c r="AJ410" s="17" t="n">
        <f aca="false">Q410</f>
        <v>0.0275243341704301</v>
      </c>
      <c r="AK410" s="8" t="n">
        <v>0</v>
      </c>
      <c r="AL410" s="8" t="n">
        <v>0</v>
      </c>
      <c r="AM410" s="17" t="n">
        <v>-37062.4049173847</v>
      </c>
      <c r="AN410" s="9" t="n">
        <f aca="false">AJ410/AI410</f>
        <v>0.610000000000001</v>
      </c>
      <c r="AO410" s="8" t="n">
        <f aca="false">AI410-AJ410</f>
        <v>0.0175975251253569</v>
      </c>
      <c r="AP410" s="8" t="n">
        <f aca="false">AA410*$BA$3+AB410*$AW$3+AC410*$AY$3+AD410*$AX$3+AE410*$BB$3+AF410*$AZ$3+AG410*BD411</f>
        <v>5223.39184281194</v>
      </c>
      <c r="AQ410" s="8" t="n">
        <f aca="false">AP410/(D410*8.314)</f>
        <v>0.364602382263777</v>
      </c>
      <c r="AR410" s="8" t="n">
        <f aca="false">('[1]Sheet1 (4)'!AO410*$BE$3)/(8.314*'[1]Sheet1 (4)'!D410)</f>
        <v>-0.0174551809246177</v>
      </c>
      <c r="AS410" s="8" t="n">
        <f aca="false">AQ410+AR410</f>
        <v>0.34714720133916</v>
      </c>
      <c r="AT410" s="11" t="n">
        <f aca="false">EXP(AS410)</f>
        <v>1.41502500361611</v>
      </c>
      <c r="AU410" s="8" t="n">
        <v>3.58606017425754</v>
      </c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8" t="n">
        <v>1.27705415537053</v>
      </c>
    </row>
    <row r="411" customFormat="false" ht="13.8" hidden="false" customHeight="false" outlineLevel="0" collapsed="false">
      <c r="A411" s="3" t="n">
        <v>144</v>
      </c>
      <c r="B411" s="13" t="n">
        <v>0.0001</v>
      </c>
      <c r="C411" s="13" t="n">
        <v>-2.9</v>
      </c>
      <c r="D411" s="13" t="n">
        <v>1723.15</v>
      </c>
      <c r="E411" s="13" t="n">
        <v>0</v>
      </c>
      <c r="F411" s="13" t="n">
        <v>0.135356909906755</v>
      </c>
      <c r="G411" s="13" t="n">
        <v>0.166486674858354</v>
      </c>
      <c r="H411" s="13" t="n">
        <v>0.442459960082161</v>
      </c>
      <c r="I411" s="13" t="n">
        <v>0</v>
      </c>
      <c r="J411" s="13" t="n">
        <v>0.221820714300202</v>
      </c>
      <c r="K411" s="13" t="n">
        <v>0</v>
      </c>
      <c r="L411" s="13" t="n">
        <v>0</v>
      </c>
      <c r="M411" s="13" t="n">
        <v>0.0210408328276574</v>
      </c>
      <c r="N411" s="13" t="n">
        <v>0.012834908024871</v>
      </c>
      <c r="O411" s="13" t="n">
        <v>0</v>
      </c>
      <c r="P411" s="13" t="n">
        <v>0</v>
      </c>
      <c r="Q411" s="14" t="n">
        <v>0.012834908024871</v>
      </c>
      <c r="R411" s="14" t="n">
        <v>0.0210408328276574</v>
      </c>
      <c r="S411" s="13" t="n">
        <v>0.37888198757764</v>
      </c>
      <c r="T411" s="13" t="n">
        <v>0.61</v>
      </c>
      <c r="U411" s="15" t="s">
        <v>43</v>
      </c>
      <c r="W411" s="16" t="n">
        <v>-37062.4049173847</v>
      </c>
      <c r="X411" s="16" t="n">
        <f aca="false">-W411/(8.314*D411)</f>
        <v>2.58702420418619</v>
      </c>
      <c r="Y411" s="5" t="n">
        <f aca="false">X411+C411/4 - LN(AN411)</f>
        <v>2.35632052600097</v>
      </c>
      <c r="Z411" s="6" t="n">
        <f aca="false">EXP(Y411)</f>
        <v>10.5520539270408</v>
      </c>
      <c r="AA411" s="8" t="n">
        <v>0</v>
      </c>
      <c r="AB411" s="8" t="n">
        <v>0.135356909906755</v>
      </c>
      <c r="AC411" s="8" t="n">
        <v>0.166486674858354</v>
      </c>
      <c r="AD411" s="8" t="n">
        <v>0.442459960082161</v>
      </c>
      <c r="AE411" s="8" t="n">
        <v>0</v>
      </c>
      <c r="AF411" s="8" t="n">
        <v>0.221820714300202</v>
      </c>
      <c r="AG411" s="8" t="n">
        <v>0</v>
      </c>
      <c r="AH411" s="8" t="n">
        <v>0</v>
      </c>
      <c r="AI411" s="17" t="n">
        <f aca="false">R411</f>
        <v>0.0210408328276574</v>
      </c>
      <c r="AJ411" s="17" t="n">
        <f aca="false">Q411</f>
        <v>0.012834908024871</v>
      </c>
      <c r="AK411" s="8" t="n">
        <v>0</v>
      </c>
      <c r="AL411" s="8" t="n">
        <v>0</v>
      </c>
      <c r="AM411" s="17" t="n">
        <v>-37062.4049173847</v>
      </c>
      <c r="AN411" s="9" t="n">
        <f aca="false">AJ411/AI411</f>
        <v>0.609999999999999</v>
      </c>
      <c r="AO411" s="8" t="n">
        <f aca="false">AI411-AJ411</f>
        <v>0.0082059248027864</v>
      </c>
      <c r="AP411" s="8" t="n">
        <f aca="false">AA411*$BA$3+AB411*$AW$3+AC411*$AY$3+AD411*$AX$3+AE411*$BB$3+AF411*$AZ$3+AG411*BD412</f>
        <v>5248.82562265793</v>
      </c>
      <c r="AQ411" s="8" t="n">
        <f aca="false">AP411/(D411*8.314)</f>
        <v>0.366377706995461</v>
      </c>
      <c r="AR411" s="8" t="n">
        <f aca="false">('[1]Sheet1 (4)'!AO411*$BE$3)/(8.314*'[1]Sheet1 (4)'!D411)</f>
        <v>-0.00813954809361521</v>
      </c>
      <c r="AS411" s="8" t="n">
        <f aca="false">AQ411+AR411</f>
        <v>0.358238158901846</v>
      </c>
      <c r="AT411" s="11" t="n">
        <f aca="false">EXP(AS411)</f>
        <v>1.43080633917218</v>
      </c>
      <c r="AU411" s="8" t="n">
        <v>3.58606017425755</v>
      </c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8" t="n">
        <v>1.27705415537053</v>
      </c>
    </row>
    <row r="412" customFormat="false" ht="13.8" hidden="false" customHeight="false" outlineLevel="0" collapsed="false">
      <c r="A412" s="3" t="n">
        <v>145</v>
      </c>
      <c r="B412" s="13" t="n">
        <v>0.0001</v>
      </c>
      <c r="C412" s="13" t="n">
        <v>-2.9</v>
      </c>
      <c r="D412" s="13" t="n">
        <v>1723.15</v>
      </c>
      <c r="E412" s="13" t="n">
        <v>0</v>
      </c>
      <c r="F412" s="13" t="n">
        <v>0.118781375317524</v>
      </c>
      <c r="G412" s="13" t="n">
        <v>0.147281254419474</v>
      </c>
      <c r="H412" s="13" t="n">
        <v>0.389912775498828</v>
      </c>
      <c r="I412" s="13" t="n">
        <v>0</v>
      </c>
      <c r="J412" s="13" t="n">
        <v>0.194280096275039</v>
      </c>
      <c r="K412" s="13" t="n">
        <v>0</v>
      </c>
      <c r="L412" s="13" t="n">
        <v>0</v>
      </c>
      <c r="M412" s="13" t="n">
        <v>0.0865575135775352</v>
      </c>
      <c r="N412" s="13" t="n">
        <v>0.0631869849116007</v>
      </c>
      <c r="O412" s="13" t="n">
        <v>0</v>
      </c>
      <c r="P412" s="13" t="n">
        <v>0</v>
      </c>
      <c r="Q412" s="14" t="n">
        <v>0.0631869849116007</v>
      </c>
      <c r="R412" s="14" t="n">
        <v>0.0865575135775352</v>
      </c>
      <c r="S412" s="13" t="n">
        <v>0.421965317919075</v>
      </c>
      <c r="T412" s="13" t="n">
        <v>0.73</v>
      </c>
      <c r="U412" s="15" t="s">
        <v>43</v>
      </c>
      <c r="W412" s="16" t="n">
        <v>-37062.4049173847</v>
      </c>
      <c r="X412" s="16" t="n">
        <f aca="false">-W412/(8.314*D412)</f>
        <v>2.58702420418619</v>
      </c>
      <c r="Y412" s="5" t="n">
        <f aca="false">X412+C412/4 - LN(AN412)</f>
        <v>2.17673494902589</v>
      </c>
      <c r="Z412" s="6" t="n">
        <f aca="false">EXP(Y412)</f>
        <v>8.81746971985603</v>
      </c>
      <c r="AA412" s="8" t="n">
        <v>0</v>
      </c>
      <c r="AB412" s="8" t="n">
        <v>0.118781375317524</v>
      </c>
      <c r="AC412" s="8" t="n">
        <v>0.147281254419474</v>
      </c>
      <c r="AD412" s="8" t="n">
        <v>0.389912775498828</v>
      </c>
      <c r="AE412" s="8" t="n">
        <v>0</v>
      </c>
      <c r="AF412" s="8" t="n">
        <v>0.194280096275039</v>
      </c>
      <c r="AG412" s="8" t="n">
        <v>0</v>
      </c>
      <c r="AH412" s="8" t="n">
        <v>0</v>
      </c>
      <c r="AI412" s="17" t="n">
        <f aca="false">R412</f>
        <v>0.0865575135775352</v>
      </c>
      <c r="AJ412" s="17" t="n">
        <f aca="false">Q412</f>
        <v>0.0631869849116007</v>
      </c>
      <c r="AK412" s="8" t="n">
        <v>0</v>
      </c>
      <c r="AL412" s="8" t="n">
        <v>0</v>
      </c>
      <c r="AM412" s="17" t="n">
        <v>-37062.4049173847</v>
      </c>
      <c r="AN412" s="9" t="n">
        <f aca="false">AJ412/AI412</f>
        <v>0.73</v>
      </c>
      <c r="AO412" s="8" t="n">
        <f aca="false">AI412-AJ412</f>
        <v>0.0233705286659345</v>
      </c>
      <c r="AP412" s="8" t="n">
        <f aca="false">AA412*$BA$3+AB412*$AW$3+AC412*$AY$3+AD412*$AX$3+AE412*$BB$3+AF412*$AZ$3+AG412*BD413</f>
        <v>4683.87172766463</v>
      </c>
      <c r="AQ412" s="8" t="n">
        <f aca="false">AP412/(D412*8.314)</f>
        <v>0.326942883382292</v>
      </c>
      <c r="AR412" s="8" t="n">
        <f aca="false">('[1]Sheet1 (4)'!AO412*$BE$3)/(8.314*'[1]Sheet1 (4)'!D412)</f>
        <v>-0.0231814873547213</v>
      </c>
      <c r="AS412" s="8" t="n">
        <f aca="false">AQ412+AR412</f>
        <v>0.30376139602757</v>
      </c>
      <c r="AT412" s="11" t="n">
        <f aca="false">EXP(AS412)</f>
        <v>1.3549457220851</v>
      </c>
      <c r="AU412" s="8" t="n">
        <v>2.99657083054398</v>
      </c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8" t="n">
        <v>1.09746857839545</v>
      </c>
    </row>
    <row r="413" customFormat="false" ht="13.8" hidden="false" customHeight="false" outlineLevel="0" collapsed="false">
      <c r="A413" s="3" t="n">
        <v>146</v>
      </c>
      <c r="B413" s="13" t="n">
        <v>0.0001</v>
      </c>
      <c r="C413" s="13" t="n">
        <v>-2.75</v>
      </c>
      <c r="D413" s="13" t="n">
        <v>1771.15</v>
      </c>
      <c r="E413" s="13" t="n">
        <v>0</v>
      </c>
      <c r="F413" s="13" t="n">
        <v>0.129509445138567</v>
      </c>
      <c r="G413" s="13" t="n">
        <v>0.157629333557041</v>
      </c>
      <c r="H413" s="13" t="n">
        <v>0.428621252197259</v>
      </c>
      <c r="I413" s="13" t="n">
        <v>0</v>
      </c>
      <c r="J413" s="13" t="n">
        <v>0.213984288403896</v>
      </c>
      <c r="K413" s="13" t="n">
        <v>0</v>
      </c>
      <c r="L413" s="13" t="n">
        <v>0</v>
      </c>
      <c r="M413" s="13" t="n">
        <v>0.0459187455576713</v>
      </c>
      <c r="N413" s="13" t="n">
        <v>0.0243369351455658</v>
      </c>
      <c r="O413" s="13" t="n">
        <v>0</v>
      </c>
      <c r="P413" s="13" t="n">
        <v>0</v>
      </c>
      <c r="Q413" s="14" t="n">
        <v>0.0243369351455658</v>
      </c>
      <c r="R413" s="14" t="n">
        <v>0.0459187455576713</v>
      </c>
      <c r="S413" s="13" t="n">
        <v>0.34640522875817</v>
      </c>
      <c r="T413" s="13" t="n">
        <v>0.53</v>
      </c>
      <c r="U413" s="15" t="s">
        <v>43</v>
      </c>
      <c r="W413" s="16" t="n">
        <v>-37888.0313320548</v>
      </c>
      <c r="X413" s="16" t="n">
        <f aca="false">-W413/(8.314*D413)</f>
        <v>2.57298157473953</v>
      </c>
      <c r="Y413" s="5" t="n">
        <f aca="false">X413+C413/4 - LN(AN413)</f>
        <v>2.5203598471755</v>
      </c>
      <c r="Z413" s="6" t="n">
        <f aca="false">EXP(Y413)</f>
        <v>12.4330698637683</v>
      </c>
      <c r="AA413" s="8" t="n">
        <v>0</v>
      </c>
      <c r="AB413" s="8" t="n">
        <v>0.129509445138567</v>
      </c>
      <c r="AC413" s="8" t="n">
        <v>0.157629333557041</v>
      </c>
      <c r="AD413" s="8" t="n">
        <v>0.428621252197259</v>
      </c>
      <c r="AE413" s="8" t="n">
        <v>0</v>
      </c>
      <c r="AF413" s="8" t="n">
        <v>0.213984288403896</v>
      </c>
      <c r="AG413" s="8" t="n">
        <v>0</v>
      </c>
      <c r="AH413" s="8" t="n">
        <v>0</v>
      </c>
      <c r="AI413" s="17" t="n">
        <f aca="false">R413</f>
        <v>0.0459187455576713</v>
      </c>
      <c r="AJ413" s="17" t="n">
        <f aca="false">Q413</f>
        <v>0.0243369351455658</v>
      </c>
      <c r="AK413" s="8" t="n">
        <v>0</v>
      </c>
      <c r="AL413" s="8" t="n">
        <v>0</v>
      </c>
      <c r="AM413" s="17" t="n">
        <v>-37888.0313320548</v>
      </c>
      <c r="AN413" s="9" t="n">
        <f aca="false">AJ413/AI413</f>
        <v>0.53</v>
      </c>
      <c r="AO413" s="8" t="n">
        <f aca="false">AI413-AJ413</f>
        <v>0.0215818104121055</v>
      </c>
      <c r="AP413" s="8" t="n">
        <f aca="false">AA413*$BA$3+AB413*$AW$3+AC413*$AY$3+AD413*$AX$3+AE413*$BB$3+AF413*$AZ$3+AG413*BD414</f>
        <v>4876.7343268982</v>
      </c>
      <c r="AQ413" s="8" t="n">
        <f aca="false">AP413/(D413*8.314)</f>
        <v>0.331179718947102</v>
      </c>
      <c r="AR413" s="8" t="n">
        <f aca="false">('[1]Sheet1 (4)'!AO413*$BE$3)/(8.314*'[1]Sheet1 (4)'!D413)</f>
        <v>-0.0208270794973338</v>
      </c>
      <c r="AS413" s="8" t="n">
        <f aca="false">AQ413+AR413</f>
        <v>0.310352639449768</v>
      </c>
      <c r="AT413" s="11" t="n">
        <f aca="false">EXP(AS413)</f>
        <v>1.36390599639827</v>
      </c>
      <c r="AU413" s="8" t="n">
        <v>3.44064137498724</v>
      </c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8" t="n">
        <v>1.23565790022359</v>
      </c>
    </row>
    <row r="414" customFormat="false" ht="13.8" hidden="false" customHeight="false" outlineLevel="0" collapsed="false">
      <c r="A414" s="3" t="n">
        <v>147</v>
      </c>
      <c r="B414" s="13" t="n">
        <v>0.0001</v>
      </c>
      <c r="C414" s="13" t="n">
        <v>-2.75</v>
      </c>
      <c r="D414" s="13" t="n">
        <v>1771.15</v>
      </c>
      <c r="E414" s="13" t="n">
        <v>0</v>
      </c>
      <c r="F414" s="13" t="n">
        <v>0.135130985951564</v>
      </c>
      <c r="G414" s="13" t="n">
        <v>0.16605410677984</v>
      </c>
      <c r="H414" s="13" t="n">
        <v>0.442906384807608</v>
      </c>
      <c r="I414" s="13" t="n">
        <v>0</v>
      </c>
      <c r="J414" s="13" t="n">
        <v>0.222266562738157</v>
      </c>
      <c r="K414" s="13" t="n">
        <v>0</v>
      </c>
      <c r="L414" s="13" t="n">
        <v>0</v>
      </c>
      <c r="M414" s="13" t="n">
        <v>0.0230424381663226</v>
      </c>
      <c r="N414" s="13" t="n">
        <v>0.0105995215565084</v>
      </c>
      <c r="O414" s="13" t="n">
        <v>0</v>
      </c>
      <c r="P414" s="13" t="n">
        <v>0</v>
      </c>
      <c r="Q414" s="14" t="n">
        <v>0.0105995215565084</v>
      </c>
      <c r="R414" s="14" t="n">
        <v>0.0230424381663226</v>
      </c>
      <c r="S414" s="13" t="n">
        <v>0.315068493150685</v>
      </c>
      <c r="T414" s="13" t="n">
        <v>0.46</v>
      </c>
      <c r="U414" s="15" t="s">
        <v>43</v>
      </c>
      <c r="W414" s="16" t="n">
        <v>-37888.0313320548</v>
      </c>
      <c r="X414" s="16" t="n">
        <f aca="false">-W414/(8.314*D414)</f>
        <v>2.57298157473953</v>
      </c>
      <c r="Y414" s="5" t="n">
        <f aca="false">X414+C414/4 - LN(AN414)</f>
        <v>2.66201036423853</v>
      </c>
      <c r="Z414" s="6" t="n">
        <f aca="false">EXP(Y414)</f>
        <v>14.3250587560809</v>
      </c>
      <c r="AA414" s="8" t="n">
        <v>0</v>
      </c>
      <c r="AB414" s="8" t="n">
        <v>0.135130985951564</v>
      </c>
      <c r="AC414" s="8" t="n">
        <v>0.16605410677984</v>
      </c>
      <c r="AD414" s="8" t="n">
        <v>0.442906384807608</v>
      </c>
      <c r="AE414" s="8" t="n">
        <v>0</v>
      </c>
      <c r="AF414" s="8" t="n">
        <v>0.222266562738157</v>
      </c>
      <c r="AG414" s="8" t="n">
        <v>0</v>
      </c>
      <c r="AH414" s="8" t="n">
        <v>0</v>
      </c>
      <c r="AI414" s="17" t="n">
        <f aca="false">R414</f>
        <v>0.0230424381663226</v>
      </c>
      <c r="AJ414" s="17" t="n">
        <f aca="false">Q414</f>
        <v>0.0105995215565084</v>
      </c>
      <c r="AK414" s="8" t="n">
        <v>0</v>
      </c>
      <c r="AL414" s="8" t="n">
        <v>0</v>
      </c>
      <c r="AM414" s="17" t="n">
        <v>-37888.0313320548</v>
      </c>
      <c r="AN414" s="9" t="n">
        <f aca="false">AJ414/AI414</f>
        <v>0.46</v>
      </c>
      <c r="AO414" s="8" t="n">
        <f aca="false">AI414-AJ414</f>
        <v>0.0124429166098142</v>
      </c>
      <c r="AP414" s="8" t="n">
        <f aca="false">AA414*$BA$3+AB414*$AW$3+AC414*$AY$3+AD414*$AX$3+AE414*$BB$3+AF414*$AZ$3+AG414*BD415</f>
        <v>5191.76500903534</v>
      </c>
      <c r="AQ414" s="8" t="n">
        <f aca="false">AP414/(D414*8.314)</f>
        <v>0.352573497196295</v>
      </c>
      <c r="AR414" s="8" t="n">
        <f aca="false">('[1]Sheet1 (4)'!AO414*$BE$3)/(8.314*'[1]Sheet1 (4)'!D414)</f>
        <v>-0.012007779165085</v>
      </c>
      <c r="AS414" s="8" t="n">
        <f aca="false">AQ414+AR414</f>
        <v>0.34056571803121</v>
      </c>
      <c r="AT414" s="11" t="n">
        <f aca="false">EXP(AS414)</f>
        <v>1.40574261960841</v>
      </c>
      <c r="AU414" s="8" t="n">
        <v>3.96421723639834</v>
      </c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8" t="n">
        <v>1.37730841728662</v>
      </c>
    </row>
    <row r="415" customFormat="false" ht="13.8" hidden="false" customHeight="false" outlineLevel="0" collapsed="false">
      <c r="A415" s="3" t="n">
        <v>148</v>
      </c>
      <c r="B415" s="13" t="n">
        <v>0.0001</v>
      </c>
      <c r="C415" s="13" t="n">
        <v>-2.75</v>
      </c>
      <c r="D415" s="13" t="n">
        <v>1771.15</v>
      </c>
      <c r="E415" s="13" t="n">
        <v>0</v>
      </c>
      <c r="F415" s="13" t="n">
        <v>0.119356485359735</v>
      </c>
      <c r="G415" s="13" t="n">
        <v>0.147780315183063</v>
      </c>
      <c r="H415" s="13" t="n">
        <v>0.392792211123833</v>
      </c>
      <c r="I415" s="13" t="n">
        <v>0</v>
      </c>
      <c r="J415" s="13" t="n">
        <v>0.196198235666791</v>
      </c>
      <c r="K415" s="13" t="n">
        <v>0</v>
      </c>
      <c r="L415" s="13" t="n">
        <v>0</v>
      </c>
      <c r="M415" s="13" t="n">
        <v>0.0882654924334833</v>
      </c>
      <c r="N415" s="13" t="n">
        <v>0.0556072602330945</v>
      </c>
      <c r="O415" s="13" t="n">
        <v>0</v>
      </c>
      <c r="P415" s="13" t="n">
        <v>0</v>
      </c>
      <c r="Q415" s="14" t="n">
        <v>0.0556072602330945</v>
      </c>
      <c r="R415" s="14" t="n">
        <v>0.0882654924334833</v>
      </c>
      <c r="S415" s="13" t="n">
        <v>0.386503067484663</v>
      </c>
      <c r="T415" s="13" t="n">
        <v>0.63</v>
      </c>
      <c r="U415" s="15" t="s">
        <v>43</v>
      </c>
      <c r="W415" s="16" t="n">
        <v>-37888.0313320548</v>
      </c>
      <c r="X415" s="16" t="n">
        <f aca="false">-W415/(8.314*D415)</f>
        <v>2.57298157473953</v>
      </c>
      <c r="Y415" s="5" t="n">
        <f aca="false">X415+C415/4 - LN(AN415)</f>
        <v>2.34751703433609</v>
      </c>
      <c r="Z415" s="6" t="n">
        <f aca="false">EXP(Y415)</f>
        <v>10.4595667107892</v>
      </c>
      <c r="AA415" s="8" t="n">
        <v>0</v>
      </c>
      <c r="AB415" s="8" t="n">
        <v>0.119356485359735</v>
      </c>
      <c r="AC415" s="8" t="n">
        <v>0.147780315183063</v>
      </c>
      <c r="AD415" s="8" t="n">
        <v>0.392792211123833</v>
      </c>
      <c r="AE415" s="8" t="n">
        <v>0</v>
      </c>
      <c r="AF415" s="8" t="n">
        <v>0.196198235666791</v>
      </c>
      <c r="AG415" s="8" t="n">
        <v>0</v>
      </c>
      <c r="AH415" s="8" t="n">
        <v>0</v>
      </c>
      <c r="AI415" s="17" t="n">
        <f aca="false">R415</f>
        <v>0.0882654924334833</v>
      </c>
      <c r="AJ415" s="17" t="n">
        <f aca="false">Q415</f>
        <v>0.0556072602330945</v>
      </c>
      <c r="AK415" s="8" t="n">
        <v>0</v>
      </c>
      <c r="AL415" s="8" t="n">
        <v>0</v>
      </c>
      <c r="AM415" s="17" t="n">
        <v>-37888.0313320548</v>
      </c>
      <c r="AN415" s="9" t="n">
        <f aca="false">AJ415/AI415</f>
        <v>0.63</v>
      </c>
      <c r="AO415" s="8" t="n">
        <f aca="false">AI415-AJ415</f>
        <v>0.0326582322003888</v>
      </c>
      <c r="AP415" s="8" t="n">
        <f aca="false">AA415*$BA$3+AB415*$AW$3+AC415*$AY$3+AD415*$AX$3+AE415*$BB$3+AF415*$AZ$3+AG415*BD416</f>
        <v>4645.55303502939</v>
      </c>
      <c r="AQ415" s="8" t="n">
        <f aca="false">AP415/(D415*8.314)</f>
        <v>0.315480164668606</v>
      </c>
      <c r="AR415" s="8" t="n">
        <f aca="false">('[1]Sheet1 (4)'!AO415*$BE$3)/(8.314*'[1]Sheet1 (4)'!D415)</f>
        <v>-0.0315161511148465</v>
      </c>
      <c r="AS415" s="8" t="n">
        <f aca="false">AQ415+AR415</f>
        <v>0.283964013553759</v>
      </c>
      <c r="AT415" s="11" t="n">
        <f aca="false">EXP(AS415)</f>
        <v>1.32838512603271</v>
      </c>
      <c r="AU415" s="8" t="n">
        <v>2.89450782340196</v>
      </c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8" t="n">
        <v>1.06281508738418</v>
      </c>
    </row>
    <row r="416" customFormat="false" ht="13.8" hidden="false" customHeight="false" outlineLevel="0" collapsed="false">
      <c r="A416" s="3" t="n">
        <v>149</v>
      </c>
      <c r="B416" s="13" t="n">
        <v>0.0001</v>
      </c>
      <c r="C416" s="13" t="n">
        <v>-2.75</v>
      </c>
      <c r="D416" s="13" t="n">
        <v>1771.15</v>
      </c>
      <c r="E416" s="13" t="n">
        <v>0</v>
      </c>
      <c r="F416" s="13" t="n">
        <v>0.204756423217661</v>
      </c>
      <c r="G416" s="13" t="n">
        <v>0.134739579845381</v>
      </c>
      <c r="H416" s="13" t="n">
        <v>0.41352499634473</v>
      </c>
      <c r="I416" s="13" t="n">
        <v>0</v>
      </c>
      <c r="J416" s="13" t="n">
        <v>0.182207619668354</v>
      </c>
      <c r="K416" s="13" t="n">
        <v>0</v>
      </c>
      <c r="L416" s="13" t="n">
        <v>0</v>
      </c>
      <c r="M416" s="13" t="n">
        <v>0.0417879876928218</v>
      </c>
      <c r="N416" s="13" t="n">
        <v>0.022983393231052</v>
      </c>
      <c r="O416" s="13" t="n">
        <v>0</v>
      </c>
      <c r="P416" s="13" t="n">
        <v>0</v>
      </c>
      <c r="Q416" s="14" t="n">
        <v>0.022983393231052</v>
      </c>
      <c r="R416" s="14" t="n">
        <v>0.0417879876928218</v>
      </c>
      <c r="S416" s="13" t="n">
        <v>0.354838709677419</v>
      </c>
      <c r="T416" s="13" t="n">
        <v>0.55</v>
      </c>
      <c r="U416" s="15" t="s">
        <v>43</v>
      </c>
      <c r="W416" s="16" t="n">
        <v>-37888.0313320548</v>
      </c>
      <c r="X416" s="16" t="n">
        <f aca="false">-W416/(8.314*D416)</f>
        <v>2.57298157473953</v>
      </c>
      <c r="Y416" s="5" t="n">
        <f aca="false">X416+C416/4 - LN(AN416)</f>
        <v>2.48331857549515</v>
      </c>
      <c r="Z416" s="6" t="n">
        <f aca="false">EXP(Y416)</f>
        <v>11.9809582323586</v>
      </c>
      <c r="AA416" s="8" t="n">
        <v>0</v>
      </c>
      <c r="AB416" s="8" t="n">
        <v>0.204756423217661</v>
      </c>
      <c r="AC416" s="8" t="n">
        <v>0.134739579845381</v>
      </c>
      <c r="AD416" s="8" t="n">
        <v>0.41352499634473</v>
      </c>
      <c r="AE416" s="8" t="n">
        <v>0</v>
      </c>
      <c r="AF416" s="8" t="n">
        <v>0.182207619668354</v>
      </c>
      <c r="AG416" s="8" t="n">
        <v>0</v>
      </c>
      <c r="AH416" s="8" t="n">
        <v>0</v>
      </c>
      <c r="AI416" s="17" t="n">
        <f aca="false">R416</f>
        <v>0.0417879876928218</v>
      </c>
      <c r="AJ416" s="17" t="n">
        <f aca="false">Q416</f>
        <v>0.022983393231052</v>
      </c>
      <c r="AK416" s="8" t="n">
        <v>0</v>
      </c>
      <c r="AL416" s="8" t="n">
        <v>0</v>
      </c>
      <c r="AM416" s="17" t="n">
        <v>-37888.0313320548</v>
      </c>
      <c r="AN416" s="9" t="n">
        <f aca="false">AJ416/AI416</f>
        <v>0.55</v>
      </c>
      <c r="AO416" s="8" t="n">
        <f aca="false">AI416-AJ416</f>
        <v>0.0188045944617698</v>
      </c>
      <c r="AP416" s="8" t="n">
        <f aca="false">AA416*$BA$3+AB416*$AW$3+AC416*$AY$3+AD416*$AX$3+AE416*$BB$3+AF416*$AZ$3+AG416*BD417</f>
        <v>10881.1645590657</v>
      </c>
      <c r="AQ416" s="8" t="n">
        <f aca="false">AP416/(D416*8.314)</f>
        <v>0.738941426563335</v>
      </c>
      <c r="AR416" s="8" t="n">
        <f aca="false">('[1]Sheet1 (4)'!AO416*$BE$3)/(8.314*'[1]Sheet1 (4)'!D416)</f>
        <v>-0.0181469847196288</v>
      </c>
      <c r="AS416" s="8" t="n">
        <f aca="false">AQ416+AR416</f>
        <v>0.720794441843707</v>
      </c>
      <c r="AT416" s="11" t="n">
        <f aca="false">EXP(AS416)</f>
        <v>2.05606598683851</v>
      </c>
      <c r="AU416" s="8" t="n">
        <v>3.31552714316952</v>
      </c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8" t="n">
        <v>1.19861662854324</v>
      </c>
    </row>
    <row r="417" customFormat="false" ht="13.8" hidden="false" customHeight="false" outlineLevel="0" collapsed="false">
      <c r="A417" s="3" t="n">
        <v>150</v>
      </c>
      <c r="B417" s="13" t="n">
        <v>0.0001</v>
      </c>
      <c r="C417" s="13" t="n">
        <v>-2.75</v>
      </c>
      <c r="D417" s="13" t="n">
        <v>1771.15</v>
      </c>
      <c r="E417" s="13" t="n">
        <v>0</v>
      </c>
      <c r="F417" s="13" t="n">
        <v>0.280403368763408</v>
      </c>
      <c r="G417" s="13" t="n">
        <v>0.109020469861186</v>
      </c>
      <c r="H417" s="13" t="n">
        <v>0.397705000034875</v>
      </c>
      <c r="I417" s="13" t="n">
        <v>0</v>
      </c>
      <c r="J417" s="13" t="n">
        <v>0.146928773492312</v>
      </c>
      <c r="K417" s="13" t="n">
        <v>0</v>
      </c>
      <c r="L417" s="13" t="n">
        <v>0</v>
      </c>
      <c r="M417" s="13" t="n">
        <v>0.0404554526676186</v>
      </c>
      <c r="N417" s="13" t="n">
        <v>0.0254869351805997</v>
      </c>
      <c r="O417" s="13" t="n">
        <v>0</v>
      </c>
      <c r="P417" s="13" t="n">
        <v>0</v>
      </c>
      <c r="Q417" s="14" t="n">
        <v>0.0254869351805997</v>
      </c>
      <c r="R417" s="14" t="n">
        <v>0.0404554526676186</v>
      </c>
      <c r="S417" s="13" t="n">
        <v>0.386503067484663</v>
      </c>
      <c r="T417" s="13" t="n">
        <v>0.63</v>
      </c>
      <c r="U417" s="15" t="s">
        <v>43</v>
      </c>
      <c r="W417" s="16" t="n">
        <v>-37888.0313320548</v>
      </c>
      <c r="X417" s="16" t="n">
        <f aca="false">-W417/(8.314*D417)</f>
        <v>2.57298157473953</v>
      </c>
      <c r="Y417" s="5" t="n">
        <f aca="false">X417+C417/4 - LN(AN417)</f>
        <v>2.34751703433609</v>
      </c>
      <c r="Z417" s="6" t="n">
        <f aca="false">EXP(Y417)</f>
        <v>10.4595667107892</v>
      </c>
      <c r="AA417" s="8" t="n">
        <v>0</v>
      </c>
      <c r="AB417" s="8" t="n">
        <v>0.280403368763408</v>
      </c>
      <c r="AC417" s="8" t="n">
        <v>0.109020469861186</v>
      </c>
      <c r="AD417" s="8" t="n">
        <v>0.397705000034875</v>
      </c>
      <c r="AE417" s="8" t="n">
        <v>0</v>
      </c>
      <c r="AF417" s="8" t="n">
        <v>0.146928773492312</v>
      </c>
      <c r="AG417" s="8" t="n">
        <v>0</v>
      </c>
      <c r="AH417" s="8" t="n">
        <v>0</v>
      </c>
      <c r="AI417" s="17" t="n">
        <f aca="false">R417</f>
        <v>0.0404554526676186</v>
      </c>
      <c r="AJ417" s="17" t="n">
        <f aca="false">Q417</f>
        <v>0.0254869351805997</v>
      </c>
      <c r="AK417" s="8" t="n">
        <v>0</v>
      </c>
      <c r="AL417" s="8" t="n">
        <v>0</v>
      </c>
      <c r="AM417" s="17" t="n">
        <v>-37888.0313320548</v>
      </c>
      <c r="AN417" s="9" t="n">
        <f aca="false">AJ417/AI417</f>
        <v>0.63</v>
      </c>
      <c r="AO417" s="8" t="n">
        <f aca="false">AI417-AJ417</f>
        <v>0.0149685174870189</v>
      </c>
      <c r="AP417" s="8" t="n">
        <f aca="false">AA417*$BA$3+AB417*$AW$3+AC417*$AY$3+AD417*$AX$3+AE417*$BB$3+AF417*$AZ$3+AG417*BD418</f>
        <v>16997.4334392269</v>
      </c>
      <c r="AQ417" s="8" t="n">
        <f aca="false">AP417/(D417*8.314)</f>
        <v>1.15429811260718</v>
      </c>
      <c r="AR417" s="8" t="n">
        <f aca="false">('[1]Sheet1 (4)'!AO417*$BE$3)/(8.314*'[1]Sheet1 (4)'!D417)</f>
        <v>-0.0144450580237008</v>
      </c>
      <c r="AS417" s="8" t="n">
        <f aca="false">AQ417+AR417</f>
        <v>1.13985305458348</v>
      </c>
      <c r="AT417" s="11" t="n">
        <f aca="false">EXP(AS417)</f>
        <v>3.12630893466279</v>
      </c>
      <c r="AU417" s="8" t="n">
        <v>2.89450782340197</v>
      </c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8" t="n">
        <v>1.06281508738418</v>
      </c>
    </row>
    <row r="418" customFormat="false" ht="13.8" hidden="false" customHeight="false" outlineLevel="0" collapsed="false">
      <c r="A418" s="3" t="n">
        <v>151</v>
      </c>
      <c r="B418" s="13" t="n">
        <v>0.0001</v>
      </c>
      <c r="C418" s="13" t="n">
        <v>-2.59</v>
      </c>
      <c r="D418" s="13" t="n">
        <v>1823.15</v>
      </c>
      <c r="E418" s="13" t="n">
        <v>0</v>
      </c>
      <c r="F418" s="13" t="n">
        <v>0.128999259502416</v>
      </c>
      <c r="G418" s="13" t="n">
        <v>0.15773792571026</v>
      </c>
      <c r="H418" s="13" t="n">
        <v>0.428599923229407</v>
      </c>
      <c r="I418" s="13" t="n">
        <v>0</v>
      </c>
      <c r="J418" s="13" t="n">
        <v>0.213235117084941</v>
      </c>
      <c r="K418" s="13" t="n">
        <v>0</v>
      </c>
      <c r="L418" s="13" t="n">
        <v>0</v>
      </c>
      <c r="M418" s="13" t="n">
        <v>0.0476185163153169</v>
      </c>
      <c r="N418" s="13" t="n">
        <v>0.0238092581576584</v>
      </c>
      <c r="O418" s="13" t="n">
        <v>0</v>
      </c>
      <c r="P418" s="13" t="n">
        <v>0</v>
      </c>
      <c r="Q418" s="14" t="n">
        <v>0.0238092581576584</v>
      </c>
      <c r="R418" s="14" t="n">
        <v>0.0476185163153169</v>
      </c>
      <c r="S418" s="13" t="n">
        <v>0.333333333333333</v>
      </c>
      <c r="T418" s="13" t="n">
        <v>0.5</v>
      </c>
      <c r="U418" s="15" t="s">
        <v>43</v>
      </c>
      <c r="W418" s="16" t="n">
        <v>-38750.5357785882</v>
      </c>
      <c r="X418" s="16" t="n">
        <f aca="false">-W418/(8.314*D418)</f>
        <v>2.55649701302611</v>
      </c>
      <c r="Y418" s="5" t="n">
        <f aca="false">X418+C418/4 - LN(AN418)</f>
        <v>2.60214419358606</v>
      </c>
      <c r="Z418" s="6" t="n">
        <f aca="false">EXP(Y418)</f>
        <v>13.4926378680867</v>
      </c>
      <c r="AA418" s="8" t="n">
        <v>0</v>
      </c>
      <c r="AB418" s="8" t="n">
        <v>0.128999259502416</v>
      </c>
      <c r="AC418" s="8" t="n">
        <v>0.15773792571026</v>
      </c>
      <c r="AD418" s="8" t="n">
        <v>0.428599923229407</v>
      </c>
      <c r="AE418" s="8" t="n">
        <v>0</v>
      </c>
      <c r="AF418" s="8" t="n">
        <v>0.213235117084941</v>
      </c>
      <c r="AG418" s="8" t="n">
        <v>0</v>
      </c>
      <c r="AH418" s="8" t="n">
        <v>0</v>
      </c>
      <c r="AI418" s="17" t="n">
        <f aca="false">R418</f>
        <v>0.0476185163153169</v>
      </c>
      <c r="AJ418" s="17" t="n">
        <f aca="false">Q418</f>
        <v>0.0238092581576584</v>
      </c>
      <c r="AK418" s="8" t="n">
        <v>0</v>
      </c>
      <c r="AL418" s="8" t="n">
        <v>0</v>
      </c>
      <c r="AM418" s="17" t="n">
        <v>-38750.5357785882</v>
      </c>
      <c r="AN418" s="9" t="n">
        <f aca="false">AJ418/AI418</f>
        <v>0.499999999999999</v>
      </c>
      <c r="AO418" s="8" t="n">
        <f aca="false">AI418-AJ418</f>
        <v>0.0238092581576585</v>
      </c>
      <c r="AP418" s="8" t="n">
        <f aca="false">AA418*$BA$3+AB418*$AW$3+AC418*$AY$3+AD418*$AX$3+AE418*$BB$3+AF418*$AZ$3+AG418*BD419</f>
        <v>4889.59991128393</v>
      </c>
      <c r="AQ418" s="8" t="n">
        <f aca="false">AP418/(D418*8.314)</f>
        <v>0.32258257381301</v>
      </c>
      <c r="AR418" s="8" t="n">
        <f aca="false">('[1]Sheet1 (4)'!AO418*$BE$3)/(8.314*'[1]Sheet1 (4)'!D418)</f>
        <v>-0.0223212908949391</v>
      </c>
      <c r="AS418" s="8" t="n">
        <f aca="false">AQ418+AR418</f>
        <v>0.300261282918071</v>
      </c>
      <c r="AT418" s="11" t="n">
        <f aca="false">EXP(AS418)</f>
        <v>1.35021154870484</v>
      </c>
      <c r="AU418" s="8" t="n">
        <v>3.04636568148257</v>
      </c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8" t="n">
        <v>1.11394930028182</v>
      </c>
    </row>
    <row r="419" customFormat="false" ht="13.8" hidden="false" customHeight="false" outlineLevel="0" collapsed="false">
      <c r="A419" s="3" t="n">
        <v>152</v>
      </c>
      <c r="B419" s="13" t="n">
        <v>0.0001</v>
      </c>
      <c r="C419" s="13" t="n">
        <v>-2.59</v>
      </c>
      <c r="D419" s="13" t="n">
        <v>1823.15</v>
      </c>
      <c r="E419" s="13" t="n">
        <v>0</v>
      </c>
      <c r="F419" s="13" t="n">
        <v>0.134653446075771</v>
      </c>
      <c r="G419" s="13" t="n">
        <v>0.165789039779244</v>
      </c>
      <c r="H419" s="13" t="n">
        <v>0.443222739341809</v>
      </c>
      <c r="I419" s="13" t="n">
        <v>0</v>
      </c>
      <c r="J419" s="13" t="n">
        <v>0.222085362440898</v>
      </c>
      <c r="K419" s="13" t="n">
        <v>0</v>
      </c>
      <c r="L419" s="13" t="n">
        <v>0</v>
      </c>
      <c r="M419" s="13" t="n">
        <v>0.0231414948393768</v>
      </c>
      <c r="N419" s="13" t="n">
        <v>0.0111079175229008</v>
      </c>
      <c r="O419" s="13" t="n">
        <v>0</v>
      </c>
      <c r="P419" s="13" t="n">
        <v>0</v>
      </c>
      <c r="Q419" s="14" t="n">
        <v>0.0111079175229008</v>
      </c>
      <c r="R419" s="14" t="n">
        <v>0.0231414948393768</v>
      </c>
      <c r="S419" s="13" t="n">
        <v>0.324324324324324</v>
      </c>
      <c r="T419" s="13" t="n">
        <v>0.48</v>
      </c>
      <c r="U419" s="15" t="s">
        <v>43</v>
      </c>
      <c r="W419" s="16" t="n">
        <v>-38750.5357785882</v>
      </c>
      <c r="X419" s="16" t="n">
        <f aca="false">-W419/(8.314*D419)</f>
        <v>2.55649701302611</v>
      </c>
      <c r="Y419" s="5" t="n">
        <f aca="false">X419+C419/4 - LN(AN419)</f>
        <v>2.64296618810632</v>
      </c>
      <c r="Z419" s="6" t="n">
        <f aca="false">EXP(Y419)</f>
        <v>14.0548311125904</v>
      </c>
      <c r="AA419" s="8" t="n">
        <v>0</v>
      </c>
      <c r="AB419" s="8" t="n">
        <v>0.134653446075771</v>
      </c>
      <c r="AC419" s="8" t="n">
        <v>0.165789039779244</v>
      </c>
      <c r="AD419" s="8" t="n">
        <v>0.443222739341809</v>
      </c>
      <c r="AE419" s="8" t="n">
        <v>0</v>
      </c>
      <c r="AF419" s="8" t="n">
        <v>0.222085362440898</v>
      </c>
      <c r="AG419" s="8" t="n">
        <v>0</v>
      </c>
      <c r="AH419" s="8" t="n">
        <v>0</v>
      </c>
      <c r="AI419" s="17" t="n">
        <f aca="false">R419</f>
        <v>0.0231414948393768</v>
      </c>
      <c r="AJ419" s="17" t="n">
        <f aca="false">Q419</f>
        <v>0.0111079175229008</v>
      </c>
      <c r="AK419" s="8" t="n">
        <v>0</v>
      </c>
      <c r="AL419" s="8" t="n">
        <v>0</v>
      </c>
      <c r="AM419" s="17" t="n">
        <v>-38750.5357785882</v>
      </c>
      <c r="AN419" s="9" t="n">
        <f aca="false">AJ419/AI419</f>
        <v>0.479999999999997</v>
      </c>
      <c r="AO419" s="8" t="n">
        <f aca="false">AI419-AJ419</f>
        <v>0.012033577316476</v>
      </c>
      <c r="AP419" s="8" t="n">
        <f aca="false">AA419*$BA$3+AB419*$AW$3+AC419*$AY$3+AD419*$AX$3+AE419*$BB$3+AF419*$AZ$3+AG419*BD420</f>
        <v>5160.12939643017</v>
      </c>
      <c r="AQ419" s="8" t="n">
        <f aca="false">AP419/(D419*8.314)</f>
        <v>0.340430270801344</v>
      </c>
      <c r="AR419" s="8" t="n">
        <f aca="false">('[1]Sheet1 (4)'!AO419*$BE$3)/(8.314*'[1]Sheet1 (4)'!D419)</f>
        <v>-0.0112815350234422</v>
      </c>
      <c r="AS419" s="8" t="n">
        <f aca="false">AQ419+AR419</f>
        <v>0.329148735777902</v>
      </c>
      <c r="AT419" s="11" t="n">
        <f aca="false">EXP(AS419)</f>
        <v>1.38978455090203</v>
      </c>
      <c r="AU419" s="8" t="n">
        <v>3.17329758487769</v>
      </c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8" t="n">
        <v>1.15477129480207</v>
      </c>
    </row>
    <row r="420" customFormat="false" ht="13.8" hidden="false" customHeight="false" outlineLevel="0" collapsed="false">
      <c r="A420" s="3" t="n">
        <v>153</v>
      </c>
      <c r="B420" s="13" t="n">
        <v>0.0001</v>
      </c>
      <c r="C420" s="13" t="n">
        <v>-2.59</v>
      </c>
      <c r="D420" s="13" t="n">
        <v>1823.15</v>
      </c>
      <c r="E420" s="13" t="n">
        <v>0</v>
      </c>
      <c r="F420" s="13" t="n">
        <v>0.119458440642466</v>
      </c>
      <c r="G420" s="13" t="n">
        <v>0.1475522831465</v>
      </c>
      <c r="H420" s="13" t="n">
        <v>0.39037397009949</v>
      </c>
      <c r="I420" s="13" t="n">
        <v>0</v>
      </c>
      <c r="J420" s="13" t="n">
        <v>0.195077983906302</v>
      </c>
      <c r="K420" s="13" t="n">
        <v>0</v>
      </c>
      <c r="L420" s="13" t="n">
        <v>0</v>
      </c>
      <c r="M420" s="13" t="n">
        <v>0.0905136946044434</v>
      </c>
      <c r="N420" s="13" t="n">
        <v>0.0570236276007993</v>
      </c>
      <c r="O420" s="13" t="n">
        <v>0</v>
      </c>
      <c r="P420" s="13" t="n">
        <v>0</v>
      </c>
      <c r="Q420" s="14" t="n">
        <v>0.0570236276007993</v>
      </c>
      <c r="R420" s="14" t="n">
        <v>0.0905136946044434</v>
      </c>
      <c r="S420" s="13" t="n">
        <v>0.386503067484663</v>
      </c>
      <c r="T420" s="13" t="n">
        <v>0.63</v>
      </c>
      <c r="U420" s="15" t="s">
        <v>43</v>
      </c>
      <c r="W420" s="16" t="n">
        <v>-38750.5357785882</v>
      </c>
      <c r="X420" s="16" t="n">
        <f aca="false">-W420/(8.314*D420)</f>
        <v>2.55649701302611</v>
      </c>
      <c r="Y420" s="5" t="n">
        <f aca="false">X420+C420/4 - LN(AN420)</f>
        <v>2.37103247262267</v>
      </c>
      <c r="Z420" s="6" t="n">
        <f aca="false">EXP(Y420)</f>
        <v>10.7084427524498</v>
      </c>
      <c r="AA420" s="8" t="n">
        <v>0</v>
      </c>
      <c r="AB420" s="8" t="n">
        <v>0.119458440642466</v>
      </c>
      <c r="AC420" s="8" t="n">
        <v>0.1475522831465</v>
      </c>
      <c r="AD420" s="8" t="n">
        <v>0.39037397009949</v>
      </c>
      <c r="AE420" s="8" t="n">
        <v>0</v>
      </c>
      <c r="AF420" s="8" t="n">
        <v>0.195077983906302</v>
      </c>
      <c r="AG420" s="8" t="n">
        <v>0</v>
      </c>
      <c r="AH420" s="8" t="n">
        <v>0</v>
      </c>
      <c r="AI420" s="17" t="n">
        <f aca="false">R420</f>
        <v>0.0905136946044434</v>
      </c>
      <c r="AJ420" s="17" t="n">
        <f aca="false">Q420</f>
        <v>0.0570236276007993</v>
      </c>
      <c r="AK420" s="8" t="n">
        <v>0</v>
      </c>
      <c r="AL420" s="8" t="n">
        <v>0</v>
      </c>
      <c r="AM420" s="17" t="n">
        <v>-38750.5357785882</v>
      </c>
      <c r="AN420" s="9" t="n">
        <f aca="false">AJ420/AI420</f>
        <v>0.63</v>
      </c>
      <c r="AO420" s="8" t="n">
        <f aca="false">AI420-AJ420</f>
        <v>0.0334900670036441</v>
      </c>
      <c r="AP420" s="8" t="n">
        <f aca="false">AA420*$BA$3+AB420*$AW$3+AC420*$AY$3+AD420*$AX$3+AE420*$BB$3+AF420*$AZ$3+AG420*BD421</f>
        <v>4697.18745358892</v>
      </c>
      <c r="AQ420" s="8" t="n">
        <f aca="false">AP420/(D420*8.314)</f>
        <v>0.309888507434756</v>
      </c>
      <c r="AR420" s="8" t="n">
        <f aca="false">('[1]Sheet1 (4)'!AO420*$BE$3)/(8.314*'[1]Sheet1 (4)'!D420)</f>
        <v>-0.0313970944717942</v>
      </c>
      <c r="AS420" s="8" t="n">
        <f aca="false">AQ420+AR420</f>
        <v>0.278491412962961</v>
      </c>
      <c r="AT420" s="11" t="n">
        <f aca="false">EXP(AS420)</f>
        <v>1.32113526070986</v>
      </c>
      <c r="AU420" s="8" t="n">
        <v>2.41775054085918</v>
      </c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8" t="n">
        <v>0.882837579318428</v>
      </c>
    </row>
    <row r="421" customFormat="false" ht="13.8" hidden="false" customHeight="false" outlineLevel="0" collapsed="false">
      <c r="A421" s="3" t="n">
        <v>154</v>
      </c>
      <c r="B421" s="13" t="n">
        <v>0.0001</v>
      </c>
      <c r="C421" s="13" t="n">
        <v>-2.59</v>
      </c>
      <c r="D421" s="13" t="n">
        <v>1823.15</v>
      </c>
      <c r="E421" s="13" t="n">
        <v>0</v>
      </c>
      <c r="F421" s="13" t="n">
        <v>0.205817059250252</v>
      </c>
      <c r="G421" s="13" t="n">
        <v>0.134912935345445</v>
      </c>
      <c r="H421" s="13" t="n">
        <v>0.414360172265408</v>
      </c>
      <c r="I421" s="13" t="n">
        <v>0</v>
      </c>
      <c r="J421" s="13" t="n">
        <v>0.180990498177019</v>
      </c>
      <c r="K421" s="13" t="n">
        <v>0</v>
      </c>
      <c r="L421" s="13" t="n">
        <v>0</v>
      </c>
      <c r="M421" s="13" t="n">
        <v>0.0415060616635557</v>
      </c>
      <c r="N421" s="13" t="n">
        <v>0.0224132732983201</v>
      </c>
      <c r="O421" s="13" t="n">
        <v>0</v>
      </c>
      <c r="P421" s="13" t="n">
        <v>0</v>
      </c>
      <c r="Q421" s="14" t="n">
        <v>0.0224132732983201</v>
      </c>
      <c r="R421" s="14" t="n">
        <v>0.0415060616635557</v>
      </c>
      <c r="S421" s="13" t="n">
        <v>0.350649350649351</v>
      </c>
      <c r="T421" s="13" t="n">
        <v>0.54</v>
      </c>
      <c r="U421" s="15" t="s">
        <v>43</v>
      </c>
      <c r="W421" s="16" t="n">
        <v>-38750.5357785882</v>
      </c>
      <c r="X421" s="16" t="n">
        <f aca="false">-W421/(8.314*D421)</f>
        <v>2.55649701302611</v>
      </c>
      <c r="Y421" s="5" t="n">
        <f aca="false">X421+C421/4 - LN(AN421)</f>
        <v>2.52518315244993</v>
      </c>
      <c r="Z421" s="6" t="n">
        <f aca="false">EXP(Y421)</f>
        <v>12.4931832111914</v>
      </c>
      <c r="AA421" s="8" t="n">
        <v>0</v>
      </c>
      <c r="AB421" s="8" t="n">
        <v>0.205817059250252</v>
      </c>
      <c r="AC421" s="8" t="n">
        <v>0.134912935345445</v>
      </c>
      <c r="AD421" s="8" t="n">
        <v>0.414360172265408</v>
      </c>
      <c r="AE421" s="8" t="n">
        <v>0</v>
      </c>
      <c r="AF421" s="8" t="n">
        <v>0.180990498177019</v>
      </c>
      <c r="AG421" s="8" t="n">
        <v>0</v>
      </c>
      <c r="AH421" s="8" t="n">
        <v>0</v>
      </c>
      <c r="AI421" s="17" t="n">
        <f aca="false">R421</f>
        <v>0.0415060616635557</v>
      </c>
      <c r="AJ421" s="17" t="n">
        <f aca="false">Q421</f>
        <v>0.0224132732983201</v>
      </c>
      <c r="AK421" s="8" t="n">
        <v>0</v>
      </c>
      <c r="AL421" s="8" t="n">
        <v>0</v>
      </c>
      <c r="AM421" s="17" t="n">
        <v>-38750.5357785882</v>
      </c>
      <c r="AN421" s="9" t="n">
        <f aca="false">AJ421/AI421</f>
        <v>0.540000000000001</v>
      </c>
      <c r="AO421" s="8" t="n">
        <f aca="false">AI421-AJ421</f>
        <v>0.0190927883652356</v>
      </c>
      <c r="AP421" s="8" t="n">
        <f aca="false">AA421*$BA$3+AB421*$AW$3+AC421*$AY$3+AD421*$AX$3+AE421*$BB$3+AF421*$AZ$3+AG421*BD422</f>
        <v>11035.6173397486</v>
      </c>
      <c r="AQ421" s="8" t="n">
        <f aca="false">AP421/(D421*8.314)</f>
        <v>0.728055037152681</v>
      </c>
      <c r="AR421" s="8" t="n">
        <f aca="false">('[1]Sheet1 (4)'!AO421*$BE$3)/(8.314*'[1]Sheet1 (4)'!D421)</f>
        <v>-0.0178995784023976</v>
      </c>
      <c r="AS421" s="8" t="n">
        <f aca="false">AQ421+AR421</f>
        <v>0.710155458750284</v>
      </c>
      <c r="AT421" s="11" t="n">
        <f aca="false">EXP(AS421)</f>
        <v>2.03430748496535</v>
      </c>
      <c r="AU421" s="8" t="n">
        <v>2.8207089643357</v>
      </c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8" t="n">
        <v>1.03698825914568</v>
      </c>
    </row>
    <row r="422" customFormat="false" ht="13.8" hidden="false" customHeight="false" outlineLevel="0" collapsed="false">
      <c r="A422" s="3" t="n">
        <v>156</v>
      </c>
      <c r="B422" s="13" t="n">
        <v>0.0001</v>
      </c>
      <c r="C422" s="13" t="n">
        <v>-0.68</v>
      </c>
      <c r="D422" s="13" t="n">
        <v>1775.15</v>
      </c>
      <c r="E422" s="13" t="n">
        <v>0</v>
      </c>
      <c r="F422" s="13" t="n">
        <v>0.128858139451449</v>
      </c>
      <c r="G422" s="13" t="n">
        <v>0.156201769525099</v>
      </c>
      <c r="H422" s="13" t="n">
        <v>0.428961343845329</v>
      </c>
      <c r="I422" s="13" t="n">
        <v>0</v>
      </c>
      <c r="J422" s="13" t="n">
        <v>0.214393109546789</v>
      </c>
      <c r="K422" s="13" t="n">
        <v>0.000141801418421409</v>
      </c>
      <c r="L422" s="13" t="n">
        <v>0</v>
      </c>
      <c r="M422" s="13" t="n">
        <v>0.0248846521117776</v>
      </c>
      <c r="N422" s="13" t="n">
        <v>0.046559184101136</v>
      </c>
      <c r="O422" s="13" t="n">
        <v>0</v>
      </c>
      <c r="P422" s="13" t="n">
        <v>0</v>
      </c>
      <c r="Q422" s="14" t="n">
        <v>0.046559184101136</v>
      </c>
      <c r="R422" s="14" t="n">
        <v>0.0248846521117776</v>
      </c>
      <c r="S422" s="13" t="n">
        <v>0.651689306861721</v>
      </c>
      <c r="T422" s="13" t="n">
        <v>1.871</v>
      </c>
      <c r="U422" s="15" t="s">
        <v>44</v>
      </c>
      <c r="W422" s="16" t="n">
        <v>-37955.5283877116</v>
      </c>
      <c r="X422" s="16" t="n">
        <f aca="false">-W422/(8.314*D422)</f>
        <v>2.57175720229612</v>
      </c>
      <c r="Y422" s="5" t="n">
        <f aca="false">X422+C422/4 - LN(AN422)</f>
        <v>1.77528415500417</v>
      </c>
      <c r="Z422" s="6" t="n">
        <f aca="false">EXP(Y422)</f>
        <v>5.90195796895879</v>
      </c>
      <c r="AA422" s="8" t="n">
        <v>0</v>
      </c>
      <c r="AB422" s="8" t="n">
        <v>0.128858139451449</v>
      </c>
      <c r="AC422" s="8" t="n">
        <v>0.156201769525099</v>
      </c>
      <c r="AD422" s="8" t="n">
        <v>0.428961343845329</v>
      </c>
      <c r="AE422" s="8" t="n">
        <v>0</v>
      </c>
      <c r="AF422" s="8" t="n">
        <v>0.214393109546789</v>
      </c>
      <c r="AG422" s="8" t="n">
        <v>0.000141801418421409</v>
      </c>
      <c r="AH422" s="8" t="n">
        <v>0</v>
      </c>
      <c r="AI422" s="17" t="n">
        <f aca="false">R422</f>
        <v>0.0248846521117776</v>
      </c>
      <c r="AJ422" s="17" t="n">
        <f aca="false">Q422</f>
        <v>0.046559184101136</v>
      </c>
      <c r="AK422" s="8" t="n">
        <v>0</v>
      </c>
      <c r="AL422" s="8" t="n">
        <v>0</v>
      </c>
      <c r="AM422" s="17" t="n">
        <v>-37955.5283877116</v>
      </c>
      <c r="AN422" s="9" t="n">
        <f aca="false">AJ422/AI422</f>
        <v>1.871</v>
      </c>
      <c r="AO422" s="8" t="n">
        <f aca="false">AI422-AJ422</f>
        <v>-0.0216745319893584</v>
      </c>
      <c r="AP422" s="8" t="n">
        <f aca="false">AA422*$BA$3+AB422*$AW$3+AC422*$AY$3+AD422*$AX$3+AE422*$BB$3+AF422*$AZ$3+AG422*BD423</f>
        <v>4751.42382500129</v>
      </c>
      <c r="AQ422" s="8" t="n">
        <f aca="false">AP422/(D422*8.314)</f>
        <v>0.321942783098353</v>
      </c>
      <c r="AR422" s="8" t="n">
        <f aca="false">('[1]Sheet1 (4)'!AO422*$BE$3)/(8.314*'[1]Sheet1 (4)'!D422)</f>
        <v>0.0208694266129841</v>
      </c>
      <c r="AS422" s="8" t="n">
        <f aca="false">AQ422+AR422</f>
        <v>0.342812209711337</v>
      </c>
      <c r="AT422" s="11" t="n">
        <f aca="false">EXP(AS422)</f>
        <v>1.40890415856362</v>
      </c>
      <c r="AU422" s="8" t="n">
        <v>1.60680842090435</v>
      </c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8" t="n">
        <v>0.474249864281113</v>
      </c>
    </row>
    <row r="423" customFormat="false" ht="13.8" hidden="false" customHeight="false" outlineLevel="0" collapsed="false">
      <c r="A423" s="3" t="n">
        <v>157</v>
      </c>
      <c r="B423" s="13" t="n">
        <v>0.0001</v>
      </c>
      <c r="C423" s="13" t="n">
        <v>-0.68</v>
      </c>
      <c r="D423" s="13" t="n">
        <v>1775.15</v>
      </c>
      <c r="E423" s="13" t="n">
        <v>0</v>
      </c>
      <c r="F423" s="13" t="n">
        <v>0.118613350613253</v>
      </c>
      <c r="G423" s="13" t="n">
        <v>0.144380840292195</v>
      </c>
      <c r="H423" s="13" t="n">
        <v>0.400858320224328</v>
      </c>
      <c r="I423" s="13" t="n">
        <v>0</v>
      </c>
      <c r="J423" s="13" t="n">
        <v>0.197968534262572</v>
      </c>
      <c r="K423" s="13" t="n">
        <v>0.0669608110983278</v>
      </c>
      <c r="L423" s="13" t="n">
        <v>0</v>
      </c>
      <c r="M423" s="13" t="n">
        <v>0.0258975067306631</v>
      </c>
      <c r="N423" s="13" t="n">
        <v>0.0453206367786605</v>
      </c>
      <c r="O423" s="13" t="n">
        <v>0</v>
      </c>
      <c r="P423" s="13" t="n">
        <v>0</v>
      </c>
      <c r="Q423" s="14" t="n">
        <v>0.0453206367786605</v>
      </c>
      <c r="R423" s="14" t="n">
        <v>0.0258975067306631</v>
      </c>
      <c r="S423" s="13" t="n">
        <v>0.636363636363636</v>
      </c>
      <c r="T423" s="13" t="n">
        <v>1.75</v>
      </c>
      <c r="U423" s="15" t="s">
        <v>44</v>
      </c>
      <c r="W423" s="16" t="n">
        <v>-37955.5283877116</v>
      </c>
      <c r="X423" s="16" t="n">
        <f aca="false">-W423/(8.314*D423)</f>
        <v>2.57175720229612</v>
      </c>
      <c r="Y423" s="5" t="n">
        <f aca="false">X423+C423/4 - LN(AN423)</f>
        <v>1.8421414143607</v>
      </c>
      <c r="Z423" s="6" t="n">
        <f aca="false">EXP(Y423)</f>
        <v>6.31003620566966</v>
      </c>
      <c r="AA423" s="8" t="n">
        <v>0</v>
      </c>
      <c r="AB423" s="8" t="n">
        <v>0.118613350613253</v>
      </c>
      <c r="AC423" s="8" t="n">
        <v>0.144380840292195</v>
      </c>
      <c r="AD423" s="8" t="n">
        <v>0.400858320224328</v>
      </c>
      <c r="AE423" s="8" t="n">
        <v>0</v>
      </c>
      <c r="AF423" s="8" t="n">
        <v>0.197968534262572</v>
      </c>
      <c r="AG423" s="8" t="n">
        <v>0.0669608110983278</v>
      </c>
      <c r="AH423" s="8" t="n">
        <v>0</v>
      </c>
      <c r="AI423" s="17" t="n">
        <f aca="false">R423</f>
        <v>0.0258975067306631</v>
      </c>
      <c r="AJ423" s="17" t="n">
        <f aca="false">Q423</f>
        <v>0.0453206367786605</v>
      </c>
      <c r="AK423" s="8" t="n">
        <v>0</v>
      </c>
      <c r="AL423" s="8" t="n">
        <v>0</v>
      </c>
      <c r="AM423" s="17" t="n">
        <v>-37955.5283877116</v>
      </c>
      <c r="AN423" s="9" t="n">
        <f aca="false">AJ423/AI423</f>
        <v>1.75</v>
      </c>
      <c r="AO423" s="8" t="n">
        <f aca="false">AI423-AJ423</f>
        <v>-0.0194231300479974</v>
      </c>
      <c r="AP423" s="8" t="n">
        <f aca="false">AA423*$BA$3+AB423*$AW$3+AC423*$AY$3+AD423*$AX$3+AE423*$BB$3+AF423*$AZ$3+AG423*BD424</f>
        <v>4389.67909704706</v>
      </c>
      <c r="AQ423" s="8" t="n">
        <f aca="false">AP423/(D423*8.314)</f>
        <v>0.297432003008407</v>
      </c>
      <c r="AR423" s="8" t="n">
        <f aca="false">('[1]Sheet1 (4)'!AO423*$BE$3)/(8.314*'[1]Sheet1 (4)'!D423)</f>
        <v>0.0187016535042207</v>
      </c>
      <c r="AS423" s="8" t="n">
        <f aca="false">AQ423+AR423</f>
        <v>0.316133656512627</v>
      </c>
      <c r="AT423" s="11" t="n">
        <f aca="false">EXP(AS423)</f>
        <v>1.37181359519461</v>
      </c>
      <c r="AU423" s="8" t="n">
        <v>1.71790774600688</v>
      </c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8" t="n">
        <v>0.541107123637644</v>
      </c>
    </row>
    <row r="424" customFormat="false" ht="13.8" hidden="false" customHeight="false" outlineLevel="0" collapsed="false">
      <c r="A424" s="3" t="n">
        <v>158</v>
      </c>
      <c r="B424" s="13" t="n">
        <v>0.0001</v>
      </c>
      <c r="C424" s="13" t="n">
        <v>-0.68</v>
      </c>
      <c r="D424" s="13" t="n">
        <v>1775.15</v>
      </c>
      <c r="E424" s="13" t="n">
        <v>0</v>
      </c>
      <c r="F424" s="13" t="n">
        <v>0.107396113898384</v>
      </c>
      <c r="G424" s="13" t="n">
        <v>0.129116000238617</v>
      </c>
      <c r="H424" s="13" t="n">
        <v>0.359214430486785</v>
      </c>
      <c r="I424" s="13" t="n">
        <v>0</v>
      </c>
      <c r="J424" s="13" t="n">
        <v>0.178189878774257</v>
      </c>
      <c r="K424" s="13" t="n">
        <v>0.149654735156645</v>
      </c>
      <c r="L424" s="13" t="n">
        <v>0</v>
      </c>
      <c r="M424" s="13" t="n">
        <v>0.0286250342491801</v>
      </c>
      <c r="N424" s="13" t="n">
        <v>0.0478038071961308</v>
      </c>
      <c r="O424" s="13" t="n">
        <v>0</v>
      </c>
      <c r="P424" s="13" t="n">
        <v>0</v>
      </c>
      <c r="Q424" s="14" t="n">
        <v>0.0478038071961308</v>
      </c>
      <c r="R424" s="14" t="n">
        <v>0.0286250342491801</v>
      </c>
      <c r="S424" s="13" t="n">
        <v>0.625468164794007</v>
      </c>
      <c r="T424" s="13" t="n">
        <v>1.67</v>
      </c>
      <c r="U424" s="15" t="s">
        <v>44</v>
      </c>
      <c r="W424" s="16" t="n">
        <v>-37955.5283877116</v>
      </c>
      <c r="X424" s="16" t="n">
        <f aca="false">-W424/(8.314*D424)</f>
        <v>2.57175720229612</v>
      </c>
      <c r="Y424" s="5" t="n">
        <f aca="false">X424+C424/4 - LN(AN424)</f>
        <v>1.88893357586746</v>
      </c>
      <c r="Z424" s="6" t="n">
        <f aca="false">EXP(Y424)</f>
        <v>6.6123133891748</v>
      </c>
      <c r="AA424" s="8" t="n">
        <v>0</v>
      </c>
      <c r="AB424" s="8" t="n">
        <v>0.107396113898384</v>
      </c>
      <c r="AC424" s="8" t="n">
        <v>0.129116000238617</v>
      </c>
      <c r="AD424" s="8" t="n">
        <v>0.359214430486785</v>
      </c>
      <c r="AE424" s="8" t="n">
        <v>0</v>
      </c>
      <c r="AF424" s="8" t="n">
        <v>0.178189878774257</v>
      </c>
      <c r="AG424" s="8" t="n">
        <v>0.149654735156645</v>
      </c>
      <c r="AH424" s="8" t="n">
        <v>0</v>
      </c>
      <c r="AI424" s="17" t="n">
        <f aca="false">R424</f>
        <v>0.0286250342491801</v>
      </c>
      <c r="AJ424" s="17" t="n">
        <f aca="false">Q424</f>
        <v>0.0478038071961308</v>
      </c>
      <c r="AK424" s="8" t="n">
        <v>0</v>
      </c>
      <c r="AL424" s="8" t="n">
        <v>0</v>
      </c>
      <c r="AM424" s="17" t="n">
        <v>-37955.5283877116</v>
      </c>
      <c r="AN424" s="9" t="n">
        <f aca="false">AJ424/AI424</f>
        <v>1.67</v>
      </c>
      <c r="AO424" s="8" t="n">
        <f aca="false">AI424-AJ424</f>
        <v>-0.0191787729469507</v>
      </c>
      <c r="AP424" s="8" t="n">
        <f aca="false">AA424*$BA$3+AB424*$AW$3+AC424*$AY$3+AD424*$AX$3+AE424*$BB$3+AF424*$AZ$3+AG424*BD425</f>
        <v>3952.85472707075</v>
      </c>
      <c r="AQ424" s="8" t="n">
        <f aca="false">AP424/(D424*8.314)</f>
        <v>0.267834042781123</v>
      </c>
      <c r="AR424" s="8" t="n">
        <f aca="false">('[1]Sheet1 (4)'!AO424*$BE$3)/(8.314*'[1]Sheet1 (4)'!D424)</f>
        <v>0.0184663731027726</v>
      </c>
      <c r="AS424" s="8" t="n">
        <f aca="false">AQ424+AR424</f>
        <v>0.286300415883895</v>
      </c>
      <c r="AT424" s="11" t="n">
        <f aca="false">EXP(AS424)</f>
        <v>1.33149239664015</v>
      </c>
      <c r="AU424" s="8" t="n">
        <v>1.80020272785153</v>
      </c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8" t="n">
        <v>0.587899285144403</v>
      </c>
    </row>
    <row r="425" customFormat="false" ht="13.8" hidden="false" customHeight="false" outlineLevel="0" collapsed="false">
      <c r="A425" s="3" t="n">
        <v>159</v>
      </c>
      <c r="B425" s="13" t="n">
        <v>0.0001</v>
      </c>
      <c r="C425" s="13" t="n">
        <v>-0.68</v>
      </c>
      <c r="D425" s="13" t="n">
        <v>1775.15</v>
      </c>
      <c r="E425" s="13" t="n">
        <v>0</v>
      </c>
      <c r="F425" s="13" t="n">
        <v>0.0968059201273405</v>
      </c>
      <c r="G425" s="13" t="n">
        <v>0.117058087686473</v>
      </c>
      <c r="H425" s="13" t="n">
        <v>0.321841395120575</v>
      </c>
      <c r="I425" s="13" t="n">
        <v>0</v>
      </c>
      <c r="J425" s="13" t="n">
        <v>0.161720434722901</v>
      </c>
      <c r="K425" s="13" t="n">
        <v>0.223481665898245</v>
      </c>
      <c r="L425" s="13" t="n">
        <v>0</v>
      </c>
      <c r="M425" s="13" t="n">
        <v>0.030420190940179</v>
      </c>
      <c r="N425" s="13" t="n">
        <v>0.0486723055042864</v>
      </c>
      <c r="O425" s="13" t="n">
        <v>0</v>
      </c>
      <c r="P425" s="13" t="n">
        <v>0</v>
      </c>
      <c r="Q425" s="14" t="n">
        <v>0.0486723055042864</v>
      </c>
      <c r="R425" s="14" t="n">
        <v>0.030420190940179</v>
      </c>
      <c r="S425" s="13" t="n">
        <v>0.615384615384615</v>
      </c>
      <c r="T425" s="13" t="n">
        <v>1.6</v>
      </c>
      <c r="U425" s="15" t="s">
        <v>44</v>
      </c>
      <c r="W425" s="16" t="n">
        <v>-37955.5283877116</v>
      </c>
      <c r="X425" s="16" t="n">
        <f aca="false">-W425/(8.314*D425)</f>
        <v>2.57175720229612</v>
      </c>
      <c r="Y425" s="5" t="n">
        <f aca="false">X425+C425/4 - LN(AN425)</f>
        <v>1.93175357305038</v>
      </c>
      <c r="Z425" s="6" t="n">
        <f aca="false">EXP(Y425)</f>
        <v>6.9016020999512</v>
      </c>
      <c r="AA425" s="8" t="n">
        <v>0</v>
      </c>
      <c r="AB425" s="8" t="n">
        <v>0.0968059201273405</v>
      </c>
      <c r="AC425" s="8" t="n">
        <v>0.117058087686473</v>
      </c>
      <c r="AD425" s="8" t="n">
        <v>0.321841395120575</v>
      </c>
      <c r="AE425" s="8" t="n">
        <v>0</v>
      </c>
      <c r="AF425" s="8" t="n">
        <v>0.161720434722901</v>
      </c>
      <c r="AG425" s="8" t="n">
        <v>0.223481665898245</v>
      </c>
      <c r="AH425" s="8" t="n">
        <v>0</v>
      </c>
      <c r="AI425" s="17" t="n">
        <f aca="false">R425</f>
        <v>0.030420190940179</v>
      </c>
      <c r="AJ425" s="17" t="n">
        <f aca="false">Q425</f>
        <v>0.0486723055042864</v>
      </c>
      <c r="AK425" s="8" t="n">
        <v>0</v>
      </c>
      <c r="AL425" s="8" t="n">
        <v>0</v>
      </c>
      <c r="AM425" s="17" t="n">
        <v>-37955.5283877116</v>
      </c>
      <c r="AN425" s="9" t="n">
        <f aca="false">AJ425/AI425</f>
        <v>1.6</v>
      </c>
      <c r="AO425" s="8" t="n">
        <f aca="false">AI425-AJ425</f>
        <v>-0.0182521145641074</v>
      </c>
      <c r="AP425" s="8" t="n">
        <f aca="false">AA425*$BA$3+AB425*$AW$3+AC425*$AY$3+AD425*$AX$3+AE425*$BB$3+AF425*$AZ$3+AG425*BD426</f>
        <v>3517.66022462661</v>
      </c>
      <c r="AQ425" s="8" t="n">
        <f aca="false">AP425/(D425*8.314)</f>
        <v>0.238346517679964</v>
      </c>
      <c r="AR425" s="8" t="n">
        <f aca="false">('[1]Sheet1 (4)'!AO425*$BE$3)/(8.314*'[1]Sheet1 (4)'!D425)</f>
        <v>0.017574135654437</v>
      </c>
      <c r="AS425" s="8" t="n">
        <f aca="false">AQ425+AR425</f>
        <v>0.255920653334401</v>
      </c>
      <c r="AT425" s="11" t="n">
        <f aca="false">EXP(AS425)</f>
        <v>1.29165023573422</v>
      </c>
      <c r="AU425" s="8" t="n">
        <v>1.87896159719503</v>
      </c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8" t="n">
        <v>0.630719282327332</v>
      </c>
    </row>
    <row r="426" customFormat="false" ht="13.8" hidden="false" customHeight="false" outlineLevel="0" collapsed="false">
      <c r="A426" s="3" t="n">
        <v>160</v>
      </c>
      <c r="B426" s="13" t="n">
        <v>0.0001</v>
      </c>
      <c r="C426" s="13" t="n">
        <v>-0.68</v>
      </c>
      <c r="D426" s="13" t="n">
        <v>1775.15</v>
      </c>
      <c r="E426" s="13" t="n">
        <v>0</v>
      </c>
      <c r="F426" s="13" t="n">
        <v>0.0705821340923457</v>
      </c>
      <c r="G426" s="13" t="n">
        <v>0.0869427638237828</v>
      </c>
      <c r="H426" s="13" t="n">
        <v>0.646758835908424</v>
      </c>
      <c r="I426" s="13" t="n">
        <v>0</v>
      </c>
      <c r="J426" s="13" t="n">
        <v>0.11934530972046</v>
      </c>
      <c r="K426" s="13" t="n">
        <v>7.34014851364362E-005</v>
      </c>
      <c r="L426" s="13" t="n">
        <v>0</v>
      </c>
      <c r="M426" s="13" t="n">
        <v>0.0315279152767981</v>
      </c>
      <c r="N426" s="13" t="n">
        <v>0.0447696396930533</v>
      </c>
      <c r="O426" s="13" t="n">
        <v>0</v>
      </c>
      <c r="P426" s="13" t="n">
        <v>0</v>
      </c>
      <c r="Q426" s="14" t="n">
        <v>0.0447696396930533</v>
      </c>
      <c r="R426" s="14" t="n">
        <v>0.0315279152767981</v>
      </c>
      <c r="S426" s="13" t="n">
        <v>0.586776859504132</v>
      </c>
      <c r="T426" s="13" t="n">
        <v>1.42</v>
      </c>
      <c r="U426" s="15" t="s">
        <v>44</v>
      </c>
      <c r="W426" s="16" t="n">
        <v>-37955.5283877116</v>
      </c>
      <c r="X426" s="16" t="n">
        <f aca="false">-W426/(8.314*D426)</f>
        <v>2.57175720229612</v>
      </c>
      <c r="Y426" s="5" t="n">
        <f aca="false">X426+C426/4 - LN(AN426)</f>
        <v>2.05110033068295</v>
      </c>
      <c r="Z426" s="6" t="n">
        <f aca="false">EXP(Y426)</f>
        <v>7.77645307036755</v>
      </c>
      <c r="AA426" s="8" t="n">
        <v>0</v>
      </c>
      <c r="AB426" s="8" t="n">
        <v>0.0705821340923457</v>
      </c>
      <c r="AC426" s="8" t="n">
        <v>0.0869427638237828</v>
      </c>
      <c r="AD426" s="8" t="n">
        <v>0.646758835908424</v>
      </c>
      <c r="AE426" s="8" t="n">
        <v>0</v>
      </c>
      <c r="AF426" s="8" t="n">
        <v>0.11934530972046</v>
      </c>
      <c r="AG426" s="8" t="n">
        <v>7.34014851364362E-005</v>
      </c>
      <c r="AH426" s="8" t="n">
        <v>0</v>
      </c>
      <c r="AI426" s="17" t="n">
        <f aca="false">R426</f>
        <v>0.0315279152767981</v>
      </c>
      <c r="AJ426" s="17" t="n">
        <f aca="false">Q426</f>
        <v>0.0447696396930533</v>
      </c>
      <c r="AK426" s="8" t="n">
        <v>0</v>
      </c>
      <c r="AL426" s="8" t="n">
        <v>0</v>
      </c>
      <c r="AM426" s="17" t="n">
        <v>-37955.5283877116</v>
      </c>
      <c r="AN426" s="9" t="n">
        <f aca="false">AJ426/AI426</f>
        <v>1.42</v>
      </c>
      <c r="AO426" s="8" t="n">
        <f aca="false">AI426-AJ426</f>
        <v>-0.0132417244162552</v>
      </c>
      <c r="AP426" s="8" t="n">
        <f aca="false">AA426*$BA$3+AB426*$AW$3+AC426*$AY$3+AD426*$AX$3+AE426*$BB$3+AF426*$AZ$3+AG426*BD427</f>
        <v>4442.92354125756</v>
      </c>
      <c r="AQ426" s="8" t="n">
        <f aca="false">AP426/(D426*8.314)</f>
        <v>0.301039693078792</v>
      </c>
      <c r="AR426" s="8" t="n">
        <f aca="false">('[1]Sheet1 (4)'!AO426*$BE$3)/(8.314*'[1]Sheet1 (4)'!D426)</f>
        <v>0.0127498575780126</v>
      </c>
      <c r="AS426" s="8" t="n">
        <f aca="false">AQ426+AR426</f>
        <v>0.313789550656805</v>
      </c>
      <c r="AT426" s="11" t="n">
        <f aca="false">EXP(AS426)</f>
        <v>1.36860168491261</v>
      </c>
      <c r="AU426" s="8" t="n">
        <v>2.11713982782539</v>
      </c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8" t="n">
        <v>0.750066039959899</v>
      </c>
    </row>
    <row r="427" customFormat="false" ht="13.8" hidden="false" customHeight="false" outlineLevel="0" collapsed="false">
      <c r="A427" s="3" t="n">
        <v>161</v>
      </c>
      <c r="B427" s="13" t="n">
        <v>0.0001</v>
      </c>
      <c r="C427" s="13" t="n">
        <v>-0.68</v>
      </c>
      <c r="D427" s="13" t="n">
        <v>1775.15</v>
      </c>
      <c r="E427" s="13" t="n">
        <v>0</v>
      </c>
      <c r="F427" s="13" t="n">
        <v>0.0617318640304954</v>
      </c>
      <c r="G427" s="13" t="n">
        <v>0.0751009132599249</v>
      </c>
      <c r="H427" s="13" t="n">
        <v>0.574008837111489</v>
      </c>
      <c r="I427" s="13" t="n">
        <v>0</v>
      </c>
      <c r="J427" s="13" t="n">
        <v>0.104242620414873</v>
      </c>
      <c r="K427" s="13" t="n">
        <v>0.10980623943324</v>
      </c>
      <c r="L427" s="13" t="n">
        <v>0</v>
      </c>
      <c r="M427" s="13" t="n">
        <v>0.0329427744517446</v>
      </c>
      <c r="N427" s="13" t="n">
        <v>0.0421667512982331</v>
      </c>
      <c r="O427" s="13" t="n">
        <v>0</v>
      </c>
      <c r="P427" s="13" t="n">
        <v>0</v>
      </c>
      <c r="Q427" s="14" t="n">
        <v>0.0421667512982331</v>
      </c>
      <c r="R427" s="14" t="n">
        <v>0.0329427744517446</v>
      </c>
      <c r="S427" s="13" t="n">
        <v>0.56140350877193</v>
      </c>
      <c r="T427" s="13" t="n">
        <v>1.28</v>
      </c>
      <c r="U427" s="15" t="s">
        <v>44</v>
      </c>
      <c r="W427" s="16" t="n">
        <v>-37955.5283877116</v>
      </c>
      <c r="X427" s="16" t="n">
        <f aca="false">-W427/(8.314*D427)</f>
        <v>2.57175720229612</v>
      </c>
      <c r="Y427" s="5" t="n">
        <f aca="false">X427+C427/4 - LN(AN427)</f>
        <v>2.15489712436459</v>
      </c>
      <c r="Z427" s="6" t="n">
        <f aca="false">EXP(Y427)</f>
        <v>8.627002624939</v>
      </c>
      <c r="AA427" s="8" t="n">
        <v>0</v>
      </c>
      <c r="AB427" s="8" t="n">
        <v>0.0617318640304954</v>
      </c>
      <c r="AC427" s="8" t="n">
        <v>0.0751009132599249</v>
      </c>
      <c r="AD427" s="8" t="n">
        <v>0.574008837111489</v>
      </c>
      <c r="AE427" s="8" t="n">
        <v>0</v>
      </c>
      <c r="AF427" s="8" t="n">
        <v>0.104242620414873</v>
      </c>
      <c r="AG427" s="8" t="n">
        <v>0.10980623943324</v>
      </c>
      <c r="AH427" s="8" t="n">
        <v>0</v>
      </c>
      <c r="AI427" s="17" t="n">
        <f aca="false">R427</f>
        <v>0.0329427744517446</v>
      </c>
      <c r="AJ427" s="17" t="n">
        <f aca="false">Q427</f>
        <v>0.0421667512982331</v>
      </c>
      <c r="AK427" s="8" t="n">
        <v>0</v>
      </c>
      <c r="AL427" s="8" t="n">
        <v>0</v>
      </c>
      <c r="AM427" s="17" t="n">
        <v>-37955.5283877116</v>
      </c>
      <c r="AN427" s="9" t="n">
        <f aca="false">AJ427/AI427</f>
        <v>1.28</v>
      </c>
      <c r="AO427" s="8" t="n">
        <f aca="false">AI427-AJ427</f>
        <v>-0.0092239768464885</v>
      </c>
      <c r="AP427" s="8" t="n">
        <f aca="false">AA427*$BA$3+AB427*$AW$3+AC427*$AY$3+AD427*$AX$3+AE427*$BB$3+AF427*$AZ$3+AG427*BD428</f>
        <v>3893.78023038266</v>
      </c>
      <c r="AQ427" s="8" t="n">
        <f aca="false">AP427/(D427*8.314)</f>
        <v>0.263831325159128</v>
      </c>
      <c r="AR427" s="8" t="n">
        <f aca="false">('[1]Sheet1 (4)'!AO427*$BE$3)/(8.314*'[1]Sheet1 (4)'!D427)</f>
        <v>0.00888135014736042</v>
      </c>
      <c r="AS427" s="8" t="n">
        <f aca="false">AQ427+AR427</f>
        <v>0.272712675306488</v>
      </c>
      <c r="AT427" s="11" t="n">
        <f aca="false">EXP(AS427)</f>
        <v>1.31352278306923</v>
      </c>
      <c r="AU427" s="8" t="n">
        <v>2.34870199649379</v>
      </c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8" t="n">
        <v>0.853862833641542</v>
      </c>
    </row>
    <row r="428" customFormat="false" ht="13.8" hidden="false" customHeight="false" outlineLevel="0" collapsed="false">
      <c r="A428" s="3" t="n">
        <v>162</v>
      </c>
      <c r="B428" s="13" t="n">
        <v>0.0001</v>
      </c>
      <c r="C428" s="13" t="n">
        <v>-0.68</v>
      </c>
      <c r="D428" s="13" t="n">
        <v>1775.15</v>
      </c>
      <c r="E428" s="13" t="n">
        <v>0</v>
      </c>
      <c r="F428" s="13" t="n">
        <v>0.0544156564344829</v>
      </c>
      <c r="G428" s="13" t="n">
        <v>0.0668719535298365</v>
      </c>
      <c r="H428" s="13" t="n">
        <v>0.509672223929953</v>
      </c>
      <c r="I428" s="13" t="n">
        <v>0</v>
      </c>
      <c r="J428" s="13" t="n">
        <v>0.0937811354664053</v>
      </c>
      <c r="K428" s="13" t="n">
        <v>0.195134537630796</v>
      </c>
      <c r="L428" s="13" t="n">
        <v>0</v>
      </c>
      <c r="M428" s="13" t="n">
        <v>0.0364202240947847</v>
      </c>
      <c r="N428" s="13" t="n">
        <v>0.0437042689137417</v>
      </c>
      <c r="O428" s="13" t="n">
        <v>0</v>
      </c>
      <c r="P428" s="13" t="n">
        <v>0</v>
      </c>
      <c r="Q428" s="14" t="n">
        <v>0.0437042689137417</v>
      </c>
      <c r="R428" s="14" t="n">
        <v>0.0364202240947847</v>
      </c>
      <c r="S428" s="13" t="n">
        <v>0.545454545454546</v>
      </c>
      <c r="T428" s="13" t="n">
        <v>1.2</v>
      </c>
      <c r="U428" s="15" t="s">
        <v>44</v>
      </c>
      <c r="W428" s="16" t="n">
        <v>-37955.5283877116</v>
      </c>
      <c r="X428" s="16" t="n">
        <f aca="false">-W428/(8.314*D428)</f>
        <v>2.57175720229612</v>
      </c>
      <c r="Y428" s="5" t="n">
        <f aca="false">X428+C428/4 - LN(AN428)</f>
        <v>2.21943564550216</v>
      </c>
      <c r="Z428" s="6" t="n">
        <f aca="false">EXP(Y428)</f>
        <v>9.20213613326825</v>
      </c>
      <c r="AA428" s="8" t="n">
        <v>0</v>
      </c>
      <c r="AB428" s="8" t="n">
        <v>0.0544156564344829</v>
      </c>
      <c r="AC428" s="8" t="n">
        <v>0.0668719535298365</v>
      </c>
      <c r="AD428" s="8" t="n">
        <v>0.509672223929953</v>
      </c>
      <c r="AE428" s="8" t="n">
        <v>0</v>
      </c>
      <c r="AF428" s="8" t="n">
        <v>0.0937811354664053</v>
      </c>
      <c r="AG428" s="8" t="n">
        <v>0.195134537630796</v>
      </c>
      <c r="AH428" s="8" t="n">
        <v>0</v>
      </c>
      <c r="AI428" s="17" t="n">
        <f aca="false">R428</f>
        <v>0.0364202240947847</v>
      </c>
      <c r="AJ428" s="17" t="n">
        <f aca="false">Q428</f>
        <v>0.0437042689137417</v>
      </c>
      <c r="AK428" s="8" t="n">
        <v>0</v>
      </c>
      <c r="AL428" s="8" t="n">
        <v>0</v>
      </c>
      <c r="AM428" s="17" t="n">
        <v>-37955.5283877116</v>
      </c>
      <c r="AN428" s="9" t="n">
        <f aca="false">AJ428/AI428</f>
        <v>1.2</v>
      </c>
      <c r="AO428" s="8" t="n">
        <f aca="false">AI428-AJ428</f>
        <v>-0.007284044818957</v>
      </c>
      <c r="AP428" s="8" t="n">
        <f aca="false">AA428*$BA$3+AB428*$AW$3+AC428*$AY$3+AD428*$AX$3+AE428*$BB$3+AF428*$AZ$3+AG428*BD429</f>
        <v>3366.78884885934</v>
      </c>
      <c r="AQ428" s="8" t="n">
        <f aca="false">AP428/(D428*8.314)</f>
        <v>0.228123908122632</v>
      </c>
      <c r="AR428" s="8" t="n">
        <f aca="false">('[1]Sheet1 (4)'!AO428*$BE$3)/(8.314*'[1]Sheet1 (4)'!D428)</f>
        <v>0.00701347733226926</v>
      </c>
      <c r="AS428" s="8" t="n">
        <f aca="false">AQ428+AR428</f>
        <v>0.235137385454901</v>
      </c>
      <c r="AT428" s="11" t="n">
        <f aca="false">EXP(AS428)</f>
        <v>1.26508256073747</v>
      </c>
      <c r="AU428" s="8" t="n">
        <v>2.50528212959337</v>
      </c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8" t="n">
        <v>0.918401354779112</v>
      </c>
    </row>
    <row r="429" customFormat="false" ht="13.8" hidden="false" customHeight="false" outlineLevel="0" collapsed="false">
      <c r="A429" s="3" t="n">
        <v>163</v>
      </c>
      <c r="B429" s="13" t="n">
        <v>0.0001</v>
      </c>
      <c r="C429" s="13" t="n">
        <v>-0.68</v>
      </c>
      <c r="D429" s="13" t="n">
        <v>1776.15</v>
      </c>
      <c r="E429" s="13" t="n">
        <v>0</v>
      </c>
      <c r="F429" s="13" t="n">
        <v>0.128778650271113</v>
      </c>
      <c r="G429" s="13" t="n">
        <v>0.156327153425256</v>
      </c>
      <c r="H429" s="13" t="n">
        <v>0.428319769836964</v>
      </c>
      <c r="I429" s="13" t="n">
        <v>0</v>
      </c>
      <c r="J429" s="13" t="n">
        <v>0.215573481518604</v>
      </c>
      <c r="K429" s="13" t="n">
        <v>0.000212570917311578</v>
      </c>
      <c r="L429" s="13" t="n">
        <v>0</v>
      </c>
      <c r="M429" s="13" t="n">
        <v>0.0244097841485351</v>
      </c>
      <c r="N429" s="13" t="n">
        <v>0.0463785898822167</v>
      </c>
      <c r="O429" s="13" t="n">
        <v>0</v>
      </c>
      <c r="P429" s="13" t="n">
        <v>0</v>
      </c>
      <c r="Q429" s="14" t="n">
        <v>0.0463785898822167</v>
      </c>
      <c r="R429" s="14" t="n">
        <v>0.0244097841485351</v>
      </c>
      <c r="S429" s="13" t="n">
        <v>0.655172413793103</v>
      </c>
      <c r="T429" s="13" t="n">
        <v>1.9</v>
      </c>
      <c r="U429" s="15" t="s">
        <v>44</v>
      </c>
      <c r="W429" s="16" t="n">
        <v>-37972.3720434301</v>
      </c>
      <c r="X429" s="16" t="n">
        <f aca="false">-W429/(8.314*D429)</f>
        <v>2.57144989810565</v>
      </c>
      <c r="Y429" s="5" t="n">
        <f aca="false">X429+C429/4 - LN(AN429)</f>
        <v>1.75959601193325</v>
      </c>
      <c r="Z429" s="6" t="n">
        <f aca="false">EXP(Y429)</f>
        <v>5.81008971330603</v>
      </c>
      <c r="AA429" s="8" t="n">
        <v>0</v>
      </c>
      <c r="AB429" s="8" t="n">
        <v>0.128778650271113</v>
      </c>
      <c r="AC429" s="8" t="n">
        <v>0.156327153425256</v>
      </c>
      <c r="AD429" s="8" t="n">
        <v>0.428319769836964</v>
      </c>
      <c r="AE429" s="8" t="n">
        <v>0</v>
      </c>
      <c r="AF429" s="8" t="n">
        <v>0.215573481518604</v>
      </c>
      <c r="AG429" s="8" t="n">
        <v>0.000212570917311578</v>
      </c>
      <c r="AH429" s="8" t="n">
        <v>0</v>
      </c>
      <c r="AI429" s="17" t="n">
        <f aca="false">R429</f>
        <v>0.0244097841485351</v>
      </c>
      <c r="AJ429" s="17" t="n">
        <f aca="false">Q429</f>
        <v>0.0463785898822167</v>
      </c>
      <c r="AK429" s="8" t="n">
        <v>0</v>
      </c>
      <c r="AL429" s="8" t="n">
        <v>0</v>
      </c>
      <c r="AM429" s="17" t="n">
        <v>-37972.3720434301</v>
      </c>
      <c r="AN429" s="9" t="n">
        <f aca="false">AJ429/AI429</f>
        <v>1.9</v>
      </c>
      <c r="AO429" s="8" t="n">
        <f aca="false">AI429-AJ429</f>
        <v>-0.0219688057336816</v>
      </c>
      <c r="AP429" s="8" t="n">
        <f aca="false">AA429*$BA$3+AB429*$AW$3+AC429*$AY$3+AD429*$AX$3+AE429*$BB$3+AF429*$AZ$3+AG429*BD430</f>
        <v>4679.55790076794</v>
      </c>
      <c r="AQ429" s="8" t="n">
        <f aca="false">AP429/(D429*8.314)</f>
        <v>0.316894837998174</v>
      </c>
      <c r="AR429" s="8" t="n">
        <f aca="false">('[1]Sheet1 (4)'!AO429*$BE$3)/(8.314*'[1]Sheet1 (4)'!D429)</f>
        <v>0.0211408601554159</v>
      </c>
      <c r="AS429" s="8" t="n">
        <f aca="false">AQ429+AR429</f>
        <v>0.33803569815359</v>
      </c>
      <c r="AT429" s="11" t="n">
        <f aca="false">EXP(AS429)</f>
        <v>1.40219055812579</v>
      </c>
      <c r="AU429" s="8" t="n">
        <v>1.57538058253508</v>
      </c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8" t="n">
        <v>0.454496882792237</v>
      </c>
    </row>
    <row r="430" customFormat="false" ht="13.8" hidden="false" customHeight="false" outlineLevel="0" collapsed="false">
      <c r="A430" s="3" t="n">
        <v>164</v>
      </c>
      <c r="B430" s="13" t="n">
        <v>0.0001</v>
      </c>
      <c r="C430" s="13" t="n">
        <v>-0.68</v>
      </c>
      <c r="D430" s="13" t="n">
        <v>1776.15</v>
      </c>
      <c r="E430" s="13" t="n">
        <v>0</v>
      </c>
      <c r="F430" s="13" t="n">
        <v>0.070399840484168</v>
      </c>
      <c r="G430" s="13" t="n">
        <v>0.0871764357797605</v>
      </c>
      <c r="H430" s="13" t="n">
        <v>0.650443892716794</v>
      </c>
      <c r="I430" s="13" t="n">
        <v>0</v>
      </c>
      <c r="J430" s="13" t="n">
        <v>0.118306785875884</v>
      </c>
      <c r="K430" s="13" t="n">
        <v>7.32119099451616E-005</v>
      </c>
      <c r="L430" s="13" t="n">
        <v>0</v>
      </c>
      <c r="M430" s="13" t="n">
        <v>0.0305393498893976</v>
      </c>
      <c r="N430" s="13" t="n">
        <v>0.0430604833440507</v>
      </c>
      <c r="O430" s="13" t="n">
        <v>0</v>
      </c>
      <c r="P430" s="13" t="n">
        <v>0</v>
      </c>
      <c r="Q430" s="14" t="n">
        <v>0.0430604833440507</v>
      </c>
      <c r="R430" s="14" t="n">
        <v>0.0305393498893976</v>
      </c>
      <c r="S430" s="13" t="n">
        <v>0.5850622406639</v>
      </c>
      <c r="T430" s="13" t="n">
        <v>1.41</v>
      </c>
      <c r="U430" s="15" t="s">
        <v>44</v>
      </c>
      <c r="W430" s="16" t="n">
        <v>-37972.3720434301</v>
      </c>
      <c r="X430" s="16" t="n">
        <f aca="false">-W430/(8.314*D430)</f>
        <v>2.57144989810565</v>
      </c>
      <c r="Y430" s="5" t="n">
        <f aca="false">X430+C430/4 - LN(AN430)</f>
        <v>2.05786019371557</v>
      </c>
      <c r="Z430" s="6" t="n">
        <f aca="false">EXP(Y430)</f>
        <v>7.82919890445492</v>
      </c>
      <c r="AA430" s="8" t="n">
        <v>0</v>
      </c>
      <c r="AB430" s="8" t="n">
        <v>0.070399840484168</v>
      </c>
      <c r="AC430" s="8" t="n">
        <v>0.0871764357797605</v>
      </c>
      <c r="AD430" s="8" t="n">
        <v>0.650443892716794</v>
      </c>
      <c r="AE430" s="8" t="n">
        <v>0</v>
      </c>
      <c r="AF430" s="8" t="n">
        <v>0.118306785875884</v>
      </c>
      <c r="AG430" s="8" t="n">
        <v>7.32119099451616E-005</v>
      </c>
      <c r="AH430" s="8" t="n">
        <v>0</v>
      </c>
      <c r="AI430" s="17" t="n">
        <f aca="false">R430</f>
        <v>0.0305393498893976</v>
      </c>
      <c r="AJ430" s="17" t="n">
        <f aca="false">Q430</f>
        <v>0.0430604833440507</v>
      </c>
      <c r="AK430" s="8" t="n">
        <v>0</v>
      </c>
      <c r="AL430" s="8" t="n">
        <v>0</v>
      </c>
      <c r="AM430" s="17" t="n">
        <v>-37972.3720434301</v>
      </c>
      <c r="AN430" s="9" t="n">
        <f aca="false">AJ430/AI430</f>
        <v>1.41</v>
      </c>
      <c r="AO430" s="8" t="n">
        <f aca="false">AI430-AJ430</f>
        <v>-0.0125211334546531</v>
      </c>
      <c r="AP430" s="8" t="n">
        <f aca="false">AA430*$BA$3+AB430*$AW$3+AC430*$AY$3+AD430*$AX$3+AE430*$BB$3+AF430*$AZ$3+AG430*BD431</f>
        <v>4517.27876434493</v>
      </c>
      <c r="AQ430" s="8" t="n">
        <f aca="false">AP430/(D430*8.314)</f>
        <v>0.305905462134524</v>
      </c>
      <c r="AR430" s="8" t="n">
        <f aca="false">('[1]Sheet1 (4)'!AO430*$BE$3)/(8.314*'[1]Sheet1 (4)'!D430)</f>
        <v>0.0120492453964524</v>
      </c>
      <c r="AS430" s="8" t="n">
        <f aca="false">AQ430+AR430</f>
        <v>0.317954707530976</v>
      </c>
      <c r="AT430" s="11" t="n">
        <f aca="false">EXP(AS430)</f>
        <v>1.374314013743</v>
      </c>
      <c r="AU430" s="8" t="n">
        <v>2.12285326724585</v>
      </c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8" t="n">
        <v>0.752761064574553</v>
      </c>
    </row>
    <row r="431" customFormat="false" ht="13.8" hidden="false" customHeight="false" outlineLevel="0" collapsed="false">
      <c r="A431" s="3" t="n">
        <v>165</v>
      </c>
      <c r="B431" s="13" t="n">
        <v>0.0001</v>
      </c>
      <c r="C431" s="13" t="n">
        <v>-0.68</v>
      </c>
      <c r="D431" s="13" t="n">
        <v>1776.15</v>
      </c>
      <c r="E431" s="13" t="n">
        <v>0</v>
      </c>
      <c r="F431" s="13" t="n">
        <v>0.128347285316112</v>
      </c>
      <c r="G431" s="13" t="n">
        <v>0.155885591740038</v>
      </c>
      <c r="H431" s="13" t="n">
        <v>0.428863151302768</v>
      </c>
      <c r="I431" s="13" t="n">
        <v>0</v>
      </c>
      <c r="J431" s="13" t="n">
        <v>0.216138285584369</v>
      </c>
      <c r="K431" s="13" t="n">
        <v>7.10093585598165E-005</v>
      </c>
      <c r="L431" s="13" t="n">
        <v>0</v>
      </c>
      <c r="M431" s="13" t="n">
        <v>0.0241278760061957</v>
      </c>
      <c r="N431" s="13" t="n">
        <v>0.0465668006919578</v>
      </c>
      <c r="O431" s="13" t="n">
        <v>0</v>
      </c>
      <c r="P431" s="13" t="n">
        <v>0</v>
      </c>
      <c r="Q431" s="14" t="n">
        <v>0.0465668006919578</v>
      </c>
      <c r="R431" s="14" t="n">
        <v>0.0241278760061957</v>
      </c>
      <c r="S431" s="13" t="n">
        <v>0.658703071672355</v>
      </c>
      <c r="T431" s="13" t="n">
        <v>1.93</v>
      </c>
      <c r="U431" s="15" t="s">
        <v>44</v>
      </c>
      <c r="W431" s="16" t="n">
        <v>-37972.3720434301</v>
      </c>
      <c r="X431" s="16" t="n">
        <f aca="false">-W431/(8.314*D431)</f>
        <v>2.57144989810565</v>
      </c>
      <c r="Y431" s="5" t="n">
        <f aca="false">X431+C431/4 - LN(AN431)</f>
        <v>1.74392989518885</v>
      </c>
      <c r="Z431" s="6" t="n">
        <f aca="false">EXP(Y431)</f>
        <v>5.71977743796966</v>
      </c>
      <c r="AA431" s="8" t="n">
        <v>0</v>
      </c>
      <c r="AB431" s="8" t="n">
        <v>0.128347285316112</v>
      </c>
      <c r="AC431" s="8" t="n">
        <v>0.155885591740038</v>
      </c>
      <c r="AD431" s="8" t="n">
        <v>0.428863151302768</v>
      </c>
      <c r="AE431" s="8" t="n">
        <v>0</v>
      </c>
      <c r="AF431" s="8" t="n">
        <v>0.216138285584369</v>
      </c>
      <c r="AG431" s="8" t="n">
        <v>7.10093585598165E-005</v>
      </c>
      <c r="AH431" s="8" t="n">
        <v>0</v>
      </c>
      <c r="AI431" s="17" t="n">
        <f aca="false">R431</f>
        <v>0.0241278760061957</v>
      </c>
      <c r="AJ431" s="17" t="n">
        <f aca="false">Q431</f>
        <v>0.0465668006919578</v>
      </c>
      <c r="AK431" s="8" t="n">
        <v>0</v>
      </c>
      <c r="AL431" s="8" t="n">
        <v>0</v>
      </c>
      <c r="AM431" s="17" t="n">
        <v>-37972.3720434301</v>
      </c>
      <c r="AN431" s="9" t="n">
        <f aca="false">AJ431/AI431</f>
        <v>1.93</v>
      </c>
      <c r="AO431" s="8" t="n">
        <f aca="false">AI431-AJ431</f>
        <v>-0.0224389246857621</v>
      </c>
      <c r="AP431" s="8" t="n">
        <f aca="false">AA431*$BA$3+AB431*$AW$3+AC431*$AY$3+AD431*$AX$3+AE431*$BB$3+AF431*$AZ$3+AG431*BD432</f>
        <v>4601.56381340388</v>
      </c>
      <c r="AQ431" s="8" t="n">
        <f aca="false">AP431/(D431*8.314)</f>
        <v>0.311613158787411</v>
      </c>
      <c r="AR431" s="8" t="n">
        <f aca="false">('[1]Sheet1 (4)'!AO431*$BE$3)/(8.314*'[1]Sheet1 (4)'!D431)</f>
        <v>0.0215932615805469</v>
      </c>
      <c r="AS431" s="8" t="n">
        <f aca="false">AQ431+AR431</f>
        <v>0.333206420367958</v>
      </c>
      <c r="AT431" s="11" t="n">
        <f aca="false">EXP(AS431)</f>
        <v>1.39543531501373</v>
      </c>
      <c r="AU431" s="8" t="n">
        <v>1.5508928014594</v>
      </c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8" t="n">
        <v>0.438830766047836</v>
      </c>
    </row>
    <row r="432" customFormat="false" ht="13.8" hidden="false" customHeight="false" outlineLevel="0" collapsed="false">
      <c r="A432" s="3" t="n">
        <v>166</v>
      </c>
      <c r="B432" s="13" t="n">
        <v>0.0001</v>
      </c>
      <c r="C432" s="13" t="n">
        <v>-0.68</v>
      </c>
      <c r="D432" s="13" t="n">
        <v>1776.15</v>
      </c>
      <c r="E432" s="13" t="n">
        <v>0</v>
      </c>
      <c r="F432" s="13" t="n">
        <v>0.0708381968458985</v>
      </c>
      <c r="G432" s="13" t="n">
        <v>0.0858644810253315</v>
      </c>
      <c r="H432" s="13" t="n">
        <v>0.653838508353121</v>
      </c>
      <c r="I432" s="13" t="n">
        <v>0</v>
      </c>
      <c r="J432" s="13" t="n">
        <v>0.117297014257819</v>
      </c>
      <c r="K432" s="13" t="n">
        <v>0</v>
      </c>
      <c r="L432" s="13" t="n">
        <v>0</v>
      </c>
      <c r="M432" s="13" t="n">
        <v>0.0300674164657627</v>
      </c>
      <c r="N432" s="13" t="n">
        <v>0.0420943830520678</v>
      </c>
      <c r="O432" s="13" t="n">
        <v>0</v>
      </c>
      <c r="P432" s="13" t="n">
        <v>0</v>
      </c>
      <c r="Q432" s="14" t="n">
        <v>0.0420943830520678</v>
      </c>
      <c r="R432" s="14" t="n">
        <v>0.0300674164657627</v>
      </c>
      <c r="S432" s="13" t="n">
        <v>0.583333333333333</v>
      </c>
      <c r="T432" s="13" t="n">
        <v>1.4</v>
      </c>
      <c r="U432" s="15" t="s">
        <v>44</v>
      </c>
      <c r="W432" s="16" t="n">
        <v>-37972.3720434301</v>
      </c>
      <c r="X432" s="16" t="n">
        <f aca="false">-W432/(8.314*D432)</f>
        <v>2.57144989810565</v>
      </c>
      <c r="Y432" s="5" t="n">
        <f aca="false">X432+C432/4 - LN(AN432)</f>
        <v>2.06497766148443</v>
      </c>
      <c r="Z432" s="6" t="n">
        <f aca="false">EXP(Y432)</f>
        <v>7.88512175377247</v>
      </c>
      <c r="AA432" s="8" t="n">
        <v>0</v>
      </c>
      <c r="AB432" s="8" t="n">
        <v>0.0708381968458985</v>
      </c>
      <c r="AC432" s="8" t="n">
        <v>0.0858644810253315</v>
      </c>
      <c r="AD432" s="8" t="n">
        <v>0.653838508353121</v>
      </c>
      <c r="AE432" s="8" t="n">
        <v>0</v>
      </c>
      <c r="AF432" s="8" t="n">
        <v>0.117297014257819</v>
      </c>
      <c r="AG432" s="8" t="n">
        <v>0</v>
      </c>
      <c r="AH432" s="8" t="n">
        <v>0</v>
      </c>
      <c r="AI432" s="17" t="n">
        <f aca="false">R432</f>
        <v>0.0300674164657627</v>
      </c>
      <c r="AJ432" s="17" t="n">
        <f aca="false">Q432</f>
        <v>0.0420943830520678</v>
      </c>
      <c r="AK432" s="8" t="n">
        <v>0</v>
      </c>
      <c r="AL432" s="8" t="n">
        <v>0</v>
      </c>
      <c r="AM432" s="17" t="n">
        <v>-37972.3720434301</v>
      </c>
      <c r="AN432" s="9" t="n">
        <f aca="false">AJ432/AI432</f>
        <v>1.4</v>
      </c>
      <c r="AO432" s="8" t="n">
        <f aca="false">AI432-AJ432</f>
        <v>-0.0120269665863051</v>
      </c>
      <c r="AP432" s="8" t="n">
        <f aca="false">AA432*$BA$3+AB432*$AW$3+AC432*$AY$3+AD432*$AX$3+AE432*$BB$3+AF432*$AZ$3+AG432*BD433</f>
        <v>4567.96897696478</v>
      </c>
      <c r="AQ432" s="8" t="n">
        <f aca="false">AP432/(D432*8.314)</f>
        <v>0.309338151088672</v>
      </c>
      <c r="AR432" s="8" t="n">
        <f aca="false">('[1]Sheet1 (4)'!AO432*$BE$3)/(8.314*'[1]Sheet1 (4)'!D432)</f>
        <v>0.0115737023567519</v>
      </c>
      <c r="AS432" s="8" t="n">
        <f aca="false">AQ432+AR432</f>
        <v>0.320911853445424</v>
      </c>
      <c r="AT432" s="11" t="n">
        <f aca="false">EXP(AS432)</f>
        <v>1.37838407573154</v>
      </c>
      <c r="AU432" s="8" t="n">
        <v>2.13801650486903</v>
      </c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8" t="n">
        <v>0.759878532343419</v>
      </c>
    </row>
    <row r="433" customFormat="false" ht="13.8" hidden="false" customHeight="false" outlineLevel="0" collapsed="false">
      <c r="A433" s="3" t="n">
        <v>167</v>
      </c>
      <c r="B433" s="13" t="n">
        <v>0.0001</v>
      </c>
      <c r="C433" s="13" t="n">
        <v>-0.68</v>
      </c>
      <c r="D433" s="13" t="n">
        <v>1774.15</v>
      </c>
      <c r="E433" s="13" t="n">
        <v>0</v>
      </c>
      <c r="F433" s="13" t="n">
        <v>0.128410907149553</v>
      </c>
      <c r="G433" s="13" t="n">
        <v>0.156703712801183</v>
      </c>
      <c r="H433" s="13" t="n">
        <v>0.427379283809878</v>
      </c>
      <c r="I433" s="13" t="n">
        <v>0</v>
      </c>
      <c r="J433" s="13" t="n">
        <v>0.215225048010685</v>
      </c>
      <c r="K433" s="13" t="n">
        <v>0.000141154319075708</v>
      </c>
      <c r="L433" s="13" t="n">
        <v>0</v>
      </c>
      <c r="M433" s="13" t="n">
        <v>0.0251358515364549</v>
      </c>
      <c r="N433" s="13" t="n">
        <v>0.0470040423731706</v>
      </c>
      <c r="O433" s="13" t="n">
        <v>0</v>
      </c>
      <c r="P433" s="13" t="n">
        <v>0</v>
      </c>
      <c r="Q433" s="14" t="n">
        <v>0.0470040423731706</v>
      </c>
      <c r="R433" s="14" t="n">
        <v>0.0251358515364549</v>
      </c>
      <c r="S433" s="13" t="n">
        <v>0.651567944250871</v>
      </c>
      <c r="T433" s="13" t="n">
        <v>1.87</v>
      </c>
      <c r="U433" s="15" t="s">
        <v>44</v>
      </c>
      <c r="W433" s="16" t="n">
        <v>-37938.6725056044</v>
      </c>
      <c r="X433" s="16" t="n">
        <f aca="false">-W433/(8.314*D433)</f>
        <v>2.57206402401893</v>
      </c>
      <c r="Y433" s="5" t="n">
        <f aca="false">X433+C433/4 - LN(AN433)</f>
        <v>1.77612559315243</v>
      </c>
      <c r="Z433" s="6" t="n">
        <f aca="false">EXP(Y433)</f>
        <v>5.90692619147619</v>
      </c>
      <c r="AA433" s="8" t="n">
        <v>0</v>
      </c>
      <c r="AB433" s="8" t="n">
        <v>0.128410907149553</v>
      </c>
      <c r="AC433" s="8" t="n">
        <v>0.156703712801183</v>
      </c>
      <c r="AD433" s="8" t="n">
        <v>0.427379283809878</v>
      </c>
      <c r="AE433" s="8" t="n">
        <v>0</v>
      </c>
      <c r="AF433" s="8" t="n">
        <v>0.215225048010685</v>
      </c>
      <c r="AG433" s="8" t="n">
        <v>0.000141154319075708</v>
      </c>
      <c r="AH433" s="8" t="n">
        <v>0</v>
      </c>
      <c r="AI433" s="17" t="n">
        <f aca="false">R433</f>
        <v>0.0251358515364549</v>
      </c>
      <c r="AJ433" s="17" t="n">
        <f aca="false">Q433</f>
        <v>0.0470040423731706</v>
      </c>
      <c r="AK433" s="8" t="n">
        <v>0</v>
      </c>
      <c r="AL433" s="8" t="n">
        <v>0</v>
      </c>
      <c r="AM433" s="17" t="n">
        <v>-37938.6725056044</v>
      </c>
      <c r="AN433" s="9" t="n">
        <f aca="false">AJ433/AI433</f>
        <v>1.87</v>
      </c>
      <c r="AO433" s="8" t="n">
        <f aca="false">AI433-AJ433</f>
        <v>-0.0218681908367157</v>
      </c>
      <c r="AP433" s="8" t="n">
        <f aca="false">AA433*$BA$3+AB433*$AW$3+AC433*$AY$3+AD433*$AX$3+AE433*$BB$3+AF433*$AZ$3+AG433*BD434</f>
        <v>4685.64970665661</v>
      </c>
      <c r="AQ433" s="8" t="n">
        <f aca="false">AP433/(D433*8.314)</f>
        <v>0.317665069537317</v>
      </c>
      <c r="AR433" s="8" t="n">
        <f aca="false">('[1]Sheet1 (4)'!AO433*$BE$3)/(8.314*'[1]Sheet1 (4)'!D433)</f>
        <v>0.02106776011649</v>
      </c>
      <c r="AS433" s="8" t="n">
        <f aca="false">AQ433+AR433</f>
        <v>0.338732829653807</v>
      </c>
      <c r="AT433" s="11" t="n">
        <f aca="false">EXP(AS433)</f>
        <v>1.40316841013929</v>
      </c>
      <c r="AU433" s="8" t="n">
        <v>1.61472300011456</v>
      </c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8" t="n">
        <v>0.479163425006976</v>
      </c>
    </row>
    <row r="434" customFormat="false" ht="13.8" hidden="false" customHeight="false" outlineLevel="0" collapsed="false">
      <c r="A434" s="3" t="n">
        <v>168</v>
      </c>
      <c r="B434" s="13" t="n">
        <v>0.0001</v>
      </c>
      <c r="C434" s="13" t="n">
        <v>-0.68</v>
      </c>
      <c r="D434" s="13" t="n">
        <v>1774.15</v>
      </c>
      <c r="E434" s="13" t="n">
        <v>0</v>
      </c>
      <c r="F434" s="13" t="n">
        <v>0.0756708088229703</v>
      </c>
      <c r="G434" s="13" t="n">
        <v>0.089770656501783</v>
      </c>
      <c r="H434" s="13" t="n">
        <v>0.627906711509754</v>
      </c>
      <c r="I434" s="13" t="n">
        <v>0</v>
      </c>
      <c r="J434" s="13" t="n">
        <v>0.123887687835341</v>
      </c>
      <c r="K434" s="13" t="n">
        <v>0</v>
      </c>
      <c r="L434" s="13" t="n">
        <v>0</v>
      </c>
      <c r="M434" s="13" t="n">
        <v>0.0343419648672829</v>
      </c>
      <c r="N434" s="13" t="n">
        <v>0.0484221704628688</v>
      </c>
      <c r="O434" s="13" t="n">
        <v>0</v>
      </c>
      <c r="P434" s="13" t="n">
        <v>0</v>
      </c>
      <c r="Q434" s="14" t="n">
        <v>0.0484221704628688</v>
      </c>
      <c r="R434" s="14" t="n">
        <v>0.0343419648672829</v>
      </c>
      <c r="S434" s="13" t="n">
        <v>0.5850622406639</v>
      </c>
      <c r="T434" s="13" t="n">
        <v>1.41</v>
      </c>
      <c r="U434" s="15" t="s">
        <v>44</v>
      </c>
      <c r="W434" s="16" t="n">
        <v>-37938.6725056044</v>
      </c>
      <c r="X434" s="16" t="n">
        <f aca="false">-W434/(8.314*D434)</f>
        <v>2.57206402401893</v>
      </c>
      <c r="Y434" s="5" t="n">
        <f aca="false">X434+C434/4 - LN(AN434)</f>
        <v>2.05847431962885</v>
      </c>
      <c r="Z434" s="6" t="n">
        <f aca="false">EXP(Y434)</f>
        <v>7.83400849507836</v>
      </c>
      <c r="AA434" s="8" t="n">
        <v>0</v>
      </c>
      <c r="AB434" s="8" t="n">
        <v>0.0756708088229703</v>
      </c>
      <c r="AC434" s="8" t="n">
        <v>0.089770656501783</v>
      </c>
      <c r="AD434" s="8" t="n">
        <v>0.627906711509754</v>
      </c>
      <c r="AE434" s="8" t="n">
        <v>0</v>
      </c>
      <c r="AF434" s="8" t="n">
        <v>0.123887687835341</v>
      </c>
      <c r="AG434" s="8" t="n">
        <v>0</v>
      </c>
      <c r="AH434" s="8" t="n">
        <v>0</v>
      </c>
      <c r="AI434" s="17" t="n">
        <f aca="false">R434</f>
        <v>0.0343419648672829</v>
      </c>
      <c r="AJ434" s="17" t="n">
        <f aca="false">Q434</f>
        <v>0.0484221704628688</v>
      </c>
      <c r="AK434" s="8" t="n">
        <v>0</v>
      </c>
      <c r="AL434" s="8" t="n">
        <v>0</v>
      </c>
      <c r="AM434" s="17" t="n">
        <v>-37938.6725056044</v>
      </c>
      <c r="AN434" s="9" t="n">
        <f aca="false">AJ434/AI434</f>
        <v>1.41</v>
      </c>
      <c r="AO434" s="8" t="n">
        <f aca="false">AI434-AJ434</f>
        <v>-0.0140802055955859</v>
      </c>
      <c r="AP434" s="8" t="n">
        <f aca="false">AA434*$BA$3+AB434*$AW$3+AC434*$AY$3+AD434*$AX$3+AE434*$BB$3+AF434*$AZ$3+AG434*BD435</f>
        <v>4557.18605055736</v>
      </c>
      <c r="AQ434" s="8" t="n">
        <f aca="false">AP434/(D434*8.314)</f>
        <v>0.308955836282041</v>
      </c>
      <c r="AR434" s="8" t="n">
        <f aca="false">('[1]Sheet1 (4)'!AO434*$BE$3)/(8.314*'[1]Sheet1 (4)'!D434)</f>
        <v>0.0135648346995684</v>
      </c>
      <c r="AS434" s="8" t="n">
        <f aca="false">AQ434+AR434</f>
        <v>0.322520670981609</v>
      </c>
      <c r="AT434" s="11" t="n">
        <f aca="false">EXP(AS434)</f>
        <v>1.38060342899271</v>
      </c>
      <c r="AU434" s="8" t="n">
        <v>2.14151206398172</v>
      </c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8" t="n">
        <v>0.761512151483395</v>
      </c>
    </row>
    <row r="435" customFormat="false" ht="13.8" hidden="false" customHeight="false" outlineLevel="0" collapsed="false">
      <c r="A435" s="3" t="n">
        <v>169</v>
      </c>
      <c r="B435" s="13" t="n">
        <v>0.0001</v>
      </c>
      <c r="C435" s="13" t="n">
        <v>-0.68</v>
      </c>
      <c r="D435" s="13" t="n">
        <v>1724.15</v>
      </c>
      <c r="E435" s="13" t="n">
        <v>0</v>
      </c>
      <c r="F435" s="13" t="n">
        <v>0.127938821524352</v>
      </c>
      <c r="G435" s="13" t="n">
        <v>0.157257444095321</v>
      </c>
      <c r="H435" s="13" t="n">
        <v>0.428153559844344</v>
      </c>
      <c r="I435" s="13" t="n">
        <v>0</v>
      </c>
      <c r="J435" s="13" t="n">
        <v>0.216988750162447</v>
      </c>
      <c r="K435" s="13" t="n">
        <v>0.00014125492312759</v>
      </c>
      <c r="L435" s="13" t="n">
        <v>0</v>
      </c>
      <c r="M435" s="13" t="n">
        <v>0.0195776314982846</v>
      </c>
      <c r="N435" s="13" t="n">
        <v>0.049942537952124</v>
      </c>
      <c r="O435" s="13" t="n">
        <v>0</v>
      </c>
      <c r="P435" s="13" t="n">
        <v>0</v>
      </c>
      <c r="Q435" s="14" t="n">
        <v>0.049942537952124</v>
      </c>
      <c r="R435" s="14" t="n">
        <v>0.0195776314982846</v>
      </c>
      <c r="S435" s="13" t="n">
        <v>0.718389186144748</v>
      </c>
      <c r="T435" s="13" t="n">
        <v>2.551</v>
      </c>
      <c r="U435" s="15" t="s">
        <v>44</v>
      </c>
      <c r="W435" s="16" t="n">
        <v>-37079.907489566</v>
      </c>
      <c r="X435" s="16" t="n">
        <f aca="false">-W435/(8.314*D435)</f>
        <v>2.58674474387511</v>
      </c>
      <c r="Y435" s="5" t="n">
        <f aca="false">X435+C435/4 - LN(AN435)</f>
        <v>1.48025930471544</v>
      </c>
      <c r="Z435" s="6" t="n">
        <f aca="false">EXP(Y435)</f>
        <v>4.39408494014974</v>
      </c>
      <c r="AA435" s="8" t="n">
        <v>0</v>
      </c>
      <c r="AB435" s="8" t="n">
        <v>0.127938821524352</v>
      </c>
      <c r="AC435" s="8" t="n">
        <v>0.157257444095321</v>
      </c>
      <c r="AD435" s="8" t="n">
        <v>0.428153559844344</v>
      </c>
      <c r="AE435" s="8" t="n">
        <v>0</v>
      </c>
      <c r="AF435" s="8" t="n">
        <v>0.216988750162447</v>
      </c>
      <c r="AG435" s="8" t="n">
        <v>0.00014125492312759</v>
      </c>
      <c r="AH435" s="8" t="n">
        <v>0</v>
      </c>
      <c r="AI435" s="17" t="n">
        <f aca="false">R435</f>
        <v>0.0195776314982846</v>
      </c>
      <c r="AJ435" s="17" t="n">
        <f aca="false">Q435</f>
        <v>0.049942537952124</v>
      </c>
      <c r="AK435" s="8" t="n">
        <v>0</v>
      </c>
      <c r="AL435" s="8" t="n">
        <v>0</v>
      </c>
      <c r="AM435" s="17" t="n">
        <v>-37079.907489566</v>
      </c>
      <c r="AN435" s="9" t="n">
        <f aca="false">AJ435/AI435</f>
        <v>2.551</v>
      </c>
      <c r="AO435" s="8" t="n">
        <f aca="false">AI435-AJ435</f>
        <v>-0.0303649064538394</v>
      </c>
      <c r="AP435" s="8" t="n">
        <f aca="false">AA435*$BA$3+AB435*$AW$3+AC435*$AY$3+AD435*$AX$3+AE435*$BB$3+AF435*$AZ$3+AG435*BD436</f>
        <v>4576.98801052369</v>
      </c>
      <c r="AQ435" s="8" t="n">
        <f aca="false">AP435/(D435*8.314)</f>
        <v>0.319296904457841</v>
      </c>
      <c r="AR435" s="8" t="n">
        <f aca="false">('[1]Sheet1 (4)'!AO435*$BE$3)/(8.314*'[1]Sheet1 (4)'!D435)</f>
        <v>0.0301018194221316</v>
      </c>
      <c r="AS435" s="8" t="n">
        <f aca="false">AQ435+AR435</f>
        <v>0.349398723879973</v>
      </c>
      <c r="AT435" s="11" t="n">
        <f aca="false">EXP(AS435)</f>
        <v>1.41821455363203</v>
      </c>
      <c r="AU435" s="8" t="n">
        <v>1.48665524238681</v>
      </c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8" t="n">
        <v>0.396528792841159</v>
      </c>
    </row>
    <row r="436" customFormat="false" ht="13.8" hidden="false" customHeight="false" outlineLevel="0" collapsed="false">
      <c r="A436" s="3" t="n">
        <v>170</v>
      </c>
      <c r="B436" s="13" t="n">
        <v>0.0001</v>
      </c>
      <c r="C436" s="13" t="n">
        <v>-0.68</v>
      </c>
      <c r="D436" s="13" t="n">
        <v>1724.15</v>
      </c>
      <c r="E436" s="13" t="n">
        <v>0</v>
      </c>
      <c r="F436" s="13" t="n">
        <v>0.119237931083722</v>
      </c>
      <c r="G436" s="13" t="n">
        <v>0.143850261686051</v>
      </c>
      <c r="H436" s="13" t="n">
        <v>0.396872391308218</v>
      </c>
      <c r="I436" s="13" t="n">
        <v>0</v>
      </c>
      <c r="J436" s="13" t="n">
        <v>0.197611068052193</v>
      </c>
      <c r="K436" s="13" t="n">
        <v>0.0708093446069242</v>
      </c>
      <c r="L436" s="13" t="n">
        <v>0</v>
      </c>
      <c r="M436" s="13" t="n">
        <v>0.0208801758783941</v>
      </c>
      <c r="N436" s="13" t="n">
        <v>0.0507388273844976</v>
      </c>
      <c r="O436" s="13" t="n">
        <v>0</v>
      </c>
      <c r="P436" s="13" t="n">
        <v>0</v>
      </c>
      <c r="Q436" s="14" t="n">
        <v>0.0507388273844976</v>
      </c>
      <c r="R436" s="14" t="n">
        <v>0.0208801758783941</v>
      </c>
      <c r="S436" s="13" t="n">
        <v>0.708454810495627</v>
      </c>
      <c r="T436" s="13" t="n">
        <v>2.43</v>
      </c>
      <c r="U436" s="15" t="s">
        <v>44</v>
      </c>
      <c r="W436" s="16" t="n">
        <v>-37079.907489566</v>
      </c>
      <c r="X436" s="16" t="n">
        <f aca="false">-W436/(8.314*D436)</f>
        <v>2.58674474387511</v>
      </c>
      <c r="Y436" s="5" t="n">
        <f aca="false">X436+C436/4 - LN(AN436)</f>
        <v>1.52885348652266</v>
      </c>
      <c r="Z436" s="6" t="n">
        <f aca="false">EXP(Y436)</f>
        <v>4.6128850544535</v>
      </c>
      <c r="AA436" s="8" t="n">
        <v>0</v>
      </c>
      <c r="AB436" s="8" t="n">
        <v>0.119237931083722</v>
      </c>
      <c r="AC436" s="8" t="n">
        <v>0.143850261686051</v>
      </c>
      <c r="AD436" s="8" t="n">
        <v>0.396872391308218</v>
      </c>
      <c r="AE436" s="8" t="n">
        <v>0</v>
      </c>
      <c r="AF436" s="8" t="n">
        <v>0.197611068052193</v>
      </c>
      <c r="AG436" s="8" t="n">
        <v>0.0708093446069242</v>
      </c>
      <c r="AH436" s="8" t="n">
        <v>0</v>
      </c>
      <c r="AI436" s="17" t="n">
        <f aca="false">R436</f>
        <v>0.0208801758783941</v>
      </c>
      <c r="AJ436" s="17" t="n">
        <f aca="false">Q436</f>
        <v>0.0507388273844976</v>
      </c>
      <c r="AK436" s="8" t="n">
        <v>0</v>
      </c>
      <c r="AL436" s="8" t="n">
        <v>0</v>
      </c>
      <c r="AM436" s="17" t="n">
        <v>-37079.907489566</v>
      </c>
      <c r="AN436" s="9" t="n">
        <f aca="false">AJ436/AI436</f>
        <v>2.43</v>
      </c>
      <c r="AO436" s="8" t="n">
        <f aca="false">AI436-AJ436</f>
        <v>-0.0298586515061035</v>
      </c>
      <c r="AP436" s="8" t="n">
        <f aca="false">AA436*$BA$3+AB436*$AW$3+AC436*$AY$3+AD436*$AX$3+AE436*$BB$3+AF436*$AZ$3+AG436*BD437</f>
        <v>4413.26171499613</v>
      </c>
      <c r="AQ436" s="8" t="n">
        <f aca="false">AP436/(D436*8.314)</f>
        <v>0.307875135552155</v>
      </c>
      <c r="AR436" s="8" t="n">
        <f aca="false">('[1]Sheet1 (4)'!AO436*$BE$3)/(8.314*'[1]Sheet1 (4)'!D436)</f>
        <v>0.029599950758664</v>
      </c>
      <c r="AS436" s="8" t="n">
        <f aca="false">AQ436+AR436</f>
        <v>0.337475086310819</v>
      </c>
      <c r="AT436" s="11" t="n">
        <f aca="false">EXP(AS436)</f>
        <v>1.40140469379609</v>
      </c>
      <c r="AU436" s="8" t="n">
        <v>1.56068210836574</v>
      </c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8" t="n">
        <v>0.445122974648378</v>
      </c>
    </row>
    <row r="437" customFormat="false" ht="13.8" hidden="false" customHeight="false" outlineLevel="0" collapsed="false">
      <c r="A437" s="3" t="n">
        <v>171</v>
      </c>
      <c r="B437" s="13" t="n">
        <v>0.0001</v>
      </c>
      <c r="C437" s="13" t="n">
        <v>-0.68</v>
      </c>
      <c r="D437" s="13" t="n">
        <v>1724.15</v>
      </c>
      <c r="E437" s="13" t="n">
        <v>0</v>
      </c>
      <c r="F437" s="13" t="n">
        <v>0.1070907482726</v>
      </c>
      <c r="G437" s="13" t="n">
        <v>0.130134680220176</v>
      </c>
      <c r="H437" s="13" t="n">
        <v>0.357990531898392</v>
      </c>
      <c r="I437" s="13" t="n">
        <v>0</v>
      </c>
      <c r="J437" s="13" t="n">
        <v>0.180126069544962</v>
      </c>
      <c r="K437" s="13" t="n">
        <v>0.149826676763327</v>
      </c>
      <c r="L437" s="13" t="n">
        <v>0</v>
      </c>
      <c r="M437" s="13" t="n">
        <v>0.0228841875536825</v>
      </c>
      <c r="N437" s="13" t="n">
        <v>0.0519471057468593</v>
      </c>
      <c r="O437" s="13" t="n">
        <v>0</v>
      </c>
      <c r="P437" s="13" t="n">
        <v>0</v>
      </c>
      <c r="Q437" s="14" t="n">
        <v>0.0519471057468593</v>
      </c>
      <c r="R437" s="14" t="n">
        <v>0.0228841875536825</v>
      </c>
      <c r="S437" s="13" t="n">
        <v>0.694189602446483</v>
      </c>
      <c r="T437" s="13" t="n">
        <v>2.27</v>
      </c>
      <c r="U437" s="15" t="s">
        <v>44</v>
      </c>
      <c r="W437" s="16" t="n">
        <v>-37079.907489566</v>
      </c>
      <c r="X437" s="16" t="n">
        <f aca="false">-W437/(8.314*D437)</f>
        <v>2.58674474387511</v>
      </c>
      <c r="Y437" s="5" t="n">
        <f aca="false">X437+C437/4 - LN(AN437)</f>
        <v>1.5969649123818</v>
      </c>
      <c r="Z437" s="6" t="n">
        <f aca="false">EXP(Y437)</f>
        <v>4.93802232701409</v>
      </c>
      <c r="AA437" s="8" t="n">
        <v>0</v>
      </c>
      <c r="AB437" s="8" t="n">
        <v>0.1070907482726</v>
      </c>
      <c r="AC437" s="8" t="n">
        <v>0.130134680220176</v>
      </c>
      <c r="AD437" s="8" t="n">
        <v>0.357990531898392</v>
      </c>
      <c r="AE437" s="8" t="n">
        <v>0</v>
      </c>
      <c r="AF437" s="8" t="n">
        <v>0.180126069544962</v>
      </c>
      <c r="AG437" s="8" t="n">
        <v>0.149826676763327</v>
      </c>
      <c r="AH437" s="8" t="n">
        <v>0</v>
      </c>
      <c r="AI437" s="17" t="n">
        <f aca="false">R437</f>
        <v>0.0228841875536825</v>
      </c>
      <c r="AJ437" s="17" t="n">
        <f aca="false">Q437</f>
        <v>0.0519471057468593</v>
      </c>
      <c r="AK437" s="8" t="n">
        <v>0</v>
      </c>
      <c r="AL437" s="8" t="n">
        <v>0</v>
      </c>
      <c r="AM437" s="17" t="n">
        <v>-37079.907489566</v>
      </c>
      <c r="AN437" s="9" t="n">
        <f aca="false">AJ437/AI437</f>
        <v>2.27</v>
      </c>
      <c r="AO437" s="8" t="n">
        <f aca="false">AI437-AJ437</f>
        <v>-0.0290629181931768</v>
      </c>
      <c r="AP437" s="8" t="n">
        <f aca="false">AA437*$BA$3+AB437*$AW$3+AC437*$AY$3+AD437*$AX$3+AE437*$BB$3+AF437*$AZ$3+AG437*BD438</f>
        <v>3855.44491784018</v>
      </c>
      <c r="AQ437" s="8" t="n">
        <f aca="false">AP437/(D437*8.314)</f>
        <v>0.268961077622144</v>
      </c>
      <c r="AR437" s="8" t="n">
        <f aca="false">('[1]Sheet1 (4)'!AO437*$BE$3)/(8.314*'[1]Sheet1 (4)'!D437)</f>
        <v>0.0288111118228251</v>
      </c>
      <c r="AS437" s="8" t="n">
        <f aca="false">AQ437+AR437</f>
        <v>0.297772189444969</v>
      </c>
      <c r="AT437" s="11" t="n">
        <f aca="false">EXP(AS437)</f>
        <v>1.34685492515955</v>
      </c>
      <c r="AU437" s="8" t="n">
        <v>1.670686133625</v>
      </c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8" t="n">
        <v>0.513234400507522</v>
      </c>
    </row>
    <row r="438" customFormat="false" ht="13.8" hidden="false" customHeight="false" outlineLevel="0" collapsed="false">
      <c r="A438" s="3" t="n">
        <v>172</v>
      </c>
      <c r="B438" s="13" t="n">
        <v>0.0001</v>
      </c>
      <c r="C438" s="13" t="n">
        <v>-0.68</v>
      </c>
      <c r="D438" s="13" t="n">
        <v>1724.15</v>
      </c>
      <c r="E438" s="13" t="n">
        <v>0</v>
      </c>
      <c r="F438" s="13" t="n">
        <v>0.0970352097863383</v>
      </c>
      <c r="G438" s="13" t="n">
        <v>0.116390192232703</v>
      </c>
      <c r="H438" s="13" t="n">
        <v>0.320711377404575</v>
      </c>
      <c r="I438" s="13" t="n">
        <v>0</v>
      </c>
      <c r="J438" s="13" t="n">
        <v>0.162778934983597</v>
      </c>
      <c r="K438" s="13" t="n">
        <v>0.225530636249994</v>
      </c>
      <c r="L438" s="13" t="n">
        <v>0</v>
      </c>
      <c r="M438" s="13" t="n">
        <v>0.0248569388919207</v>
      </c>
      <c r="N438" s="13" t="n">
        <v>0.0526967104508718</v>
      </c>
      <c r="O438" s="13" t="n">
        <v>0</v>
      </c>
      <c r="P438" s="13" t="n">
        <v>0</v>
      </c>
      <c r="Q438" s="14" t="n">
        <v>0.0526967104508718</v>
      </c>
      <c r="R438" s="14" t="n">
        <v>0.0248569388919207</v>
      </c>
      <c r="S438" s="13" t="n">
        <v>0.679487179487179</v>
      </c>
      <c r="T438" s="13" t="n">
        <v>2.12</v>
      </c>
      <c r="U438" s="15" t="s">
        <v>44</v>
      </c>
      <c r="W438" s="16" t="n">
        <v>-37079.907489566</v>
      </c>
      <c r="X438" s="16" t="n">
        <f aca="false">-W438/(8.314*D438)</f>
        <v>2.58674474387511</v>
      </c>
      <c r="Y438" s="5" t="n">
        <f aca="false">X438+C438/4 - LN(AN438)</f>
        <v>1.66532865519119</v>
      </c>
      <c r="Z438" s="6" t="n">
        <f aca="false">EXP(Y438)</f>
        <v>5.28741069920849</v>
      </c>
      <c r="AA438" s="8" t="n">
        <v>0</v>
      </c>
      <c r="AB438" s="8" t="n">
        <v>0.0970352097863383</v>
      </c>
      <c r="AC438" s="8" t="n">
        <v>0.116390192232703</v>
      </c>
      <c r="AD438" s="8" t="n">
        <v>0.320711377404575</v>
      </c>
      <c r="AE438" s="8" t="n">
        <v>0</v>
      </c>
      <c r="AF438" s="8" t="n">
        <v>0.162778934983597</v>
      </c>
      <c r="AG438" s="8" t="n">
        <v>0.225530636249994</v>
      </c>
      <c r="AH438" s="8" t="n">
        <v>0</v>
      </c>
      <c r="AI438" s="17" t="n">
        <f aca="false">R438</f>
        <v>0.0248569388919207</v>
      </c>
      <c r="AJ438" s="17" t="n">
        <f aca="false">Q438</f>
        <v>0.0526967104508718</v>
      </c>
      <c r="AK438" s="8" t="n">
        <v>0</v>
      </c>
      <c r="AL438" s="8" t="n">
        <v>0</v>
      </c>
      <c r="AM438" s="17" t="n">
        <v>-37079.907489566</v>
      </c>
      <c r="AN438" s="9" t="n">
        <f aca="false">AJ438/AI438</f>
        <v>2.12</v>
      </c>
      <c r="AO438" s="8" t="n">
        <f aca="false">AI438-AJ438</f>
        <v>-0.0278397715589511</v>
      </c>
      <c r="AP438" s="8" t="n">
        <f aca="false">AA438*$BA$3+AB438*$AW$3+AC438*$AY$3+AD438*$AX$3+AE438*$BB$3+AF438*$AZ$3+AG438*BD439</f>
        <v>3439.35604122578</v>
      </c>
      <c r="AQ438" s="8" t="n">
        <f aca="false">AP438/(D438*8.314)</f>
        <v>0.239934152059558</v>
      </c>
      <c r="AR438" s="8" t="n">
        <f aca="false">('[1]Sheet1 (4)'!AO438*$BE$3)/(8.314*'[1]Sheet1 (4)'!D438)</f>
        <v>0.0275985627518697</v>
      </c>
      <c r="AS438" s="8" t="n">
        <f aca="false">AQ438+AR438</f>
        <v>0.267532714811428</v>
      </c>
      <c r="AT438" s="11" t="n">
        <f aca="false">EXP(AS438)</f>
        <v>1.30673637877104</v>
      </c>
      <c r="AU438" s="8" t="n">
        <v>1.78889505817394</v>
      </c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8" t="n">
        <v>0.581598143316914</v>
      </c>
    </row>
    <row r="439" customFormat="false" ht="13.8" hidden="false" customHeight="false" outlineLevel="0" collapsed="false">
      <c r="A439" s="3" t="n">
        <v>173</v>
      </c>
      <c r="B439" s="13" t="n">
        <v>0.0001</v>
      </c>
      <c r="C439" s="13" t="n">
        <v>-0.68</v>
      </c>
      <c r="D439" s="13" t="n">
        <v>1724.15</v>
      </c>
      <c r="E439" s="13" t="n">
        <v>0</v>
      </c>
      <c r="F439" s="13" t="n">
        <v>0.072396595948263</v>
      </c>
      <c r="G439" s="13" t="n">
        <v>0.0889156776391983</v>
      </c>
      <c r="H439" s="13" t="n">
        <v>0.644373758663242</v>
      </c>
      <c r="I439" s="13" t="n">
        <v>0</v>
      </c>
      <c r="J439" s="13" t="n">
        <v>0.121360274575689</v>
      </c>
      <c r="K439" s="13" t="n">
        <v>7.36085609035398E-005</v>
      </c>
      <c r="L439" s="13" t="n">
        <v>0</v>
      </c>
      <c r="M439" s="13" t="n">
        <v>0.0253937577047752</v>
      </c>
      <c r="N439" s="13" t="n">
        <v>0.0474863269079295</v>
      </c>
      <c r="O439" s="13" t="n">
        <v>0</v>
      </c>
      <c r="P439" s="13" t="n">
        <v>0</v>
      </c>
      <c r="Q439" s="14" t="n">
        <v>0.0474863269079295</v>
      </c>
      <c r="R439" s="14" t="n">
        <v>0.0253937577047752</v>
      </c>
      <c r="S439" s="13" t="n">
        <v>0.651567944250871</v>
      </c>
      <c r="T439" s="13" t="n">
        <v>1.87</v>
      </c>
      <c r="U439" s="15" t="s">
        <v>44</v>
      </c>
      <c r="W439" s="16" t="n">
        <v>-37079.907489566</v>
      </c>
      <c r="X439" s="16" t="n">
        <f aca="false">-W439/(8.314*D439)</f>
        <v>2.58674474387511</v>
      </c>
      <c r="Y439" s="5" t="n">
        <f aca="false">X439+C439/4 - LN(AN439)</f>
        <v>1.79080631300862</v>
      </c>
      <c r="Z439" s="6" t="n">
        <f aca="false">EXP(Y439)</f>
        <v>5.99428378733797</v>
      </c>
      <c r="AA439" s="8" t="n">
        <v>0</v>
      </c>
      <c r="AB439" s="8" t="n">
        <v>0.072396595948263</v>
      </c>
      <c r="AC439" s="8" t="n">
        <v>0.0889156776391983</v>
      </c>
      <c r="AD439" s="8" t="n">
        <v>0.644373758663242</v>
      </c>
      <c r="AE439" s="8" t="n">
        <v>0</v>
      </c>
      <c r="AF439" s="8" t="n">
        <v>0.121360274575689</v>
      </c>
      <c r="AG439" s="8" t="n">
        <v>7.36085609035398E-005</v>
      </c>
      <c r="AH439" s="8" t="n">
        <v>0</v>
      </c>
      <c r="AI439" s="17" t="n">
        <f aca="false">R439</f>
        <v>0.0253937577047752</v>
      </c>
      <c r="AJ439" s="17" t="n">
        <f aca="false">Q439</f>
        <v>0.0474863269079295</v>
      </c>
      <c r="AK439" s="8" t="n">
        <v>0</v>
      </c>
      <c r="AL439" s="8" t="n">
        <v>0</v>
      </c>
      <c r="AM439" s="17" t="n">
        <v>-37079.907489566</v>
      </c>
      <c r="AN439" s="9" t="n">
        <f aca="false">AJ439/AI439</f>
        <v>1.87</v>
      </c>
      <c r="AO439" s="8" t="n">
        <f aca="false">AI439-AJ439</f>
        <v>-0.0220925692031543</v>
      </c>
      <c r="AP439" s="8" t="n">
        <f aca="false">AA439*$BA$3+AB439*$AW$3+AC439*$AY$3+AD439*$AX$3+AE439*$BB$3+AF439*$AZ$3+AG439*BD440</f>
        <v>4520.12554920414</v>
      </c>
      <c r="AQ439" s="8" t="n">
        <f aca="false">AP439/(D439*8.314)</f>
        <v>0.315330101871197</v>
      </c>
      <c r="AR439" s="8" t="n">
        <f aca="false">('[1]Sheet1 (4)'!AO439*$BE$3)/(8.314*'[1]Sheet1 (4)'!D439)</f>
        <v>0.0219011551949046</v>
      </c>
      <c r="AS439" s="8" t="n">
        <f aca="false">AQ439+AR439</f>
        <v>0.337231257066102</v>
      </c>
      <c r="AT439" s="11" t="n">
        <f aca="false">EXP(AS439)</f>
        <v>1.40106303200332</v>
      </c>
      <c r="AU439" s="8" t="n">
        <v>2.02805215151271</v>
      </c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8" t="n">
        <v>0.707075801134341</v>
      </c>
    </row>
    <row r="440" customFormat="false" ht="13.8" hidden="false" customHeight="false" outlineLevel="0" collapsed="false">
      <c r="A440" s="3" t="n">
        <v>174</v>
      </c>
      <c r="B440" s="13" t="n">
        <v>0.0001</v>
      </c>
      <c r="C440" s="13" t="n">
        <v>-0.68</v>
      </c>
      <c r="D440" s="13" t="n">
        <v>1724.15</v>
      </c>
      <c r="E440" s="13" t="n">
        <v>0</v>
      </c>
      <c r="F440" s="13" t="n">
        <v>0.0635880930064851</v>
      </c>
      <c r="G440" s="13" t="n">
        <v>0.0772305412871454</v>
      </c>
      <c r="H440" s="13" t="n">
        <v>0.565296088960565</v>
      </c>
      <c r="I440" s="13" t="n">
        <v>0</v>
      </c>
      <c r="J440" s="13" t="n">
        <v>0.105943407384244</v>
      </c>
      <c r="K440" s="13" t="n">
        <v>0.112563782422605</v>
      </c>
      <c r="L440" s="13" t="n">
        <v>0</v>
      </c>
      <c r="M440" s="13" t="n">
        <v>0.0276110208567603</v>
      </c>
      <c r="N440" s="13" t="n">
        <v>0.0477670660821954</v>
      </c>
      <c r="O440" s="13" t="n">
        <v>0</v>
      </c>
      <c r="P440" s="13" t="n">
        <v>0</v>
      </c>
      <c r="Q440" s="14" t="n">
        <v>0.0477670660821954</v>
      </c>
      <c r="R440" s="14" t="n">
        <v>0.0276110208567603</v>
      </c>
      <c r="S440" s="13" t="n">
        <v>0.633699633699634</v>
      </c>
      <c r="T440" s="13" t="n">
        <v>1.73</v>
      </c>
      <c r="U440" s="15" t="s">
        <v>44</v>
      </c>
      <c r="W440" s="16" t="n">
        <v>-37079.907489566</v>
      </c>
      <c r="X440" s="16" t="n">
        <f aca="false">-W440/(8.314*D440)</f>
        <v>2.58674474387511</v>
      </c>
      <c r="Y440" s="5" t="n">
        <f aca="false">X440+C440/4 - LN(AN440)</f>
        <v>1.86862333536542</v>
      </c>
      <c r="Z440" s="6" t="n">
        <f aca="false">EXP(Y440)</f>
        <v>6.47937033660229</v>
      </c>
      <c r="AA440" s="8" t="n">
        <v>0</v>
      </c>
      <c r="AB440" s="8" t="n">
        <v>0.0635880930064851</v>
      </c>
      <c r="AC440" s="8" t="n">
        <v>0.0772305412871454</v>
      </c>
      <c r="AD440" s="8" t="n">
        <v>0.565296088960565</v>
      </c>
      <c r="AE440" s="8" t="n">
        <v>0</v>
      </c>
      <c r="AF440" s="8" t="n">
        <v>0.105943407384244</v>
      </c>
      <c r="AG440" s="8" t="n">
        <v>0.112563782422605</v>
      </c>
      <c r="AH440" s="8" t="n">
        <v>0</v>
      </c>
      <c r="AI440" s="17" t="n">
        <f aca="false">R440</f>
        <v>0.0276110208567603</v>
      </c>
      <c r="AJ440" s="17" t="n">
        <f aca="false">Q440</f>
        <v>0.0477670660821954</v>
      </c>
      <c r="AK440" s="8" t="n">
        <v>0</v>
      </c>
      <c r="AL440" s="8" t="n">
        <v>0</v>
      </c>
      <c r="AM440" s="17" t="n">
        <v>-37079.907489566</v>
      </c>
      <c r="AN440" s="9" t="n">
        <f aca="false">AJ440/AI440</f>
        <v>1.73</v>
      </c>
      <c r="AO440" s="8" t="n">
        <f aca="false">AI440-AJ440</f>
        <v>-0.0201560452254351</v>
      </c>
      <c r="AP440" s="8" t="n">
        <f aca="false">AA440*$BA$3+AB440*$AW$3+AC440*$AY$3+AD440*$AX$3+AE440*$BB$3+AF440*$AZ$3+AG440*BD441</f>
        <v>3969.40291463767</v>
      </c>
      <c r="AQ440" s="8" t="n">
        <f aca="false">AP440/(D440*8.314)</f>
        <v>0.276910942365507</v>
      </c>
      <c r="AR440" s="8" t="n">
        <f aca="false">('[1]Sheet1 (4)'!AO440*$BE$3)/(8.314*'[1]Sheet1 (4)'!D440)</f>
        <v>0.0199814096105555</v>
      </c>
      <c r="AS440" s="8" t="n">
        <f aca="false">AQ440+AR440</f>
        <v>0.296892351976063</v>
      </c>
      <c r="AT440" s="11" t="n">
        <f aca="false">EXP(AS440)</f>
        <v>1.34567043288797</v>
      </c>
      <c r="AU440" s="8" t="n">
        <v>2.19217197880274</v>
      </c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8" t="n">
        <v>0.784892823491144</v>
      </c>
    </row>
    <row r="441" customFormat="false" ht="13.8" hidden="false" customHeight="false" outlineLevel="0" collapsed="false">
      <c r="A441" s="3" t="n">
        <v>175</v>
      </c>
      <c r="B441" s="13" t="n">
        <v>0.0001</v>
      </c>
      <c r="C441" s="13" t="n">
        <v>-0.68</v>
      </c>
      <c r="D441" s="13" t="n">
        <v>1724.15</v>
      </c>
      <c r="E441" s="13" t="n">
        <v>0</v>
      </c>
      <c r="F441" s="13" t="n">
        <v>0.0567973452093564</v>
      </c>
      <c r="G441" s="13" t="n">
        <v>0.0701800913530004</v>
      </c>
      <c r="H441" s="13" t="n">
        <v>0.490022533249438</v>
      </c>
      <c r="I441" s="13" t="n">
        <v>0</v>
      </c>
      <c r="J441" s="13" t="n">
        <v>0.0982507946857782</v>
      </c>
      <c r="K441" s="13" t="n">
        <v>0.203265166204779</v>
      </c>
      <c r="L441" s="13" t="n">
        <v>0</v>
      </c>
      <c r="M441" s="13" t="n">
        <v>0.0311007898082625</v>
      </c>
      <c r="N441" s="13" t="n">
        <v>0.0503832794893852</v>
      </c>
      <c r="O441" s="13" t="n">
        <v>0</v>
      </c>
      <c r="P441" s="13" t="n">
        <v>0</v>
      </c>
      <c r="Q441" s="14" t="n">
        <v>0.0503832794893852</v>
      </c>
      <c r="R441" s="14" t="n">
        <v>0.0311007898082625</v>
      </c>
      <c r="S441" s="13" t="n">
        <v>0.618320610687023</v>
      </c>
      <c r="T441" s="13" t="n">
        <v>1.62</v>
      </c>
      <c r="U441" s="15" t="s">
        <v>44</v>
      </c>
      <c r="W441" s="16" t="n">
        <v>-37079.907489566</v>
      </c>
      <c r="X441" s="16" t="n">
        <f aca="false">-W441/(8.314*D441)</f>
        <v>2.58674474387511</v>
      </c>
      <c r="Y441" s="5" t="n">
        <f aca="false">X441+C441/4 - LN(AN441)</f>
        <v>1.93431859463082</v>
      </c>
      <c r="Z441" s="6" t="n">
        <f aca="false">EXP(Y441)</f>
        <v>6.91932758168024</v>
      </c>
      <c r="AA441" s="8" t="n">
        <v>0</v>
      </c>
      <c r="AB441" s="8" t="n">
        <v>0.0567973452093564</v>
      </c>
      <c r="AC441" s="8" t="n">
        <v>0.0701800913530004</v>
      </c>
      <c r="AD441" s="8" t="n">
        <v>0.490022533249438</v>
      </c>
      <c r="AE441" s="8" t="n">
        <v>0</v>
      </c>
      <c r="AF441" s="8" t="n">
        <v>0.0982507946857782</v>
      </c>
      <c r="AG441" s="8" t="n">
        <v>0.203265166204779</v>
      </c>
      <c r="AH441" s="8" t="n">
        <v>0</v>
      </c>
      <c r="AI441" s="17" t="n">
        <f aca="false">R441</f>
        <v>0.0311007898082625</v>
      </c>
      <c r="AJ441" s="17" t="n">
        <f aca="false">Q441</f>
        <v>0.0503832794893852</v>
      </c>
      <c r="AK441" s="8" t="n">
        <v>0</v>
      </c>
      <c r="AL441" s="8" t="n">
        <v>0</v>
      </c>
      <c r="AM441" s="17" t="n">
        <v>-37079.907489566</v>
      </c>
      <c r="AN441" s="9" t="n">
        <f aca="false">AJ441/AI441</f>
        <v>1.62</v>
      </c>
      <c r="AO441" s="8" t="n">
        <f aca="false">AI441-AJ441</f>
        <v>-0.0192824896811227</v>
      </c>
      <c r="AP441" s="8" t="n">
        <f aca="false">AA441*$BA$3+AB441*$AW$3+AC441*$AY$3+AD441*$AX$3+AE441*$BB$3+AF441*$AZ$3+AG441*BD442</f>
        <v>3315.48270778984</v>
      </c>
      <c r="AQ441" s="8" t="n">
        <f aca="false">AP441/(D441*8.314)</f>
        <v>0.231292579955802</v>
      </c>
      <c r="AR441" s="8" t="n">
        <f aca="false">('[1]Sheet1 (4)'!AO441*$BE$3)/(8.314*'[1]Sheet1 (4)'!D441)</f>
        <v>0.0191154227091939</v>
      </c>
      <c r="AS441" s="8" t="n">
        <f aca="false">AQ441+AR441</f>
        <v>0.250408002664996</v>
      </c>
      <c r="AT441" s="11" t="n">
        <f aca="false">EXP(AS441)</f>
        <v>1.28454940936761</v>
      </c>
      <c r="AU441" s="8" t="n">
        <v>2.34102316254861</v>
      </c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8" t="n">
        <v>0.850588082756542</v>
      </c>
    </row>
    <row r="442" customFormat="false" ht="13.8" hidden="false" customHeight="false" outlineLevel="0" collapsed="false">
      <c r="A442" s="3" t="n">
        <v>176</v>
      </c>
      <c r="B442" s="13" t="n">
        <v>0.0001</v>
      </c>
      <c r="C442" s="13" t="n">
        <v>-0.68</v>
      </c>
      <c r="D442" s="13" t="n">
        <v>1673.15</v>
      </c>
      <c r="E442" s="13" t="n">
        <v>0</v>
      </c>
      <c r="F442" s="13" t="n">
        <v>0.128816958840875</v>
      </c>
      <c r="G442" s="13" t="n">
        <v>0.156473749372675</v>
      </c>
      <c r="H442" s="13" t="n">
        <v>0.429295801496716</v>
      </c>
      <c r="I442" s="13" t="n">
        <v>0</v>
      </c>
      <c r="J442" s="13" t="n">
        <v>0.216173037641743</v>
      </c>
      <c r="K442" s="13" t="n">
        <v>0.000141445573233055</v>
      </c>
      <c r="L442" s="13" t="n">
        <v>0</v>
      </c>
      <c r="M442" s="13" t="n">
        <v>0.0165705052937068</v>
      </c>
      <c r="N442" s="13" t="n">
        <v>0.0525285017810507</v>
      </c>
      <c r="O442" s="13" t="n">
        <v>0</v>
      </c>
      <c r="P442" s="13" t="n">
        <v>0</v>
      </c>
      <c r="Q442" s="14" t="n">
        <v>0.0525285017810507</v>
      </c>
      <c r="R442" s="14" t="n">
        <v>0.0165705052937068</v>
      </c>
      <c r="S442" s="13" t="n">
        <v>0.760191846522782</v>
      </c>
      <c r="T442" s="13" t="n">
        <v>3.17</v>
      </c>
      <c r="U442" s="15" t="s">
        <v>44</v>
      </c>
      <c r="W442" s="16" t="n">
        <v>-36170.1088553908</v>
      </c>
      <c r="X442" s="16" t="n">
        <f aca="false">-W442/(8.314*D442)</f>
        <v>2.60018900703285</v>
      </c>
      <c r="Y442" s="5" t="n">
        <f aca="false">X442+C442/4 - LN(AN442)</f>
        <v>1.27645741914366</v>
      </c>
      <c r="Z442" s="6" t="n">
        <f aca="false">EXP(Y442)</f>
        <v>3.58392088060032</v>
      </c>
      <c r="AA442" s="8" t="n">
        <v>0</v>
      </c>
      <c r="AB442" s="8" t="n">
        <v>0.128816958840875</v>
      </c>
      <c r="AC442" s="8" t="n">
        <v>0.156473749372675</v>
      </c>
      <c r="AD442" s="8" t="n">
        <v>0.429295801496716</v>
      </c>
      <c r="AE442" s="8" t="n">
        <v>0</v>
      </c>
      <c r="AF442" s="8" t="n">
        <v>0.216173037641743</v>
      </c>
      <c r="AG442" s="8" t="n">
        <v>0.000141445573233055</v>
      </c>
      <c r="AH442" s="8" t="n">
        <v>0</v>
      </c>
      <c r="AI442" s="17" t="n">
        <f aca="false">R442</f>
        <v>0.0165705052937068</v>
      </c>
      <c r="AJ442" s="17" t="n">
        <f aca="false">Q442</f>
        <v>0.0525285017810507</v>
      </c>
      <c r="AK442" s="8" t="n">
        <v>0</v>
      </c>
      <c r="AL442" s="8" t="n">
        <v>0</v>
      </c>
      <c r="AM442" s="17" t="n">
        <v>-36170.1088553908</v>
      </c>
      <c r="AN442" s="9" t="n">
        <f aca="false">AJ442/AI442</f>
        <v>3.17000000000001</v>
      </c>
      <c r="AO442" s="8" t="n">
        <f aca="false">AI442-AJ442</f>
        <v>-0.0359579964873439</v>
      </c>
      <c r="AP442" s="8" t="n">
        <f aca="false">AA442*$BA$3+AB442*$AW$3+AC442*$AY$3+AD442*$AX$3+AE442*$BB$3+AF442*$AZ$3+AG442*BD443</f>
        <v>4657.83785225038</v>
      </c>
      <c r="AQ442" s="8" t="n">
        <f aca="false">AP442/(D442*8.314)</f>
        <v>0.334841645856917</v>
      </c>
      <c r="AR442" s="8" t="n">
        <f aca="false">('[1]Sheet1 (4)'!AO442*$BE$3)/(8.314*'[1]Sheet1 (4)'!D442)</f>
        <v>0.0367330045834856</v>
      </c>
      <c r="AS442" s="8" t="n">
        <f aca="false">AQ442+AR442</f>
        <v>0.371574650440403</v>
      </c>
      <c r="AT442" s="11" t="n">
        <f aca="false">EXP(AS442)</f>
        <v>1.45001608640072</v>
      </c>
      <c r="AU442" s="8" t="n">
        <v>1.5389487649662</v>
      </c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8" t="n">
        <v>0.431099563182506</v>
      </c>
    </row>
    <row r="443" customFormat="false" ht="13.8" hidden="false" customHeight="false" outlineLevel="0" collapsed="false">
      <c r="A443" s="3" t="n">
        <v>177</v>
      </c>
      <c r="B443" s="13" t="n">
        <v>0.0001</v>
      </c>
      <c r="C443" s="13" t="n">
        <v>-0.68</v>
      </c>
      <c r="D443" s="13" t="n">
        <v>1673.15</v>
      </c>
      <c r="E443" s="13" t="n">
        <v>0</v>
      </c>
      <c r="F443" s="13" t="n">
        <v>0.118421335969231</v>
      </c>
      <c r="G443" s="13" t="n">
        <v>0.144735267822074</v>
      </c>
      <c r="H443" s="13" t="n">
        <v>0.400614775942229</v>
      </c>
      <c r="I443" s="13" t="n">
        <v>0</v>
      </c>
      <c r="J443" s="13" t="n">
        <v>0.198243445272844</v>
      </c>
      <c r="K443" s="13" t="n">
        <v>0.0676074717934751</v>
      </c>
      <c r="L443" s="13" t="n">
        <v>0</v>
      </c>
      <c r="M443" s="13" t="n">
        <v>0.0176385221052999</v>
      </c>
      <c r="N443" s="13" t="n">
        <v>0.0527391810948466</v>
      </c>
      <c r="O443" s="13" t="n">
        <v>0</v>
      </c>
      <c r="P443" s="13" t="n">
        <v>0</v>
      </c>
      <c r="Q443" s="14" t="n">
        <v>0.0527391810948466</v>
      </c>
      <c r="R443" s="14" t="n">
        <v>0.0176385221052999</v>
      </c>
      <c r="S443" s="13" t="n">
        <v>0.74937343358396</v>
      </c>
      <c r="T443" s="13" t="n">
        <v>2.99</v>
      </c>
      <c r="U443" s="15" t="s">
        <v>44</v>
      </c>
      <c r="W443" s="16" t="n">
        <v>-36170.1088553908</v>
      </c>
      <c r="X443" s="16" t="n">
        <f aca="false">-W443/(8.314*D443)</f>
        <v>2.60018900703285</v>
      </c>
      <c r="Y443" s="5" t="n">
        <f aca="false">X443+C443/4 - LN(AN443)</f>
        <v>1.33491561963025</v>
      </c>
      <c r="Z443" s="6" t="n">
        <f aca="false">EXP(Y443)</f>
        <v>3.79967531488397</v>
      </c>
      <c r="AA443" s="8" t="n">
        <v>0</v>
      </c>
      <c r="AB443" s="8" t="n">
        <v>0.118421335969231</v>
      </c>
      <c r="AC443" s="8" t="n">
        <v>0.144735267822074</v>
      </c>
      <c r="AD443" s="8" t="n">
        <v>0.400614775942229</v>
      </c>
      <c r="AE443" s="8" t="n">
        <v>0</v>
      </c>
      <c r="AF443" s="8" t="n">
        <v>0.198243445272844</v>
      </c>
      <c r="AG443" s="8" t="n">
        <v>0.0676074717934751</v>
      </c>
      <c r="AH443" s="8" t="n">
        <v>0</v>
      </c>
      <c r="AI443" s="17" t="n">
        <f aca="false">R443</f>
        <v>0.0176385221052999</v>
      </c>
      <c r="AJ443" s="17" t="n">
        <f aca="false">Q443</f>
        <v>0.0527391810948466</v>
      </c>
      <c r="AK443" s="8" t="n">
        <v>0</v>
      </c>
      <c r="AL443" s="8" t="n">
        <v>0</v>
      </c>
      <c r="AM443" s="17" t="n">
        <v>-36170.1088553908</v>
      </c>
      <c r="AN443" s="9" t="n">
        <f aca="false">AJ443/AI443</f>
        <v>2.98999999999999</v>
      </c>
      <c r="AO443" s="8" t="n">
        <f aca="false">AI443-AJ443</f>
        <v>-0.0351006589895467</v>
      </c>
      <c r="AP443" s="8" t="n">
        <f aca="false">AA443*$BA$3+AB443*$AW$3+AC443*$AY$3+AD443*$AX$3+AE443*$BB$3+AF443*$AZ$3+AG443*BD444</f>
        <v>4373.91042931247</v>
      </c>
      <c r="AQ443" s="8" t="n">
        <f aca="false">AP443/(D443*8.314)</f>
        <v>0.314430732335205</v>
      </c>
      <c r="AR443" s="8" t="n">
        <f aca="false">('[1]Sheet1 (4)'!AO443*$BE$3)/(8.314*'[1]Sheet1 (4)'!D443)</f>
        <v>0.0358571887618988</v>
      </c>
      <c r="AS443" s="8" t="n">
        <f aca="false">AQ443+AR443</f>
        <v>0.350287921097104</v>
      </c>
      <c r="AT443" s="11" t="n">
        <f aca="false">EXP(AS443)</f>
        <v>1.41947618690369</v>
      </c>
      <c r="AU443" s="8" t="n">
        <v>1.63159451001435</v>
      </c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8" t="n">
        <v>0.489557763669104</v>
      </c>
    </row>
    <row r="444" customFormat="false" ht="13.8" hidden="false" customHeight="false" outlineLevel="0" collapsed="false">
      <c r="A444" s="3" t="n">
        <v>178</v>
      </c>
      <c r="B444" s="13" t="n">
        <v>0.0001</v>
      </c>
      <c r="C444" s="13" t="n">
        <v>-0.68</v>
      </c>
      <c r="D444" s="13" t="n">
        <v>1673.15</v>
      </c>
      <c r="E444" s="13" t="n">
        <v>0</v>
      </c>
      <c r="F444" s="13" t="n">
        <v>0.107048191868711</v>
      </c>
      <c r="G444" s="13" t="n">
        <v>0.129196093634651</v>
      </c>
      <c r="H444" s="13" t="n">
        <v>0.358467891545031</v>
      </c>
      <c r="I444" s="13" t="n">
        <v>0</v>
      </c>
      <c r="J444" s="13" t="n">
        <v>0.179731980600586</v>
      </c>
      <c r="K444" s="13" t="n">
        <v>0.150643971215007</v>
      </c>
      <c r="L444" s="13" t="n">
        <v>0</v>
      </c>
      <c r="M444" s="13" t="n">
        <v>0.0200836115646152</v>
      </c>
      <c r="N444" s="13" t="n">
        <v>0.0548282595713994</v>
      </c>
      <c r="O444" s="13" t="n">
        <v>0</v>
      </c>
      <c r="P444" s="13" t="n">
        <v>0</v>
      </c>
      <c r="Q444" s="14" t="n">
        <v>0.0548282595713994</v>
      </c>
      <c r="R444" s="14" t="n">
        <v>0.0200836115646152</v>
      </c>
      <c r="S444" s="13" t="n">
        <v>0.731903485254692</v>
      </c>
      <c r="T444" s="13" t="n">
        <v>2.73</v>
      </c>
      <c r="U444" s="15" t="s">
        <v>44</v>
      </c>
      <c r="W444" s="16" t="n">
        <v>-36170.1088553908</v>
      </c>
      <c r="X444" s="16" t="n">
        <f aca="false">-W444/(8.314*D444)</f>
        <v>2.60018900703285</v>
      </c>
      <c r="Y444" s="5" t="n">
        <f aca="false">X444+C444/4 - LN(AN444)</f>
        <v>1.42588739783598</v>
      </c>
      <c r="Z444" s="6" t="n">
        <f aca="false">EXP(Y444)</f>
        <v>4.16154915439673</v>
      </c>
      <c r="AA444" s="8" t="n">
        <v>0</v>
      </c>
      <c r="AB444" s="8" t="n">
        <v>0.107048191868711</v>
      </c>
      <c r="AC444" s="8" t="n">
        <v>0.129196093634651</v>
      </c>
      <c r="AD444" s="8" t="n">
        <v>0.358467891545031</v>
      </c>
      <c r="AE444" s="8" t="n">
        <v>0</v>
      </c>
      <c r="AF444" s="8" t="n">
        <v>0.179731980600586</v>
      </c>
      <c r="AG444" s="8" t="n">
        <v>0.150643971215007</v>
      </c>
      <c r="AH444" s="8" t="n">
        <v>0</v>
      </c>
      <c r="AI444" s="17" t="n">
        <f aca="false">R444</f>
        <v>0.0200836115646152</v>
      </c>
      <c r="AJ444" s="17" t="n">
        <f aca="false">Q444</f>
        <v>0.0548282595713994</v>
      </c>
      <c r="AK444" s="8" t="n">
        <v>0</v>
      </c>
      <c r="AL444" s="8" t="n">
        <v>0</v>
      </c>
      <c r="AM444" s="17" t="n">
        <v>-36170.1088553908</v>
      </c>
      <c r="AN444" s="9" t="n">
        <f aca="false">AJ444/AI444</f>
        <v>2.72999999999999</v>
      </c>
      <c r="AO444" s="8" t="n">
        <f aca="false">AI444-AJ444</f>
        <v>-0.0347446480067842</v>
      </c>
      <c r="AP444" s="8" t="n">
        <f aca="false">AA444*$BA$3+AB444*$AW$3+AC444*$AY$3+AD444*$AX$3+AE444*$BB$3+AF444*$AZ$3+AG444*BD445</f>
        <v>3839.21050016726</v>
      </c>
      <c r="AQ444" s="8" t="n">
        <f aca="false">AP444/(D444*8.314)</f>
        <v>0.275992338815761</v>
      </c>
      <c r="AR444" s="8" t="n">
        <f aca="false">('[1]Sheet1 (4)'!AO444*$BE$3)/(8.314*'[1]Sheet1 (4)'!D444)</f>
        <v>0.035493504620982</v>
      </c>
      <c r="AS444" s="8" t="n">
        <f aca="false">AQ444+AR444</f>
        <v>0.311485843436744</v>
      </c>
      <c r="AT444" s="11" t="n">
        <f aca="false">EXP(AS444)</f>
        <v>1.36545245617295</v>
      </c>
      <c r="AU444" s="8" t="n">
        <v>1.78698446334904</v>
      </c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8" t="n">
        <v>0.580529541874831</v>
      </c>
    </row>
    <row r="445" customFormat="false" ht="13.8" hidden="false" customHeight="false" outlineLevel="0" collapsed="false">
      <c r="A445" s="3" t="n">
        <v>179</v>
      </c>
      <c r="B445" s="13" t="n">
        <v>0.0001</v>
      </c>
      <c r="C445" s="13" t="n">
        <v>-0.68</v>
      </c>
      <c r="D445" s="13" t="n">
        <v>1673.15</v>
      </c>
      <c r="E445" s="13" t="n">
        <v>0</v>
      </c>
      <c r="F445" s="13" t="n">
        <v>0.0959896560359577</v>
      </c>
      <c r="G445" s="13" t="n">
        <v>0.116656037038458</v>
      </c>
      <c r="H445" s="13" t="n">
        <v>0.320071119301417</v>
      </c>
      <c r="I445" s="13" t="n">
        <v>0</v>
      </c>
      <c r="J445" s="13" t="n">
        <v>0.161566747783295</v>
      </c>
      <c r="K445" s="13" t="n">
        <v>0.227236735051251</v>
      </c>
      <c r="L445" s="13" t="n">
        <v>0</v>
      </c>
      <c r="M445" s="13" t="n">
        <v>0.0221069590956683</v>
      </c>
      <c r="N445" s="13" t="n">
        <v>0.056372745693954</v>
      </c>
      <c r="O445" s="13" t="n">
        <v>0</v>
      </c>
      <c r="P445" s="13" t="n">
        <v>0</v>
      </c>
      <c r="Q445" s="14" t="n">
        <v>0.056372745693954</v>
      </c>
      <c r="R445" s="14" t="n">
        <v>0.0221069590956683</v>
      </c>
      <c r="S445" s="13" t="n">
        <v>0.71830985915493</v>
      </c>
      <c r="T445" s="13" t="n">
        <v>2.55</v>
      </c>
      <c r="U445" s="15" t="s">
        <v>44</v>
      </c>
      <c r="W445" s="16" t="n">
        <v>-36170.1088553908</v>
      </c>
      <c r="X445" s="16" t="n">
        <f aca="false">-W445/(8.314*D445)</f>
        <v>2.60018900703285</v>
      </c>
      <c r="Y445" s="5" t="n">
        <f aca="false">X445+C445/4 - LN(AN445)</f>
        <v>1.49409564786252</v>
      </c>
      <c r="Z445" s="6" t="n">
        <f aca="false">EXP(Y445)</f>
        <v>4.45530556529533</v>
      </c>
      <c r="AA445" s="8" t="n">
        <v>0</v>
      </c>
      <c r="AB445" s="8" t="n">
        <v>0.0959896560359577</v>
      </c>
      <c r="AC445" s="8" t="n">
        <v>0.116656037038458</v>
      </c>
      <c r="AD445" s="8" t="n">
        <v>0.320071119301417</v>
      </c>
      <c r="AE445" s="8" t="n">
        <v>0</v>
      </c>
      <c r="AF445" s="8" t="n">
        <v>0.161566747783295</v>
      </c>
      <c r="AG445" s="8" t="n">
        <v>0.227236735051251</v>
      </c>
      <c r="AH445" s="8" t="n">
        <v>0</v>
      </c>
      <c r="AI445" s="17" t="n">
        <f aca="false">R445</f>
        <v>0.0221069590956683</v>
      </c>
      <c r="AJ445" s="17" t="n">
        <f aca="false">Q445</f>
        <v>0.056372745693954</v>
      </c>
      <c r="AK445" s="8" t="n">
        <v>0</v>
      </c>
      <c r="AL445" s="8" t="n">
        <v>0</v>
      </c>
      <c r="AM445" s="17" t="n">
        <v>-36170.1088553908</v>
      </c>
      <c r="AN445" s="9" t="n">
        <f aca="false">AJ445/AI445</f>
        <v>2.54999999999999</v>
      </c>
      <c r="AO445" s="8" t="n">
        <f aca="false">AI445-AJ445</f>
        <v>-0.0342657865982857</v>
      </c>
      <c r="AP445" s="8" t="n">
        <f aca="false">AA445*$BA$3+AB445*$AW$3+AC445*$AY$3+AD445*$AX$3+AE445*$BB$3+AF445*$AZ$3+AG445*BD446</f>
        <v>3445.97249889614</v>
      </c>
      <c r="AQ445" s="8" t="n">
        <f aca="false">AP445/(D445*8.314)</f>
        <v>0.247723329946015</v>
      </c>
      <c r="AR445" s="8" t="n">
        <f aca="false">('[1]Sheet1 (4)'!AO445*$BE$3)/(8.314*'[1]Sheet1 (4)'!D445)</f>
        <v>0.0350043222406617</v>
      </c>
      <c r="AS445" s="8" t="n">
        <f aca="false">AQ445+AR445</f>
        <v>0.282727652186676</v>
      </c>
      <c r="AT445" s="11" t="n">
        <f aca="false">EXP(AS445)</f>
        <v>1.32674377684172</v>
      </c>
      <c r="AU445" s="8" t="n">
        <v>1.91312454311486</v>
      </c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8" t="n">
        <v>0.648737791901366</v>
      </c>
    </row>
    <row r="446" customFormat="false" ht="13.8" hidden="false" customHeight="false" outlineLevel="0" collapsed="false">
      <c r="A446" s="3" t="n">
        <v>180</v>
      </c>
      <c r="B446" s="13" t="n">
        <v>0.0001</v>
      </c>
      <c r="C446" s="13" t="n">
        <v>-0.68</v>
      </c>
      <c r="D446" s="13" t="n">
        <v>1724.15</v>
      </c>
      <c r="E446" s="13" t="n">
        <v>0</v>
      </c>
      <c r="F446" s="13" t="n">
        <v>0.13309027634047</v>
      </c>
      <c r="G446" s="13" t="n">
        <v>0.154607276251971</v>
      </c>
      <c r="H446" s="13" t="n">
        <v>0.423359145983103</v>
      </c>
      <c r="I446" s="13" t="n">
        <v>0</v>
      </c>
      <c r="J446" s="13" t="n">
        <v>0.212549834856411</v>
      </c>
      <c r="K446" s="13" t="n">
        <v>0</v>
      </c>
      <c r="L446" s="13" t="n">
        <v>0</v>
      </c>
      <c r="M446" s="13" t="n">
        <v>0.0213172869586658</v>
      </c>
      <c r="N446" s="13" t="n">
        <v>0.049242932874518</v>
      </c>
      <c r="O446" s="13" t="n">
        <v>0</v>
      </c>
      <c r="P446" s="13" t="n">
        <v>0.00583324673486065</v>
      </c>
      <c r="Q446" s="14" t="n">
        <v>0.049242932874518</v>
      </c>
      <c r="R446" s="14" t="n">
        <v>0.0213172869586658</v>
      </c>
      <c r="S446" s="13" t="n">
        <v>0.697885196374622</v>
      </c>
      <c r="T446" s="13" t="n">
        <v>2.31</v>
      </c>
      <c r="U446" s="15" t="s">
        <v>44</v>
      </c>
      <c r="W446" s="16" t="n">
        <v>-37079.907489566</v>
      </c>
      <c r="X446" s="16" t="n">
        <f aca="false">-W446/(8.314*D446)</f>
        <v>2.58674474387511</v>
      </c>
      <c r="Y446" s="5" t="n">
        <f aca="false">X446+C446/4 - LN(AN446)</f>
        <v>1.57949721934141</v>
      </c>
      <c r="Z446" s="6" t="n">
        <f aca="false">EXP(Y446)</f>
        <v>4.85251544689263</v>
      </c>
      <c r="AA446" s="8" t="n">
        <v>0</v>
      </c>
      <c r="AB446" s="8" t="n">
        <v>0.13309027634047</v>
      </c>
      <c r="AC446" s="8" t="n">
        <v>0.154607276251971</v>
      </c>
      <c r="AD446" s="8" t="n">
        <v>0.423359145983103</v>
      </c>
      <c r="AE446" s="8" t="n">
        <v>0</v>
      </c>
      <c r="AF446" s="8" t="n">
        <v>0.212549834856411</v>
      </c>
      <c r="AG446" s="8" t="n">
        <v>0</v>
      </c>
      <c r="AH446" s="8" t="n">
        <v>0</v>
      </c>
      <c r="AI446" s="17" t="n">
        <f aca="false">R446</f>
        <v>0.0213172869586658</v>
      </c>
      <c r="AJ446" s="17" t="n">
        <f aca="false">Q446</f>
        <v>0.049242932874518</v>
      </c>
      <c r="AK446" s="8" t="n">
        <v>0</v>
      </c>
      <c r="AL446" s="8" t="n">
        <v>0.00583324673486065</v>
      </c>
      <c r="AM446" s="17" t="n">
        <v>-37079.907489566</v>
      </c>
      <c r="AN446" s="9" t="n">
        <f aca="false">AJ446/AI446</f>
        <v>2.31</v>
      </c>
      <c r="AO446" s="8" t="n">
        <f aca="false">AI446-AJ446</f>
        <v>-0.0279256459158522</v>
      </c>
      <c r="AP446" s="8" t="n">
        <f aca="false">AA446*$BA$3+AB446*$AW$3+AC446*$AY$3+AD446*$AX$3+AE446*$BB$3+AF446*$AZ$3+AG446*BD447</f>
        <v>5057.9515838478</v>
      </c>
      <c r="AQ446" s="8" t="n">
        <f aca="false">AP446/(D446*8.314)</f>
        <v>0.352849577037772</v>
      </c>
      <c r="AR446" s="8" t="n">
        <f aca="false">('[1]Sheet1 (4)'!AO446*$BE$3)/(8.314*'[1]Sheet1 (4)'!D446)</f>
        <v>0.0276836930778385</v>
      </c>
      <c r="AS446" s="8" t="n">
        <f aca="false">AQ446+AR446</f>
        <v>0.380533270115611</v>
      </c>
      <c r="AT446" s="11" t="n">
        <f aca="false">EXP(AS446)</f>
        <v>1.46306459006332</v>
      </c>
      <c r="AU446" s="8" t="n">
        <v>1.64175650360552</v>
      </c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8" t="n">
        <v>0.495766707467131</v>
      </c>
    </row>
    <row r="447" customFormat="false" ht="13.8" hidden="false" customHeight="false" outlineLevel="0" collapsed="false">
      <c r="A447" s="3" t="n">
        <v>181</v>
      </c>
      <c r="B447" s="13" t="n">
        <v>0.0001</v>
      </c>
      <c r="C447" s="13" t="n">
        <v>-0.68</v>
      </c>
      <c r="D447" s="13" t="n">
        <v>1724.15</v>
      </c>
      <c r="E447" s="13" t="n">
        <v>0</v>
      </c>
      <c r="F447" s="13" t="n">
        <v>0.126620363840571</v>
      </c>
      <c r="G447" s="13" t="n">
        <v>0.146558942339436</v>
      </c>
      <c r="H447" s="13" t="n">
        <v>0.400778552508592</v>
      </c>
      <c r="I447" s="13" t="n">
        <v>0</v>
      </c>
      <c r="J447" s="13" t="n">
        <v>0.200807625474034</v>
      </c>
      <c r="K447" s="13" t="n">
        <v>0</v>
      </c>
      <c r="L447" s="13" t="n">
        <v>0</v>
      </c>
      <c r="M447" s="13" t="n">
        <v>0.0246310681910707</v>
      </c>
      <c r="N447" s="13" t="n">
        <v>0.0458137868353915</v>
      </c>
      <c r="O447" s="13" t="n">
        <v>0</v>
      </c>
      <c r="P447" s="13" t="n">
        <v>0.054789660810904</v>
      </c>
      <c r="Q447" s="14" t="n">
        <v>0.0458137868353915</v>
      </c>
      <c r="R447" s="14" t="n">
        <v>0.0246310681910707</v>
      </c>
      <c r="S447" s="13" t="n">
        <v>0.65034965034965</v>
      </c>
      <c r="T447" s="13" t="n">
        <v>1.86</v>
      </c>
      <c r="U447" s="15" t="s">
        <v>44</v>
      </c>
      <c r="W447" s="16" t="n">
        <v>-37079.907489566</v>
      </c>
      <c r="X447" s="16" t="n">
        <f aca="false">-W447/(8.314*D447)</f>
        <v>2.58674474387511</v>
      </c>
      <c r="Y447" s="5" t="n">
        <f aca="false">X447+C447/4 - LN(AN447)</f>
        <v>1.79616825615</v>
      </c>
      <c r="Z447" s="6" t="n">
        <f aca="false">EXP(Y447)</f>
        <v>6.02651111952795</v>
      </c>
      <c r="AA447" s="8" t="n">
        <v>0</v>
      </c>
      <c r="AB447" s="8" t="n">
        <v>0.126620363840571</v>
      </c>
      <c r="AC447" s="8" t="n">
        <v>0.146558942339436</v>
      </c>
      <c r="AD447" s="8" t="n">
        <v>0.400778552508592</v>
      </c>
      <c r="AE447" s="8" t="n">
        <v>0</v>
      </c>
      <c r="AF447" s="8" t="n">
        <v>0.200807625474034</v>
      </c>
      <c r="AG447" s="8" t="n">
        <v>0</v>
      </c>
      <c r="AH447" s="8" t="n">
        <v>0</v>
      </c>
      <c r="AI447" s="17" t="n">
        <f aca="false">R447</f>
        <v>0.0246310681910707</v>
      </c>
      <c r="AJ447" s="17" t="n">
        <f aca="false">Q447</f>
        <v>0.0458137868353915</v>
      </c>
      <c r="AK447" s="8" t="n">
        <v>0</v>
      </c>
      <c r="AL447" s="8" t="n">
        <v>0.054789660810904</v>
      </c>
      <c r="AM447" s="17" t="n">
        <v>-37079.907489566</v>
      </c>
      <c r="AN447" s="9" t="n">
        <f aca="false">AJ447/AI447</f>
        <v>1.86</v>
      </c>
      <c r="AO447" s="8" t="n">
        <f aca="false">AI447-AJ447</f>
        <v>-0.0211827186443208</v>
      </c>
      <c r="AP447" s="8" t="n">
        <f aca="false">AA447*$BA$3+AB447*$AW$3+AC447*$AY$3+AD447*$AX$3+AE447*$BB$3+AF447*$AZ$3+AG447*BD448</f>
        <v>4862.98526265257</v>
      </c>
      <c r="AQ447" s="8" t="n">
        <f aca="false">AP447/(D447*8.314)</f>
        <v>0.339248461481421</v>
      </c>
      <c r="AR447" s="8" t="n">
        <f aca="false">('[1]Sheet1 (4)'!AO447*$BE$3)/(8.314*'[1]Sheet1 (4)'!D447)</f>
        <v>0.0209991877455806</v>
      </c>
      <c r="AS447" s="8" t="n">
        <f aca="false">AQ447+AR447</f>
        <v>0.360247649227001</v>
      </c>
      <c r="AT447" s="11" t="n">
        <f aca="false">EXP(AS447)</f>
        <v>1.43368442143867</v>
      </c>
      <c r="AU447" s="8" t="n">
        <v>2.03895565770363</v>
      </c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8" t="n">
        <v>0.712437744275724</v>
      </c>
    </row>
    <row r="448" customFormat="false" ht="13.8" hidden="false" customHeight="false" outlineLevel="0" collapsed="false">
      <c r="A448" s="3" t="n">
        <v>182</v>
      </c>
      <c r="B448" s="13" t="n">
        <v>0.0001</v>
      </c>
      <c r="C448" s="13" t="n">
        <v>-0.68</v>
      </c>
      <c r="D448" s="13" t="n">
        <v>1724.15</v>
      </c>
      <c r="E448" s="13" t="n">
        <v>0</v>
      </c>
      <c r="F448" s="13" t="n">
        <v>0.118137838665295</v>
      </c>
      <c r="G448" s="13" t="n">
        <v>0.138220834176469</v>
      </c>
      <c r="H448" s="13" t="n">
        <v>0.379025565717822</v>
      </c>
      <c r="I448" s="13" t="n">
        <v>0</v>
      </c>
      <c r="J448" s="13" t="n">
        <v>0.188670267949292</v>
      </c>
      <c r="K448" s="13" t="n">
        <v>0</v>
      </c>
      <c r="L448" s="13" t="n">
        <v>0</v>
      </c>
      <c r="M448" s="13" t="n">
        <v>0.0285386915213761</v>
      </c>
      <c r="N448" s="13" t="n">
        <v>0.0419518765364228</v>
      </c>
      <c r="O448" s="13" t="n">
        <v>0</v>
      </c>
      <c r="P448" s="13" t="n">
        <v>0.105454925433323</v>
      </c>
      <c r="Q448" s="14" t="n">
        <v>0.0419518765364228</v>
      </c>
      <c r="R448" s="14" t="n">
        <v>0.0285386915213761</v>
      </c>
      <c r="S448" s="13" t="n">
        <v>0.595141700404858</v>
      </c>
      <c r="T448" s="13" t="n">
        <v>1.47</v>
      </c>
      <c r="U448" s="15" t="s">
        <v>44</v>
      </c>
      <c r="W448" s="16" t="n">
        <v>-37079.907489566</v>
      </c>
      <c r="X448" s="16" t="n">
        <f aca="false">-W448/(8.314*D448)</f>
        <v>2.58674474387511</v>
      </c>
      <c r="Y448" s="5" t="n">
        <f aca="false">X448+C448/4 - LN(AN448)</f>
        <v>2.03148234308447</v>
      </c>
      <c r="Z448" s="6" t="n">
        <f aca="false">EXP(Y448)</f>
        <v>7.62538141654557</v>
      </c>
      <c r="AA448" s="8" t="n">
        <v>0</v>
      </c>
      <c r="AB448" s="8" t="n">
        <v>0.118137838665295</v>
      </c>
      <c r="AC448" s="8" t="n">
        <v>0.138220834176469</v>
      </c>
      <c r="AD448" s="8" t="n">
        <v>0.379025565717822</v>
      </c>
      <c r="AE448" s="8" t="n">
        <v>0</v>
      </c>
      <c r="AF448" s="8" t="n">
        <v>0.188670267949292</v>
      </c>
      <c r="AG448" s="8" t="n">
        <v>0</v>
      </c>
      <c r="AH448" s="8" t="n">
        <v>0</v>
      </c>
      <c r="AI448" s="17" t="n">
        <f aca="false">R448</f>
        <v>0.0285386915213761</v>
      </c>
      <c r="AJ448" s="17" t="n">
        <f aca="false">Q448</f>
        <v>0.0419518765364228</v>
      </c>
      <c r="AK448" s="8" t="n">
        <v>0</v>
      </c>
      <c r="AL448" s="8" t="n">
        <v>0.105454925433323</v>
      </c>
      <c r="AM448" s="17" t="n">
        <v>-37079.907489566</v>
      </c>
      <c r="AN448" s="9" t="n">
        <f aca="false">AJ448/AI448</f>
        <v>1.47</v>
      </c>
      <c r="AO448" s="8" t="n">
        <f aca="false">AI448-AJ448</f>
        <v>-0.0134131850150467</v>
      </c>
      <c r="AP448" s="8" t="n">
        <f aca="false">AA448*$BA$3+AB448*$AW$3+AC448*$AY$3+AD448*$AX$3+AE448*$BB$3+AF448*$AZ$3+AG448*BD449</f>
        <v>4544.80635456714</v>
      </c>
      <c r="AQ448" s="8" t="n">
        <f aca="false">AP448/(D448*8.314)</f>
        <v>0.317051868398401</v>
      </c>
      <c r="AR448" s="8" t="n">
        <f aca="false">('[1]Sheet1 (4)'!AO448*$BE$3)/(8.314*'[1]Sheet1 (4)'!D448)</f>
        <v>0.0132969707584106</v>
      </c>
      <c r="AS448" s="8" t="n">
        <f aca="false">AQ448+AR448</f>
        <v>0.330348839156811</v>
      </c>
      <c r="AT448" s="11" t="n">
        <f aca="false">EXP(AS448)</f>
        <v>1.3914534372553</v>
      </c>
      <c r="AU448" s="8" t="n">
        <v>2.57990307709439</v>
      </c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8" t="n">
        <v>0.94775183121019</v>
      </c>
    </row>
    <row r="449" customFormat="false" ht="13.8" hidden="false" customHeight="false" outlineLevel="0" collapsed="false">
      <c r="A449" s="3" t="n">
        <v>183</v>
      </c>
      <c r="B449" s="13" t="n">
        <v>0.0001</v>
      </c>
      <c r="C449" s="13" t="n">
        <v>-0.68</v>
      </c>
      <c r="D449" s="13" t="n">
        <v>1724.15</v>
      </c>
      <c r="E449" s="13" t="n">
        <v>0</v>
      </c>
      <c r="F449" s="13" t="n">
        <v>0.110954615505234</v>
      </c>
      <c r="G449" s="13" t="n">
        <v>0.131026189983301</v>
      </c>
      <c r="H449" s="13" t="n">
        <v>0.356669667408292</v>
      </c>
      <c r="I449" s="13" t="n">
        <v>0</v>
      </c>
      <c r="J449" s="13" t="n">
        <v>0.177002344147084</v>
      </c>
      <c r="K449" s="13" t="n">
        <v>0</v>
      </c>
      <c r="L449" s="13" t="n">
        <v>0</v>
      </c>
      <c r="M449" s="13" t="n">
        <v>0.0327959183461808</v>
      </c>
      <c r="N449" s="13" t="n">
        <v>0.0386991836484933</v>
      </c>
      <c r="O449" s="13" t="n">
        <v>0</v>
      </c>
      <c r="P449" s="13" t="n">
        <v>0.152852080961415</v>
      </c>
      <c r="Q449" s="14" t="n">
        <v>0.0386991836484933</v>
      </c>
      <c r="R449" s="14" t="n">
        <v>0.0327959183461808</v>
      </c>
      <c r="S449" s="13" t="n">
        <v>0.541284403669725</v>
      </c>
      <c r="T449" s="13" t="n">
        <v>1.18</v>
      </c>
      <c r="U449" s="15" t="s">
        <v>44</v>
      </c>
      <c r="W449" s="16" t="n">
        <v>-37079.907489566</v>
      </c>
      <c r="X449" s="16" t="n">
        <f aca="false">-W449/(8.314*D449)</f>
        <v>2.58674474387511</v>
      </c>
      <c r="Y449" s="5" t="n">
        <f aca="false">X449+C449/4 - LN(AN449)</f>
        <v>2.25123030539754</v>
      </c>
      <c r="Z449" s="6" t="n">
        <f aca="false">EXP(Y449)</f>
        <v>9.49941583247626</v>
      </c>
      <c r="AA449" s="8" t="n">
        <v>0</v>
      </c>
      <c r="AB449" s="8" t="n">
        <v>0.110954615505234</v>
      </c>
      <c r="AC449" s="8" t="n">
        <v>0.131026189983301</v>
      </c>
      <c r="AD449" s="8" t="n">
        <v>0.356669667408292</v>
      </c>
      <c r="AE449" s="8" t="n">
        <v>0</v>
      </c>
      <c r="AF449" s="8" t="n">
        <v>0.177002344147084</v>
      </c>
      <c r="AG449" s="8" t="n">
        <v>0</v>
      </c>
      <c r="AH449" s="8" t="n">
        <v>0</v>
      </c>
      <c r="AI449" s="17" t="n">
        <f aca="false">R449</f>
        <v>0.0327959183461808</v>
      </c>
      <c r="AJ449" s="17" t="n">
        <f aca="false">Q449</f>
        <v>0.0386991836484933</v>
      </c>
      <c r="AK449" s="8" t="n">
        <v>0</v>
      </c>
      <c r="AL449" s="8" t="n">
        <v>0.152852080961415</v>
      </c>
      <c r="AM449" s="17" t="n">
        <v>-37079.907489566</v>
      </c>
      <c r="AN449" s="9" t="n">
        <f aca="false">AJ449/AI449</f>
        <v>1.18</v>
      </c>
      <c r="AO449" s="8" t="n">
        <f aca="false">AI449-AJ449</f>
        <v>-0.0059032653023125</v>
      </c>
      <c r="AP449" s="8" t="n">
        <f aca="false">AA449*$BA$3+AB449*$AW$3+AC449*$AY$3+AD449*$AX$3+AE449*$BB$3+AF449*$AZ$3+AG449*BD450</f>
        <v>4332.53946289311</v>
      </c>
      <c r="AQ449" s="8" t="n">
        <f aca="false">AP449/(D449*8.314)</f>
        <v>0.302243841531262</v>
      </c>
      <c r="AR449" s="8" t="n">
        <f aca="false">('[1]Sheet1 (4)'!AO449*$BE$3)/(8.314*'[1]Sheet1 (4)'!D449)</f>
        <v>0.00585211834593606</v>
      </c>
      <c r="AS449" s="8" t="n">
        <f aca="false">AQ449+AR449</f>
        <v>0.308095959877198</v>
      </c>
      <c r="AT449" s="11" t="n">
        <f aca="false">EXP(AS449)</f>
        <v>1.36083156790202</v>
      </c>
      <c r="AU449" s="8" t="n">
        <v>3.21394705366843</v>
      </c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8" t="n">
        <v>1.16749979352326</v>
      </c>
    </row>
    <row r="450" customFormat="false" ht="13.8" hidden="false" customHeight="false" outlineLevel="0" collapsed="false">
      <c r="A450" s="3" t="n">
        <v>184</v>
      </c>
      <c r="B450" s="13" t="n">
        <v>0.0001</v>
      </c>
      <c r="C450" s="13" t="n">
        <v>-0.68</v>
      </c>
      <c r="D450" s="13" t="n">
        <v>1724.15</v>
      </c>
      <c r="E450" s="13" t="n">
        <v>0</v>
      </c>
      <c r="F450" s="13" t="n">
        <v>0.103138722994855</v>
      </c>
      <c r="G450" s="13" t="n">
        <v>0.124450947806764</v>
      </c>
      <c r="H450" s="13" t="n">
        <v>0.341568726355432</v>
      </c>
      <c r="I450" s="13" t="n">
        <v>0</v>
      </c>
      <c r="J450" s="13" t="n">
        <v>0.165634386455976</v>
      </c>
      <c r="K450" s="13" t="n">
        <v>0</v>
      </c>
      <c r="L450" s="13" t="n">
        <v>0</v>
      </c>
      <c r="M450" s="13" t="n">
        <v>0.0359817235015216</v>
      </c>
      <c r="N450" s="13" t="n">
        <v>0.0352620890314912</v>
      </c>
      <c r="O450" s="13" t="n">
        <v>0</v>
      </c>
      <c r="P450" s="13" t="n">
        <v>0.19396340385396</v>
      </c>
      <c r="Q450" s="14" t="n">
        <v>0.0352620890314912</v>
      </c>
      <c r="R450" s="14" t="n">
        <v>0.0359817235015216</v>
      </c>
      <c r="S450" s="13" t="n">
        <v>0.494949494949495</v>
      </c>
      <c r="T450" s="13" t="n">
        <v>0.98</v>
      </c>
      <c r="U450" s="15" t="s">
        <v>44</v>
      </c>
      <c r="W450" s="16" t="n">
        <v>-37079.907489566</v>
      </c>
      <c r="X450" s="16" t="n">
        <f aca="false">-W450/(8.314*D450)</f>
        <v>2.58674474387511</v>
      </c>
      <c r="Y450" s="5" t="n">
        <f aca="false">X450+C450/4 - LN(AN450)</f>
        <v>2.43694745119263</v>
      </c>
      <c r="Z450" s="6" t="n">
        <f aca="false">EXP(Y450)</f>
        <v>11.4380721248183</v>
      </c>
      <c r="AA450" s="8" t="n">
        <v>0</v>
      </c>
      <c r="AB450" s="8" t="n">
        <v>0.103138722994855</v>
      </c>
      <c r="AC450" s="8" t="n">
        <v>0.124450947806764</v>
      </c>
      <c r="AD450" s="8" t="n">
        <v>0.341568726355432</v>
      </c>
      <c r="AE450" s="8" t="n">
        <v>0</v>
      </c>
      <c r="AF450" s="8" t="n">
        <v>0.165634386455976</v>
      </c>
      <c r="AG450" s="8" t="n">
        <v>0</v>
      </c>
      <c r="AH450" s="8" t="n">
        <v>0</v>
      </c>
      <c r="AI450" s="17" t="n">
        <f aca="false">R450</f>
        <v>0.0359817235015216</v>
      </c>
      <c r="AJ450" s="17" t="n">
        <f aca="false">Q450</f>
        <v>0.0352620890314912</v>
      </c>
      <c r="AK450" s="8" t="n">
        <v>0</v>
      </c>
      <c r="AL450" s="8" t="n">
        <v>0.19396340385396</v>
      </c>
      <c r="AM450" s="17" t="n">
        <v>-37079.907489566</v>
      </c>
      <c r="AN450" s="9" t="n">
        <f aca="false">AJ450/AI450</f>
        <v>0.980000000000001</v>
      </c>
      <c r="AO450" s="8" t="n">
        <f aca="false">AI450-AJ450</f>
        <v>0.0007196344700304</v>
      </c>
      <c r="AP450" s="8" t="n">
        <f aca="false">AA450*$BA$3+AB450*$AW$3+AC450*$AY$3+AD450*$AX$3+AE450*$BB$3+AF450*$AZ$3+AG450*BD451</f>
        <v>4118.15279839161</v>
      </c>
      <c r="AQ450" s="8" t="n">
        <f aca="false">AP450/(D450*8.314)</f>
        <v>0.287287936430576</v>
      </c>
      <c r="AR450" s="8" t="n">
        <f aca="false">('[1]Sheet1 (4)'!AO450*$BE$3)/(8.314*'[1]Sheet1 (4)'!D450)</f>
        <v>-0.000713399427056606</v>
      </c>
      <c r="AS450" s="8" t="n">
        <f aca="false">AQ450+AR450</f>
        <v>0.286574537003519</v>
      </c>
      <c r="AT450" s="11" t="n">
        <f aca="false">EXP(AS450)</f>
        <v>1.33185743685702</v>
      </c>
      <c r="AU450" s="8" t="n">
        <v>3.86985461564158</v>
      </c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8" t="n">
        <v>1.35321693931835</v>
      </c>
    </row>
    <row r="451" customFormat="false" ht="13.8" hidden="false" customHeight="false" outlineLevel="0" collapsed="false">
      <c r="A451" s="3" t="n">
        <v>185</v>
      </c>
      <c r="B451" s="13" t="n">
        <v>0.0001</v>
      </c>
      <c r="C451" s="13" t="n">
        <v>-0.68</v>
      </c>
      <c r="D451" s="13" t="n">
        <v>1774.15</v>
      </c>
      <c r="E451" s="13" t="n">
        <v>0</v>
      </c>
      <c r="F451" s="13" t="n">
        <v>0.133196192353894</v>
      </c>
      <c r="G451" s="13" t="n">
        <v>0.155555206510786</v>
      </c>
      <c r="H451" s="13" t="n">
        <v>0.424780333400297</v>
      </c>
      <c r="I451" s="13" t="n">
        <v>0</v>
      </c>
      <c r="J451" s="13" t="n">
        <v>0.213245135541948</v>
      </c>
      <c r="K451" s="13" t="n">
        <v>0</v>
      </c>
      <c r="L451" s="13" t="n">
        <v>0</v>
      </c>
      <c r="M451" s="13" t="n">
        <v>0.0240111858052904</v>
      </c>
      <c r="N451" s="13" t="n">
        <v>0.0461014767461575</v>
      </c>
      <c r="O451" s="13" t="n">
        <v>0</v>
      </c>
      <c r="P451" s="13" t="n">
        <v>0.00311046964162659</v>
      </c>
      <c r="Q451" s="14" t="n">
        <v>0.0461014767461575</v>
      </c>
      <c r="R451" s="14" t="n">
        <v>0.0240111858052904</v>
      </c>
      <c r="S451" s="13" t="n">
        <v>0.657534246575343</v>
      </c>
      <c r="T451" s="13" t="n">
        <v>1.92</v>
      </c>
      <c r="U451" s="15" t="s">
        <v>44</v>
      </c>
      <c r="W451" s="16" t="n">
        <v>-37938.6725056044</v>
      </c>
      <c r="X451" s="16" t="n">
        <f aca="false">-W451/(8.314*D451)</f>
        <v>2.57206402401893</v>
      </c>
      <c r="Y451" s="5" t="n">
        <f aca="false">X451+C451/4 - LN(AN451)</f>
        <v>1.74973883797924</v>
      </c>
      <c r="Z451" s="6" t="n">
        <f aca="false">EXP(Y451)</f>
        <v>5.75309998857317</v>
      </c>
      <c r="AA451" s="8" t="n">
        <v>0</v>
      </c>
      <c r="AB451" s="8" t="n">
        <v>0.133196192353894</v>
      </c>
      <c r="AC451" s="8" t="n">
        <v>0.155555206510786</v>
      </c>
      <c r="AD451" s="8" t="n">
        <v>0.424780333400297</v>
      </c>
      <c r="AE451" s="8" t="n">
        <v>0</v>
      </c>
      <c r="AF451" s="8" t="n">
        <v>0.213245135541948</v>
      </c>
      <c r="AG451" s="8" t="n">
        <v>0</v>
      </c>
      <c r="AH451" s="8" t="n">
        <v>0</v>
      </c>
      <c r="AI451" s="17" t="n">
        <f aca="false">R451</f>
        <v>0.0240111858052904</v>
      </c>
      <c r="AJ451" s="17" t="n">
        <f aca="false">Q451</f>
        <v>0.0461014767461575</v>
      </c>
      <c r="AK451" s="8" t="n">
        <v>0</v>
      </c>
      <c r="AL451" s="8" t="n">
        <v>0.00311046964162659</v>
      </c>
      <c r="AM451" s="17" t="n">
        <v>-37938.6725056044</v>
      </c>
      <c r="AN451" s="9" t="n">
        <f aca="false">AJ451/AI451</f>
        <v>1.92</v>
      </c>
      <c r="AO451" s="8" t="n">
        <f aca="false">AI451-AJ451</f>
        <v>-0.0220902909408671</v>
      </c>
      <c r="AP451" s="8" t="n">
        <f aca="false">AA451*$BA$3+AB451*$AW$3+AC451*$AY$3+AD451*$AX$3+AE451*$BB$3+AF451*$AZ$3+AG451*BD452</f>
        <v>5070.14947243055</v>
      </c>
      <c r="AQ451" s="8" t="n">
        <f aca="false">AP451/(D451*8.314)</f>
        <v>0.343732349952696</v>
      </c>
      <c r="AR451" s="8" t="n">
        <f aca="false">('[1]Sheet1 (4)'!AO451*$BE$3)/(8.314*'[1]Sheet1 (4)'!D451)</f>
        <v>0.0212817307988865</v>
      </c>
      <c r="AS451" s="8" t="n">
        <f aca="false">AQ451+AR451</f>
        <v>0.365014080751583</v>
      </c>
      <c r="AT451" s="11" t="n">
        <f aca="false">EXP(AS451)</f>
        <v>1.44053429181192</v>
      </c>
      <c r="AU451" s="8" t="n">
        <v>1.57267292198658</v>
      </c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8" t="n">
        <v>0.452776669833781</v>
      </c>
    </row>
    <row r="452" customFormat="false" ht="13.8" hidden="false" customHeight="false" outlineLevel="0" collapsed="false">
      <c r="A452" s="3" t="n">
        <v>186</v>
      </c>
      <c r="B452" s="13" t="n">
        <v>0.0001</v>
      </c>
      <c r="C452" s="13" t="n">
        <v>-0.68</v>
      </c>
      <c r="D452" s="13" t="n">
        <v>1774.15</v>
      </c>
      <c r="E452" s="13" t="n">
        <v>0</v>
      </c>
      <c r="F452" s="13" t="n">
        <v>0.125455154422773</v>
      </c>
      <c r="G452" s="13" t="n">
        <v>0.146886021029595</v>
      </c>
      <c r="H452" s="13" t="n">
        <v>0.40262351884518</v>
      </c>
      <c r="I452" s="13" t="n">
        <v>0</v>
      </c>
      <c r="J452" s="13" t="n">
        <v>0.200656796585072</v>
      </c>
      <c r="K452" s="13" t="n">
        <v>0</v>
      </c>
      <c r="L452" s="13" t="n">
        <v>0</v>
      </c>
      <c r="M452" s="13" t="n">
        <v>0.0276445353497874</v>
      </c>
      <c r="N452" s="13" t="n">
        <v>0.0428490297921704</v>
      </c>
      <c r="O452" s="13" t="n">
        <v>0</v>
      </c>
      <c r="P452" s="13" t="n">
        <v>0.0538849439754219</v>
      </c>
      <c r="Q452" s="14" t="n">
        <v>0.0428490297921704</v>
      </c>
      <c r="R452" s="14" t="n">
        <v>0.0276445353497874</v>
      </c>
      <c r="S452" s="13" t="n">
        <v>0.607843137254902</v>
      </c>
      <c r="T452" s="13" t="n">
        <v>1.55</v>
      </c>
      <c r="U452" s="15" t="s">
        <v>44</v>
      </c>
      <c r="W452" s="16" t="n">
        <v>-37938.6725056044</v>
      </c>
      <c r="X452" s="16" t="n">
        <f aca="false">-W452/(8.314*D452)</f>
        <v>2.57206402401893</v>
      </c>
      <c r="Y452" s="5" t="n">
        <f aca="false">X452+C452/4 - LN(AN452)</f>
        <v>1.96380909308777</v>
      </c>
      <c r="Z452" s="6" t="n">
        <f aca="false">EXP(Y452)</f>
        <v>7.12642063100676</v>
      </c>
      <c r="AA452" s="8" t="n">
        <v>0</v>
      </c>
      <c r="AB452" s="8" t="n">
        <v>0.125455154422773</v>
      </c>
      <c r="AC452" s="8" t="n">
        <v>0.146886021029595</v>
      </c>
      <c r="AD452" s="8" t="n">
        <v>0.40262351884518</v>
      </c>
      <c r="AE452" s="8" t="n">
        <v>0</v>
      </c>
      <c r="AF452" s="8" t="n">
        <v>0.200656796585072</v>
      </c>
      <c r="AG452" s="8" t="n">
        <v>0</v>
      </c>
      <c r="AH452" s="8" t="n">
        <v>0</v>
      </c>
      <c r="AI452" s="17" t="n">
        <f aca="false">R452</f>
        <v>0.0276445353497874</v>
      </c>
      <c r="AJ452" s="17" t="n">
        <f aca="false">Q452</f>
        <v>0.0428490297921704</v>
      </c>
      <c r="AK452" s="8" t="n">
        <v>0</v>
      </c>
      <c r="AL452" s="8" t="n">
        <v>0.0538849439754219</v>
      </c>
      <c r="AM452" s="17" t="n">
        <v>-37938.6725056044</v>
      </c>
      <c r="AN452" s="9" t="n">
        <f aca="false">AJ452/AI452</f>
        <v>1.55</v>
      </c>
      <c r="AO452" s="8" t="n">
        <f aca="false">AI452-AJ452</f>
        <v>-0.015204494442383</v>
      </c>
      <c r="AP452" s="8" t="n">
        <f aca="false">AA452*$BA$3+AB452*$AW$3+AC452*$AY$3+AD452*$AX$3+AE452*$BB$3+AF452*$AZ$3+AG452*BD453</f>
        <v>4813.6570053679</v>
      </c>
      <c r="AQ452" s="8" t="n">
        <f aca="false">AP452/(D452*8.314)</f>
        <v>0.32634336390248</v>
      </c>
      <c r="AR452" s="8" t="n">
        <f aca="false">('[1]Sheet1 (4)'!AO452*$BE$3)/(8.314*'[1]Sheet1 (4)'!D452)</f>
        <v>0.01464797175022</v>
      </c>
      <c r="AS452" s="8" t="n">
        <f aca="false">AQ452+AR452</f>
        <v>0.3409913356527</v>
      </c>
      <c r="AT452" s="11" t="n">
        <f aca="false">EXP(AS452)</f>
        <v>1.40634105578205</v>
      </c>
      <c r="AU452" s="8" t="n">
        <v>1.94808516788015</v>
      </c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8" t="n">
        <v>0.666846924942316</v>
      </c>
    </row>
    <row r="453" customFormat="false" ht="13.8" hidden="false" customHeight="false" outlineLevel="0" collapsed="false">
      <c r="A453" s="3" t="n">
        <v>187</v>
      </c>
      <c r="B453" s="13" t="n">
        <v>0.0001</v>
      </c>
      <c r="C453" s="13" t="n">
        <v>-0.68</v>
      </c>
      <c r="D453" s="13" t="n">
        <v>1774.15</v>
      </c>
      <c r="E453" s="13" t="n">
        <v>0</v>
      </c>
      <c r="F453" s="13" t="n">
        <v>0.118457900251767</v>
      </c>
      <c r="G453" s="13" t="n">
        <v>0.138271764263317</v>
      </c>
      <c r="H453" s="13" t="n">
        <v>0.37826814626562</v>
      </c>
      <c r="I453" s="13" t="n">
        <v>0</v>
      </c>
      <c r="J453" s="13" t="n">
        <v>0.188094620285754</v>
      </c>
      <c r="K453" s="13" t="n">
        <v>0</v>
      </c>
      <c r="L453" s="13" t="n">
        <v>0</v>
      </c>
      <c r="M453" s="13" t="n">
        <v>0.0318214124031478</v>
      </c>
      <c r="N453" s="13" t="n">
        <v>0.0391403372558718</v>
      </c>
      <c r="O453" s="13" t="n">
        <v>0</v>
      </c>
      <c r="P453" s="13" t="n">
        <v>0.105945819274522</v>
      </c>
      <c r="Q453" s="14" t="n">
        <v>0.0391403372558718</v>
      </c>
      <c r="R453" s="14" t="n">
        <v>0.0318214124031478</v>
      </c>
      <c r="S453" s="13" t="n">
        <v>0.551569506726457</v>
      </c>
      <c r="T453" s="13" t="n">
        <v>1.23</v>
      </c>
      <c r="U453" s="15" t="s">
        <v>44</v>
      </c>
      <c r="W453" s="16" t="n">
        <v>-37938.6725056044</v>
      </c>
      <c r="X453" s="16" t="n">
        <f aca="false">-W453/(8.314*D453)</f>
        <v>2.57206402401893</v>
      </c>
      <c r="Y453" s="5" t="n">
        <f aca="false">X453+C453/4 - LN(AN453)</f>
        <v>2.1950498546346</v>
      </c>
      <c r="Z453" s="6" t="n">
        <f aca="false">EXP(Y453)</f>
        <v>8.98044876265079</v>
      </c>
      <c r="AA453" s="8" t="n">
        <v>0</v>
      </c>
      <c r="AB453" s="8" t="n">
        <v>0.118457900251767</v>
      </c>
      <c r="AC453" s="8" t="n">
        <v>0.138271764263317</v>
      </c>
      <c r="AD453" s="8" t="n">
        <v>0.37826814626562</v>
      </c>
      <c r="AE453" s="8" t="n">
        <v>0</v>
      </c>
      <c r="AF453" s="8" t="n">
        <v>0.188094620285754</v>
      </c>
      <c r="AG453" s="8" t="n">
        <v>0</v>
      </c>
      <c r="AH453" s="8" t="n">
        <v>0</v>
      </c>
      <c r="AI453" s="17" t="n">
        <f aca="false">R453</f>
        <v>0.0318214124031478</v>
      </c>
      <c r="AJ453" s="17" t="n">
        <f aca="false">Q453</f>
        <v>0.0391403372558718</v>
      </c>
      <c r="AK453" s="8" t="n">
        <v>0</v>
      </c>
      <c r="AL453" s="8" t="n">
        <v>0.105945819274522</v>
      </c>
      <c r="AM453" s="17" t="n">
        <v>-37938.6725056044</v>
      </c>
      <c r="AN453" s="9" t="n">
        <f aca="false">AJ453/AI453</f>
        <v>1.23</v>
      </c>
      <c r="AO453" s="8" t="n">
        <f aca="false">AI453-AJ453</f>
        <v>-0.007318924852724</v>
      </c>
      <c r="AP453" s="8" t="n">
        <f aca="false">AA453*$BA$3+AB453*$AW$3+AC453*$AY$3+AD453*$AX$3+AE453*$BB$3+AF453*$AZ$3+AG453*BD454</f>
        <v>4598.82105137448</v>
      </c>
      <c r="AQ453" s="8" t="n">
        <f aca="false">AP453/(D453*8.314)</f>
        <v>0.311778494025954</v>
      </c>
      <c r="AR453" s="8" t="n">
        <f aca="false">('[1]Sheet1 (4)'!AO453*$BE$3)/(8.314*'[1]Sheet1 (4)'!D453)</f>
        <v>0.00705103381706925</v>
      </c>
      <c r="AS453" s="8" t="n">
        <f aca="false">AQ453+AR453</f>
        <v>0.318829527843023</v>
      </c>
      <c r="AT453" s="11" t="n">
        <f aca="false">EXP(AS453)</f>
        <v>1.37551681759927</v>
      </c>
      <c r="AU453" s="8" t="n">
        <v>2.4549040733449</v>
      </c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8" t="n">
        <v>0.898087686489144</v>
      </c>
    </row>
    <row r="454" customFormat="false" ht="13.8" hidden="false" customHeight="false" outlineLevel="0" collapsed="false">
      <c r="A454" s="3" t="n">
        <v>188</v>
      </c>
      <c r="B454" s="13" t="n">
        <v>0.0001</v>
      </c>
      <c r="C454" s="13" t="n">
        <v>-0.68</v>
      </c>
      <c r="D454" s="13" t="n">
        <v>1774.15</v>
      </c>
      <c r="E454" s="13" t="n">
        <v>0</v>
      </c>
      <c r="F454" s="13" t="n">
        <v>0.110485888357908</v>
      </c>
      <c r="G454" s="13" t="n">
        <v>0.130963172425424</v>
      </c>
      <c r="H454" s="13" t="n">
        <v>0.355886705715673</v>
      </c>
      <c r="I454" s="13" t="n">
        <v>0</v>
      </c>
      <c r="J454" s="13" t="n">
        <v>0.175583729614012</v>
      </c>
      <c r="K454" s="13" t="n">
        <v>0</v>
      </c>
      <c r="L454" s="13" t="n">
        <v>0</v>
      </c>
      <c r="M454" s="13" t="n">
        <v>0.0356183402818227</v>
      </c>
      <c r="N454" s="13" t="n">
        <v>0.0352621568790045</v>
      </c>
      <c r="O454" s="13" t="n">
        <v>0</v>
      </c>
      <c r="P454" s="13" t="n">
        <v>0.156200006726155</v>
      </c>
      <c r="Q454" s="14" t="n">
        <v>0.0352621568790045</v>
      </c>
      <c r="R454" s="14" t="n">
        <v>0.0356183402818227</v>
      </c>
      <c r="S454" s="13" t="n">
        <v>0.49748743718593</v>
      </c>
      <c r="T454" s="13" t="n">
        <v>0.99</v>
      </c>
      <c r="U454" s="15" t="s">
        <v>44</v>
      </c>
      <c r="W454" s="16" t="n">
        <v>-37938.6725056044</v>
      </c>
      <c r="X454" s="16" t="n">
        <f aca="false">-W454/(8.314*D454)</f>
        <v>2.57206402401893</v>
      </c>
      <c r="Y454" s="5" t="n">
        <f aca="false">X454+C454/4 - LN(AN454)</f>
        <v>2.41211435987243</v>
      </c>
      <c r="Z454" s="6" t="n">
        <f aca="false">EXP(Y454)</f>
        <v>11.1575272505661</v>
      </c>
      <c r="AA454" s="8" t="n">
        <v>0</v>
      </c>
      <c r="AB454" s="8" t="n">
        <v>0.110485888357908</v>
      </c>
      <c r="AC454" s="8" t="n">
        <v>0.130963172425424</v>
      </c>
      <c r="AD454" s="8" t="n">
        <v>0.355886705715673</v>
      </c>
      <c r="AE454" s="8" t="n">
        <v>0</v>
      </c>
      <c r="AF454" s="8" t="n">
        <v>0.175583729614012</v>
      </c>
      <c r="AG454" s="8" t="n">
        <v>0</v>
      </c>
      <c r="AH454" s="8" t="n">
        <v>0</v>
      </c>
      <c r="AI454" s="17" t="n">
        <f aca="false">R454</f>
        <v>0.0356183402818227</v>
      </c>
      <c r="AJ454" s="17" t="n">
        <f aca="false">Q454</f>
        <v>0.0352621568790045</v>
      </c>
      <c r="AK454" s="8" t="n">
        <v>0</v>
      </c>
      <c r="AL454" s="8" t="n">
        <v>0.156200006726155</v>
      </c>
      <c r="AM454" s="17" t="n">
        <v>-37938.6725056044</v>
      </c>
      <c r="AN454" s="9" t="n">
        <f aca="false">AJ454/AI454</f>
        <v>0.990000000000001</v>
      </c>
      <c r="AO454" s="8" t="n">
        <f aca="false">AI454-AJ454</f>
        <v>0.000356183402818205</v>
      </c>
      <c r="AP454" s="8" t="n">
        <f aca="false">AA454*$BA$3+AB454*$AW$3+AC454*$AY$3+AD454*$AX$3+AE454*$BB$3+AF454*$AZ$3+AG454*BD455</f>
        <v>4376.62333024453</v>
      </c>
      <c r="AQ454" s="8" t="n">
        <f aca="false">AP454/(D454*8.314)</f>
        <v>0.296714530871921</v>
      </c>
      <c r="AR454" s="8" t="n">
        <f aca="false">('[1]Sheet1 (4)'!AO454*$BE$3)/(8.314*'[1]Sheet1 (4)'!D454)</f>
        <v>-0.000343146195498269</v>
      </c>
      <c r="AS454" s="8" t="n">
        <f aca="false">AQ454+AR454</f>
        <v>0.296371384676423</v>
      </c>
      <c r="AT454" s="11" t="n">
        <f aca="false">EXP(AS454)</f>
        <v>1.34496956517677</v>
      </c>
      <c r="AU454" s="8" t="n">
        <v>3.05003233354972</v>
      </c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8" t="n">
        <v>1.11515219172697</v>
      </c>
    </row>
    <row r="455" customFormat="false" ht="13.8" hidden="false" customHeight="false" outlineLevel="0" collapsed="false">
      <c r="A455" s="3" t="n">
        <v>189</v>
      </c>
      <c r="B455" s="13" t="n">
        <v>0.0001</v>
      </c>
      <c r="C455" s="13" t="n">
        <v>-0.68</v>
      </c>
      <c r="D455" s="13" t="n">
        <v>1774.15</v>
      </c>
      <c r="E455" s="13" t="n">
        <v>0</v>
      </c>
      <c r="F455" s="13" t="n">
        <v>0.1033719882653</v>
      </c>
      <c r="G455" s="13" t="n">
        <v>0.122267943109495</v>
      </c>
      <c r="H455" s="13" t="n">
        <v>0.332717008825231</v>
      </c>
      <c r="I455" s="13" t="n">
        <v>0</v>
      </c>
      <c r="J455" s="13" t="n">
        <v>0.165041874505755</v>
      </c>
      <c r="K455" s="13" t="n">
        <v>0</v>
      </c>
      <c r="L455" s="13" t="n">
        <v>0</v>
      </c>
      <c r="M455" s="13" t="n">
        <v>0.0389357482682191</v>
      </c>
      <c r="N455" s="13" t="n">
        <v>0.0319273135799397</v>
      </c>
      <c r="O455" s="13" t="n">
        <v>0</v>
      </c>
      <c r="P455" s="13" t="n">
        <v>0.20573812344606</v>
      </c>
      <c r="Q455" s="14" t="n">
        <v>0.0319273135799397</v>
      </c>
      <c r="R455" s="14" t="n">
        <v>0.0389357482682191</v>
      </c>
      <c r="S455" s="13" t="n">
        <v>0.450549450549451</v>
      </c>
      <c r="T455" s="13" t="n">
        <v>0.82</v>
      </c>
      <c r="U455" s="15" t="s">
        <v>44</v>
      </c>
      <c r="W455" s="16" t="n">
        <v>-37938.6725056044</v>
      </c>
      <c r="X455" s="16" t="n">
        <f aca="false">-W455/(8.314*D455)</f>
        <v>2.57206402401893</v>
      </c>
      <c r="Y455" s="5" t="n">
        <f aca="false">X455+C455/4 - LN(AN455)</f>
        <v>2.60051496274276</v>
      </c>
      <c r="Z455" s="6" t="n">
        <f aca="false">EXP(Y455)</f>
        <v>13.4706731439762</v>
      </c>
      <c r="AA455" s="8" t="n">
        <v>0</v>
      </c>
      <c r="AB455" s="8" t="n">
        <v>0.1033719882653</v>
      </c>
      <c r="AC455" s="8" t="n">
        <v>0.122267943109495</v>
      </c>
      <c r="AD455" s="8" t="n">
        <v>0.332717008825231</v>
      </c>
      <c r="AE455" s="8" t="n">
        <v>0</v>
      </c>
      <c r="AF455" s="8" t="n">
        <v>0.165041874505755</v>
      </c>
      <c r="AG455" s="8" t="n">
        <v>0</v>
      </c>
      <c r="AH455" s="8" t="n">
        <v>0</v>
      </c>
      <c r="AI455" s="17" t="n">
        <f aca="false">R455</f>
        <v>0.0389357482682191</v>
      </c>
      <c r="AJ455" s="17" t="n">
        <f aca="false">Q455</f>
        <v>0.0319273135799397</v>
      </c>
      <c r="AK455" s="8" t="n">
        <v>0</v>
      </c>
      <c r="AL455" s="8" t="n">
        <v>0.20573812344606</v>
      </c>
      <c r="AM455" s="17" t="n">
        <v>-37938.6725056044</v>
      </c>
      <c r="AN455" s="9" t="n">
        <f aca="false">AJ455/AI455</f>
        <v>0.820000000000001</v>
      </c>
      <c r="AO455" s="8" t="n">
        <f aca="false">AI455-AJ455</f>
        <v>0.0070084346882794</v>
      </c>
      <c r="AP455" s="8" t="n">
        <f aca="false">AA455*$BA$3+AB455*$AW$3+AC455*$AY$3+AD455*$AX$3+AE455*$BB$3+AF455*$AZ$3+AG455*BD456</f>
        <v>4038.52605711798</v>
      </c>
      <c r="AQ455" s="8" t="n">
        <f aca="false">AP455/(D455*8.314)</f>
        <v>0.273793121782048</v>
      </c>
      <c r="AR455" s="8" t="n">
        <f aca="false">('[1]Sheet1 (4)'!AO455*$BE$3)/(8.314*'[1]Sheet1 (4)'!D455)</f>
        <v>-0.00675190837263304</v>
      </c>
      <c r="AS455" s="8" t="n">
        <f aca="false">AQ455+AR455</f>
        <v>0.267041213409415</v>
      </c>
      <c r="AT455" s="11" t="n">
        <f aca="false">EXP(AS455)</f>
        <v>1.30609427381948</v>
      </c>
      <c r="AU455" s="8" t="n">
        <v>3.68235611001734</v>
      </c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8" t="n">
        <v>1.30355279459731</v>
      </c>
    </row>
    <row r="456" customFormat="false" ht="13.8" hidden="false" customHeight="false" outlineLevel="0" collapsed="false">
      <c r="A456" s="3" t="n">
        <v>190</v>
      </c>
      <c r="B456" s="13" t="n">
        <v>0.0001</v>
      </c>
      <c r="C456" s="13" t="n">
        <v>-0.68</v>
      </c>
      <c r="D456" s="13" t="n">
        <v>1774.15</v>
      </c>
      <c r="E456" s="13" t="n">
        <v>0</v>
      </c>
      <c r="F456" s="13" t="n">
        <v>0.0961391979520018</v>
      </c>
      <c r="G456" s="13" t="n">
        <v>0.113049084476312</v>
      </c>
      <c r="H456" s="13" t="n">
        <v>0.48245260720407</v>
      </c>
      <c r="I456" s="13" t="n">
        <v>0</v>
      </c>
      <c r="J456" s="13" t="n">
        <v>0.153212309117158</v>
      </c>
      <c r="K456" s="13" t="n">
        <v>0</v>
      </c>
      <c r="L456" s="13" t="n">
        <v>0</v>
      </c>
      <c r="M456" s="13" t="n">
        <v>0.0342740362704272</v>
      </c>
      <c r="N456" s="13" t="n">
        <v>0.0387296609855827</v>
      </c>
      <c r="O456" s="13" t="n">
        <v>0</v>
      </c>
      <c r="P456" s="13" t="n">
        <v>0.0821431039944478</v>
      </c>
      <c r="Q456" s="14" t="n">
        <v>0.0387296609855827</v>
      </c>
      <c r="R456" s="14" t="n">
        <v>0.0342740362704272</v>
      </c>
      <c r="S456" s="13" t="n">
        <v>0.530516431924883</v>
      </c>
      <c r="T456" s="13" t="n">
        <v>1.13</v>
      </c>
      <c r="U456" s="15" t="s">
        <v>44</v>
      </c>
      <c r="W456" s="16" t="n">
        <v>-37938.6725056044</v>
      </c>
      <c r="X456" s="16" t="n">
        <f aca="false">-W456/(8.314*D456)</f>
        <v>2.57206402401893</v>
      </c>
      <c r="Y456" s="5" t="n">
        <f aca="false">X456+C456/4 - LN(AN456)</f>
        <v>2.27984639129468</v>
      </c>
      <c r="Z456" s="6" t="n">
        <f aca="false">EXP(Y456)</f>
        <v>9.77517874164644</v>
      </c>
      <c r="AA456" s="8" t="n">
        <v>0</v>
      </c>
      <c r="AB456" s="8" t="n">
        <v>0.0961391979520018</v>
      </c>
      <c r="AC456" s="8" t="n">
        <v>0.113049084476312</v>
      </c>
      <c r="AD456" s="8" t="n">
        <v>0.48245260720407</v>
      </c>
      <c r="AE456" s="8" t="n">
        <v>0</v>
      </c>
      <c r="AF456" s="8" t="n">
        <v>0.153212309117158</v>
      </c>
      <c r="AG456" s="8" t="n">
        <v>0</v>
      </c>
      <c r="AH456" s="8" t="n">
        <v>0</v>
      </c>
      <c r="AI456" s="17" t="n">
        <f aca="false">R456</f>
        <v>0.0342740362704272</v>
      </c>
      <c r="AJ456" s="17" t="n">
        <f aca="false">Q456</f>
        <v>0.0387296609855827</v>
      </c>
      <c r="AK456" s="8" t="n">
        <v>0</v>
      </c>
      <c r="AL456" s="8" t="n">
        <v>0.0821431039944478</v>
      </c>
      <c r="AM456" s="17" t="n">
        <v>-37938.6725056044</v>
      </c>
      <c r="AN456" s="9" t="n">
        <f aca="false">AJ456/AI456</f>
        <v>1.13</v>
      </c>
      <c r="AO456" s="8" t="n">
        <f aca="false">AI456-AJ456</f>
        <v>-0.0044556247151555</v>
      </c>
      <c r="AP456" s="8" t="n">
        <f aca="false">AA456*$BA$3+AB456*$AW$3+AC456*$AY$3+AD456*$AX$3+AE456*$BB$3+AF456*$AZ$3+AG456*BD457</f>
        <v>4541.25603313884</v>
      </c>
      <c r="AQ456" s="8" t="n">
        <f aca="false">AP456/(D456*8.314)</f>
        <v>0.307875855829428</v>
      </c>
      <c r="AR456" s="8" t="n">
        <f aca="false">('[1]Sheet1 (4)'!AO456*$BE$3)/(8.314*'[1]Sheet1 (4)'!D456)</f>
        <v>0.00429253765750007</v>
      </c>
      <c r="AS456" s="8" t="n">
        <f aca="false">AQ456+AR456</f>
        <v>0.312168393486928</v>
      </c>
      <c r="AT456" s="11" t="n">
        <f aca="false">EXP(AS456)</f>
        <v>1.3663847639526</v>
      </c>
      <c r="AU456" s="8" t="n">
        <v>2.67215222142852</v>
      </c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8" t="n">
        <v>0.982884223149222</v>
      </c>
    </row>
    <row r="457" customFormat="false" ht="13.8" hidden="false" customHeight="false" outlineLevel="0" collapsed="false">
      <c r="A457" s="3" t="n">
        <v>191</v>
      </c>
      <c r="B457" s="13" t="n">
        <v>0.0001</v>
      </c>
      <c r="C457" s="13" t="n">
        <v>-0.68</v>
      </c>
      <c r="D457" s="13" t="n">
        <v>1775.15</v>
      </c>
      <c r="E457" s="13" t="n">
        <v>0</v>
      </c>
      <c r="F457" s="13" t="n">
        <v>0.0966498552461179</v>
      </c>
      <c r="G457" s="13" t="n">
        <v>0.113649891871608</v>
      </c>
      <c r="H457" s="13" t="n">
        <v>0.482822251833331</v>
      </c>
      <c r="I457" s="13" t="n">
        <v>0</v>
      </c>
      <c r="J457" s="13" t="n">
        <v>0.154135472915122</v>
      </c>
      <c r="K457" s="13" t="n">
        <v>0</v>
      </c>
      <c r="L457" s="13" t="n">
        <v>0</v>
      </c>
      <c r="M457" s="13" t="n">
        <v>0.0341966692113316</v>
      </c>
      <c r="N457" s="13" t="n">
        <v>0.0393261695930314</v>
      </c>
      <c r="O457" s="13" t="n">
        <v>0</v>
      </c>
      <c r="P457" s="13" t="n">
        <v>0.0792196893294575</v>
      </c>
      <c r="Q457" s="14" t="n">
        <v>0.0393261695930314</v>
      </c>
      <c r="R457" s="14" t="n">
        <v>0.0341966692113316</v>
      </c>
      <c r="S457" s="13" t="n">
        <v>0.534883720930233</v>
      </c>
      <c r="T457" s="13" t="n">
        <v>1.15</v>
      </c>
      <c r="U457" s="15" t="s">
        <v>44</v>
      </c>
      <c r="W457" s="16" t="n">
        <v>-37955.5283877116</v>
      </c>
      <c r="X457" s="16" t="n">
        <f aca="false">-W457/(8.314*D457)</f>
        <v>2.57175720229612</v>
      </c>
      <c r="Y457" s="5" t="n">
        <f aca="false">X457+C457/4 - LN(AN457)</f>
        <v>2.26199525992096</v>
      </c>
      <c r="Z457" s="6" t="n">
        <f aca="false">EXP(Y457)</f>
        <v>9.60222900862775</v>
      </c>
      <c r="AA457" s="8" t="n">
        <v>0</v>
      </c>
      <c r="AB457" s="8" t="n">
        <v>0.0966498552461179</v>
      </c>
      <c r="AC457" s="8" t="n">
        <v>0.113649891871608</v>
      </c>
      <c r="AD457" s="8" t="n">
        <v>0.482822251833331</v>
      </c>
      <c r="AE457" s="8" t="n">
        <v>0</v>
      </c>
      <c r="AF457" s="8" t="n">
        <v>0.154135472915122</v>
      </c>
      <c r="AG457" s="8" t="n">
        <v>0</v>
      </c>
      <c r="AH457" s="8" t="n">
        <v>0</v>
      </c>
      <c r="AI457" s="17" t="n">
        <f aca="false">R457</f>
        <v>0.0341966692113316</v>
      </c>
      <c r="AJ457" s="17" t="n">
        <f aca="false">Q457</f>
        <v>0.0393261695930314</v>
      </c>
      <c r="AK457" s="8" t="n">
        <v>0</v>
      </c>
      <c r="AL457" s="8" t="n">
        <v>0.0792196893294575</v>
      </c>
      <c r="AM457" s="17" t="n">
        <v>-37955.5283877116</v>
      </c>
      <c r="AN457" s="9" t="n">
        <f aca="false">AJ457/AI457</f>
        <v>1.15</v>
      </c>
      <c r="AO457" s="8" t="n">
        <f aca="false">AI457-AJ457</f>
        <v>-0.00512950038169981</v>
      </c>
      <c r="AP457" s="8" t="n">
        <f aca="false">AA457*$BA$3+AB457*$AW$3+AC457*$AY$3+AD457*$AX$3+AE457*$BB$3+AF457*$AZ$3+AG457*BD458</f>
        <v>4548.94616865311</v>
      </c>
      <c r="AQ457" s="8" t="n">
        <f aca="false">AP457/(D457*8.314)</f>
        <v>0.30822348071641</v>
      </c>
      <c r="AR457" s="8" t="n">
        <f aca="false">('[1]Sheet1 (4)'!AO457*$BE$3)/(8.314*'[1]Sheet1 (4)'!D457)</f>
        <v>0.0049389639337872</v>
      </c>
      <c r="AS457" s="8" t="n">
        <f aca="false">AQ457+AR457</f>
        <v>0.313162444650197</v>
      </c>
      <c r="AT457" s="11" t="n">
        <f aca="false">EXP(AS457)</f>
        <v>1.36774369562859</v>
      </c>
      <c r="AU457" s="8" t="n">
        <v>2.61420743957569</v>
      </c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8" t="n">
        <v>0.960960969197908</v>
      </c>
    </row>
    <row r="458" customFormat="false" ht="13.8" hidden="false" customHeight="false" outlineLevel="0" collapsed="false">
      <c r="A458" s="3" t="n">
        <v>192</v>
      </c>
      <c r="B458" s="13" t="n">
        <v>0.0001</v>
      </c>
      <c r="C458" s="13" t="n">
        <v>-0.68</v>
      </c>
      <c r="D458" s="13" t="n">
        <v>1775.15</v>
      </c>
      <c r="E458" s="13" t="n">
        <v>0</v>
      </c>
      <c r="F458" s="13" t="n">
        <v>0.0971089320139386</v>
      </c>
      <c r="G458" s="13" t="n">
        <v>0.11446850373848</v>
      </c>
      <c r="H458" s="13" t="n">
        <v>0.486869733216082</v>
      </c>
      <c r="I458" s="13" t="n">
        <v>0</v>
      </c>
      <c r="J458" s="13" t="n">
        <v>0.15596651779181</v>
      </c>
      <c r="K458" s="13" t="n">
        <v>0</v>
      </c>
      <c r="L458" s="13" t="n">
        <v>0</v>
      </c>
      <c r="M458" s="13" t="n">
        <v>0.0333668781427671</v>
      </c>
      <c r="N458" s="13" t="n">
        <v>0.0390392474270375</v>
      </c>
      <c r="O458" s="13" t="n">
        <v>0</v>
      </c>
      <c r="P458" s="13" t="n">
        <v>0.073180187669884</v>
      </c>
      <c r="Q458" s="14" t="n">
        <v>0.0390392474270375</v>
      </c>
      <c r="R458" s="14" t="n">
        <v>0.0333668781427671</v>
      </c>
      <c r="S458" s="13" t="n">
        <v>0.539170506912443</v>
      </c>
      <c r="T458" s="13" t="n">
        <v>1.17</v>
      </c>
      <c r="U458" s="15" t="s">
        <v>44</v>
      </c>
      <c r="W458" s="16" t="n">
        <v>-37955.5283877116</v>
      </c>
      <c r="X458" s="16" t="n">
        <f aca="false">-W458/(8.314*D458)</f>
        <v>2.57175720229612</v>
      </c>
      <c r="Y458" s="5" t="n">
        <f aca="false">X458+C458/4 - LN(AN458)</f>
        <v>2.24475345348646</v>
      </c>
      <c r="Z458" s="6" t="n">
        <f aca="false">EXP(Y458)</f>
        <v>9.43808834181361</v>
      </c>
      <c r="AA458" s="8" t="n">
        <v>0</v>
      </c>
      <c r="AB458" s="8" t="n">
        <v>0.0971089320139386</v>
      </c>
      <c r="AC458" s="8" t="n">
        <v>0.11446850373848</v>
      </c>
      <c r="AD458" s="8" t="n">
        <v>0.486869733216082</v>
      </c>
      <c r="AE458" s="8" t="n">
        <v>0</v>
      </c>
      <c r="AF458" s="8" t="n">
        <v>0.15596651779181</v>
      </c>
      <c r="AG458" s="8" t="n">
        <v>0</v>
      </c>
      <c r="AH458" s="8" t="n">
        <v>0</v>
      </c>
      <c r="AI458" s="17" t="n">
        <f aca="false">R458</f>
        <v>0.0333668781427671</v>
      </c>
      <c r="AJ458" s="17" t="n">
        <f aca="false">Q458</f>
        <v>0.0390392474270375</v>
      </c>
      <c r="AK458" s="8" t="n">
        <v>0</v>
      </c>
      <c r="AL458" s="8" t="n">
        <v>0.073180187669884</v>
      </c>
      <c r="AM458" s="17" t="n">
        <v>-37955.5283877116</v>
      </c>
      <c r="AN458" s="9" t="n">
        <f aca="false">AJ458/AI458</f>
        <v>1.17</v>
      </c>
      <c r="AO458" s="8" t="n">
        <f aca="false">AI458-AJ458</f>
        <v>-0.0056723692842704</v>
      </c>
      <c r="AP458" s="8" t="n">
        <f aca="false">AA458*$BA$3+AB458*$AW$3+AC458*$AY$3+AD458*$AX$3+AE458*$BB$3+AF458*$AZ$3+AG458*BD459</f>
        <v>4526.17683665661</v>
      </c>
      <c r="AQ458" s="8" t="n">
        <f aca="false">AP458/(D458*8.314)</f>
        <v>0.306680696409593</v>
      </c>
      <c r="AR458" s="8" t="n">
        <f aca="false">('[1]Sheet1 (4)'!AO458*$BE$3)/(8.314*'[1]Sheet1 (4)'!D458)</f>
        <v>0.0054616678486044</v>
      </c>
      <c r="AS458" s="8" t="n">
        <f aca="false">AQ458+AR458</f>
        <v>0.312142364258198</v>
      </c>
      <c r="AT458" s="11" t="n">
        <f aca="false">EXP(AS458)</f>
        <v>1.36634919847392</v>
      </c>
      <c r="AU458" s="8" t="n">
        <v>2.56952013291628</v>
      </c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8" t="n">
        <v>0.943719162763403</v>
      </c>
    </row>
    <row r="459" customFormat="false" ht="13.8" hidden="false" customHeight="false" outlineLevel="0" collapsed="false">
      <c r="A459" s="3" t="n">
        <v>193</v>
      </c>
      <c r="B459" s="13" t="n">
        <v>0.0001</v>
      </c>
      <c r="C459" s="13" t="n">
        <v>-0.68</v>
      </c>
      <c r="D459" s="13" t="n">
        <v>1825.15</v>
      </c>
      <c r="E459" s="13" t="n">
        <v>0</v>
      </c>
      <c r="F459" s="13" t="n">
        <v>0.1329613924405</v>
      </c>
      <c r="G459" s="13" t="n">
        <v>0.155987920427997</v>
      </c>
      <c r="H459" s="13" t="n">
        <v>0.424528722614009</v>
      </c>
      <c r="I459" s="13" t="n">
        <v>0</v>
      </c>
      <c r="J459" s="13" t="n">
        <v>0.213737728039648</v>
      </c>
      <c r="K459" s="13" t="n">
        <v>0</v>
      </c>
      <c r="L459" s="13" t="n">
        <v>0</v>
      </c>
      <c r="M459" s="13" t="n">
        <v>0.026783034141926</v>
      </c>
      <c r="N459" s="13" t="n">
        <v>0.0425850242856623</v>
      </c>
      <c r="O459" s="13" t="n">
        <v>0</v>
      </c>
      <c r="P459" s="13" t="n">
        <v>0.00341617805025742</v>
      </c>
      <c r="Q459" s="14" t="n">
        <v>0.0425850242856623</v>
      </c>
      <c r="R459" s="14" t="n">
        <v>0.026783034141926</v>
      </c>
      <c r="S459" s="13" t="n">
        <v>0.613899613899614</v>
      </c>
      <c r="T459" s="13" t="n">
        <v>1.59</v>
      </c>
      <c r="U459" s="15" t="s">
        <v>44</v>
      </c>
      <c r="W459" s="16" t="n">
        <v>-38783.0763202746</v>
      </c>
      <c r="X459" s="16" t="n">
        <f aca="false">-W459/(8.314*D459)</f>
        <v>2.55584005405263</v>
      </c>
      <c r="Y459" s="5" t="n">
        <f aca="false">X459+C459/4 - LN(AN459)</f>
        <v>1.92210603782049</v>
      </c>
      <c r="Z459" s="6" t="n">
        <f aca="false">EXP(Y459)</f>
        <v>6.83533880324745</v>
      </c>
      <c r="AA459" s="8" t="n">
        <v>0</v>
      </c>
      <c r="AB459" s="8" t="n">
        <v>0.1329613924405</v>
      </c>
      <c r="AC459" s="8" t="n">
        <v>0.155987920427997</v>
      </c>
      <c r="AD459" s="8" t="n">
        <v>0.424528722614009</v>
      </c>
      <c r="AE459" s="8" t="n">
        <v>0</v>
      </c>
      <c r="AF459" s="8" t="n">
        <v>0.213737728039648</v>
      </c>
      <c r="AG459" s="8" t="n">
        <v>0</v>
      </c>
      <c r="AH459" s="8" t="n">
        <v>0</v>
      </c>
      <c r="AI459" s="17" t="n">
        <f aca="false">R459</f>
        <v>0.026783034141926</v>
      </c>
      <c r="AJ459" s="17" t="n">
        <f aca="false">Q459</f>
        <v>0.0425850242856623</v>
      </c>
      <c r="AK459" s="8" t="n">
        <v>0</v>
      </c>
      <c r="AL459" s="8" t="n">
        <v>0.00341617805025742</v>
      </c>
      <c r="AM459" s="17" t="n">
        <v>-38783.0763202746</v>
      </c>
      <c r="AN459" s="9" t="n">
        <f aca="false">AJ459/AI459</f>
        <v>1.59</v>
      </c>
      <c r="AO459" s="8" t="n">
        <f aca="false">AI459-AJ459</f>
        <v>-0.0158019901437363</v>
      </c>
      <c r="AP459" s="8" t="n">
        <f aca="false">AA459*$BA$3+AB459*$AW$3+AC459*$AY$3+AD459*$AX$3+AE459*$BB$3+AF459*$AZ$3+AG459*BD460</f>
        <v>5041.96196870699</v>
      </c>
      <c r="AQ459" s="8" t="n">
        <f aca="false">AP459/(D459*8.314)</f>
        <v>0.332269886076436</v>
      </c>
      <c r="AR459" s="8" t="n">
        <f aca="false">('[1]Sheet1 (4)'!AO459*$BE$3)/(8.314*'[1]Sheet1 (4)'!D459)</f>
        <v>0.0147982060083239</v>
      </c>
      <c r="AS459" s="8" t="n">
        <f aca="false">AQ459+AR459</f>
        <v>0.34706809208476</v>
      </c>
      <c r="AT459" s="11" t="n">
        <f aca="false">EXP(AS459)</f>
        <v>1.41491306647081</v>
      </c>
      <c r="AU459" s="8" t="n">
        <v>1.53181587404809</v>
      </c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8" t="n">
        <v>0.426453877442723</v>
      </c>
    </row>
    <row r="460" customFormat="false" ht="13.8" hidden="false" customHeight="false" outlineLevel="0" collapsed="false">
      <c r="A460" s="3" t="n">
        <v>194</v>
      </c>
      <c r="B460" s="13" t="n">
        <v>0.0001</v>
      </c>
      <c r="C460" s="13" t="n">
        <v>-0.68</v>
      </c>
      <c r="D460" s="13" t="n">
        <v>1825.15</v>
      </c>
      <c r="E460" s="13" t="n">
        <v>0</v>
      </c>
      <c r="F460" s="13" t="n">
        <v>0.126054445196331</v>
      </c>
      <c r="G460" s="13" t="n">
        <v>0.14720810853123</v>
      </c>
      <c r="H460" s="13" t="n">
        <v>0.401723180386541</v>
      </c>
      <c r="I460" s="13" t="n">
        <v>0</v>
      </c>
      <c r="J460" s="13" t="n">
        <v>0.201047100782228</v>
      </c>
      <c r="K460" s="13" t="n">
        <v>0</v>
      </c>
      <c r="L460" s="13" t="n">
        <v>0</v>
      </c>
      <c r="M460" s="13" t="n">
        <v>0.0308760774771019</v>
      </c>
      <c r="N460" s="13" t="n">
        <v>0.0398301399454614</v>
      </c>
      <c r="O460" s="13" t="n">
        <v>0</v>
      </c>
      <c r="P460" s="13" t="n">
        <v>0.0532609476811061</v>
      </c>
      <c r="Q460" s="14" t="n">
        <v>0.0398301399454614</v>
      </c>
      <c r="R460" s="14" t="n">
        <v>0.0308760774771019</v>
      </c>
      <c r="S460" s="13" t="n">
        <v>0.563318777292576</v>
      </c>
      <c r="T460" s="13" t="n">
        <v>1.29</v>
      </c>
      <c r="U460" s="15" t="s">
        <v>44</v>
      </c>
      <c r="W460" s="16" t="n">
        <v>-38783.0763202746</v>
      </c>
      <c r="X460" s="16" t="n">
        <f aca="false">-W460/(8.314*D460)</f>
        <v>2.55584005405263</v>
      </c>
      <c r="Y460" s="5" t="n">
        <f aca="false">X460+C460/4 - LN(AN460)</f>
        <v>2.13119783567905</v>
      </c>
      <c r="Z460" s="6" t="n">
        <f aca="false">EXP(Y460)</f>
        <v>8.42495247842128</v>
      </c>
      <c r="AA460" s="8" t="n">
        <v>0</v>
      </c>
      <c r="AB460" s="8" t="n">
        <v>0.126054445196331</v>
      </c>
      <c r="AC460" s="8" t="n">
        <v>0.14720810853123</v>
      </c>
      <c r="AD460" s="8" t="n">
        <v>0.401723180386541</v>
      </c>
      <c r="AE460" s="8" t="n">
        <v>0</v>
      </c>
      <c r="AF460" s="8" t="n">
        <v>0.201047100782228</v>
      </c>
      <c r="AG460" s="8" t="n">
        <v>0</v>
      </c>
      <c r="AH460" s="8" t="n">
        <v>0</v>
      </c>
      <c r="AI460" s="17" t="n">
        <f aca="false">R460</f>
        <v>0.0308760774771019</v>
      </c>
      <c r="AJ460" s="17" t="n">
        <f aca="false">Q460</f>
        <v>0.0398301399454614</v>
      </c>
      <c r="AK460" s="8" t="n">
        <v>0</v>
      </c>
      <c r="AL460" s="8" t="n">
        <v>0.0532609476811061</v>
      </c>
      <c r="AM460" s="17" t="n">
        <v>-38783.0763202746</v>
      </c>
      <c r="AN460" s="9" t="n">
        <f aca="false">AJ460/AI460</f>
        <v>1.29</v>
      </c>
      <c r="AO460" s="8" t="n">
        <f aca="false">AI460-AJ460</f>
        <v>-0.0089540624683595</v>
      </c>
      <c r="AP460" s="8" t="n">
        <f aca="false">AA460*$BA$3+AB460*$AW$3+AC460*$AY$3+AD460*$AX$3+AE460*$BB$3+AF460*$AZ$3+AG460*BD461</f>
        <v>4841.14392402078</v>
      </c>
      <c r="AQ460" s="8" t="n">
        <f aca="false">AP460/(D460*8.314)</f>
        <v>0.319035794021773</v>
      </c>
      <c r="AR460" s="8" t="n">
        <f aca="false">('[1]Sheet1 (4)'!AO460*$BE$3)/(8.314*'[1]Sheet1 (4)'!D460)</f>
        <v>0.00838527677924845</v>
      </c>
      <c r="AS460" s="8" t="n">
        <f aca="false">AQ460+AR460</f>
        <v>0.327421070801021</v>
      </c>
      <c r="AT460" s="11" t="n">
        <f aca="false">EXP(AS460)</f>
        <v>1.38738554174679</v>
      </c>
      <c r="AU460" s="8" t="n">
        <v>1.88805212382672</v>
      </c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8" t="n">
        <v>0.635545675301283</v>
      </c>
    </row>
    <row r="461" customFormat="false" ht="13.8" hidden="false" customHeight="false" outlineLevel="0" collapsed="false">
      <c r="A461" s="3" t="n">
        <v>195</v>
      </c>
      <c r="B461" s="13" t="n">
        <v>0.0001</v>
      </c>
      <c r="C461" s="13" t="n">
        <v>-0.68</v>
      </c>
      <c r="D461" s="13" t="n">
        <v>1825.15</v>
      </c>
      <c r="E461" s="13" t="n">
        <v>0</v>
      </c>
      <c r="F461" s="13" t="n">
        <v>0.118654240482659</v>
      </c>
      <c r="G461" s="13" t="n">
        <v>0.138719401098202</v>
      </c>
      <c r="H461" s="13" t="n">
        <v>0.377688145761705</v>
      </c>
      <c r="I461" s="13" t="n">
        <v>0</v>
      </c>
      <c r="J461" s="13" t="n">
        <v>0.18870480734038</v>
      </c>
      <c r="K461" s="13" t="n">
        <v>0</v>
      </c>
      <c r="L461" s="13" t="n">
        <v>0</v>
      </c>
      <c r="M461" s="13" t="n">
        <v>0.0351065216608025</v>
      </c>
      <c r="N461" s="13" t="n">
        <v>0.0358086520940185</v>
      </c>
      <c r="O461" s="13" t="n">
        <v>0</v>
      </c>
      <c r="P461" s="13" t="n">
        <v>0.105318231562233</v>
      </c>
      <c r="Q461" s="14" t="n">
        <v>0.0358086520940185</v>
      </c>
      <c r="R461" s="14" t="n">
        <v>0.0351065216608025</v>
      </c>
      <c r="S461" s="13" t="n">
        <v>0.504950495049505</v>
      </c>
      <c r="T461" s="13" t="n">
        <v>1.02</v>
      </c>
      <c r="U461" s="15" t="s">
        <v>44</v>
      </c>
      <c r="W461" s="16" t="n">
        <v>-38783.0763202746</v>
      </c>
      <c r="X461" s="16" t="n">
        <f aca="false">-W461/(8.314*D461)</f>
        <v>2.55584005405263</v>
      </c>
      <c r="Y461" s="5" t="n">
        <f aca="false">X461+C461/4 - LN(AN461)</f>
        <v>2.36603742675645</v>
      </c>
      <c r="Z461" s="6" t="n">
        <f aca="false">EXP(Y461)</f>
        <v>10.6550869580034</v>
      </c>
      <c r="AA461" s="8" t="n">
        <v>0</v>
      </c>
      <c r="AB461" s="8" t="n">
        <v>0.118654240482659</v>
      </c>
      <c r="AC461" s="8" t="n">
        <v>0.138719401098202</v>
      </c>
      <c r="AD461" s="8" t="n">
        <v>0.377688145761705</v>
      </c>
      <c r="AE461" s="8" t="n">
        <v>0</v>
      </c>
      <c r="AF461" s="8" t="n">
        <v>0.18870480734038</v>
      </c>
      <c r="AG461" s="8" t="n">
        <v>0</v>
      </c>
      <c r="AH461" s="8" t="n">
        <v>0</v>
      </c>
      <c r="AI461" s="17" t="n">
        <f aca="false">R461</f>
        <v>0.0351065216608025</v>
      </c>
      <c r="AJ461" s="17" t="n">
        <f aca="false">Q461</f>
        <v>0.0358086520940185</v>
      </c>
      <c r="AK461" s="8" t="n">
        <v>0</v>
      </c>
      <c r="AL461" s="8" t="n">
        <v>0.105318231562233</v>
      </c>
      <c r="AM461" s="17" t="n">
        <v>-38783.0763202746</v>
      </c>
      <c r="AN461" s="9" t="n">
        <f aca="false">AJ461/AI461</f>
        <v>1.02</v>
      </c>
      <c r="AO461" s="8" t="n">
        <f aca="false">AI461-AJ461</f>
        <v>-0.000702130433216</v>
      </c>
      <c r="AP461" s="8" t="n">
        <f aca="false">AA461*$BA$3+AB461*$AW$3+AC461*$AY$3+AD461*$AX$3+AE461*$BB$3+AF461*$AZ$3+AG461*BD462</f>
        <v>4592.48868726402</v>
      </c>
      <c r="AQ461" s="8" t="n">
        <f aca="false">AP461/(D461*8.314)</f>
        <v>0.30264918743841</v>
      </c>
      <c r="AR461" s="8" t="n">
        <f aca="false">('[1]Sheet1 (4)'!AO461*$BE$3)/(8.314*'[1]Sheet1 (4)'!D461)</f>
        <v>0.000657529254285899</v>
      </c>
      <c r="AS461" s="8" t="n">
        <f aca="false">AQ461+AR461</f>
        <v>0.303306716692696</v>
      </c>
      <c r="AT461" s="11" t="n">
        <f aca="false">EXP(AS461)</f>
        <v>1.35432979630037</v>
      </c>
      <c r="AU461" s="8" t="n">
        <v>2.38783062719261</v>
      </c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8" t="n">
        <v>0.870385266378684</v>
      </c>
    </row>
    <row r="462" customFormat="false" ht="13.8" hidden="false" customHeight="false" outlineLevel="0" collapsed="false">
      <c r="A462" s="3" t="n">
        <v>196</v>
      </c>
      <c r="B462" s="13" t="n">
        <v>0.0001</v>
      </c>
      <c r="C462" s="13" t="n">
        <v>-0.68</v>
      </c>
      <c r="D462" s="13" t="n">
        <v>1825.15</v>
      </c>
      <c r="E462" s="13" t="n">
        <v>0</v>
      </c>
      <c r="F462" s="13" t="n">
        <v>0.110303217394385</v>
      </c>
      <c r="G462" s="13" t="n">
        <v>0.131132178431918</v>
      </c>
      <c r="H462" s="13" t="n">
        <v>0.355622394878073</v>
      </c>
      <c r="I462" s="13" t="n">
        <v>0</v>
      </c>
      <c r="J462" s="13" t="n">
        <v>0.175757873870174</v>
      </c>
      <c r="K462" s="13" t="n">
        <v>0</v>
      </c>
      <c r="L462" s="13" t="n">
        <v>0</v>
      </c>
      <c r="M462" s="13" t="n">
        <v>0.0391559577452023</v>
      </c>
      <c r="N462" s="13" t="n">
        <v>0.0324994449285179</v>
      </c>
      <c r="O462" s="13" t="n">
        <v>0</v>
      </c>
      <c r="P462" s="13" t="n">
        <v>0.155528932751729</v>
      </c>
      <c r="Q462" s="14" t="n">
        <v>0.0324994449285179</v>
      </c>
      <c r="R462" s="14" t="n">
        <v>0.0391559577452023</v>
      </c>
      <c r="S462" s="13" t="n">
        <v>0.453551912568306</v>
      </c>
      <c r="T462" s="13" t="n">
        <v>0.83</v>
      </c>
      <c r="U462" s="15" t="s">
        <v>44</v>
      </c>
      <c r="W462" s="16" t="n">
        <v>-38783.0763202746</v>
      </c>
      <c r="X462" s="16" t="n">
        <f aca="false">-W462/(8.314*D462)</f>
        <v>2.55584005405263</v>
      </c>
      <c r="Y462" s="5" t="n">
        <f aca="false">X462+C462/4 - LN(AN462)</f>
        <v>2.57216963224412</v>
      </c>
      <c r="Z462" s="6" t="n">
        <f aca="false">EXP(Y462)</f>
        <v>13.0942032495945</v>
      </c>
      <c r="AA462" s="8" t="n">
        <v>0</v>
      </c>
      <c r="AB462" s="8" t="n">
        <v>0.110303217394385</v>
      </c>
      <c r="AC462" s="8" t="n">
        <v>0.131132178431918</v>
      </c>
      <c r="AD462" s="8" t="n">
        <v>0.355622394878073</v>
      </c>
      <c r="AE462" s="8" t="n">
        <v>0</v>
      </c>
      <c r="AF462" s="8" t="n">
        <v>0.175757873870174</v>
      </c>
      <c r="AG462" s="8" t="n">
        <v>0</v>
      </c>
      <c r="AH462" s="8" t="n">
        <v>0</v>
      </c>
      <c r="AI462" s="17" t="n">
        <f aca="false">R462</f>
        <v>0.0391559577452023</v>
      </c>
      <c r="AJ462" s="17" t="n">
        <f aca="false">Q462</f>
        <v>0.0324994449285179</v>
      </c>
      <c r="AK462" s="8" t="n">
        <v>0</v>
      </c>
      <c r="AL462" s="8" t="n">
        <v>0.155528932751729</v>
      </c>
      <c r="AM462" s="17" t="n">
        <v>-38783.0763202746</v>
      </c>
      <c r="AN462" s="9" t="n">
        <f aca="false">AJ462/AI462</f>
        <v>0.83</v>
      </c>
      <c r="AO462" s="8" t="n">
        <f aca="false">AI462-AJ462</f>
        <v>0.0066565128166844</v>
      </c>
      <c r="AP462" s="8" t="n">
        <f aca="false">AA462*$BA$3+AB462*$AW$3+AC462*$AY$3+AD462*$AX$3+AE462*$BB$3+AF462*$AZ$3+AG462*BD463</f>
        <v>4359.66767439768</v>
      </c>
      <c r="AQ462" s="8" t="n">
        <f aca="false">AP462/(D462*8.314)</f>
        <v>0.287306070631613</v>
      </c>
      <c r="AR462" s="8" t="n">
        <f aca="false">('[1]Sheet1 (4)'!AO462*$BE$3)/(8.314*'[1]Sheet1 (4)'!D462)</f>
        <v>-0.00623367354759362</v>
      </c>
      <c r="AS462" s="8" t="n">
        <f aca="false">AQ462+AR462</f>
        <v>0.281072397084019</v>
      </c>
      <c r="AT462" s="11" t="n">
        <f aca="false">EXP(AS462)</f>
        <v>1.32454949398514</v>
      </c>
      <c r="AU462" s="8" t="n">
        <v>2.93444245751381</v>
      </c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8" t="n">
        <v>1.07651747186636</v>
      </c>
    </row>
    <row r="463" customFormat="false" ht="13.8" hidden="false" customHeight="false" outlineLevel="0" collapsed="false">
      <c r="A463" s="3" t="n">
        <v>197</v>
      </c>
      <c r="B463" s="13" t="n">
        <v>0.0001</v>
      </c>
      <c r="C463" s="13" t="n">
        <v>-0.68</v>
      </c>
      <c r="D463" s="13" t="n">
        <v>1825.15</v>
      </c>
      <c r="E463" s="13" t="n">
        <v>0</v>
      </c>
      <c r="F463" s="13" t="n">
        <v>0.101546563405682</v>
      </c>
      <c r="G463" s="13" t="n">
        <v>0.124703434835019</v>
      </c>
      <c r="H463" s="13" t="n">
        <v>0.338952227623531</v>
      </c>
      <c r="I463" s="13" t="n">
        <v>0</v>
      </c>
      <c r="J463" s="13" t="n">
        <v>0.163050793100512</v>
      </c>
      <c r="K463" s="13" t="n">
        <v>0</v>
      </c>
      <c r="L463" s="13" t="n">
        <v>0</v>
      </c>
      <c r="M463" s="13" t="n">
        <v>0.0424751068609102</v>
      </c>
      <c r="N463" s="13" t="n">
        <v>0.029307823734028</v>
      </c>
      <c r="O463" s="13" t="n">
        <v>0</v>
      </c>
      <c r="P463" s="13" t="n">
        <v>0.199964050440318</v>
      </c>
      <c r="Q463" s="14" t="n">
        <v>0.029307823734028</v>
      </c>
      <c r="R463" s="14" t="n">
        <v>0.0424751068609102</v>
      </c>
      <c r="S463" s="13" t="n">
        <v>0.408284023668639</v>
      </c>
      <c r="T463" s="13" t="n">
        <v>0.69</v>
      </c>
      <c r="U463" s="15" t="s">
        <v>44</v>
      </c>
      <c r="W463" s="16" t="n">
        <v>-38783.0763202746</v>
      </c>
      <c r="X463" s="16" t="n">
        <f aca="false">-W463/(8.314*D463)</f>
        <v>2.55584005405263</v>
      </c>
      <c r="Y463" s="5" t="n">
        <f aca="false">X463+C463/4 - LN(AN463)</f>
        <v>2.75690373544346</v>
      </c>
      <c r="Z463" s="6" t="n">
        <f aca="false">EXP(Y463)</f>
        <v>15.7509981118311</v>
      </c>
      <c r="AA463" s="8" t="n">
        <v>0</v>
      </c>
      <c r="AB463" s="8" t="n">
        <v>0.101546563405682</v>
      </c>
      <c r="AC463" s="8" t="n">
        <v>0.124703434835019</v>
      </c>
      <c r="AD463" s="8" t="n">
        <v>0.338952227623531</v>
      </c>
      <c r="AE463" s="8" t="n">
        <v>0</v>
      </c>
      <c r="AF463" s="8" t="n">
        <v>0.163050793100512</v>
      </c>
      <c r="AG463" s="8" t="n">
        <v>0</v>
      </c>
      <c r="AH463" s="8" t="n">
        <v>0</v>
      </c>
      <c r="AI463" s="17" t="n">
        <f aca="false">R463</f>
        <v>0.0424751068609102</v>
      </c>
      <c r="AJ463" s="17" t="n">
        <f aca="false">Q463</f>
        <v>0.029307823734028</v>
      </c>
      <c r="AK463" s="8" t="n">
        <v>0</v>
      </c>
      <c r="AL463" s="8" t="n">
        <v>0.199964050440318</v>
      </c>
      <c r="AM463" s="17" t="n">
        <v>-38783.0763202746</v>
      </c>
      <c r="AN463" s="9" t="n">
        <f aca="false">AJ463/AI463</f>
        <v>0.689999999999999</v>
      </c>
      <c r="AO463" s="8" t="n">
        <f aca="false">AI463-AJ463</f>
        <v>0.0131672831268822</v>
      </c>
      <c r="AP463" s="8" t="n">
        <f aca="false">AA463*$BA$3+AB463*$AW$3+AC463*$AY$3+AD463*$AX$3+AE463*$BB$3+AF463*$AZ$3+AG463*BD464</f>
        <v>4157.30679864452</v>
      </c>
      <c r="AQ463" s="8" t="n">
        <f aca="false">AP463/(D463*8.314)</f>
        <v>0.273970304604391</v>
      </c>
      <c r="AR463" s="8" t="n">
        <f aca="false">('[1]Sheet1 (4)'!AO463*$BE$3)/(8.314*'[1]Sheet1 (4)'!D463)</f>
        <v>-0.0123308625375119</v>
      </c>
      <c r="AS463" s="8" t="n">
        <f aca="false">AQ463+AR463</f>
        <v>0.261639442066879</v>
      </c>
      <c r="AT463" s="11" t="n">
        <f aca="false">EXP(AS463)</f>
        <v>1.2990580722856</v>
      </c>
      <c r="AU463" s="8" t="n">
        <v>3.52983657932821</v>
      </c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8" t="n">
        <v>1.2612515750657</v>
      </c>
    </row>
    <row r="464" customFormat="false" ht="13.8" hidden="false" customHeight="false" outlineLevel="0" collapsed="false">
      <c r="A464" s="3" t="n">
        <v>198</v>
      </c>
      <c r="B464" s="13" t="n">
        <v>0.0001</v>
      </c>
      <c r="C464" s="13" t="n">
        <v>-0.68</v>
      </c>
      <c r="D464" s="13" t="n">
        <v>1825.15</v>
      </c>
      <c r="E464" s="13" t="n">
        <v>0</v>
      </c>
      <c r="F464" s="13" t="n">
        <v>0.0959249980560415</v>
      </c>
      <c r="G464" s="13" t="n">
        <v>0.112574289657635</v>
      </c>
      <c r="H464" s="13" t="n">
        <v>0.484125175374194</v>
      </c>
      <c r="I464" s="13" t="n">
        <v>0</v>
      </c>
      <c r="J464" s="13" t="n">
        <v>0.153073965151863</v>
      </c>
      <c r="K464" s="13" t="n">
        <v>0</v>
      </c>
      <c r="L464" s="13" t="n">
        <v>0</v>
      </c>
      <c r="M464" s="13" t="n">
        <v>0.0369188117150824</v>
      </c>
      <c r="N464" s="13" t="n">
        <v>0.0365496235979316</v>
      </c>
      <c r="O464" s="13" t="n">
        <v>0</v>
      </c>
      <c r="P464" s="13" t="n">
        <v>0.0808331364472525</v>
      </c>
      <c r="Q464" s="14" t="n">
        <v>0.0365496235979316</v>
      </c>
      <c r="R464" s="14" t="n">
        <v>0.0369188117150824</v>
      </c>
      <c r="S464" s="13" t="n">
        <v>0.49748743718593</v>
      </c>
      <c r="T464" s="13" t="n">
        <v>0.99</v>
      </c>
      <c r="U464" s="15" t="s">
        <v>44</v>
      </c>
      <c r="W464" s="16" t="n">
        <v>-38783.0763202746</v>
      </c>
      <c r="X464" s="16" t="n">
        <f aca="false">-W464/(8.314*D464)</f>
        <v>2.55584005405263</v>
      </c>
      <c r="Y464" s="5" t="n">
        <f aca="false">X464+C464/4 - LN(AN464)</f>
        <v>2.39589038990613</v>
      </c>
      <c r="Z464" s="6" t="n">
        <f aca="false">EXP(Y464)</f>
        <v>10.9779683809732</v>
      </c>
      <c r="AA464" s="8" t="n">
        <v>0</v>
      </c>
      <c r="AB464" s="8" t="n">
        <v>0.0959249980560415</v>
      </c>
      <c r="AC464" s="8" t="n">
        <v>0.112574289657635</v>
      </c>
      <c r="AD464" s="8" t="n">
        <v>0.484125175374194</v>
      </c>
      <c r="AE464" s="8" t="n">
        <v>0</v>
      </c>
      <c r="AF464" s="8" t="n">
        <v>0.153073965151863</v>
      </c>
      <c r="AG464" s="8" t="n">
        <v>0</v>
      </c>
      <c r="AH464" s="8" t="n">
        <v>0</v>
      </c>
      <c r="AI464" s="17" t="n">
        <f aca="false">R464</f>
        <v>0.0369188117150824</v>
      </c>
      <c r="AJ464" s="17" t="n">
        <f aca="false">Q464</f>
        <v>0.0365496235979316</v>
      </c>
      <c r="AK464" s="8" t="n">
        <v>0</v>
      </c>
      <c r="AL464" s="8" t="n">
        <v>0.0808331364472525</v>
      </c>
      <c r="AM464" s="17" t="n">
        <v>-38783.0763202746</v>
      </c>
      <c r="AN464" s="9" t="n">
        <f aca="false">AJ464/AI464</f>
        <v>0.990000000000001</v>
      </c>
      <c r="AO464" s="8" t="n">
        <f aca="false">AI464-AJ464</f>
        <v>0.000369188117150795</v>
      </c>
      <c r="AP464" s="8" t="n">
        <f aca="false">AA464*$BA$3+AB464*$AW$3+AC464*$AY$3+AD464*$AX$3+AE464*$BB$3+AF464*$AZ$3+AG464*BD465</f>
        <v>4522.86040225135</v>
      </c>
      <c r="AQ464" s="8" t="n">
        <f aca="false">AP464/(D464*8.314)</f>
        <v>0.29806062003698</v>
      </c>
      <c r="AR464" s="8" t="n">
        <f aca="false">('[1]Sheet1 (4)'!AO464*$BE$3)/(8.314*'[1]Sheet1 (4)'!D464)</f>
        <v>-0.00034573631319396</v>
      </c>
      <c r="AS464" s="8" t="n">
        <f aca="false">AQ464+AR464</f>
        <v>0.297714883723786</v>
      </c>
      <c r="AT464" s="11" t="n">
        <f aca="false">EXP(AS464)</f>
        <v>1.34677774487819</v>
      </c>
      <c r="AU464" s="8" t="n">
        <v>2.46018913104693</v>
      </c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8" t="n">
        <v>0.900238229528363</v>
      </c>
    </row>
    <row r="465" customFormat="false" ht="13.8" hidden="false" customHeight="false" outlineLevel="0" collapsed="false">
      <c r="A465" s="3" t="n">
        <v>0</v>
      </c>
      <c r="B465" s="13" t="n">
        <v>0.0001</v>
      </c>
      <c r="C465" s="13" t="n">
        <v>0</v>
      </c>
      <c r="D465" s="13" t="n">
        <v>2173.15</v>
      </c>
      <c r="E465" s="13" t="n">
        <v>0.00016485902326206</v>
      </c>
      <c r="F465" s="13" t="n">
        <v>0.480526959528672</v>
      </c>
      <c r="G465" s="13" t="n">
        <v>0.0434904568425051</v>
      </c>
      <c r="H465" s="13" t="n">
        <v>0.400673370136112</v>
      </c>
      <c r="I465" s="13" t="n">
        <v>0</v>
      </c>
      <c r="J465" s="13" t="n">
        <v>0.018434771494054</v>
      </c>
      <c r="K465" s="13" t="n">
        <v>0</v>
      </c>
      <c r="L465" s="13" t="n">
        <v>0</v>
      </c>
      <c r="M465" s="13" t="n">
        <v>0.031757366466221</v>
      </c>
      <c r="N465" s="13" t="n">
        <v>0.0249522165091737</v>
      </c>
      <c r="O465" s="13" t="n">
        <v>0</v>
      </c>
      <c r="P465" s="13" t="n">
        <v>0</v>
      </c>
      <c r="Q465" s="14" t="n">
        <v>0.0249522165091737</v>
      </c>
      <c r="R465" s="14" t="n">
        <v>0.031757366466221</v>
      </c>
      <c r="S465" s="13" t="n">
        <v>0.44</v>
      </c>
      <c r="T465" s="13" t="n">
        <v>0.785714285714286</v>
      </c>
      <c r="U465" s="15" t="s">
        <v>45</v>
      </c>
      <c r="W465" s="16" t="n">
        <v>-43841.2891172141</v>
      </c>
      <c r="X465" s="16" t="n">
        <f aca="false">-W465/(8.314*D465)</f>
        <v>2.42651841399151</v>
      </c>
      <c r="Y465" s="5" t="n">
        <f aca="false">X465+C465/4 - LN(AN465)</f>
        <v>2.6676804708084</v>
      </c>
      <c r="Z465" s="6" t="n">
        <f aca="false">EXP(Y465)</f>
        <v>14.4065140777919</v>
      </c>
      <c r="AA465" s="8" t="n">
        <v>0.00016485902326206</v>
      </c>
      <c r="AB465" s="8" t="n">
        <v>0.480526959528672</v>
      </c>
      <c r="AC465" s="8" t="n">
        <v>0.0434904568425051</v>
      </c>
      <c r="AD465" s="8" t="n">
        <v>0.400673370136112</v>
      </c>
      <c r="AE465" s="8" t="n">
        <v>0</v>
      </c>
      <c r="AF465" s="8" t="n">
        <v>0.018434771494054</v>
      </c>
      <c r="AG465" s="8" t="n">
        <v>0</v>
      </c>
      <c r="AH465" s="8" t="n">
        <v>0</v>
      </c>
      <c r="AI465" s="17" t="n">
        <f aca="false">R465</f>
        <v>0.031757366466221</v>
      </c>
      <c r="AJ465" s="17" t="n">
        <f aca="false">Q465</f>
        <v>0.0249522165091737</v>
      </c>
      <c r="AK465" s="8" t="n">
        <v>0</v>
      </c>
      <c r="AL465" s="8" t="n">
        <v>0</v>
      </c>
      <c r="AM465" s="17" t="n">
        <v>-43841.2891172141</v>
      </c>
      <c r="AN465" s="9" t="n">
        <f aca="false">AJ465/AI465</f>
        <v>0.785714285714287</v>
      </c>
      <c r="AO465" s="8" t="n">
        <f aca="false">AI465-AJ465</f>
        <v>0.0068051499570473</v>
      </c>
      <c r="AP465" s="8" t="n">
        <f aca="false">AA465*$BA$3+AB465*$AW$3+AC465*$AY$3+AD465*$AX$3+AE465*$BB$3+AF465*$AZ$3+AG465*BD466</f>
        <v>35530.2587028228</v>
      </c>
      <c r="AQ465" s="8" t="n">
        <f aca="false">AP465/(D465*8.314)</f>
        <v>1.96652125729647</v>
      </c>
      <c r="AR465" s="8" t="n">
        <f aca="false">('[1]Sheet1 (4)'!AO465*$BE$3)/(8.314*'[1]Sheet1 (4)'!D465)</f>
        <v>-0.00535234181155674</v>
      </c>
      <c r="AS465" s="8" t="n">
        <f aca="false">AQ465+AR465</f>
        <v>1.96116891548491</v>
      </c>
      <c r="AT465" s="11" t="n">
        <f aca="false">EXP(AS465)</f>
        <v>7.10763043051628</v>
      </c>
      <c r="AU465" s="8" t="n">
        <v>1.22147863794261</v>
      </c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8" t="n">
        <v>0.200062123181733</v>
      </c>
    </row>
    <row r="466" customFormat="false" ht="13.8" hidden="false" customHeight="false" outlineLevel="0" collapsed="false">
      <c r="A466" s="3" t="n">
        <v>1</v>
      </c>
      <c r="B466" s="13" t="n">
        <v>0.0001</v>
      </c>
      <c r="C466" s="13" t="n">
        <v>-2.49</v>
      </c>
      <c r="D466" s="13" t="n">
        <v>2166.15</v>
      </c>
      <c r="E466" s="13" t="n">
        <v>0.0001644248354853</v>
      </c>
      <c r="F466" s="13" t="n">
        <v>0.481809984801688</v>
      </c>
      <c r="G466" s="13" t="n">
        <v>0.0438756389435186</v>
      </c>
      <c r="H466" s="13" t="n">
        <v>0.396644771055114</v>
      </c>
      <c r="I466" s="13" t="n">
        <v>0</v>
      </c>
      <c r="J466" s="13" t="n">
        <v>0.0188413244519495</v>
      </c>
      <c r="K466" s="13" t="n">
        <v>0</v>
      </c>
      <c r="L466" s="13" t="n">
        <v>0</v>
      </c>
      <c r="M466" s="13" t="n">
        <v>0.0423563857333381</v>
      </c>
      <c r="N466" s="13" t="n">
        <v>0.0162278268992181</v>
      </c>
      <c r="O466" s="13" t="n">
        <v>0</v>
      </c>
      <c r="P466" s="13" t="n">
        <v>0</v>
      </c>
      <c r="Q466" s="14" t="n">
        <v>0.0162278268992181</v>
      </c>
      <c r="R466" s="14" t="n">
        <v>0.0423563857333381</v>
      </c>
      <c r="S466" s="13" t="n">
        <v>0.277</v>
      </c>
      <c r="T466" s="13" t="n">
        <v>0.383125864453665</v>
      </c>
      <c r="U466" s="15" t="s">
        <v>45</v>
      </c>
      <c r="W466" s="16" t="n">
        <v>-43749.8414395966</v>
      </c>
      <c r="X466" s="16" t="n">
        <f aca="false">-W466/(8.314*D466)</f>
        <v>2.4292820219356</v>
      </c>
      <c r="Y466" s="5" t="n">
        <f aca="false">X466+C466/4 - LN(AN466)</f>
        <v>2.76617373790703</v>
      </c>
      <c r="Z466" s="6" t="n">
        <f aca="false">EXP(Y466)</f>
        <v>15.8976887640232</v>
      </c>
      <c r="AA466" s="8" t="n">
        <v>0.0001644248354853</v>
      </c>
      <c r="AB466" s="8" t="n">
        <v>0.481809984801688</v>
      </c>
      <c r="AC466" s="8" t="n">
        <v>0.0438756389435186</v>
      </c>
      <c r="AD466" s="8" t="n">
        <v>0.396644771055114</v>
      </c>
      <c r="AE466" s="8" t="n">
        <v>0</v>
      </c>
      <c r="AF466" s="8" t="n">
        <v>0.0188413244519495</v>
      </c>
      <c r="AG466" s="8" t="n">
        <v>0</v>
      </c>
      <c r="AH466" s="8" t="n">
        <v>0</v>
      </c>
      <c r="AI466" s="17" t="n">
        <f aca="false">R466</f>
        <v>0.0423563857333381</v>
      </c>
      <c r="AJ466" s="17" t="n">
        <f aca="false">Q466</f>
        <v>0.0162278268992181</v>
      </c>
      <c r="AK466" s="8" t="n">
        <v>0</v>
      </c>
      <c r="AL466" s="8" t="n">
        <v>0</v>
      </c>
      <c r="AM466" s="17" t="n">
        <v>-43749.8414395966</v>
      </c>
      <c r="AN466" s="9" t="n">
        <f aca="false">AJ466/AI466</f>
        <v>0.383125864453666</v>
      </c>
      <c r="AO466" s="8" t="n">
        <f aca="false">AI466-AJ466</f>
        <v>0.02612855883412</v>
      </c>
      <c r="AP466" s="8" t="n">
        <f aca="false">AA466*$BA$3+AB466*$AW$3+AC466*$AY$3+AD466*$AX$3+AE466*$BB$3+AF466*$AZ$3+AG466*BD467</f>
        <v>35591.9134373848</v>
      </c>
      <c r="AQ466" s="8" t="n">
        <f aca="false">AP466/(D466*8.314)</f>
        <v>1.97629962977357</v>
      </c>
      <c r="AR466" s="8" t="n">
        <f aca="false">('[1]Sheet1 (4)'!AO466*$BE$3)/(8.314*'[1]Sheet1 (4)'!D466)</f>
        <v>-0.0206168719795005</v>
      </c>
      <c r="AS466" s="8" t="n">
        <f aca="false">AQ466+AR466</f>
        <v>1.95568275779407</v>
      </c>
      <c r="AT466" s="11" t="n">
        <f aca="false">EXP(AS466)</f>
        <v>7.068743616298</v>
      </c>
      <c r="AU466" s="8" t="n">
        <v>1.36743764077402</v>
      </c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8" t="n">
        <v>0.312938653377733</v>
      </c>
    </row>
    <row r="467" customFormat="false" ht="13.8" hidden="false" customHeight="false" outlineLevel="0" collapsed="false">
      <c r="A467" s="3" t="n">
        <v>2</v>
      </c>
      <c r="B467" s="13" t="n">
        <v>0.0001</v>
      </c>
      <c r="C467" s="13" t="n">
        <v>-2.53</v>
      </c>
      <c r="D467" s="13" t="n">
        <v>2134.15</v>
      </c>
      <c r="E467" s="13" t="n">
        <v>0.000164486700672352</v>
      </c>
      <c r="F467" s="13" t="n">
        <v>0.481736312426634</v>
      </c>
      <c r="G467" s="13" t="n">
        <v>0.043792165131945</v>
      </c>
      <c r="H467" s="13" t="n">
        <v>0.396114131114147</v>
      </c>
      <c r="I467" s="13" t="n">
        <v>0</v>
      </c>
      <c r="J467" s="13" t="n">
        <v>0.0188484135395443</v>
      </c>
      <c r="K467" s="13" t="n">
        <v>0</v>
      </c>
      <c r="L467" s="13" t="n">
        <v>0</v>
      </c>
      <c r="M467" s="13" t="n">
        <v>0.0433808229846385</v>
      </c>
      <c r="N467" s="13" t="n">
        <v>0.0159636681024183</v>
      </c>
      <c r="O467" s="13" t="n">
        <v>0</v>
      </c>
      <c r="P467" s="13" t="n">
        <v>0</v>
      </c>
      <c r="Q467" s="14" t="n">
        <v>0.0159636681024183</v>
      </c>
      <c r="R467" s="14" t="n">
        <v>0.0433808229846385</v>
      </c>
      <c r="S467" s="13" t="n">
        <v>0.269</v>
      </c>
      <c r="T467" s="13" t="n">
        <v>0.367989056087551</v>
      </c>
      <c r="U467" s="15" t="s">
        <v>45</v>
      </c>
      <c r="W467" s="16" t="n">
        <v>-43327.0409069834</v>
      </c>
      <c r="X467" s="16" t="n">
        <f aca="false">-W467/(8.314*D467)</f>
        <v>2.44187859640472</v>
      </c>
      <c r="Y467" s="5" t="n">
        <f aca="false">X467+C467/4 - LN(AN467)</f>
        <v>2.80908067655266</v>
      </c>
      <c r="Z467" s="6" t="n">
        <f aca="false">EXP(Y467)</f>
        <v>16.594655348342</v>
      </c>
      <c r="AA467" s="8" t="n">
        <v>0.000164486700672352</v>
      </c>
      <c r="AB467" s="8" t="n">
        <v>0.481736312426634</v>
      </c>
      <c r="AC467" s="8" t="n">
        <v>0.043792165131945</v>
      </c>
      <c r="AD467" s="8" t="n">
        <v>0.396114131114147</v>
      </c>
      <c r="AE467" s="8" t="n">
        <v>0</v>
      </c>
      <c r="AF467" s="8" t="n">
        <v>0.0188484135395443</v>
      </c>
      <c r="AG467" s="8" t="n">
        <v>0</v>
      </c>
      <c r="AH467" s="8" t="n">
        <v>0</v>
      </c>
      <c r="AI467" s="17" t="n">
        <f aca="false">R467</f>
        <v>0.0433808229846385</v>
      </c>
      <c r="AJ467" s="17" t="n">
        <f aca="false">Q467</f>
        <v>0.0159636681024183</v>
      </c>
      <c r="AK467" s="8" t="n">
        <v>0</v>
      </c>
      <c r="AL467" s="8" t="n">
        <v>0</v>
      </c>
      <c r="AM467" s="17" t="n">
        <v>-43327.0409069834</v>
      </c>
      <c r="AN467" s="9" t="n">
        <f aca="false">AJ467/AI467</f>
        <v>0.367989056087552</v>
      </c>
      <c r="AO467" s="8" t="n">
        <f aca="false">AI467-AJ467</f>
        <v>0.0274171548822202</v>
      </c>
      <c r="AP467" s="8" t="n">
        <f aca="false">AA467*$BA$3+AB467*$AW$3+AC467*$AY$3+AD467*$AX$3+AE467*$BB$3+AF467*$AZ$3+AG467*BD468</f>
        <v>35580.5877695771</v>
      </c>
      <c r="AQ467" s="8" t="n">
        <f aca="false">AP467/(D467*8.314)</f>
        <v>2.00529447438045</v>
      </c>
      <c r="AR467" s="8" t="n">
        <f aca="false">('[1]Sheet1 (4)'!AO467*$BE$3)/(8.314*'[1]Sheet1 (4)'!D467)</f>
        <v>-0.0219580257338831</v>
      </c>
      <c r="AS467" s="8" t="n">
        <f aca="false">AQ467+AR467</f>
        <v>1.98333644864657</v>
      </c>
      <c r="AT467" s="11" t="n">
        <f aca="false">EXP(AS467)</f>
        <v>7.26694838277005</v>
      </c>
      <c r="AU467" s="8" t="n">
        <v>1.52778874523174</v>
      </c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8" t="n">
        <v>0.423821425447736</v>
      </c>
    </row>
    <row r="468" customFormat="false" ht="13.8" hidden="false" customHeight="false" outlineLevel="0" collapsed="false">
      <c r="A468" s="3" t="n">
        <v>3</v>
      </c>
      <c r="B468" s="13" t="n">
        <v>0.0001</v>
      </c>
      <c r="C468" s="13" t="n">
        <v>-2.58</v>
      </c>
      <c r="D468" s="13" t="n">
        <v>2151.15</v>
      </c>
      <c r="E468" s="13" t="n">
        <v>0</v>
      </c>
      <c r="F468" s="13" t="n">
        <v>0.48096939717945</v>
      </c>
      <c r="G468" s="13" t="n">
        <v>0.0431492881612636</v>
      </c>
      <c r="H468" s="13" t="n">
        <v>0.397574137229722</v>
      </c>
      <c r="I468" s="13" t="n">
        <v>0</v>
      </c>
      <c r="J468" s="13" t="n">
        <v>0.0188733441795849</v>
      </c>
      <c r="K468" s="13" t="n">
        <v>0</v>
      </c>
      <c r="L468" s="13" t="n">
        <v>0</v>
      </c>
      <c r="M468" s="13" t="n">
        <v>0.0459400382768097</v>
      </c>
      <c r="N468" s="13" t="n">
        <v>0.0134140163443915</v>
      </c>
      <c r="O468" s="13" t="n">
        <v>0</v>
      </c>
      <c r="P468" s="13" t="n">
        <v>0</v>
      </c>
      <c r="Q468" s="14" t="n">
        <v>0.0134140163443915</v>
      </c>
      <c r="R468" s="14" t="n">
        <v>0.0459400382768097</v>
      </c>
      <c r="S468" s="13" t="n">
        <v>0.226</v>
      </c>
      <c r="T468" s="13" t="n">
        <v>0.291989664082687</v>
      </c>
      <c r="U468" s="15" t="s">
        <v>45</v>
      </c>
      <c r="W468" s="16" t="n">
        <v>-43552.6330047698</v>
      </c>
      <c r="X468" s="16" t="n">
        <f aca="false">-W468/(8.314*D468)</f>
        <v>2.43519476054091</v>
      </c>
      <c r="Y468" s="5" t="n">
        <f aca="false">X468+C468/4 - LN(AN468)</f>
        <v>3.02123163485835</v>
      </c>
      <c r="Z468" s="6" t="n">
        <f aca="false">EXP(Y468)</f>
        <v>20.5165450215768</v>
      </c>
      <c r="AA468" s="8" t="n">
        <v>0</v>
      </c>
      <c r="AB468" s="8" t="n">
        <v>0.48096939717945</v>
      </c>
      <c r="AC468" s="8" t="n">
        <v>0.0431492881612636</v>
      </c>
      <c r="AD468" s="8" t="n">
        <v>0.397574137229722</v>
      </c>
      <c r="AE468" s="8" t="n">
        <v>0</v>
      </c>
      <c r="AF468" s="8" t="n">
        <v>0.0188733441795849</v>
      </c>
      <c r="AG468" s="8" t="n">
        <v>0</v>
      </c>
      <c r="AH468" s="8" t="n">
        <v>0</v>
      </c>
      <c r="AI468" s="17" t="n">
        <f aca="false">R468</f>
        <v>0.0459400382768097</v>
      </c>
      <c r="AJ468" s="17" t="n">
        <f aca="false">Q468</f>
        <v>0.0134140163443915</v>
      </c>
      <c r="AK468" s="8" t="n">
        <v>0</v>
      </c>
      <c r="AL468" s="8" t="n">
        <v>0</v>
      </c>
      <c r="AM468" s="17" t="n">
        <v>-43552.6330047698</v>
      </c>
      <c r="AN468" s="9" t="n">
        <f aca="false">AJ468/AI468</f>
        <v>0.291989664082688</v>
      </c>
      <c r="AO468" s="8" t="n">
        <f aca="false">AI468-AJ468</f>
        <v>0.0325260219324182</v>
      </c>
      <c r="AP468" s="8" t="n">
        <f aca="false">AA468*$BA$3+AB468*$AW$3+AC468*$AY$3+AD468*$AX$3+AE468*$BB$3+AF468*$AZ$3+AG468*BD469</f>
        <v>35506.9156191851</v>
      </c>
      <c r="AQ468" s="8" t="n">
        <f aca="false">AP468/(D468*8.314)</f>
        <v>1.9853278415874</v>
      </c>
      <c r="AR468" s="8" t="n">
        <f aca="false">('[1]Sheet1 (4)'!AO468*$BE$3)/(8.314*'[1]Sheet1 (4)'!D468)</f>
        <v>-0.0258437838906555</v>
      </c>
      <c r="AS468" s="8" t="n">
        <f aca="false">AQ468+AR468</f>
        <v>1.95948405769675</v>
      </c>
      <c r="AT468" s="11" t="n">
        <f aca="false">EXP(AS468)</f>
        <v>7.09566516674446</v>
      </c>
      <c r="AU468" s="8" t="n">
        <v>1.82102599935918</v>
      </c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8" t="n">
        <v>0.599400078160943</v>
      </c>
    </row>
    <row r="469" customFormat="false" ht="13.8" hidden="false" customHeight="false" outlineLevel="0" collapsed="false">
      <c r="A469" s="3" t="n">
        <v>4</v>
      </c>
      <c r="B469" s="13" t="n">
        <v>0.0001</v>
      </c>
      <c r="C469" s="13" t="n">
        <v>-2.72</v>
      </c>
      <c r="D469" s="13" t="n">
        <v>2139.15</v>
      </c>
      <c r="E469" s="13" t="n">
        <v>0</v>
      </c>
      <c r="F469" s="13" t="n">
        <v>0.480124127095414</v>
      </c>
      <c r="G469" s="13" t="n">
        <v>0.0435962886536088</v>
      </c>
      <c r="H469" s="13" t="n">
        <v>0.397341174397426</v>
      </c>
      <c r="I469" s="13" t="n">
        <v>0</v>
      </c>
      <c r="J469" s="13" t="n">
        <v>0.0188501810008252</v>
      </c>
      <c r="K469" s="13" t="n">
        <v>0</v>
      </c>
      <c r="L469" s="13" t="n">
        <v>0</v>
      </c>
      <c r="M469" s="13" t="n">
        <v>0.0456670539280715</v>
      </c>
      <c r="N469" s="13" t="n">
        <v>0.0144211749246541</v>
      </c>
      <c r="O469" s="13" t="n">
        <v>0</v>
      </c>
      <c r="P469" s="13" t="n">
        <v>0</v>
      </c>
      <c r="Q469" s="14" t="n">
        <v>0.0144211749246541</v>
      </c>
      <c r="R469" s="14" t="n">
        <v>0.0456670539280715</v>
      </c>
      <c r="S469" s="13" t="n">
        <v>0.24</v>
      </c>
      <c r="T469" s="13" t="n">
        <v>0.315789473684211</v>
      </c>
      <c r="U469" s="15" t="s">
        <v>45</v>
      </c>
      <c r="W469" s="16" t="n">
        <v>-43393.6242766772</v>
      </c>
      <c r="X469" s="16" t="n">
        <f aca="false">-W469/(8.314*D469)</f>
        <v>2.4399148216796</v>
      </c>
      <c r="Y469" s="5" t="n">
        <f aca="false">X469+C469/4 - LN(AN469)</f>
        <v>2.91259433161799</v>
      </c>
      <c r="Z469" s="6" t="n">
        <f aca="false">EXP(Y469)</f>
        <v>18.4044840191376</v>
      </c>
      <c r="AA469" s="8" t="n">
        <v>0</v>
      </c>
      <c r="AB469" s="8" t="n">
        <v>0.480124127095414</v>
      </c>
      <c r="AC469" s="8" t="n">
        <v>0.0435962886536088</v>
      </c>
      <c r="AD469" s="8" t="n">
        <v>0.397341174397426</v>
      </c>
      <c r="AE469" s="8" t="n">
        <v>0</v>
      </c>
      <c r="AF469" s="8" t="n">
        <v>0.0188501810008252</v>
      </c>
      <c r="AG469" s="8" t="n">
        <v>0</v>
      </c>
      <c r="AH469" s="8" t="n">
        <v>0</v>
      </c>
      <c r="AI469" s="17" t="n">
        <f aca="false">R469</f>
        <v>0.0456670539280715</v>
      </c>
      <c r="AJ469" s="17" t="n">
        <f aca="false">Q469</f>
        <v>0.0144211749246541</v>
      </c>
      <c r="AK469" s="8" t="n">
        <v>0</v>
      </c>
      <c r="AL469" s="8" t="n">
        <v>0</v>
      </c>
      <c r="AM469" s="17" t="n">
        <v>-43393.6242766772</v>
      </c>
      <c r="AN469" s="9" t="n">
        <f aca="false">AJ469/AI469</f>
        <v>0.315789473684209</v>
      </c>
      <c r="AO469" s="8" t="n">
        <f aca="false">AI469-AJ469</f>
        <v>0.0312458790034174</v>
      </c>
      <c r="AP469" s="8" t="n">
        <f aca="false">AA469*$BA$3+AB469*$AW$3+AC469*$AY$3+AD469*$AX$3+AE469*$BB$3+AF469*$AZ$3+AG469*BD470</f>
        <v>35467.4724550242</v>
      </c>
      <c r="AQ469" s="8" t="n">
        <f aca="false">AP469/(D469*8.314)</f>
        <v>1.99424715434608</v>
      </c>
      <c r="AR469" s="8" t="n">
        <f aca="false">('[1]Sheet1 (4)'!AO469*$BE$3)/(8.314*'[1]Sheet1 (4)'!D469)</f>
        <v>-0.024965907254976</v>
      </c>
      <c r="AS469" s="8" t="n">
        <f aca="false">AQ469+AR469</f>
        <v>1.9692812470911</v>
      </c>
      <c r="AT469" s="11" t="n">
        <f aca="false">EXP(AS469)</f>
        <v>7.16552439552449</v>
      </c>
      <c r="AU469" s="8" t="n">
        <v>1.67609813820691</v>
      </c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8" t="n">
        <v>0.516468555361667</v>
      </c>
    </row>
    <row r="470" customFormat="false" ht="13.8" hidden="false" customHeight="false" outlineLevel="0" collapsed="false">
      <c r="A470" s="3" t="n">
        <v>5</v>
      </c>
      <c r="B470" s="13" t="n">
        <v>0.0001</v>
      </c>
      <c r="C470" s="13" t="n">
        <v>-3</v>
      </c>
      <c r="D470" s="13" t="n">
        <v>2197.15</v>
      </c>
      <c r="E470" s="13" t="n">
        <v>0</v>
      </c>
      <c r="F470" s="13" t="n">
        <v>0.485816602314607</v>
      </c>
      <c r="G470" s="13" t="n">
        <v>0.0438692169546109</v>
      </c>
      <c r="H470" s="13" t="n">
        <v>0.391235469929378</v>
      </c>
      <c r="I470" s="13" t="n">
        <v>0</v>
      </c>
      <c r="J470" s="13" t="n">
        <v>0.0189295742537631</v>
      </c>
      <c r="K470" s="13" t="n">
        <v>0</v>
      </c>
      <c r="L470" s="13" t="n">
        <v>0</v>
      </c>
      <c r="M470" s="13" t="n">
        <v>0.0498034850614466</v>
      </c>
      <c r="N470" s="13" t="n">
        <v>0.0103456514861942</v>
      </c>
      <c r="O470" s="13" t="n">
        <v>0</v>
      </c>
      <c r="P470" s="13" t="n">
        <v>0</v>
      </c>
      <c r="Q470" s="14" t="n">
        <v>0.0103456514861942</v>
      </c>
      <c r="R470" s="14" t="n">
        <v>0.0498034850614466</v>
      </c>
      <c r="S470" s="13" t="n">
        <v>0.172</v>
      </c>
      <c r="T470" s="13" t="n">
        <v>0.207729468599034</v>
      </c>
      <c r="U470" s="15" t="s">
        <v>45</v>
      </c>
      <c r="W470" s="16" t="n">
        <v>-44152.0550422908</v>
      </c>
      <c r="X470" s="16" t="n">
        <f aca="false">-W470/(8.314*D470)</f>
        <v>2.41702529221725</v>
      </c>
      <c r="Y470" s="5" t="n">
        <f aca="false">X470+C470/4 - LN(AN470)</f>
        <v>3.23854396978906</v>
      </c>
      <c r="Z470" s="6" t="n">
        <f aca="false">EXP(Y470)</f>
        <v>25.4965709300093</v>
      </c>
      <c r="AA470" s="8" t="n">
        <v>0</v>
      </c>
      <c r="AB470" s="8" t="n">
        <v>0.485816602314607</v>
      </c>
      <c r="AC470" s="8" t="n">
        <v>0.0438692169546109</v>
      </c>
      <c r="AD470" s="8" t="n">
        <v>0.391235469929378</v>
      </c>
      <c r="AE470" s="8" t="n">
        <v>0</v>
      </c>
      <c r="AF470" s="8" t="n">
        <v>0.0189295742537631</v>
      </c>
      <c r="AG470" s="8" t="n">
        <v>0</v>
      </c>
      <c r="AH470" s="8" t="n">
        <v>0</v>
      </c>
      <c r="AI470" s="17" t="n">
        <f aca="false">R470</f>
        <v>0.0498034850614466</v>
      </c>
      <c r="AJ470" s="17" t="n">
        <f aca="false">Q470</f>
        <v>0.0103456514861942</v>
      </c>
      <c r="AK470" s="8" t="n">
        <v>0</v>
      </c>
      <c r="AL470" s="8" t="n">
        <v>0</v>
      </c>
      <c r="AM470" s="17" t="n">
        <v>-44152.0550422908</v>
      </c>
      <c r="AN470" s="9" t="n">
        <f aca="false">AJ470/AI470</f>
        <v>0.207729468599033</v>
      </c>
      <c r="AO470" s="8" t="n">
        <f aca="false">AI470-AJ470</f>
        <v>0.0394578335752524</v>
      </c>
      <c r="AP470" s="8" t="n">
        <f aca="false">AA470*$BA$3+AB470*$AW$3+AC470*$AY$3+AD470*$AX$3+AE470*$BB$3+AF470*$AZ$3+AG470*BD471</f>
        <v>35836.6028759679</v>
      </c>
      <c r="AQ470" s="8" t="n">
        <f aca="false">AP470/(D470*8.314)</f>
        <v>1.9618107346395</v>
      </c>
      <c r="AR470" s="8" t="n">
        <f aca="false">('[1]Sheet1 (4)'!AO470*$BE$3)/(8.314*'[1]Sheet1 (4)'!D470)</f>
        <v>-0.0306951227515274</v>
      </c>
      <c r="AS470" s="8" t="n">
        <f aca="false">AQ470+AR470</f>
        <v>1.93111561188797</v>
      </c>
      <c r="AT470" s="11" t="n">
        <f aca="false">EXP(AS470)</f>
        <v>6.89720055001125</v>
      </c>
      <c r="AU470" s="8" t="n">
        <v>2.06037961621427</v>
      </c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8" t="n">
        <v>0.722890245539732</v>
      </c>
    </row>
    <row r="471" customFormat="false" ht="13.8" hidden="false" customHeight="false" outlineLevel="0" collapsed="false">
      <c r="A471" s="3" t="n">
        <v>6</v>
      </c>
      <c r="B471" s="13" t="n">
        <v>0.0001</v>
      </c>
      <c r="C471" s="13" t="n">
        <v>-3.92</v>
      </c>
      <c r="D471" s="13" t="n">
        <v>2175.15</v>
      </c>
      <c r="E471" s="13" t="n">
        <v>0</v>
      </c>
      <c r="F471" s="13" t="n">
        <v>0.491905721334085</v>
      </c>
      <c r="G471" s="13" t="n">
        <v>0.0434643657346486</v>
      </c>
      <c r="H471" s="13" t="n">
        <v>0.389821651812574</v>
      </c>
      <c r="I471" s="13" t="n">
        <v>0</v>
      </c>
      <c r="J471" s="13" t="n">
        <v>0.0177537512211322</v>
      </c>
      <c r="K471" s="13" t="n">
        <v>0</v>
      </c>
      <c r="L471" s="13" t="n">
        <v>0</v>
      </c>
      <c r="M471" s="13" t="n">
        <v>0.0499797506702629</v>
      </c>
      <c r="N471" s="13" t="n">
        <v>0.00707475922729749</v>
      </c>
      <c r="O471" s="13" t="n">
        <v>0</v>
      </c>
      <c r="P471" s="13" t="n">
        <v>0</v>
      </c>
      <c r="Q471" s="14" t="n">
        <v>0.00707475922729749</v>
      </c>
      <c r="R471" s="14" t="n">
        <v>0.0499797506702629</v>
      </c>
      <c r="S471" s="13" t="n">
        <v>0.124</v>
      </c>
      <c r="T471" s="13" t="n">
        <v>0.141552511415525</v>
      </c>
      <c r="U471" s="15" t="s">
        <v>45</v>
      </c>
      <c r="W471" s="16" t="n">
        <v>-43867.3494925628</v>
      </c>
      <c r="X471" s="16" t="n">
        <f aca="false">-W471/(8.314*D471)</f>
        <v>2.42572834447612</v>
      </c>
      <c r="Y471" s="5" t="n">
        <f aca="false">X471+C471/4 - LN(AN471)</f>
        <v>3.40081286980747</v>
      </c>
      <c r="Z471" s="6" t="n">
        <f aca="false">EXP(Y471)</f>
        <v>29.9884668618158</v>
      </c>
      <c r="AA471" s="8" t="n">
        <v>0</v>
      </c>
      <c r="AB471" s="8" t="n">
        <v>0.491905721334085</v>
      </c>
      <c r="AC471" s="8" t="n">
        <v>0.0434643657346486</v>
      </c>
      <c r="AD471" s="8" t="n">
        <v>0.389821651812574</v>
      </c>
      <c r="AE471" s="8" t="n">
        <v>0</v>
      </c>
      <c r="AF471" s="8" t="n">
        <v>0.0177537512211322</v>
      </c>
      <c r="AG471" s="8" t="n">
        <v>0</v>
      </c>
      <c r="AH471" s="8" t="n">
        <v>0</v>
      </c>
      <c r="AI471" s="17" t="n">
        <f aca="false">R471</f>
        <v>0.0499797506702629</v>
      </c>
      <c r="AJ471" s="17" t="n">
        <f aca="false">Q471</f>
        <v>0.00707475922729749</v>
      </c>
      <c r="AK471" s="8" t="n">
        <v>0</v>
      </c>
      <c r="AL471" s="8" t="n">
        <v>0</v>
      </c>
      <c r="AM471" s="17" t="n">
        <v>-43867.3494925628</v>
      </c>
      <c r="AN471" s="9" t="n">
        <f aca="false">AJ471/AI471</f>
        <v>0.141552511415525</v>
      </c>
      <c r="AO471" s="8" t="n">
        <f aca="false">AI471-AJ471</f>
        <v>0.0429049914429654</v>
      </c>
      <c r="AP471" s="8" t="n">
        <f aca="false">AA471*$BA$3+AB471*$AW$3+AC471*$AY$3+AD471*$AX$3+AE471*$BB$3+AF471*$AZ$3+AG471*BD472</f>
        <v>36299.7450463549</v>
      </c>
      <c r="AQ471" s="8" t="n">
        <f aca="false">AP471/(D471*8.314)</f>
        <v>2.0072632943353</v>
      </c>
      <c r="AR471" s="8" t="n">
        <f aca="false">('[1]Sheet1 (4)'!AO471*$BE$3)/(8.314*'[1]Sheet1 (4)'!D471)</f>
        <v>-0.0337143237712997</v>
      </c>
      <c r="AS471" s="8" t="n">
        <f aca="false">AQ471+AR471</f>
        <v>1.973548970564</v>
      </c>
      <c r="AT471" s="11" t="n">
        <f aca="false">EXP(AS471)</f>
        <v>7.19617021962045</v>
      </c>
      <c r="AU471" s="8" t="n">
        <v>2.53227052983308</v>
      </c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8" t="n">
        <v>0.929116342900342</v>
      </c>
    </row>
    <row r="472" customFormat="false" ht="13.8" hidden="false" customHeight="false" outlineLevel="0" collapsed="false">
      <c r="A472" s="3" t="n">
        <v>7</v>
      </c>
      <c r="B472" s="13" t="n">
        <v>0.0001</v>
      </c>
      <c r="C472" s="13" t="n">
        <v>-5.32</v>
      </c>
      <c r="D472" s="13" t="n">
        <v>2173.15</v>
      </c>
      <c r="E472" s="13" t="n">
        <v>0</v>
      </c>
      <c r="F472" s="13" t="n">
        <v>0.480854562562428</v>
      </c>
      <c r="G472" s="13" t="n">
        <v>0.0441993093090893</v>
      </c>
      <c r="H472" s="13" t="n">
        <v>0.396132568206191</v>
      </c>
      <c r="I472" s="13" t="n">
        <v>0</v>
      </c>
      <c r="J472" s="13" t="n">
        <v>0.0191723946902253</v>
      </c>
      <c r="K472" s="13" t="n">
        <v>0</v>
      </c>
      <c r="L472" s="13" t="n">
        <v>0</v>
      </c>
      <c r="M472" s="13" t="n">
        <v>0.0568813842074621</v>
      </c>
      <c r="N472" s="13" t="n">
        <v>0.00268027464851916</v>
      </c>
      <c r="O472" s="13" t="n">
        <v>0</v>
      </c>
      <c r="P472" s="13" t="n">
        <v>0</v>
      </c>
      <c r="Q472" s="14" t="n">
        <v>0.00268027464851916</v>
      </c>
      <c r="R472" s="14" t="n">
        <v>0.0568813842074621</v>
      </c>
      <c r="S472" s="13" t="n">
        <v>0.045</v>
      </c>
      <c r="T472" s="13" t="n">
        <v>0.0471204188481675</v>
      </c>
      <c r="U472" s="15" t="s">
        <v>45</v>
      </c>
      <c r="W472" s="16" t="n">
        <v>-43841.2891172141</v>
      </c>
      <c r="X472" s="16" t="n">
        <f aca="false">-W472/(8.314*D472)</f>
        <v>2.42651841399151</v>
      </c>
      <c r="Y472" s="5" t="n">
        <f aca="false">X472+C472/4 - LN(AN472)</f>
        <v>4.15156726470192</v>
      </c>
      <c r="Z472" s="6" t="n">
        <f aca="false">EXP(Y472)</f>
        <v>63.5334961154675</v>
      </c>
      <c r="AA472" s="8" t="n">
        <v>0</v>
      </c>
      <c r="AB472" s="8" t="n">
        <v>0.480854562562428</v>
      </c>
      <c r="AC472" s="8" t="n">
        <v>0.0441993093090893</v>
      </c>
      <c r="AD472" s="8" t="n">
        <v>0.396132568206191</v>
      </c>
      <c r="AE472" s="8" t="n">
        <v>0</v>
      </c>
      <c r="AF472" s="8" t="n">
        <v>0.0191723946902253</v>
      </c>
      <c r="AG472" s="8" t="n">
        <v>0</v>
      </c>
      <c r="AH472" s="8" t="n">
        <v>0</v>
      </c>
      <c r="AI472" s="17" t="n">
        <f aca="false">R472</f>
        <v>0.0568813842074621</v>
      </c>
      <c r="AJ472" s="17" t="n">
        <f aca="false">Q472</f>
        <v>0.00268027464851916</v>
      </c>
      <c r="AK472" s="8" t="n">
        <v>0</v>
      </c>
      <c r="AL472" s="8" t="n">
        <v>0</v>
      </c>
      <c r="AM472" s="17" t="n">
        <v>-43841.2891172141</v>
      </c>
      <c r="AN472" s="9" t="n">
        <f aca="false">AJ472/AI472</f>
        <v>0.0471204188481676</v>
      </c>
      <c r="AO472" s="8" t="n">
        <f aca="false">AI472-AJ472</f>
        <v>0.0542011095589429</v>
      </c>
      <c r="AP472" s="8" t="n">
        <f aca="false">AA472*$BA$3+AB472*$AW$3+AC472*$AY$3+AD472*$AX$3+AE472*$BB$3+AF472*$AZ$3+AG472*BD473</f>
        <v>35517.9946773856</v>
      </c>
      <c r="AQ472" s="8" t="n">
        <f aca="false">AP472/(D472*8.314)</f>
        <v>1.96584247060583</v>
      </c>
      <c r="AR472" s="8" t="n">
        <f aca="false">('[1]Sheet1 (4)'!AO472*$BE$3)/(8.314*'[1]Sheet1 (4)'!D472)</f>
        <v>-0.0426299004072162</v>
      </c>
      <c r="AS472" s="8" t="n">
        <f aca="false">AQ472+AR472</f>
        <v>1.92321257019861</v>
      </c>
      <c r="AT472" s="11" t="n">
        <f aca="false">EXP(AS472)</f>
        <v>6.84290651313454</v>
      </c>
      <c r="AU472" s="8" t="n">
        <v>5.38678599693198</v>
      </c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8" t="n">
        <v>1.68394891707526</v>
      </c>
    </row>
    <row r="473" customFormat="false" ht="13.8" hidden="false" customHeight="false" outlineLevel="0" collapsed="false">
      <c r="A473" s="3" t="n">
        <v>8</v>
      </c>
      <c r="B473" s="13" t="n">
        <v>0.0001</v>
      </c>
      <c r="C473" s="13" t="n">
        <v>-6.74</v>
      </c>
      <c r="D473" s="13" t="n">
        <v>2169.15</v>
      </c>
      <c r="E473" s="13" t="n">
        <v>0</v>
      </c>
      <c r="F473" s="13" t="n">
        <v>0.492043433607494</v>
      </c>
      <c r="G473" s="13" t="n">
        <v>0.0438383595435444</v>
      </c>
      <c r="H473" s="13" t="n">
        <v>0.389655572712042</v>
      </c>
      <c r="I473" s="13" t="n">
        <v>0</v>
      </c>
      <c r="J473" s="13" t="n">
        <v>0.0191491735368779</v>
      </c>
      <c r="K473" s="13" t="n">
        <v>0</v>
      </c>
      <c r="L473" s="13" t="n">
        <v>0</v>
      </c>
      <c r="M473" s="13" t="n">
        <v>0.054262504848641</v>
      </c>
      <c r="N473" s="13" t="n">
        <v>0.00105095575140079</v>
      </c>
      <c r="O473" s="13" t="n">
        <v>0</v>
      </c>
      <c r="P473" s="13" t="n">
        <v>0</v>
      </c>
      <c r="Q473" s="14" t="n">
        <v>0.00105095575140079</v>
      </c>
      <c r="R473" s="14" t="n">
        <v>0.054262504848641</v>
      </c>
      <c r="S473" s="13" t="n">
        <v>0.019</v>
      </c>
      <c r="T473" s="13" t="n">
        <v>0.0193679918450561</v>
      </c>
      <c r="U473" s="15" t="s">
        <v>45</v>
      </c>
      <c r="W473" s="16" t="n">
        <v>-43789.0784226635</v>
      </c>
      <c r="X473" s="16" t="n">
        <f aca="false">-W473/(8.314*D473)</f>
        <v>2.42809793640899</v>
      </c>
      <c r="Y473" s="5" t="n">
        <f aca="false">X473+C473/4 - LN(AN473)</f>
        <v>4.68723141680791</v>
      </c>
      <c r="Z473" s="6" t="n">
        <f aca="false">EXP(Y473)</f>
        <v>108.552227521351</v>
      </c>
      <c r="AA473" s="8" t="n">
        <v>0</v>
      </c>
      <c r="AB473" s="8" t="n">
        <v>0.492043433607494</v>
      </c>
      <c r="AC473" s="8" t="n">
        <v>0.0438383595435444</v>
      </c>
      <c r="AD473" s="8" t="n">
        <v>0.389655572712042</v>
      </c>
      <c r="AE473" s="8" t="n">
        <v>0</v>
      </c>
      <c r="AF473" s="8" t="n">
        <v>0.0191491735368779</v>
      </c>
      <c r="AG473" s="8" t="n">
        <v>0</v>
      </c>
      <c r="AH473" s="8" t="n">
        <v>0</v>
      </c>
      <c r="AI473" s="17" t="n">
        <f aca="false">R473</f>
        <v>0.054262504848641</v>
      </c>
      <c r="AJ473" s="17" t="n">
        <f aca="false">Q473</f>
        <v>0.00105095575140079</v>
      </c>
      <c r="AK473" s="8" t="n">
        <v>0</v>
      </c>
      <c r="AL473" s="8" t="n">
        <v>0</v>
      </c>
      <c r="AM473" s="17" t="n">
        <v>-43789.0784226635</v>
      </c>
      <c r="AN473" s="9" t="n">
        <f aca="false">AJ473/AI473</f>
        <v>0.019367991845056</v>
      </c>
      <c r="AO473" s="8" t="n">
        <f aca="false">AI473-AJ473</f>
        <v>0.0532115490972402</v>
      </c>
      <c r="AP473" s="8" t="n">
        <f aca="false">AA473*$BA$3+AB473*$AW$3+AC473*$AY$3+AD473*$AX$3+AE473*$BB$3+AF473*$AZ$3+AG473*BD474</f>
        <v>36242.6510452634</v>
      </c>
      <c r="AQ473" s="8" t="n">
        <f aca="false">AP473/(D473*8.314)</f>
        <v>2.00964965198832</v>
      </c>
      <c r="AR473" s="8" t="n">
        <f aca="false">('[1]Sheet1 (4)'!AO473*$BE$3)/(8.314*'[1]Sheet1 (4)'!D473)</f>
        <v>-0.0419287738502811</v>
      </c>
      <c r="AS473" s="8" t="n">
        <f aca="false">AQ473+AR473</f>
        <v>1.96772087813804</v>
      </c>
      <c r="AT473" s="11" t="n">
        <f aca="false">EXP(AS473)</f>
        <v>7.15435225232478</v>
      </c>
      <c r="AU473" s="8" t="n">
        <v>9.27953206909094</v>
      </c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8" t="n">
        <v>2.22781112193746</v>
      </c>
    </row>
    <row r="474" customFormat="false" ht="13.8" hidden="false" customHeight="false" outlineLevel="0" collapsed="false">
      <c r="A474" s="3" t="n">
        <v>9</v>
      </c>
      <c r="B474" s="13" t="n">
        <v>0.0001</v>
      </c>
      <c r="C474" s="13" t="n">
        <v>-7.86</v>
      </c>
      <c r="D474" s="13" t="n">
        <v>2112.15</v>
      </c>
      <c r="E474" s="13" t="n">
        <v>0</v>
      </c>
      <c r="F474" s="13" t="n">
        <v>0.488259257148742</v>
      </c>
      <c r="G474" s="13" t="n">
        <v>0.044239889526437</v>
      </c>
      <c r="H474" s="13" t="n">
        <v>0.393193202407943</v>
      </c>
      <c r="I474" s="13" t="n">
        <v>0</v>
      </c>
      <c r="J474" s="13" t="n">
        <v>0.0194659064469254</v>
      </c>
      <c r="K474" s="13" t="n">
        <v>0</v>
      </c>
      <c r="L474" s="13" t="n">
        <v>0</v>
      </c>
      <c r="M474" s="13" t="n">
        <v>0.0540739600473733</v>
      </c>
      <c r="N474" s="13" t="n">
        <v>0.000767784422579337</v>
      </c>
      <c r="O474" s="13" t="n">
        <v>0</v>
      </c>
      <c r="P474" s="13" t="n">
        <v>0</v>
      </c>
      <c r="Q474" s="14" t="n">
        <v>0.000767784422579337</v>
      </c>
      <c r="R474" s="14" t="n">
        <v>0.0540739600473733</v>
      </c>
      <c r="S474" s="13" t="n">
        <v>0.014</v>
      </c>
      <c r="T474" s="13" t="n">
        <v>0.0141987829614604</v>
      </c>
      <c r="U474" s="15" t="s">
        <v>45</v>
      </c>
      <c r="W474" s="16" t="n">
        <v>-43031.7358283349</v>
      </c>
      <c r="X474" s="16" t="n">
        <f aca="false">-W474/(8.314*D474)</f>
        <v>2.45049650496787</v>
      </c>
      <c r="Y474" s="5" t="n">
        <f aca="false">X474+C474/4 - LN(AN474)</f>
        <v>4.74009552995524</v>
      </c>
      <c r="Z474" s="6" t="n">
        <f aca="false">EXP(Y474)</f>
        <v>114.445134096502</v>
      </c>
      <c r="AA474" s="8" t="n">
        <v>0</v>
      </c>
      <c r="AB474" s="8" t="n">
        <v>0.488259257148742</v>
      </c>
      <c r="AC474" s="8" t="n">
        <v>0.044239889526437</v>
      </c>
      <c r="AD474" s="8" t="n">
        <v>0.393193202407943</v>
      </c>
      <c r="AE474" s="8" t="n">
        <v>0</v>
      </c>
      <c r="AF474" s="8" t="n">
        <v>0.0194659064469254</v>
      </c>
      <c r="AG474" s="8" t="n">
        <v>0</v>
      </c>
      <c r="AH474" s="8" t="n">
        <v>0</v>
      </c>
      <c r="AI474" s="17" t="n">
        <f aca="false">R474</f>
        <v>0.0540739600473733</v>
      </c>
      <c r="AJ474" s="17" t="n">
        <f aca="false">Q474</f>
        <v>0.000767784422579337</v>
      </c>
      <c r="AK474" s="8" t="n">
        <v>0</v>
      </c>
      <c r="AL474" s="8" t="n">
        <v>0</v>
      </c>
      <c r="AM474" s="17" t="n">
        <v>-43031.7358283349</v>
      </c>
      <c r="AN474" s="9" t="n">
        <f aca="false">AJ474/AI474</f>
        <v>0.0141987829614604</v>
      </c>
      <c r="AO474" s="8" t="n">
        <f aca="false">AI474-AJ474</f>
        <v>0.053306175624794</v>
      </c>
      <c r="AP474" s="8" t="n">
        <f aca="false">AA474*$BA$3+AB474*$AW$3+AC474*$AY$3+AD474*$AX$3+AE474*$BB$3+AF474*$AZ$3+AG474*BD475</f>
        <v>35997.2516258835</v>
      </c>
      <c r="AQ474" s="8" t="n">
        <f aca="false">AP474/(D474*8.314)</f>
        <v>2.04990892418503</v>
      </c>
      <c r="AR474" s="8" t="n">
        <f aca="false">('[1]Sheet1 (4)'!AO474*$BE$3)/(8.314*'[1]Sheet1 (4)'!D474)</f>
        <v>-0.043136868385733</v>
      </c>
      <c r="AS474" s="8" t="n">
        <f aca="false">AQ474+AR474</f>
        <v>2.0067720557993</v>
      </c>
      <c r="AT474" s="11" t="n">
        <f aca="false">EXP(AS474)</f>
        <v>7.43926501604621</v>
      </c>
      <c r="AU474" s="8" t="n">
        <v>11.0647301976121</v>
      </c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8" t="n">
        <v>2.40376258979969</v>
      </c>
    </row>
    <row r="475" customFormat="false" ht="13.8" hidden="false" customHeight="false" outlineLevel="0" collapsed="false">
      <c r="A475" s="3" t="n">
        <v>10</v>
      </c>
      <c r="B475" s="13" t="n">
        <v>0.0001</v>
      </c>
      <c r="C475" s="13" t="n">
        <v>-2.72</v>
      </c>
      <c r="D475" s="13" t="n">
        <v>2124.15</v>
      </c>
      <c r="E475" s="13" t="n">
        <v>0.000164924860131943</v>
      </c>
      <c r="F475" s="13" t="n">
        <v>0.480846675957686</v>
      </c>
      <c r="G475" s="13" t="n">
        <v>0.0433073279781761</v>
      </c>
      <c r="H475" s="13" t="n">
        <v>0.395805920578319</v>
      </c>
      <c r="I475" s="13" t="n">
        <v>0</v>
      </c>
      <c r="J475" s="13" t="n">
        <v>0.0186247288477573</v>
      </c>
      <c r="K475" s="13" t="n">
        <v>0</v>
      </c>
      <c r="L475" s="13" t="n">
        <v>0</v>
      </c>
      <c r="M475" s="13" t="n">
        <v>0.0448380031070224</v>
      </c>
      <c r="N475" s="13" t="n">
        <v>0.0163325331917803</v>
      </c>
      <c r="O475" s="13" t="n">
        <v>0</v>
      </c>
      <c r="P475" s="13" t="n">
        <v>0</v>
      </c>
      <c r="Q475" s="14" t="n">
        <v>0.0163325331917803</v>
      </c>
      <c r="R475" s="14" t="n">
        <v>0.0448380031070224</v>
      </c>
      <c r="S475" s="13" t="n">
        <v>0.267</v>
      </c>
      <c r="T475" s="13" t="n">
        <v>0.364256480218281</v>
      </c>
      <c r="U475" s="15" t="s">
        <v>45</v>
      </c>
      <c r="W475" s="16" t="n">
        <v>-43193.2863711365</v>
      </c>
      <c r="X475" s="16" t="n">
        <f aca="false">-W475/(8.314*D475)</f>
        <v>2.44580059711479</v>
      </c>
      <c r="Y475" s="5" t="n">
        <f aca="false">X475+C475/4 - LN(AN475)</f>
        <v>2.77569764060119</v>
      </c>
      <c r="Z475" s="6" t="n">
        <f aca="false">EXP(Y475)</f>
        <v>16.0498200969622</v>
      </c>
      <c r="AA475" s="8" t="n">
        <v>0.000164924860131943</v>
      </c>
      <c r="AB475" s="8" t="n">
        <v>0.480846675957686</v>
      </c>
      <c r="AC475" s="8" t="n">
        <v>0.0433073279781761</v>
      </c>
      <c r="AD475" s="8" t="n">
        <v>0.395805920578319</v>
      </c>
      <c r="AE475" s="8" t="n">
        <v>0</v>
      </c>
      <c r="AF475" s="8" t="n">
        <v>0.0186247288477573</v>
      </c>
      <c r="AG475" s="8" t="n">
        <v>0</v>
      </c>
      <c r="AH475" s="8" t="n">
        <v>0</v>
      </c>
      <c r="AI475" s="17" t="n">
        <f aca="false">R475</f>
        <v>0.0448380031070224</v>
      </c>
      <c r="AJ475" s="17" t="n">
        <f aca="false">Q475</f>
        <v>0.0163325331917803</v>
      </c>
      <c r="AK475" s="8" t="n">
        <v>0</v>
      </c>
      <c r="AL475" s="8" t="n">
        <v>0</v>
      </c>
      <c r="AM475" s="17" t="n">
        <v>-43193.2863711365</v>
      </c>
      <c r="AN475" s="9" t="n">
        <f aca="false">AJ475/AI475</f>
        <v>0.36425648021828</v>
      </c>
      <c r="AO475" s="8" t="n">
        <f aca="false">AI475-AJ475</f>
        <v>0.0285054699152421</v>
      </c>
      <c r="AP475" s="8" t="n">
        <f aca="false">AA475*$BA$3+AB475*$AW$3+AC475*$AY$3+AD475*$AX$3+AE475*$BB$3+AF475*$AZ$3+AG475*BD476</f>
        <v>35511.2715229707</v>
      </c>
      <c r="AQ475" s="8" t="n">
        <f aca="false">AP475/(D475*8.314)</f>
        <v>2.01080992886029</v>
      </c>
      <c r="AR475" s="8" t="n">
        <f aca="false">('[1]Sheet1 (4)'!AO475*$BE$3)/(8.314*'[1]Sheet1 (4)'!D475)</f>
        <v>-0.0229371190154502</v>
      </c>
      <c r="AS475" s="8" t="n">
        <f aca="false">AQ475+AR475</f>
        <v>1.98787280984484</v>
      </c>
      <c r="AT475" s="11" t="n">
        <f aca="false">EXP(AS475)</f>
        <v>7.29998877034925</v>
      </c>
      <c r="AU475" s="8" t="n">
        <v>1.51051505005848</v>
      </c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8" t="n">
        <v>0.412450685421881</v>
      </c>
    </row>
    <row r="476" customFormat="false" ht="13.8" hidden="false" customHeight="false" outlineLevel="0" collapsed="false">
      <c r="A476" s="3" t="n">
        <v>11</v>
      </c>
      <c r="B476" s="13" t="n">
        <v>0.0001</v>
      </c>
      <c r="C476" s="13" t="n">
        <v>-2.72</v>
      </c>
      <c r="D476" s="13" t="n">
        <v>2148.15</v>
      </c>
      <c r="E476" s="13" t="n">
        <v>0</v>
      </c>
      <c r="F476" s="13" t="n">
        <v>0.483802201184792</v>
      </c>
      <c r="G476" s="13" t="n">
        <v>0.0435257511628146</v>
      </c>
      <c r="H476" s="13" t="n">
        <v>0.394576907043634</v>
      </c>
      <c r="I476" s="13" t="n">
        <v>0</v>
      </c>
      <c r="J476" s="13" t="n">
        <v>0.0189105983099253</v>
      </c>
      <c r="K476" s="13" t="n">
        <v>0</v>
      </c>
      <c r="L476" s="13" t="n">
        <v>0</v>
      </c>
      <c r="M476" s="13" t="n">
        <v>0.0462792075638952</v>
      </c>
      <c r="N476" s="13" t="n">
        <v>0.0128257829391638</v>
      </c>
      <c r="O476" s="13" t="n">
        <v>0</v>
      </c>
      <c r="P476" s="13" t="n">
        <v>0</v>
      </c>
      <c r="Q476" s="14" t="n">
        <v>0.0128257829391638</v>
      </c>
      <c r="R476" s="14" t="n">
        <v>0.0462792075638952</v>
      </c>
      <c r="S476" s="13" t="n">
        <v>0.217</v>
      </c>
      <c r="T476" s="13" t="n">
        <v>0.277139208173691</v>
      </c>
      <c r="U476" s="15" t="s">
        <v>45</v>
      </c>
      <c r="W476" s="16" t="n">
        <v>-43512.9850148228</v>
      </c>
      <c r="X476" s="16" t="n">
        <f aca="false">-W476/(8.314*D476)</f>
        <v>2.43637566588731</v>
      </c>
      <c r="Y476" s="5" t="n">
        <f aca="false">X476+C476/4 - LN(AN476)</f>
        <v>3.03961100833765</v>
      </c>
      <c r="Z476" s="6" t="n">
        <f aca="false">EXP(Y476)</f>
        <v>20.8971128512032</v>
      </c>
      <c r="AA476" s="8" t="n">
        <v>0</v>
      </c>
      <c r="AB476" s="8" t="n">
        <v>0.483802201184792</v>
      </c>
      <c r="AC476" s="8" t="n">
        <v>0.0435257511628146</v>
      </c>
      <c r="AD476" s="8" t="n">
        <v>0.394576907043634</v>
      </c>
      <c r="AE476" s="8" t="n">
        <v>0</v>
      </c>
      <c r="AF476" s="8" t="n">
        <v>0.0189105983099253</v>
      </c>
      <c r="AG476" s="8" t="n">
        <v>0</v>
      </c>
      <c r="AH476" s="8" t="n">
        <v>0</v>
      </c>
      <c r="AI476" s="17" t="n">
        <f aca="false">R476</f>
        <v>0.0462792075638952</v>
      </c>
      <c r="AJ476" s="17" t="n">
        <f aca="false">Q476</f>
        <v>0.0128257829391638</v>
      </c>
      <c r="AK476" s="8" t="n">
        <v>0</v>
      </c>
      <c r="AL476" s="8" t="n">
        <v>0</v>
      </c>
      <c r="AM476" s="17" t="n">
        <v>-43512.9850148228</v>
      </c>
      <c r="AN476" s="9" t="n">
        <f aca="false">AJ476/AI476</f>
        <v>0.277139208173691</v>
      </c>
      <c r="AO476" s="8" t="n">
        <f aca="false">AI476-AJ476</f>
        <v>0.0334534246247314</v>
      </c>
      <c r="AP476" s="8" t="n">
        <f aca="false">AA476*$BA$3+AB476*$AW$3+AC476*$AY$3+AD476*$AX$3+AE476*$BB$3+AF476*$AZ$3+AG476*BD477</f>
        <v>35700.7783481804</v>
      </c>
      <c r="AQ476" s="8" t="n">
        <f aca="false">AP476/(D476*8.314)</f>
        <v>1.99895519903112</v>
      </c>
      <c r="AR476" s="8" t="n">
        <f aca="false">('[1]Sheet1 (4)'!AO476*$BE$3)/(8.314*'[1]Sheet1 (4)'!D476)</f>
        <v>-0.0266177795802044</v>
      </c>
      <c r="AS476" s="8" t="n">
        <f aca="false">AQ476+AR476</f>
        <v>1.97233741945092</v>
      </c>
      <c r="AT476" s="11" t="n">
        <f aca="false">EXP(AS476)</f>
        <v>7.18745697091983</v>
      </c>
      <c r="AU476" s="8" t="n">
        <v>1.86667133883694</v>
      </c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8" t="n">
        <v>0.624156812018224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7" zoomScaleNormal="107" zoomScalePageLayoutView="100" workbookViewId="0">
      <selection pane="topLeft" activeCell="A1" activeCellId="0" sqref="A1"/>
    </sheetView>
  </sheetViews>
  <sheetFormatPr defaultColWidth="8.5078125" defaultRowHeight="12.8" zeroHeight="false" outlineLevelRow="0" outlineLevelCol="0"/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W802"/>
  <sheetViews>
    <sheetView showFormulas="false" showGridLines="true" showRowColHeaders="true" showZeros="true" rightToLeft="false" tabSelected="true" showOutlineSymbols="true" defaultGridColor="true" view="normal" topLeftCell="N1" colorId="64" zoomScale="70" zoomScaleNormal="70" zoomScalePageLayoutView="100" workbookViewId="0">
      <selection pane="topLeft" activeCell="AD5" activeCellId="0" sqref="AD5"/>
    </sheetView>
  </sheetViews>
  <sheetFormatPr defaultColWidth="8.54296875" defaultRowHeight="13.8" zeroHeight="false" outlineLevelRow="0" outlineLevelCol="0"/>
  <cols>
    <col collapsed="false" customWidth="true" hidden="false" outlineLevel="0" max="6" min="6" style="8" width="13.33"/>
    <col collapsed="false" customWidth="true" hidden="false" outlineLevel="0" max="7" min="7" style="8" width="13.66"/>
    <col collapsed="false" customWidth="true" hidden="false" outlineLevel="0" max="8" min="8" style="15" width="8.88"/>
    <col collapsed="false" customWidth="true" hidden="false" outlineLevel="0" max="10" min="10" style="17" width="8.88"/>
    <col collapsed="false" customWidth="true" hidden="false" outlineLevel="0" max="13" min="13" style="8" width="6"/>
    <col collapsed="false" customWidth="true" hidden="false" outlineLevel="0" max="14" min="14" style="8" width="1.66"/>
    <col collapsed="false" customWidth="true" hidden="false" outlineLevel="0" max="15" min="15" style="8" width="20"/>
    <col collapsed="false" customWidth="true" hidden="false" outlineLevel="0" max="28" min="28" style="0" width="16.4"/>
    <col collapsed="false" customWidth="true" hidden="false" outlineLevel="0" max="29" min="29" style="0" width="17.18"/>
    <col collapsed="false" customWidth="true" hidden="false" outlineLevel="0" max="33" min="33" style="8" width="16.33"/>
    <col collapsed="false" customWidth="true" hidden="false" outlineLevel="0" max="37" min="36" style="8" width="8.33"/>
    <col collapsed="false" customWidth="true" hidden="false" outlineLevel="0" max="38" min="38" style="8" width="27.66"/>
    <col collapsed="false" customWidth="true" hidden="false" outlineLevel="0" max="44" min="44" style="8" width="16.33"/>
    <col collapsed="false" customWidth="true" hidden="false" outlineLevel="0" max="48" min="47" style="8" width="8.33"/>
    <col collapsed="false" customWidth="true" hidden="false" outlineLevel="0" max="49" min="49" style="8" width="27.66"/>
  </cols>
  <sheetData>
    <row r="1" customFormat="false" ht="13.8" hidden="false" customHeight="false" outlineLevel="0" collapsed="false">
      <c r="B1" s="8" t="s">
        <v>46</v>
      </c>
      <c r="F1" s="8" t="s">
        <v>47</v>
      </c>
      <c r="G1" s="8" t="s">
        <v>46</v>
      </c>
      <c r="H1" s="15" t="s">
        <v>48</v>
      </c>
      <c r="J1" s="11" t="s">
        <v>49</v>
      </c>
      <c r="K1" s="8" t="s">
        <v>50</v>
      </c>
      <c r="O1" s="18" t="s">
        <v>51</v>
      </c>
      <c r="P1" s="19" t="s">
        <v>52</v>
      </c>
      <c r="Q1" s="19"/>
      <c r="R1" s="19"/>
      <c r="S1" s="19"/>
      <c r="U1" s="19" t="s">
        <v>53</v>
      </c>
      <c r="V1" s="19"/>
      <c r="W1" s="19"/>
      <c r="X1" s="19"/>
      <c r="Y1" s="8" t="s">
        <v>54</v>
      </c>
      <c r="Z1" s="8" t="s">
        <v>55</v>
      </c>
      <c r="AA1" s="8" t="s">
        <v>56</v>
      </c>
      <c r="AB1" s="8" t="s">
        <v>57</v>
      </c>
      <c r="AC1" s="8" t="s">
        <v>58</v>
      </c>
      <c r="AE1" s="8" t="s">
        <v>59</v>
      </c>
      <c r="AF1" s="8" t="s">
        <v>60</v>
      </c>
      <c r="AG1" s="8" t="s">
        <v>61</v>
      </c>
      <c r="AI1" s="8" t="s">
        <v>62</v>
      </c>
      <c r="AJ1" s="8" t="s">
        <v>63</v>
      </c>
      <c r="AK1" s="8" t="s">
        <v>64</v>
      </c>
      <c r="AL1" s="8" t="s">
        <v>53</v>
      </c>
      <c r="AN1" s="8" t="s">
        <v>65</v>
      </c>
      <c r="AP1" s="8" t="s">
        <v>59</v>
      </c>
      <c r="AQ1" s="8" t="s">
        <v>60</v>
      </c>
      <c r="AR1" s="8" t="s">
        <v>61</v>
      </c>
      <c r="AT1" s="8" t="s">
        <v>62</v>
      </c>
      <c r="AU1" s="8" t="s">
        <v>63</v>
      </c>
      <c r="AV1" s="8" t="s">
        <v>64</v>
      </c>
      <c r="AW1" s="8" t="s">
        <v>53</v>
      </c>
    </row>
    <row r="2" customFormat="false" ht="13.8" hidden="false" customHeight="false" outlineLevel="0" collapsed="false">
      <c r="A2" s="8" t="n">
        <v>-331000</v>
      </c>
      <c r="B2" s="8" t="n">
        <f aca="false">$A$2 + $A$3*H2 +$A$4*H2*LN(H2) + $A$5*H2^2 + $A$6*H2^-1 + $A$7*H2^0.5</f>
        <v>-70971.5342001147</v>
      </c>
      <c r="C2" s="8" t="s">
        <v>66</v>
      </c>
      <c r="D2" s="8" t="n">
        <v>-0.1917</v>
      </c>
      <c r="F2" s="8" t="n">
        <f aca="false">$D$2+($D$3/H2)-(($D$4/(8.314*LN(10)))*(1-($D$5/H2)-LN(H2/$D$5)))</f>
        <v>4.24159215222314</v>
      </c>
      <c r="G2" s="8" t="n">
        <f aca="false">8.314*LN(10)*F2*H2</f>
        <v>81199.735716281</v>
      </c>
      <c r="H2" s="15" t="n">
        <v>1000</v>
      </c>
      <c r="J2" s="17" t="n">
        <f aca="false">-G2</f>
        <v>-81199.735716281</v>
      </c>
      <c r="N2" s="8" t="s">
        <v>67</v>
      </c>
      <c r="O2" s="8" t="n">
        <f aca="false">-115997 + 27.036*H2 + 3.124*H2*LN(H2)</f>
        <v>-67381.1725084598</v>
      </c>
      <c r="P2" s="8" t="n">
        <f aca="false">(-0.0562*(H2^2)) + (128.59*H2)-38275</f>
        <v>34115</v>
      </c>
      <c r="Q2" s="8" t="n">
        <f aca="false">-998615+(342.43*H2)</f>
        <v>-656185</v>
      </c>
      <c r="R2" s="8" t="n">
        <f aca="false">Q2+P2</f>
        <v>-622070</v>
      </c>
      <c r="S2" s="8" t="n">
        <f aca="false">R2/2</f>
        <v>-311035</v>
      </c>
      <c r="U2" s="8" t="n">
        <f aca="false">-226244+42.46*H2</f>
        <v>-183784</v>
      </c>
      <c r="V2" s="8" t="n">
        <f aca="false">(-0.0562*(H2^2))+(374.59*H2)-846564</f>
        <v>-528174</v>
      </c>
      <c r="W2" s="8" t="n">
        <f aca="false">V2/2</f>
        <v>-264087</v>
      </c>
      <c r="X2" s="8" t="n">
        <f aca="false">W2-U2</f>
        <v>-80303</v>
      </c>
      <c r="Y2" s="8" t="n">
        <v>315692.311933441</v>
      </c>
      <c r="Z2" s="8" t="n">
        <f aca="false">-8E-020*H2^6+2E-015*H2^5-0.00000000001*H2^4+0.00000006*H2^3-0.0001*H2^2+0.1593*H2^1+165.05*H2</f>
        <v>165161.22</v>
      </c>
      <c r="AA2" s="8" t="n">
        <f aca="false">(4*H2*(-18+25/2000*H2)*(1-LN(H2/1895))-H2*-9.16-0.25*Z2)</f>
        <v>-68193.1194477566</v>
      </c>
      <c r="AB2" s="8" t="n">
        <f aca="false">(8*H2*(-1+8/2000*H2)*(1-LN(H2/1895))-H2*-9.16-0.25*Z2)</f>
        <v>7210.94712482535</v>
      </c>
      <c r="AC2" s="8" t="n">
        <f aca="false">(8*$H2*(31.15-15.53/2000*$H2)*(1-LN($H2/1895))-$H2*-9.16-0.25*$Z2)</f>
        <v>274534.755313014</v>
      </c>
      <c r="AE2" s="8" t="n">
        <f aca="false">AP2-$AN2</f>
        <v>-4.83001496845761</v>
      </c>
      <c r="AF2" s="8" t="n">
        <f aca="false">AQ2-$AN2</f>
        <v>4.7554287496783</v>
      </c>
      <c r="AG2" s="8" t="n">
        <f aca="false">AR2-$AN2</f>
        <v>36.9088817432059</v>
      </c>
      <c r="AI2" s="8" t="n">
        <f aca="false">AT2-$AN2</f>
        <v>-5.8785239615445</v>
      </c>
      <c r="AJ2" s="8" t="n">
        <f aca="false">AU2-$AN2</f>
        <v>-4.64828562666763</v>
      </c>
      <c r="AK2" s="8" t="n">
        <f aca="false">AV2-$AN2</f>
        <v>-33.5228906062064</v>
      </c>
      <c r="AL2" s="8" t="n">
        <f aca="false">AW2-$AN2</f>
        <v>-5.77066544382969</v>
      </c>
      <c r="AP2" s="8" t="n">
        <f aca="false">1/8.314/$H2*(0.375*68629+0.5*4601)+$AA2/8.314/$H2+LN(1)</f>
        <v>-4.83001496845761</v>
      </c>
      <c r="AQ2" s="8" t="n">
        <f aca="false">1/8.314/$H2*(0.4375*68629+0.5*4601)+$AB2/8.314/$H2+LN(1)</f>
        <v>4.7554287496783</v>
      </c>
      <c r="AR2" s="8" t="n">
        <f aca="false">1/8.314/$H2*(0.4375*68629+0.5*4601)+$AC2/8.314/$H2+LN(1)</f>
        <v>36.9088817432059</v>
      </c>
      <c r="AT2" s="8" t="n">
        <f aca="false">1/8.314/$H2*(0.4375*68629+0.5*4601)+$J2/8.314/$H2+LN(1)</f>
        <v>-5.8785239615445</v>
      </c>
      <c r="AU2" s="8" t="n">
        <f aca="false">1/8.314/$H2*(0.4375*68629+0.5*4601)+$B2/8.314/$H2+LN(1)</f>
        <v>-4.64828562666763</v>
      </c>
      <c r="AV2" s="8" t="n">
        <f aca="false">1/8.314/$H2*(0.4375*68629+0.5*4601)+$S2/8.314/$H2+LN(1)</f>
        <v>-33.5228906062064</v>
      </c>
      <c r="AW2" s="8" t="n">
        <f aca="false">1/8.314/$H2*(0.4375*68629+0.5*4601)+$X2/8.314/$H2+LN(1)</f>
        <v>-5.77066544382969</v>
      </c>
    </row>
    <row r="3" customFormat="false" ht="13.8" hidden="false" customHeight="false" outlineLevel="0" collapsed="false">
      <c r="A3" s="8" t="n">
        <v>-190.379</v>
      </c>
      <c r="B3" s="8" t="n">
        <f aca="false">$A$2 + $A$3*H3 +$A$4*H3*LN(H3) + $A$5*H3^2 + $A$6*H3^-1 + $A$7*H3^0.5</f>
        <v>-70551.3209651559</v>
      </c>
      <c r="C3" s="8" t="s">
        <v>68</v>
      </c>
      <c r="D3" s="8" t="n">
        <v>4158.1</v>
      </c>
      <c r="F3" s="8" t="n">
        <f aca="false">$D$2+($D$3/H3)-(($D$4/(8.314*LN(10)))*(1-($D$5/H3)-LN(H3/$D$5)))</f>
        <v>4.21510988654408</v>
      </c>
      <c r="G3" s="8" t="n">
        <f aca="false">8.314*LN(10)*F3*H3</f>
        <v>81096.2312032255</v>
      </c>
      <c r="H3" s="15" t="n">
        <v>1005</v>
      </c>
      <c r="J3" s="17" t="n">
        <f aca="false">-G3</f>
        <v>-81096.2312032255</v>
      </c>
      <c r="O3" s="8" t="n">
        <f aca="false">-115997 + 27.036*H3 + 3.124*H3*LN(H3)</f>
        <v>-67122.4343859232</v>
      </c>
      <c r="P3" s="8" t="n">
        <f aca="false">(-0.0562*(H3^2)) + (128.59*H3)-38275</f>
        <v>34194.545</v>
      </c>
      <c r="Q3" s="8" t="n">
        <f aca="false">-998615+342.43*H3</f>
        <v>-654472.85</v>
      </c>
      <c r="R3" s="8" t="n">
        <f aca="false">Q3+P3</f>
        <v>-620278.305</v>
      </c>
      <c r="S3" s="8" t="n">
        <f aca="false">R3/2</f>
        <v>-310139.1525</v>
      </c>
      <c r="U3" s="8" t="n">
        <f aca="false">-226244+42.46*H3</f>
        <v>-183571.7</v>
      </c>
      <c r="V3" s="8" t="n">
        <f aca="false">(-0.0562*(H3^2))+(374.59*H3)-846564</f>
        <v>-526864.455</v>
      </c>
      <c r="W3" s="8" t="n">
        <f aca="false">V3/2</f>
        <v>-263432.2275</v>
      </c>
      <c r="X3" s="8" t="n">
        <f aca="false">W3-U3</f>
        <v>-79860.5275</v>
      </c>
      <c r="Y3" s="8" t="n">
        <v>317638.836730486</v>
      </c>
      <c r="Z3" s="8" t="n">
        <f aca="false">-8E-020*H3^6+2E-015*H3^5-0.00000000001*H3^4+0.00000006*H3^3-0.0001*H3^2+0.1593*H3^1+165.05*H3</f>
        <v>165987.015074799</v>
      </c>
      <c r="AA3" s="8" t="n">
        <f aca="false">(4*H3*(-18+25/2000*H3)*(1-LN(H3/1895))-H3*-9.16-0.25*Z3)</f>
        <v>-68013.2071325089</v>
      </c>
      <c r="AB3" s="8" t="n">
        <f aca="false">(8*H3*(-1+8/2000*H3)*(1-LN(H3/1895))-H3*-9.16-0.25*Z3)</f>
        <v>7389.48950806477</v>
      </c>
      <c r="AC3" s="8" t="n">
        <f aca="false">(8*$H3*(31.15-15.53/2000*$H3)*(1-LN($H3/1895))-$H3*-9.16-0.25*$Z3)</f>
        <v>274459.567031605</v>
      </c>
      <c r="AE3" s="8" t="n">
        <f aca="false">AP3-$AN3</f>
        <v>-4.78445302145861</v>
      </c>
      <c r="AF3" s="8" t="n">
        <f aca="false">AQ3-$AN3</f>
        <v>4.75313796761499</v>
      </c>
      <c r="AG3" s="8" t="n">
        <f aca="false">AR3-$AN3</f>
        <v>36.7162568839235</v>
      </c>
      <c r="AI3" s="8" t="n">
        <f aca="false">AT3-$AN3</f>
        <v>-5.83689008687923</v>
      </c>
      <c r="AJ3" s="8" t="n">
        <f aca="false">AU3-$AN3</f>
        <v>-4.57486843688173</v>
      </c>
      <c r="AK3" s="8" t="n">
        <f aca="false">AV3-$AN3</f>
        <v>-33.2488944500495</v>
      </c>
      <c r="AL3" s="8" t="n">
        <f aca="false">AW3-$AN3</f>
        <v>-5.68900027167506</v>
      </c>
      <c r="AP3" s="8" t="n">
        <f aca="false">1/8.314/$H3*(0.375*68629+0.5*4601)+$AA3/8.314/$H3+LN(1)</f>
        <v>-4.78445302145861</v>
      </c>
      <c r="AQ3" s="8" t="n">
        <f aca="false">1/8.314/$H3*(0.4375*68629+0.5*4601)+$AB3/8.314/$H3+LN(1)</f>
        <v>4.75313796761499</v>
      </c>
      <c r="AR3" s="8" t="n">
        <f aca="false">1/8.314/$H3*(0.4375*68629+0.5*4601)+$AC3/8.314/$H3+LN(1)</f>
        <v>36.7162568839235</v>
      </c>
      <c r="AT3" s="8" t="n">
        <f aca="false">1/8.314/$H3*(0.4375*68629+0.5*4601)+$J3/8.314/$H3+LN(1)</f>
        <v>-5.83689008687923</v>
      </c>
      <c r="AU3" s="8" t="n">
        <f aca="false">1/8.314/$H3*(0.4375*68629+0.5*4601)+$B3/8.314/$H3+LN(1)</f>
        <v>-4.57486843688173</v>
      </c>
      <c r="AV3" s="8" t="n">
        <f aca="false">1/8.314/$H3*(0.4375*68629+0.5*4601)+$S3/8.314/$H3+LN(1)</f>
        <v>-33.2488944500495</v>
      </c>
      <c r="AW3" s="8" t="n">
        <f aca="false">1/8.314/$H3*(0.4375*68629+0.5*4601)+$X3/8.314/$H3+LN(1)</f>
        <v>-5.68900027167506</v>
      </c>
    </row>
    <row r="4" customFormat="false" ht="13.8" hidden="false" customHeight="false" outlineLevel="0" collapsed="false">
      <c r="A4" s="8" t="n">
        <v>14.785</v>
      </c>
      <c r="B4" s="8" t="n">
        <f aca="false">$A$2 + $A$3*H4 +$A$4*H4*LN(H4) + $A$5*H4^2 + $A$6*H4^-1 + $A$7*H4^0.5</f>
        <v>-70132.4746818134</v>
      </c>
      <c r="C4" s="8" t="s">
        <v>69</v>
      </c>
      <c r="D4" s="8" t="n">
        <v>33.25</v>
      </c>
      <c r="F4" s="8" t="n">
        <f aca="false">$D$2+$D$3/H4-(($D$4/(8.314*LN(10)))*(1-($D$5/H4)-LN(H4/$D$5)))</f>
        <v>4.1889325994985</v>
      </c>
      <c r="G4" s="8" t="n">
        <f aca="false">8.314*LN(10)*F4*H4</f>
        <v>80993.55380801</v>
      </c>
      <c r="H4" s="15" t="n">
        <v>1010</v>
      </c>
      <c r="J4" s="17" t="n">
        <f aca="false">-G4</f>
        <v>-80993.55380801</v>
      </c>
      <c r="O4" s="8" t="n">
        <f aca="false">-115997 + 27.036*H4 + 3.124*H4*LN(H4)</f>
        <v>-66863.6185516233</v>
      </c>
      <c r="P4" s="8" t="n">
        <f aca="false">(-0.0562*(H4^2)) + (128.59*H4)-38275</f>
        <v>34271.28</v>
      </c>
      <c r="Q4" s="8" t="n">
        <f aca="false">-998615+342.43*H4</f>
        <v>-652760.7</v>
      </c>
      <c r="R4" s="8" t="n">
        <f aca="false">Q4+P4</f>
        <v>-618489.42</v>
      </c>
      <c r="S4" s="8" t="n">
        <f aca="false">R4/2</f>
        <v>-309244.71</v>
      </c>
      <c r="U4" s="8" t="n">
        <f aca="false">-226244+42.46*H4</f>
        <v>-183359.4</v>
      </c>
      <c r="V4" s="8" t="n">
        <f aca="false">(-0.0562*(H4^2))+(374.59*H4)-846564</f>
        <v>-525557.72</v>
      </c>
      <c r="W4" s="8" t="n">
        <f aca="false">V4/2</f>
        <v>-262778.86</v>
      </c>
      <c r="X4" s="8" t="n">
        <f aca="false">W4-U4</f>
        <v>-79419.46</v>
      </c>
      <c r="Y4" s="8" t="n">
        <v>319585.361527531</v>
      </c>
      <c r="Z4" s="8" t="n">
        <f aca="false">-8E-020*H4^6+2E-015*H4^5-0.00000000001*H4^4+0.00000006*H4^3-0.0001*H4^2+0.1593*H4^1+165.05*H4</f>
        <v>166812.812118388</v>
      </c>
      <c r="AA4" s="8" t="n">
        <f aca="false">(4*H4*(-18+25/2000*H4)*(1-LN(H4/1895))-H4*-9.16-0.25*Z4)</f>
        <v>-67831.1686738947</v>
      </c>
      <c r="AB4" s="8" t="n">
        <f aca="false">(8*H4*(-1+8/2000*H4)*(1-LN(H4/1895))-H4*-9.16-0.25*Z4)</f>
        <v>7568.44517827834</v>
      </c>
      <c r="AC4" s="8" t="n">
        <f aca="false">(8*$H4*(31.15-15.53/2000*$H4)*(1-LN($H4/1895))-$H4*-9.16-0.25*$Z4)</f>
        <v>274377.762298635</v>
      </c>
      <c r="AE4" s="8" t="n">
        <f aca="false">AP4-$AN4</f>
        <v>-4.73908898433213</v>
      </c>
      <c r="AF4" s="8" t="n">
        <f aca="false">AQ4-$AN4</f>
        <v>4.75091908414988</v>
      </c>
      <c r="AG4" s="8" t="n">
        <f aca="false">AR4-$AN4</f>
        <v>36.5247512603857</v>
      </c>
      <c r="AI4" s="8" t="n">
        <f aca="false">AT4-$AN4</f>
        <v>-5.79576692874121</v>
      </c>
      <c r="AJ4" s="8" t="n">
        <f aca="false">AU4-$AN4</f>
        <v>-4.50234093772563</v>
      </c>
      <c r="AK4" s="8" t="n">
        <f aca="false">AV4-$AN4</f>
        <v>-32.9777784459947</v>
      </c>
      <c r="AL4" s="8" t="n">
        <f aca="false">AW4-$AN4</f>
        <v>-5.60831098445423</v>
      </c>
      <c r="AP4" s="8" t="n">
        <f aca="false">1/8.314/$H4*(0.375*68629+0.5*4601)+$AA4/8.314/$H4+LN(1)</f>
        <v>-4.73908898433213</v>
      </c>
      <c r="AQ4" s="8" t="n">
        <f aca="false">1/8.314/$H4*(0.4375*68629+0.5*4601)+$AB4/8.314/$H4+LN(1)</f>
        <v>4.75091908414988</v>
      </c>
      <c r="AR4" s="8" t="n">
        <f aca="false">1/8.314/$H4*(0.4375*68629+0.5*4601)+$AC4/8.314/$H4+LN(1)</f>
        <v>36.5247512603857</v>
      </c>
      <c r="AT4" s="8" t="n">
        <f aca="false">1/8.314/$H4*(0.4375*68629+0.5*4601)+$J4/8.314/$H4+LN(1)</f>
        <v>-5.79576692874121</v>
      </c>
      <c r="AU4" s="8" t="n">
        <f aca="false">1/8.314/$H4*(0.4375*68629+0.5*4601)+$B4/8.314/$H4+LN(1)</f>
        <v>-4.50234093772563</v>
      </c>
      <c r="AV4" s="8" t="n">
        <f aca="false">1/8.314/$H4*(0.4375*68629+0.5*4601)+$S4/8.314/$H4+LN(1)</f>
        <v>-32.9777784459947</v>
      </c>
      <c r="AW4" s="8" t="n">
        <f aca="false">1/8.314/$H4*(0.4375*68629+0.5*4601)+$X4/8.314/$H4+LN(1)</f>
        <v>-5.60831098445423</v>
      </c>
    </row>
    <row r="5" customFormat="false" ht="13.8" hidden="false" customHeight="false" outlineLevel="0" collapsed="false">
      <c r="A5" s="8" t="n">
        <v>-0.001649</v>
      </c>
      <c r="B5" s="8" t="n">
        <f aca="false">$A$2 + $A$3*H5 +$A$4*H5*LN(H5) + $A$5*H5^2 + $A$6*H5^-1 + $A$7*H5^0.5</f>
        <v>-69714.9883062744</v>
      </c>
      <c r="C5" s="8" t="s">
        <v>70</v>
      </c>
      <c r="D5" s="8" t="n">
        <v>1673.15</v>
      </c>
      <c r="F5" s="8" t="n">
        <f aca="false">$D$2+$D$3/H5-(($D$4/(8.314*LN(10)))*(1-($D$5/H5)-LN(H5/$D$5)))</f>
        <v>4.16305557328229</v>
      </c>
      <c r="G5" s="8" t="n">
        <f aca="false">8.314*LN(10)*F5*H5</f>
        <v>80891.6994359582</v>
      </c>
      <c r="H5" s="15" t="n">
        <v>1015</v>
      </c>
      <c r="J5" s="17" t="n">
        <f aca="false">-G5</f>
        <v>-80891.6994359582</v>
      </c>
      <c r="O5" s="8" t="n">
        <f aca="false">-115997 + 27.036*H5 + 3.124*H5*LN(H5)</f>
        <v>-66604.7253902748</v>
      </c>
      <c r="P5" s="8" t="n">
        <f aca="false">(-0.0562*(H5^2)) + (128.59*H5)-38275</f>
        <v>34345.205</v>
      </c>
      <c r="Q5" s="8" t="n">
        <f aca="false">-998615+342.43*H5</f>
        <v>-651048.55</v>
      </c>
      <c r="R5" s="8" t="n">
        <f aca="false">Q5+P5</f>
        <v>-616703.345</v>
      </c>
      <c r="S5" s="8" t="n">
        <f aca="false">R5/2</f>
        <v>-308351.6725</v>
      </c>
      <c r="U5" s="8" t="n">
        <f aca="false">-226244+42.46*H5</f>
        <v>-183147.1</v>
      </c>
      <c r="V5" s="8" t="n">
        <f aca="false">(-0.0562*(H5^2))+(374.59*H5)-846564</f>
        <v>-524253.795</v>
      </c>
      <c r="W5" s="8" t="n">
        <f aca="false">V5/2</f>
        <v>-262126.8975</v>
      </c>
      <c r="X5" s="8" t="n">
        <f aca="false">W5-U5</f>
        <v>-78979.7975</v>
      </c>
      <c r="Y5" s="8" t="n">
        <v>321531.886324576</v>
      </c>
      <c r="Z5" s="8" t="n">
        <f aca="false">-8E-020*H5^6+2E-015*H5^5-0.00000000001*H5^4+0.00000006*H5^3-0.0001*H5^2+0.1593*H5^1+165.05*H5</f>
        <v>167638.61115954</v>
      </c>
      <c r="AA5" s="8" t="n">
        <f aca="false">(4*H5*(-18+25/2000*H5)*(1-LN(H5/1895))-H5*-9.16-0.25*Z5)</f>
        <v>-67647.025352799</v>
      </c>
      <c r="AB5" s="8" t="n">
        <f aca="false">(8*H5*(-1+8/2000*H5)*(1-LN(H5/1895))-H5*-9.16-0.25*Z5)</f>
        <v>7747.80520259188</v>
      </c>
      <c r="AC5" s="8" t="n">
        <f aca="false">(8*$H5*(31.15-15.53/2000*$H5)*(1-LN($H5/1895))-$H5*-9.16-0.25*$Z5)</f>
        <v>274289.387209919</v>
      </c>
      <c r="AE5" s="8" t="n">
        <f aca="false">AP5-$AN5</f>
        <v>-4.69392245411906</v>
      </c>
      <c r="AF5" s="8" t="n">
        <f aca="false">AQ5-$AN5</f>
        <v>4.74876997818291</v>
      </c>
      <c r="AG5" s="8" t="n">
        <f aca="false">AR5-$AN5</f>
        <v>36.334353794587</v>
      </c>
      <c r="AI5" s="8" t="n">
        <f aca="false">AT5-$AN5</f>
        <v>-5.75514645437018</v>
      </c>
      <c r="AJ5" s="8" t="n">
        <f aca="false">AU5-$AN5</f>
        <v>-4.43068914635938</v>
      </c>
      <c r="AK5" s="8" t="n">
        <f aca="false">AV5-$AN5</f>
        <v>-32.7095000302179</v>
      </c>
      <c r="AL5" s="8" t="n">
        <f aca="false">AW5-$AN5</f>
        <v>-5.52858316022236</v>
      </c>
      <c r="AP5" s="8" t="n">
        <f aca="false">1/8.314/$H5*(0.375*68629+0.5*4601)+$AA5/8.314/$H5+LN(1)</f>
        <v>-4.69392245411906</v>
      </c>
      <c r="AQ5" s="8" t="n">
        <f aca="false">1/8.314/$H5*(0.4375*68629+0.5*4601)+$AB5/8.314/$H5+LN(1)</f>
        <v>4.74876997818291</v>
      </c>
      <c r="AR5" s="8" t="n">
        <f aca="false">1/8.314/$H5*(0.4375*68629+0.5*4601)+$AC5/8.314/$H5+LN(1)</f>
        <v>36.334353794587</v>
      </c>
      <c r="AT5" s="8" t="n">
        <f aca="false">1/8.314/$H5*(0.4375*68629+0.5*4601)+$J5/8.314/$H5+LN(1)</f>
        <v>-5.75514645437018</v>
      </c>
      <c r="AU5" s="8" t="n">
        <f aca="false">1/8.314/$H5*(0.4375*68629+0.5*4601)+$B5/8.314/$H5+LN(1)</f>
        <v>-4.43068914635938</v>
      </c>
      <c r="AV5" s="8" t="n">
        <f aca="false">1/8.314/$H5*(0.4375*68629+0.5*4601)+$S5/8.314/$H5+LN(1)</f>
        <v>-32.7095000302179</v>
      </c>
      <c r="AW5" s="8" t="n">
        <f aca="false">1/8.314/$H5*(0.4375*68629+0.5*4601)+$X5/8.314/$H5+LN(1)</f>
        <v>-5.52858316022236</v>
      </c>
    </row>
    <row r="6" customFormat="false" ht="13.8" hidden="false" customHeight="false" outlineLevel="0" collapsed="false">
      <c r="A6" s="8" t="n">
        <v>9348000</v>
      </c>
      <c r="B6" s="8" t="n">
        <f aca="false">$A$2 + $A$3*H6 +$A$4*H6*LN(H6) + $A$5*H6^2 + $A$6*H6^-1 + $A$7*H6^0.5</f>
        <v>-69298.8548360955</v>
      </c>
      <c r="F6" s="8" t="n">
        <f aca="false">$D$2+$D$3/H6-(($D$4/(8.314*LN(10)))*(1-($D$5/H6)-LN(H6/$D$5)))</f>
        <v>4.13747418466333</v>
      </c>
      <c r="G6" s="8" t="n">
        <f aca="false">8.314*LN(10)*F6*H6</f>
        <v>80790.6640327359</v>
      </c>
      <c r="H6" s="15" t="n">
        <v>1020</v>
      </c>
      <c r="J6" s="17" t="n">
        <f aca="false">-G6</f>
        <v>-80790.6640327359</v>
      </c>
      <c r="O6" s="8" t="n">
        <f aca="false">-115997 + 27.036*H6 + 3.124*H6*LN(H6)</f>
        <v>-66345.7552828023</v>
      </c>
      <c r="P6" s="8" t="n">
        <f aca="false">(-0.0562*(H6^2)) + (128.59*H6)-38275</f>
        <v>34416.32</v>
      </c>
      <c r="Q6" s="8" t="n">
        <f aca="false">-998615+342.43*H6</f>
        <v>-649336.4</v>
      </c>
      <c r="R6" s="8" t="n">
        <f aca="false">Q6+P6</f>
        <v>-614920.08</v>
      </c>
      <c r="S6" s="8" t="n">
        <f aca="false">R6/2</f>
        <v>-307460.04</v>
      </c>
      <c r="U6" s="8" t="n">
        <f aca="false">-226244+42.46*H6</f>
        <v>-182934.8</v>
      </c>
      <c r="V6" s="8" t="n">
        <f aca="false">(-0.0562*(H6^2))+(374.59*H6)-846564</f>
        <v>-522952.68</v>
      </c>
      <c r="W6" s="8" t="n">
        <f aca="false">V6/2</f>
        <v>-261476.34</v>
      </c>
      <c r="X6" s="8" t="n">
        <f aca="false">W6-U6</f>
        <v>-78541.54</v>
      </c>
      <c r="Y6" s="8" t="n">
        <v>323478.411121621</v>
      </c>
      <c r="Z6" s="8" t="n">
        <f aca="false">-8E-020*H6^6+2E-015*H6^5-0.00000000001*H6^4+0.00000006*H6^3-0.0001*H6^2+0.1593*H6^1+165.05*H6</f>
        <v>168464.412227013</v>
      </c>
      <c r="AA6" s="8" t="n">
        <f aca="false">(4*H6*(-18+25/2000*H6)*(1-LN(H6/1895))-H6*-9.16-0.25*Z6)</f>
        <v>-67460.7983014757</v>
      </c>
      <c r="AB6" s="8" t="n">
        <f aca="false">(8*H6*(-1+8/2000*H6)*(1-LN(H6/1895))-H6*-9.16-0.25*Z6)</f>
        <v>7927.56069705446</v>
      </c>
      <c r="AC6" s="8" t="n">
        <f aca="false">(8*$H6*(31.15-15.53/2000*$H6)*(1-LN($H6/1895))-$H6*-9.16-0.25*$Z6)</f>
        <v>274194.487482801</v>
      </c>
      <c r="AE6" s="8" t="n">
        <f aca="false">AP6-$AN6</f>
        <v>-4.64895301823474</v>
      </c>
      <c r="AF6" s="8" t="n">
        <f aca="false">AQ6-$AN6</f>
        <v>4.74668857597325</v>
      </c>
      <c r="AG6" s="8" t="n">
        <f aca="false">AR6-$AN6</f>
        <v>36.1450535811083</v>
      </c>
      <c r="AI6" s="8" t="n">
        <f aca="false">AT6-$AN6</f>
        <v>-5.71502079326813</v>
      </c>
      <c r="AJ6" s="8" t="n">
        <f aca="false">AU6-$AN6</f>
        <v>-4.35989935899469</v>
      </c>
      <c r="AK6" s="8" t="n">
        <f aca="false">AV6-$AN6</f>
        <v>-32.4440174734796</v>
      </c>
      <c r="AL6" s="8" t="n">
        <f aca="false">AW6-$AN6</f>
        <v>-5.44980265981784</v>
      </c>
      <c r="AP6" s="8" t="n">
        <f aca="false">1/8.314/$H6*(0.375*68629+0.5*4601)+$AA6/8.314/$H6+LN(1)</f>
        <v>-4.64895301823474</v>
      </c>
      <c r="AQ6" s="8" t="n">
        <f aca="false">1/8.314/$H6*(0.4375*68629+0.5*4601)+$AB6/8.314/$H6+LN(1)</f>
        <v>4.74668857597325</v>
      </c>
      <c r="AR6" s="8" t="n">
        <f aca="false">1/8.314/$H6*(0.4375*68629+0.5*4601)+$AC6/8.314/$H6+LN(1)</f>
        <v>36.1450535811083</v>
      </c>
      <c r="AT6" s="8" t="n">
        <f aca="false">1/8.314/$H6*(0.4375*68629+0.5*4601)+$J6/8.314/$H6+LN(1)</f>
        <v>-5.71502079326813</v>
      </c>
      <c r="AU6" s="8" t="n">
        <f aca="false">1/8.314/$H6*(0.4375*68629+0.5*4601)+$B6/8.314/$H6+LN(1)</f>
        <v>-4.35989935899469</v>
      </c>
      <c r="AV6" s="8" t="n">
        <f aca="false">1/8.314/$H6*(0.4375*68629+0.5*4601)+$S6/8.314/$H6+LN(1)</f>
        <v>-32.4440174734796</v>
      </c>
      <c r="AW6" s="8" t="n">
        <f aca="false">1/8.314/$H6*(0.4375*68629+0.5*4601)+$X6/8.314/$H6+LN(1)</f>
        <v>-5.44980265981784</v>
      </c>
    </row>
    <row r="7" customFormat="false" ht="13.8" hidden="false" customHeight="false" outlineLevel="0" collapsed="false">
      <c r="A7" s="8" t="n">
        <v>10770</v>
      </c>
      <c r="B7" s="8" t="n">
        <f aca="false">$A$2 + $A$3*H7 +$A$4*H7*LN(H7) + $A$5*H7^2 + $A$6*H7^-1 + $A$7*H7^0.5</f>
        <v>-68884.0673104191</v>
      </c>
      <c r="F7" s="8" t="n">
        <f aca="false">$D$2+$D$3/H7-(($D$4/(8.314*LN(10)))*(1-($D$5/H7)-LN(H7/$D$5)))</f>
        <v>4.11218390264457</v>
      </c>
      <c r="G7" s="8" t="n">
        <f aca="false">8.314*LN(10)*F7*H7</f>
        <v>80690.4435837578</v>
      </c>
      <c r="H7" s="15" t="n">
        <v>1025</v>
      </c>
      <c r="J7" s="17" t="n">
        <f aca="false">-G7</f>
        <v>-80690.4435837578</v>
      </c>
      <c r="O7" s="8" t="n">
        <f aca="false">-115997 + 27.036*H7 + 3.124*H7*LN(H7)</f>
        <v>-66086.7086063957</v>
      </c>
      <c r="P7" s="8" t="n">
        <f aca="false">(-0.0562*(H7^2)) + (128.59*H7)-38275</f>
        <v>34484.625</v>
      </c>
      <c r="Q7" s="8" t="n">
        <f aca="false">-998615+342.43*H7</f>
        <v>-647624.25</v>
      </c>
      <c r="R7" s="8" t="n">
        <f aca="false">Q7+P7</f>
        <v>-613139.625</v>
      </c>
      <c r="S7" s="8" t="n">
        <f aca="false">R7/2</f>
        <v>-306569.8125</v>
      </c>
      <c r="U7" s="8" t="n">
        <f aca="false">-226244+42.46*H7</f>
        <v>-182722.5</v>
      </c>
      <c r="V7" s="8" t="n">
        <f aca="false">(-0.0562*(H7^2))+(374.59*H7)-846564</f>
        <v>-521654.375</v>
      </c>
      <c r="W7" s="8" t="n">
        <f aca="false">V7/2</f>
        <v>-260827.1875</v>
      </c>
      <c r="X7" s="8" t="n">
        <f aca="false">W7-U7</f>
        <v>-78104.6875</v>
      </c>
      <c r="Y7" s="8" t="n">
        <v>325424.935918666</v>
      </c>
      <c r="Z7" s="8" t="n">
        <f aca="false">-8E-020*H7^6+2E-015*H7^5-0.00000000001*H7^4+0.00000006*H7^3-0.0001*H7^2+0.1593*H7^1+165.05*H7</f>
        <v>169290.215349546</v>
      </c>
      <c r="AA7" s="8" t="n">
        <f aca="false">(4*H7*(-18+25/2000*H7)*(1-LN(H7/1895))-H7*-9.16-0.25*Z7)</f>
        <v>-67272.5085054333</v>
      </c>
      <c r="AB7" s="8" t="n">
        <f aca="false">(8*H7*(-1+8/2000*H7)*(1-LN(H7/1895))-H7*-9.16-0.25*Z7)</f>
        <v>8107.70282611042</v>
      </c>
      <c r="AC7" s="8" t="n">
        <f aca="false">(8*$H7*(31.15-15.53/2000*$H7)*(1-LN($H7/1895))-$H7*-9.16-0.25*$Z7)</f>
        <v>274093.108461347</v>
      </c>
      <c r="AE7" s="8" t="n">
        <f aca="false">AP7-$AN7</f>
        <v>-4.60418025492509</v>
      </c>
      <c r="AF7" s="8" t="n">
        <f aca="false">AQ7-$AN7</f>
        <v>4.74467284992231</v>
      </c>
      <c r="AG7" s="8" t="n">
        <f aca="false">AR7-$AN7</f>
        <v>35.9568398835167</v>
      </c>
      <c r="AI7" s="8" t="n">
        <f aca="false">AT7-$AN7</f>
        <v>-5.67538223317212</v>
      </c>
      <c r="AJ7" s="8" t="n">
        <f aca="false">AU7-$AN7</f>
        <v>-4.28995814411414</v>
      </c>
      <c r="AK7" s="8" t="n">
        <f aca="false">AV7-$AN7</f>
        <v>-32.1812898607697</v>
      </c>
      <c r="AL7" s="8" t="n">
        <f aca="false">AW7-$AN7</f>
        <v>-5.37195561996515</v>
      </c>
      <c r="AP7" s="8" t="n">
        <f aca="false">1/8.314/$H7*(0.375*68629+0.5*4601)+$AA7/8.314/$H7+LN(1)</f>
        <v>-4.60418025492509</v>
      </c>
      <c r="AQ7" s="8" t="n">
        <f aca="false">1/8.314/$H7*(0.4375*68629+0.5*4601)+$AB7/8.314/$H7+LN(1)</f>
        <v>4.74467284992231</v>
      </c>
      <c r="AR7" s="8" t="n">
        <f aca="false">1/8.314/$H7*(0.4375*68629+0.5*4601)+$AC7/8.314/$H7+LN(1)</f>
        <v>35.9568398835167</v>
      </c>
      <c r="AT7" s="8" t="n">
        <f aca="false">1/8.314/$H7*(0.4375*68629+0.5*4601)+$J7/8.314/$H7+LN(1)</f>
        <v>-5.67538223317212</v>
      </c>
      <c r="AU7" s="8" t="n">
        <f aca="false">1/8.314/$H7*(0.4375*68629+0.5*4601)+$B7/8.314/$H7+LN(1)</f>
        <v>-4.28995814411414</v>
      </c>
      <c r="AV7" s="8" t="n">
        <f aca="false">1/8.314/$H7*(0.4375*68629+0.5*4601)+$S7/8.314/$H7+LN(1)</f>
        <v>-32.1812898607697</v>
      </c>
      <c r="AW7" s="8" t="n">
        <f aca="false">1/8.314/$H7*(0.4375*68629+0.5*4601)+$X7/8.314/$H7+LN(1)</f>
        <v>-5.37195561996515</v>
      </c>
    </row>
    <row r="8" customFormat="false" ht="13.8" hidden="false" customHeight="false" outlineLevel="0" collapsed="false">
      <c r="B8" s="8" t="n">
        <f aca="false">$A$2 + $A$3*H8 +$A$4*H8*LN(H8) + $A$5*H8^2 + $A$6*H8^-1 + $A$7*H8^0.5</f>
        <v>-68470.61881016</v>
      </c>
      <c r="F8" s="8" t="n">
        <f aca="false">$D$2+$D$3/H8-(($D$4/(8.314*LN(10)))*(1-($D$5/H8)-LN(H8/$D$5)))</f>
        <v>4.0871802861959</v>
      </c>
      <c r="G8" s="8" t="n">
        <f aca="false">8.314*LN(10)*F8*H8</f>
        <v>80591.0341136057</v>
      </c>
      <c r="H8" s="15" t="n">
        <v>1030</v>
      </c>
      <c r="J8" s="17" t="n">
        <f aca="false">-G8</f>
        <v>-80591.0341136057</v>
      </c>
      <c r="O8" s="8" t="n">
        <f aca="false">-115997 + 27.036*H8 + 3.124*H8*LN(H8)</f>
        <v>-65827.5857345649</v>
      </c>
      <c r="P8" s="8" t="n">
        <f aca="false">(-0.0562*(H8^2)) + (128.59*H8)-38275</f>
        <v>34550.12</v>
      </c>
      <c r="Q8" s="8" t="n">
        <f aca="false">-998615+342.43*H8</f>
        <v>-645912.1</v>
      </c>
      <c r="R8" s="8" t="n">
        <f aca="false">Q8+P8</f>
        <v>-611361.98</v>
      </c>
      <c r="S8" s="8" t="n">
        <f aca="false">R8/2</f>
        <v>-305680.99</v>
      </c>
      <c r="U8" s="8" t="n">
        <f aca="false">-226244+42.46*H8</f>
        <v>-182510.2</v>
      </c>
      <c r="V8" s="8" t="n">
        <f aca="false">(-0.0562*(H8^2))+(374.59*H8)-846564</f>
        <v>-520358.88</v>
      </c>
      <c r="W8" s="8" t="n">
        <f aca="false">V8/2</f>
        <v>-260179.44</v>
      </c>
      <c r="X8" s="8" t="n">
        <f aca="false">W8-U8</f>
        <v>-77669.24</v>
      </c>
      <c r="Y8" s="8" t="n">
        <v>327371.460715711</v>
      </c>
      <c r="Z8" s="8" t="n">
        <f aca="false">-8E-020*H8^6+2E-015*H8^5-0.00000000001*H8^4+0.00000006*H8^3-0.0001*H8^2+0.1593*H8^1+165.05*H8</f>
        <v>170116.020555865</v>
      </c>
      <c r="AA8" s="8" t="n">
        <f aca="false">(4*H8*(-18+25/2000*H8)*(1-LN(H8/1895))-H8*-9.16-0.25*Z8)</f>
        <v>-67082.1768052897</v>
      </c>
      <c r="AB8" s="8" t="n">
        <f aca="false">(8*H8*(-1+8/2000*H8)*(1-LN(H8/1895))-H8*-9.16-0.25*Z8)</f>
        <v>8288.22280207928</v>
      </c>
      <c r="AC8" s="8" t="n">
        <f aca="false">(8*$H8*(31.15-15.53/2000*$H8)*(1-LN($H8/1895))-$H8*-9.16-0.25*$Z8)</f>
        <v>273985.295121445</v>
      </c>
      <c r="AE8" s="8" t="n">
        <f aca="false">AP8-$AN8</f>
        <v>-4.55960373370566</v>
      </c>
      <c r="AF8" s="8" t="n">
        <f aca="false">AQ8-$AN8</f>
        <v>4.74272081739297</v>
      </c>
      <c r="AG8" s="8" t="n">
        <f aca="false">AR8-$AN8</f>
        <v>35.7697021308595</v>
      </c>
      <c r="AI8" s="8" t="n">
        <f aca="false">AT8-$AN8</f>
        <v>-5.63622321614562</v>
      </c>
      <c r="AJ8" s="8" t="n">
        <f aca="false">AU8-$AN8</f>
        <v>-4.22085233588449</v>
      </c>
      <c r="AK8" s="8" t="n">
        <f aca="false">AV8-$AN8</f>
        <v>-31.9212770715438</v>
      </c>
      <c r="AL8" s="8" t="n">
        <f aca="false">AW8-$AN8</f>
        <v>-5.29502844657859</v>
      </c>
      <c r="AP8" s="8" t="n">
        <f aca="false">1/8.314/$H8*(0.375*68629+0.5*4601)+$AA8/8.314/$H8+LN(1)</f>
        <v>-4.55960373370566</v>
      </c>
      <c r="AQ8" s="8" t="n">
        <f aca="false">1/8.314/$H8*(0.4375*68629+0.5*4601)+$AB8/8.314/$H8+LN(1)</f>
        <v>4.74272081739297</v>
      </c>
      <c r="AR8" s="8" t="n">
        <f aca="false">1/8.314/$H8*(0.4375*68629+0.5*4601)+$AC8/8.314/$H8+LN(1)</f>
        <v>35.7697021308595</v>
      </c>
      <c r="AT8" s="8" t="n">
        <f aca="false">1/8.314/$H8*(0.4375*68629+0.5*4601)+$J8/8.314/$H8+LN(1)</f>
        <v>-5.63622321614562</v>
      </c>
      <c r="AU8" s="8" t="n">
        <f aca="false">1/8.314/$H8*(0.4375*68629+0.5*4601)+$B8/8.314/$H8+LN(1)</f>
        <v>-4.22085233588449</v>
      </c>
      <c r="AV8" s="8" t="n">
        <f aca="false">1/8.314/$H8*(0.4375*68629+0.5*4601)+$S8/8.314/$H8+LN(1)</f>
        <v>-31.9212770715438</v>
      </c>
      <c r="AW8" s="8" t="n">
        <f aca="false">1/8.314/$H8*(0.4375*68629+0.5*4601)+$X8/8.314/$H8+LN(1)</f>
        <v>-5.29502844657859</v>
      </c>
    </row>
    <row r="9" customFormat="false" ht="13.8" hidden="false" customHeight="false" outlineLevel="0" collapsed="false">
      <c r="B9" s="8" t="n">
        <f aca="false">$A$2 + $A$3*H9 +$A$4*H9*LN(H9) + $A$5*H9^2 + $A$6*H9^-1 + $A$7*H9^0.5</f>
        <v>-68058.5024581684</v>
      </c>
      <c r="F9" s="8" t="n">
        <f aca="false">$D$2+$D$3/H9-(($D$4/(8.314*LN(10)))*(1-($D$5/H9)-LN(H9/$D$5)))</f>
        <v>4.06245898205215</v>
      </c>
      <c r="G9" s="8" t="n">
        <f aca="false">8.314*LN(10)*F9*H9</f>
        <v>80492.4316854582</v>
      </c>
      <c r="H9" s="15" t="n">
        <v>1035</v>
      </c>
      <c r="J9" s="17" t="n">
        <f aca="false">-G9</f>
        <v>-80492.4316854582</v>
      </c>
      <c r="O9" s="8" t="n">
        <f aca="false">-115997 + 27.036*H9 + 3.124*H9*LN(H9)</f>
        <v>-65568.3870371937</v>
      </c>
      <c r="P9" s="8" t="n">
        <f aca="false">(-0.0562*(H9^2)) + (128.59*H9)-38275</f>
        <v>34612.805</v>
      </c>
      <c r="Q9" s="8" t="n">
        <f aca="false">-998615+342.43*H9</f>
        <v>-644199.95</v>
      </c>
      <c r="R9" s="8" t="n">
        <f aca="false">Q9+P9</f>
        <v>-609587.145</v>
      </c>
      <c r="S9" s="8" t="n">
        <f aca="false">R9/2</f>
        <v>-304793.5725</v>
      </c>
      <c r="U9" s="8" t="n">
        <f aca="false">-226244+42.46*H9</f>
        <v>-182297.9</v>
      </c>
      <c r="V9" s="8" t="n">
        <f aca="false">(-0.0562*(H9^2))+(374.59*H9)-846564</f>
        <v>-519066.195</v>
      </c>
      <c r="W9" s="8" t="n">
        <f aca="false">V9/2</f>
        <v>-259533.0975</v>
      </c>
      <c r="X9" s="8" t="n">
        <f aca="false">W9-U9</f>
        <v>-77235.1975</v>
      </c>
      <c r="Y9" s="8" t="n">
        <v>329317.985512756</v>
      </c>
      <c r="Z9" s="8" t="n">
        <f aca="false">-8E-020*H9^6+2E-015*H9^5-0.00000000001*H9^4+0.00000006*H9^3-0.0001*H9^2+0.1593*H9^1+165.05*H9</f>
        <v>170941.827874679</v>
      </c>
      <c r="AA9" s="8" t="n">
        <f aca="false">(4*H9*(-18+25/2000*H9)*(1-LN(H9/1895))-H9*-9.16-0.25*Z9)</f>
        <v>-66889.8238985905</v>
      </c>
      <c r="AB9" s="8" t="n">
        <f aca="false">(8*H9*(-1+8/2000*H9)*(1-LN(H9/1895))-H9*-9.16-0.25*Z9)</f>
        <v>8469.11188464429</v>
      </c>
      <c r="AC9" s="8" t="n">
        <f aca="false">(8*$H9*(31.15-15.53/2000*$H9)*(1-LN($H9/1895))-$H9*-9.16-0.25*$Z9)</f>
        <v>273871.092075801</v>
      </c>
      <c r="AE9" s="8" t="n">
        <f aca="false">AP9-$AN9</f>
        <v>-4.51522301578392</v>
      </c>
      <c r="AF9" s="8" t="n">
        <f aca="false">AQ9-$AN9</f>
        <v>4.74083053956417</v>
      </c>
      <c r="AG9" s="8" t="n">
        <f aca="false">AR9-$AN9</f>
        <v>35.5836299142475</v>
      </c>
      <c r="AI9" s="8" t="n">
        <f aca="false">AT9-$AN9</f>
        <v>-5.59753633478461</v>
      </c>
      <c r="AJ9" s="8" t="n">
        <f aca="false">AU9-$AN9</f>
        <v>-4.15256902775813</v>
      </c>
      <c r="AK9" s="8" t="n">
        <f aca="false">AV9-$AN9</f>
        <v>-31.6639397605343</v>
      </c>
      <c r="AL9" s="8" t="n">
        <f aca="false">AW9-$AN9</f>
        <v>-5.21900780826009</v>
      </c>
      <c r="AP9" s="8" t="n">
        <f aca="false">1/8.314/$H9*(0.375*68629+0.5*4601)+$AA9/8.314/$H9+LN(1)</f>
        <v>-4.51522301578392</v>
      </c>
      <c r="AQ9" s="8" t="n">
        <f aca="false">1/8.314/$H9*(0.4375*68629+0.5*4601)+$AB9/8.314/$H9+LN(1)</f>
        <v>4.74083053956417</v>
      </c>
      <c r="AR9" s="8" t="n">
        <f aca="false">1/8.314/$H9*(0.4375*68629+0.5*4601)+$AC9/8.314/$H9+LN(1)</f>
        <v>35.5836299142475</v>
      </c>
      <c r="AT9" s="8" t="n">
        <f aca="false">1/8.314/$H9*(0.4375*68629+0.5*4601)+$J9/8.314/$H9+LN(1)</f>
        <v>-5.59753633478461</v>
      </c>
      <c r="AU9" s="8" t="n">
        <f aca="false">1/8.314/$H9*(0.4375*68629+0.5*4601)+$B9/8.314/$H9+LN(1)</f>
        <v>-4.15256902775813</v>
      </c>
      <c r="AV9" s="8" t="n">
        <f aca="false">1/8.314/$H9*(0.4375*68629+0.5*4601)+$S9/8.314/$H9+LN(1)</f>
        <v>-31.6639397605343</v>
      </c>
      <c r="AW9" s="8" t="n">
        <f aca="false">1/8.314/$H9*(0.4375*68629+0.5*4601)+$X9/8.314/$H9+LN(1)</f>
        <v>-5.21900780826009</v>
      </c>
    </row>
    <row r="10" customFormat="false" ht="13.8" hidden="false" customHeight="false" outlineLevel="0" collapsed="false">
      <c r="B10" s="8" t="n">
        <f aca="false">$A$2 + $A$3*H10 +$A$4*H10*LN(H10) + $A$5*H10^2 + $A$6*H10^-1 + $A$7*H10^0.5</f>
        <v>-67647.7114193659</v>
      </c>
      <c r="F10" s="8" t="n">
        <f aca="false">$D$2+$D$3/H10-(($D$4/(8.314*LN(10)))*(1-($D$5/H10)-LN(H10/$D$5)))</f>
        <v>4.03801572257535</v>
      </c>
      <c r="G10" s="8" t="n">
        <f aca="false">8.314*LN(10)*F10*H10</f>
        <v>80394.6324005313</v>
      </c>
      <c r="H10" s="15" t="n">
        <v>1040</v>
      </c>
      <c r="J10" s="17" t="n">
        <f aca="false">-G10</f>
        <v>-80394.6324005313</v>
      </c>
      <c r="O10" s="8" t="n">
        <f aca="false">-115997 + 27.036*H10 + 3.124*H10*LN(H10)</f>
        <v>-65309.1128805917</v>
      </c>
      <c r="P10" s="8" t="n">
        <f aca="false">(-0.0562*(H10^2)) + (128.59*H10)-38275</f>
        <v>34672.68</v>
      </c>
      <c r="Q10" s="8" t="n">
        <f aca="false">-998615+342.43*H10</f>
        <v>-642487.8</v>
      </c>
      <c r="R10" s="8" t="n">
        <f aca="false">Q10+P10</f>
        <v>-607815.12</v>
      </c>
      <c r="S10" s="8" t="n">
        <f aca="false">R10/2</f>
        <v>-303907.56</v>
      </c>
      <c r="U10" s="8" t="n">
        <f aca="false">-226244+42.46*H10</f>
        <v>-182085.6</v>
      </c>
      <c r="V10" s="8" t="n">
        <f aca="false">(-0.0562*(H10^2))+(374.59*H10)-846564</f>
        <v>-517776.32</v>
      </c>
      <c r="W10" s="8" t="n">
        <f aca="false">V10/2</f>
        <v>-258888.16</v>
      </c>
      <c r="X10" s="8" t="n">
        <f aca="false">W10-U10</f>
        <v>-76802.56</v>
      </c>
      <c r="Y10" s="8" t="n">
        <v>331264.510309801</v>
      </c>
      <c r="Z10" s="8" t="n">
        <f aca="false">-8E-020*H10^6+2E-015*H10^5-0.00000000001*H10^4+0.00000006*H10^3-0.0001*H10^2+0.1593*H10^1+165.05*H10</f>
        <v>171767.637334683</v>
      </c>
      <c r="AA10" s="8" t="n">
        <f aca="false">(4*H10*(-18+25/2000*H10)*(1-LN(H10/1895))-H10*-9.16-0.25*Z10)</f>
        <v>-66695.4703415978</v>
      </c>
      <c r="AB10" s="8" t="n">
        <f aca="false">(8*H10*(-1+8/2000*H10)*(1-LN(H10/1895))-H10*-9.16-0.25*Z10)</f>
        <v>8650.36138034897</v>
      </c>
      <c r="AC10" s="8" t="n">
        <f aca="false">(8*$H10*(31.15-15.53/2000*$H10)*(1-LN($H10/1895))-$H10*-9.16-0.25*$Z10)</f>
        <v>273750.543578854</v>
      </c>
      <c r="AE10" s="8" t="n">
        <f aca="false">AP10-$AN10</f>
        <v>-4.4710376544658</v>
      </c>
      <c r="AF10" s="8" t="n">
        <f aca="false">AQ10-$AN10</f>
        <v>4.73900012031941</v>
      </c>
      <c r="AG10" s="8" t="n">
        <f aca="false">AR10-$AN10</f>
        <v>35.398612983528</v>
      </c>
      <c r="AI10" s="8" t="n">
        <f aca="false">AT10-$AN10</f>
        <v>-5.55931432853427</v>
      </c>
      <c r="AJ10" s="8" t="n">
        <f aca="false">AU10-$AN10</f>
        <v>-4.08509556625593</v>
      </c>
      <c r="AK10" s="8" t="n">
        <f aca="false">AV10-$AN10</f>
        <v>-31.4092393391129</v>
      </c>
      <c r="AL10" s="8" t="n">
        <f aca="false">AW10-$AN10</f>
        <v>-5.14388062998464</v>
      </c>
      <c r="AP10" s="8" t="n">
        <f aca="false">1/8.314/$H10*(0.375*68629+0.5*4601)+$AA10/8.314/$H10+LN(1)</f>
        <v>-4.4710376544658</v>
      </c>
      <c r="AQ10" s="8" t="n">
        <f aca="false">1/8.314/$H10*(0.4375*68629+0.5*4601)+$AB10/8.314/$H10+LN(1)</f>
        <v>4.73900012031941</v>
      </c>
      <c r="AR10" s="8" t="n">
        <f aca="false">1/8.314/$H10*(0.4375*68629+0.5*4601)+$AC10/8.314/$H10+LN(1)</f>
        <v>35.398612983528</v>
      </c>
      <c r="AT10" s="8" t="n">
        <f aca="false">1/8.314/$H10*(0.4375*68629+0.5*4601)+$J10/8.314/$H10+LN(1)</f>
        <v>-5.55931432853427</v>
      </c>
      <c r="AU10" s="8" t="n">
        <f aca="false">1/8.314/$H10*(0.4375*68629+0.5*4601)+$B10/8.314/$H10+LN(1)</f>
        <v>-4.08509556625593</v>
      </c>
      <c r="AV10" s="8" t="n">
        <f aca="false">1/8.314/$H10*(0.4375*68629+0.5*4601)+$S10/8.314/$H10+LN(1)</f>
        <v>-31.4092393391129</v>
      </c>
      <c r="AW10" s="8" t="n">
        <f aca="false">1/8.314/$H10*(0.4375*68629+0.5*4601)+$X10/8.314/$H10+LN(1)</f>
        <v>-5.14388062998464</v>
      </c>
    </row>
    <row r="11" customFormat="false" ht="13.8" hidden="false" customHeight="false" outlineLevel="0" collapsed="false">
      <c r="B11" s="8" t="n">
        <f aca="false">$A$2 + $A$3*H11 +$A$4*H11*LN(H11) + $A$5*H11^2 + $A$6*H11^-1 + $A$7*H11^0.5</f>
        <v>-67238.2389008598</v>
      </c>
      <c r="F11" s="8" t="n">
        <f aca="false">$D$2+$D$3/H11-(($D$4/(8.314*LN(10)))*(1-($D$5/H11)-LN(H11/$D$5)))</f>
        <v>4.01384632367873</v>
      </c>
      <c r="G11" s="8" t="n">
        <f aca="false">8.314*LN(10)*F11*H11</f>
        <v>80297.6323975297</v>
      </c>
      <c r="H11" s="15" t="n">
        <v>1045</v>
      </c>
      <c r="J11" s="17" t="n">
        <f aca="false">-G11</f>
        <v>-80297.6323975297</v>
      </c>
      <c r="O11" s="8" t="n">
        <f aca="false">-115997 + 27.036*H11 + 3.124*H11*LN(H11)</f>
        <v>-65049.7636275466</v>
      </c>
      <c r="P11" s="8" t="n">
        <f aca="false">(-0.0562*(H11^2)) + (128.59*H11)-38275</f>
        <v>34729.745</v>
      </c>
      <c r="Q11" s="8" t="n">
        <f aca="false">-998615+342.43*H11</f>
        <v>-640775.65</v>
      </c>
      <c r="R11" s="8" t="n">
        <f aca="false">Q11+P11</f>
        <v>-606045.905</v>
      </c>
      <c r="S11" s="8" t="n">
        <f aca="false">R11/2</f>
        <v>-303022.9525</v>
      </c>
      <c r="U11" s="8" t="n">
        <f aca="false">-226244+42.46*H11</f>
        <v>-181873.3</v>
      </c>
      <c r="V11" s="8" t="n">
        <f aca="false">(-0.0562*(H11^2))+(374.59*H11)-846564</f>
        <v>-516489.255</v>
      </c>
      <c r="W11" s="8" t="n">
        <f aca="false">V11/2</f>
        <v>-258244.6275</v>
      </c>
      <c r="X11" s="8" t="n">
        <f aca="false">W11-U11</f>
        <v>-76371.3275</v>
      </c>
      <c r="Y11" s="8" t="n">
        <v>333211.035106846</v>
      </c>
      <c r="Z11" s="8" t="n">
        <f aca="false">-8E-020*H11^6+2E-015*H11^5-0.00000000001*H11^4+0.00000006*H11^3-0.0001*H11^2+0.1593*H11^1+165.05*H11</f>
        <v>172593.448964559</v>
      </c>
      <c r="AA11" s="8" t="n">
        <f aca="false">(4*H11*(-18+25/2000*H11)*(1-LN(H11/1895))-H11*-9.16-0.25*Z11)</f>
        <v>-66499.1365510459</v>
      </c>
      <c r="AB11" s="8" t="n">
        <f aca="false">(8*H11*(-1+8/2000*H11)*(1-LN(H11/1895))-H11*-9.16-0.25*Z11)</f>
        <v>8831.96264210141</v>
      </c>
      <c r="AC11" s="8" t="n">
        <f aca="false">(8*$H11*(31.15-15.53/2000*$H11)*(1-LN($H11/1895))-$H11*-9.16-0.25*$Z11)</f>
        <v>273623.693531586</v>
      </c>
      <c r="AE11" s="8" t="n">
        <f aca="false">AP11-$AN11</f>
        <v>-4.42704719554679</v>
      </c>
      <c r="AF11" s="8" t="n">
        <f aca="false">AQ11-$AN11</f>
        <v>4.73722770516802</v>
      </c>
      <c r="AG11" s="8" t="n">
        <f aca="false">AR11-$AN11</f>
        <v>35.2146412440405</v>
      </c>
      <c r="AI11" s="8" t="n">
        <f aca="false">AT11-$AN11</f>
        <v>-5.52155008011272</v>
      </c>
      <c r="AJ11" s="8" t="n">
        <f aca="false">AU11-$AN11</f>
        <v>-4.01841954492621</v>
      </c>
      <c r="AK11" s="8" t="n">
        <f aca="false">AV11-$AN11</f>
        <v>-31.1571379571899</v>
      </c>
      <c r="AL11" s="8" t="n">
        <f aca="false">AW11-$AN11</f>
        <v>-5.06963408696693</v>
      </c>
      <c r="AP11" s="8" t="n">
        <f aca="false">1/8.314/$H11*(0.375*68629+0.5*4601)+$AA11/8.314/$H11+LN(1)</f>
        <v>-4.42704719554679</v>
      </c>
      <c r="AQ11" s="8" t="n">
        <f aca="false">1/8.314/$H11*(0.4375*68629+0.5*4601)+$AB11/8.314/$H11+LN(1)</f>
        <v>4.73722770516802</v>
      </c>
      <c r="AR11" s="8" t="n">
        <f aca="false">1/8.314/$H11*(0.4375*68629+0.5*4601)+$AC11/8.314/$H11+LN(1)</f>
        <v>35.2146412440405</v>
      </c>
      <c r="AT11" s="8" t="n">
        <f aca="false">1/8.314/$H11*(0.4375*68629+0.5*4601)+$J11/8.314/$H11+LN(1)</f>
        <v>-5.52155008011272</v>
      </c>
      <c r="AU11" s="8" t="n">
        <f aca="false">1/8.314/$H11*(0.4375*68629+0.5*4601)+$B11/8.314/$H11+LN(1)</f>
        <v>-4.01841954492621</v>
      </c>
      <c r="AV11" s="8" t="n">
        <f aca="false">1/8.314/$H11*(0.4375*68629+0.5*4601)+$S11/8.314/$H11+LN(1)</f>
        <v>-31.1571379571899</v>
      </c>
      <c r="AW11" s="8" t="n">
        <f aca="false">1/8.314/$H11*(0.4375*68629+0.5*4601)+$X11/8.314/$H11+LN(1)</f>
        <v>-5.06963408696693</v>
      </c>
    </row>
    <row r="12" customFormat="false" ht="13.8" hidden="false" customHeight="false" outlineLevel="0" collapsed="false">
      <c r="B12" s="8" t="n">
        <f aca="false">$A$2 + $A$3*H12 +$A$4*H12*LN(H12) + $A$5*H12^2 + $A$6*H12^-1 + $A$7*H12^0.5</f>
        <v>-66830.0781520338</v>
      </c>
      <c r="F12" s="8" t="n">
        <f aca="false">$D$2+$D$3/H12-(($D$4/(8.314*LN(10)))*(1-($D$5/H12)-LN(H12/$D$5)))</f>
        <v>3.9899466828107</v>
      </c>
      <c r="G12" s="8" t="n">
        <f aca="false">8.314*LN(10)*F12*H12</f>
        <v>80201.4278521086</v>
      </c>
      <c r="H12" s="15" t="n">
        <v>1050</v>
      </c>
      <c r="J12" s="17" t="n">
        <f aca="false">-G12</f>
        <v>-80201.4278521086</v>
      </c>
      <c r="O12" s="8" t="n">
        <f aca="false">-115997 + 27.036*H12 + 3.124*H12*LN(H12)</f>
        <v>-64790.3396373742</v>
      </c>
      <c r="P12" s="8" t="n">
        <f aca="false">(-0.0562*(H12^2)) + (128.59*H12)-38275</f>
        <v>34784</v>
      </c>
      <c r="Q12" s="8" t="n">
        <f aca="false">-998615+342.43*H12</f>
        <v>-639063.5</v>
      </c>
      <c r="R12" s="8" t="n">
        <f aca="false">Q12+P12</f>
        <v>-604279.5</v>
      </c>
      <c r="S12" s="8" t="n">
        <f aca="false">R12/2</f>
        <v>-302139.75</v>
      </c>
      <c r="U12" s="8" t="n">
        <f aca="false">-226244+42.46*H12</f>
        <v>-181661</v>
      </c>
      <c r="V12" s="8" t="n">
        <f aca="false">(-0.0562*(H12^2))+(374.59*H12)-846564</f>
        <v>-515205</v>
      </c>
      <c r="W12" s="8" t="n">
        <f aca="false">V12/2</f>
        <v>-257602.5</v>
      </c>
      <c r="X12" s="8" t="n">
        <f aca="false">W12-U12</f>
        <v>-75941.5</v>
      </c>
      <c r="Y12" s="8" t="n">
        <v>335157.559903892</v>
      </c>
      <c r="Z12" s="8" t="n">
        <f aca="false">-8E-020*H12^6+2E-015*H12^5-0.00000000001*H12^4+0.00000006*H12^3-0.0001*H12^2+0.1593*H12^1+165.05*H12</f>
        <v>173419.262792974</v>
      </c>
      <c r="AA12" s="8" t="n">
        <f aca="false">(4*H12*(-18+25/2000*H12)*(1-LN(H12/1895))-H12*-9.16-0.25*Z12)</f>
        <v>-66300.842805866</v>
      </c>
      <c r="AB12" s="8" t="n">
        <f aca="false">(8*H12*(-1+8/2000*H12)*(1-LN(H12/1895))-H12*-9.16-0.25*Z12)</f>
        <v>9013.90706868663</v>
      </c>
      <c r="AC12" s="8" t="n">
        <f aca="false">(8*$H12*(31.15-15.53/2000*$H12)*(1-LN($H12/1895))-$H12*-9.16-0.25*$Z12)</f>
        <v>273490.585486256</v>
      </c>
      <c r="AE12" s="8" t="n">
        <f aca="false">AP12-$AN12</f>
        <v>-4.38325117768835</v>
      </c>
      <c r="AF12" s="8" t="n">
        <f aca="false">AQ12-$AN12</f>
        <v>4.73551148019825</v>
      </c>
      <c r="AG12" s="8" t="n">
        <f aca="false">AR12-$AN12</f>
        <v>35.0317047534573</v>
      </c>
      <c r="AI12" s="8" t="n">
        <f aca="false">AT12-$AN12</f>
        <v>-5.48423661203806</v>
      </c>
      <c r="AJ12" s="8" t="n">
        <f aca="false">AU12-$AN12</f>
        <v>-3.95252879847346</v>
      </c>
      <c r="AK12" s="8" t="n">
        <f aca="false">AV12-$AN12</f>
        <v>-30.9075984856295</v>
      </c>
      <c r="AL12" s="8" t="n">
        <f aca="false">AW12-$AN12</f>
        <v>-4.99625559870328</v>
      </c>
      <c r="AP12" s="8" t="n">
        <f aca="false">1/8.314/$H12*(0.375*68629+0.5*4601)+$AA12/8.314/$H12+LN(1)</f>
        <v>-4.38325117768835</v>
      </c>
      <c r="AQ12" s="8" t="n">
        <f aca="false">1/8.314/$H12*(0.4375*68629+0.5*4601)+$AB12/8.314/$H12+LN(1)</f>
        <v>4.73551148019825</v>
      </c>
      <c r="AR12" s="8" t="n">
        <f aca="false">1/8.314/$H12*(0.4375*68629+0.5*4601)+$AC12/8.314/$H12+LN(1)</f>
        <v>35.0317047534573</v>
      </c>
      <c r="AT12" s="8" t="n">
        <f aca="false">1/8.314/$H12*(0.4375*68629+0.5*4601)+$J12/8.314/$H12+LN(1)</f>
        <v>-5.48423661203806</v>
      </c>
      <c r="AU12" s="8" t="n">
        <f aca="false">1/8.314/$H12*(0.4375*68629+0.5*4601)+$B12/8.314/$H12+LN(1)</f>
        <v>-3.95252879847346</v>
      </c>
      <c r="AV12" s="8" t="n">
        <f aca="false">1/8.314/$H12*(0.4375*68629+0.5*4601)+$S12/8.314/$H12+LN(1)</f>
        <v>-30.9075984856295</v>
      </c>
      <c r="AW12" s="8" t="n">
        <f aca="false">1/8.314/$H12*(0.4375*68629+0.5*4601)+$X12/8.314/$H12+LN(1)</f>
        <v>-4.99625559870328</v>
      </c>
    </row>
    <row r="13" customFormat="false" ht="13.8" hidden="false" customHeight="false" outlineLevel="0" collapsed="false">
      <c r="B13" s="8" t="n">
        <f aca="false">$A$2 + $A$3*H13 +$A$4*H13*LN(H13) + $A$5*H13^2 + $A$6*H13^-1 + $A$7*H13^0.5</f>
        <v>-66423.2224646178</v>
      </c>
      <c r="F13" s="8" t="n">
        <f aca="false">$D$2+$D$3/H13-(($D$4/(8.314*LN(10)))*(1-($D$5/H13)-LN(H13/$D$5)))</f>
        <v>3.96631277699653</v>
      </c>
      <c r="G13" s="8" t="n">
        <f aca="false">8.314*LN(10)*F13*H13</f>
        <v>80106.0149763462</v>
      </c>
      <c r="H13" s="15" t="n">
        <v>1055</v>
      </c>
      <c r="J13" s="17" t="n">
        <f aca="false">-G13</f>
        <v>-80106.0149763462</v>
      </c>
      <c r="O13" s="8" t="n">
        <f aca="false">-115997 + 27.036*H13 + 3.124*H13*LN(H13)</f>
        <v>-64530.8412659683</v>
      </c>
      <c r="P13" s="8" t="n">
        <f aca="false">(-0.0562*(H13^2)) + (128.59*H13)-38275</f>
        <v>34835.445</v>
      </c>
      <c r="Q13" s="8" t="n">
        <f aca="false">-998615+342.43*H13</f>
        <v>-637351.35</v>
      </c>
      <c r="R13" s="8" t="n">
        <f aca="false">Q13+P13</f>
        <v>-602515.905</v>
      </c>
      <c r="S13" s="8" t="n">
        <f aca="false">R13/2</f>
        <v>-301257.9525</v>
      </c>
      <c r="U13" s="8" t="n">
        <f aca="false">-226244+42.46*H13</f>
        <v>-181448.7</v>
      </c>
      <c r="V13" s="8" t="n">
        <f aca="false">(-0.0562*(H13^2))+(374.59*H13)-846564</f>
        <v>-513923.555</v>
      </c>
      <c r="W13" s="8" t="n">
        <f aca="false">V13/2</f>
        <v>-256961.7775</v>
      </c>
      <c r="X13" s="8" t="n">
        <f aca="false">W13-U13</f>
        <v>-75513.0775</v>
      </c>
      <c r="Y13" s="8" t="n">
        <v>337104.084700937</v>
      </c>
      <c r="Z13" s="8" t="n">
        <f aca="false">-8E-020*H13^6+2E-015*H13^5-0.00000000001*H13^4+0.00000006*H13^3-0.0001*H13^2+0.1593*H13^1+165.05*H13</f>
        <v>174245.078848582</v>
      </c>
      <c r="AA13" s="8" t="n">
        <f aca="false">(4*H13*(-18+25/2000*H13)*(1-LN(H13/1895))-H13*-9.16-0.25*Z13)</f>
        <v>-66100.6092488812</v>
      </c>
      <c r="AB13" s="8" t="n">
        <f aca="false">(8*H13*(-1+8/2000*H13)*(1-LN(H13/1895))-H13*-9.16-0.25*Z13)</f>
        <v>9196.18610428621</v>
      </c>
      <c r="AC13" s="8" t="n">
        <f aca="false">(8*$H13*(31.15-15.53/2000*$H13)*(1-LN($H13/1895))-$H13*-9.16-0.25*$Z13)</f>
        <v>273351.262651039</v>
      </c>
      <c r="AE13" s="8" t="n">
        <f aca="false">AP13-$AN13</f>
        <v>-4.33964913278022</v>
      </c>
      <c r="AF13" s="8" t="n">
        <f aca="false">AQ13-$AN13</f>
        <v>4.73384967106088</v>
      </c>
      <c r="AG13" s="8" t="n">
        <f aca="false">AR13-$AN13</f>
        <v>34.849793718702</v>
      </c>
      <c r="AI13" s="8" t="n">
        <f aca="false">AT13-$AN13</f>
        <v>-5.44736708325547</v>
      </c>
      <c r="AJ13" s="8" t="n">
        <f aca="false">AU13-$AN13</f>
        <v>-3.88741139705171</v>
      </c>
      <c r="AK13" s="8" t="n">
        <f aca="false">AV13-$AN13</f>
        <v>-30.660584499166</v>
      </c>
      <c r="AL13" s="8" t="n">
        <f aca="false">AW13-$AN13</f>
        <v>-4.92373282318296</v>
      </c>
      <c r="AP13" s="8" t="n">
        <f aca="false">1/8.314/$H13*(0.375*68629+0.5*4601)+$AA13/8.314/$H13+LN(1)</f>
        <v>-4.33964913278022</v>
      </c>
      <c r="AQ13" s="8" t="n">
        <f aca="false">1/8.314/$H13*(0.4375*68629+0.5*4601)+$AB13/8.314/$H13+LN(1)</f>
        <v>4.73384967106088</v>
      </c>
      <c r="AR13" s="8" t="n">
        <f aca="false">1/8.314/$H13*(0.4375*68629+0.5*4601)+$AC13/8.314/$H13+LN(1)</f>
        <v>34.849793718702</v>
      </c>
      <c r="AT13" s="8" t="n">
        <f aca="false">1/8.314/$H13*(0.4375*68629+0.5*4601)+$J13/8.314/$H13+LN(1)</f>
        <v>-5.44736708325547</v>
      </c>
      <c r="AU13" s="8" t="n">
        <f aca="false">1/8.314/$H13*(0.4375*68629+0.5*4601)+$B13/8.314/$H13+LN(1)</f>
        <v>-3.88741139705171</v>
      </c>
      <c r="AV13" s="8" t="n">
        <f aca="false">1/8.314/$H13*(0.4375*68629+0.5*4601)+$S13/8.314/$H13+LN(1)</f>
        <v>-30.660584499166</v>
      </c>
      <c r="AW13" s="8" t="n">
        <f aca="false">1/8.314/$H13*(0.4375*68629+0.5*4601)+$X13/8.314/$H13+LN(1)</f>
        <v>-4.92373282318296</v>
      </c>
    </row>
    <row r="14" customFormat="false" ht="13.8" hidden="false" customHeight="false" outlineLevel="0" collapsed="false">
      <c r="B14" s="8" t="n">
        <f aca="false">$A$2 + $A$3*H14 +$A$4*H14*LN(H14) + $A$5*H14^2 + $A$6*H14^-1 + $A$7*H14^0.5</f>
        <v>-66017.6651727383</v>
      </c>
      <c r="F14" s="8" t="n">
        <f aca="false">$D$2+$D$3/H14-(($D$4/(8.314*LN(10)))*(1-($D$5/H14)-LN(H14/$D$5)))</f>
        <v>3.94294066093611</v>
      </c>
      <c r="G14" s="8" t="n">
        <f aca="false">8.314*LN(10)*F14*H14</f>
        <v>80011.3900182253</v>
      </c>
      <c r="H14" s="15" t="n">
        <v>1060</v>
      </c>
      <c r="J14" s="17" t="n">
        <f aca="false">-G14</f>
        <v>-80011.3900182253</v>
      </c>
      <c r="O14" s="8" t="n">
        <f aca="false">-115997 + 27.036*H14 + 3.124*H14*LN(H14)</f>
        <v>-64271.2688658493</v>
      </c>
      <c r="P14" s="8" t="n">
        <f aca="false">(-0.0562*(H14^2)) + (128.59*H14)-38275</f>
        <v>34884.08</v>
      </c>
      <c r="Q14" s="8" t="n">
        <f aca="false">-998615+342.43*H14</f>
        <v>-635639.2</v>
      </c>
      <c r="R14" s="8" t="n">
        <f aca="false">Q14+P14</f>
        <v>-600755.12</v>
      </c>
      <c r="S14" s="8" t="n">
        <f aca="false">R14/2</f>
        <v>-300377.56</v>
      </c>
      <c r="U14" s="8" t="n">
        <f aca="false">-226244+42.46*H14</f>
        <v>-181236.4</v>
      </c>
      <c r="V14" s="8" t="n">
        <f aca="false">(-0.0562*(H14^2))+(374.59*H14)-846564</f>
        <v>-512644.92</v>
      </c>
      <c r="W14" s="8" t="n">
        <f aca="false">V14/2</f>
        <v>-256322.46</v>
      </c>
      <c r="X14" s="8" t="n">
        <f aca="false">W14-U14</f>
        <v>-75086.06</v>
      </c>
      <c r="Y14" s="8" t="n">
        <v>339050.609497982</v>
      </c>
      <c r="Z14" s="8" t="n">
        <f aca="false">-8E-020*H14^6+2E-015*H14^5-0.00000000001*H14^4+0.00000006*H14^3-0.0001*H14^2+0.1593*H14^1+165.05*H14</f>
        <v>175070.897160026</v>
      </c>
      <c r="AA14" s="8" t="n">
        <f aca="false">(4*H14*(-18+25/2000*H14)*(1-LN(H14/1895))-H14*-9.16-0.25*Z14)</f>
        <v>-65898.4558884722</v>
      </c>
      <c r="AB14" s="8" t="n">
        <f aca="false">(8*H14*(-1+8/2000*H14)*(1-LN(H14/1895))-H14*-9.16-0.25*Z14)</f>
        <v>9378.79123800565</v>
      </c>
      <c r="AC14" s="8" t="n">
        <f aca="false">(8*$H14*(31.15-15.53/2000*$H14)*(1-LN($H14/1895))-$H14*-9.16-0.25*$Z14)</f>
        <v>273205.767894581</v>
      </c>
      <c r="AE14" s="8" t="n">
        <f aca="false">AP14-$AN14</f>
        <v>-4.29624058628912</v>
      </c>
      <c r="AF14" s="8" t="n">
        <f aca="false">AQ14-$AN14</f>
        <v>4.73224054198257</v>
      </c>
      <c r="AG14" s="8" t="n">
        <f aca="false">AR14-$AN14</f>
        <v>34.6688984929468</v>
      </c>
      <c r="AI14" s="8" t="n">
        <f aca="false">AT14-$AN14</f>
        <v>-5.41093478586078</v>
      </c>
      <c r="AJ14" s="8" t="n">
        <f aca="false">AU14-$AN14</f>
        <v>-3.82305564071721</v>
      </c>
      <c r="AK14" s="8" t="n">
        <f aca="false">AV14-$AN14</f>
        <v>-30.4160602598027</v>
      </c>
      <c r="AL14" s="8" t="n">
        <f aca="false">AW14-$AN14</f>
        <v>-4.85205365126338</v>
      </c>
      <c r="AP14" s="8" t="n">
        <f aca="false">1/8.314/$H14*(0.375*68629+0.5*4601)+$AA14/8.314/$H14+LN(1)</f>
        <v>-4.29624058628912</v>
      </c>
      <c r="AQ14" s="8" t="n">
        <f aca="false">1/8.314/$H14*(0.4375*68629+0.5*4601)+$AB14/8.314/$H14+LN(1)</f>
        <v>4.73224054198257</v>
      </c>
      <c r="AR14" s="8" t="n">
        <f aca="false">1/8.314/$H14*(0.4375*68629+0.5*4601)+$AC14/8.314/$H14+LN(1)</f>
        <v>34.6688984929468</v>
      </c>
      <c r="AT14" s="8" t="n">
        <f aca="false">1/8.314/$H14*(0.4375*68629+0.5*4601)+$J14/8.314/$H14+LN(1)</f>
        <v>-5.41093478586078</v>
      </c>
      <c r="AU14" s="8" t="n">
        <f aca="false">1/8.314/$H14*(0.4375*68629+0.5*4601)+$B14/8.314/$H14+LN(1)</f>
        <v>-3.82305564071721</v>
      </c>
      <c r="AV14" s="8" t="n">
        <f aca="false">1/8.314/$H14*(0.4375*68629+0.5*4601)+$S14/8.314/$H14+LN(1)</f>
        <v>-30.4160602598027</v>
      </c>
      <c r="AW14" s="8" t="n">
        <f aca="false">1/8.314/$H14*(0.4375*68629+0.5*4601)+$X14/8.314/$H14+LN(1)</f>
        <v>-4.85205365126338</v>
      </c>
    </row>
    <row r="15" customFormat="false" ht="13.8" hidden="false" customHeight="false" outlineLevel="0" collapsed="false">
      <c r="B15" s="8" t="n">
        <f aca="false">$A$2 + $A$3*H15 +$A$4*H15*LN(H15) + $A$5*H15^2 + $A$6*H15^-1 + $A$7*H15^0.5</f>
        <v>-65613.399652949</v>
      </c>
      <c r="F15" s="8" t="n">
        <f aca="false">$D$2+$D$3/H15-(($D$4/(8.314*LN(10)))*(1-($D$5/H15)-LN(H15/$D$5)))</f>
        <v>3.91982646515558</v>
      </c>
      <c r="G15" s="8" t="n">
        <f aca="false">8.314*LN(10)*F15*H15</f>
        <v>79917.5492611257</v>
      </c>
      <c r="H15" s="15" t="n">
        <v>1065</v>
      </c>
      <c r="J15" s="17" t="n">
        <f aca="false">-G15</f>
        <v>-79917.5492611257</v>
      </c>
      <c r="O15" s="8" t="n">
        <f aca="false">-115997 + 27.036*H15 + 3.124*H15*LN(H15)</f>
        <v>-64011.6227862118</v>
      </c>
      <c r="P15" s="8" t="n">
        <f aca="false">(-0.0562*(H15^2)) + (128.59*H15)-38275</f>
        <v>34929.905</v>
      </c>
      <c r="Q15" s="8" t="n">
        <f aca="false">-998615+342.43*H15</f>
        <v>-633927.05</v>
      </c>
      <c r="R15" s="8" t="n">
        <f aca="false">Q15+P15</f>
        <v>-598997.145</v>
      </c>
      <c r="S15" s="8" t="n">
        <f aca="false">R15/2</f>
        <v>-299498.5725</v>
      </c>
      <c r="U15" s="8" t="n">
        <f aca="false">-226244+42.46*H15</f>
        <v>-181024.1</v>
      </c>
      <c r="V15" s="8" t="n">
        <f aca="false">(-0.0562*(H15^2))+(374.59*H15)-846564</f>
        <v>-511369.095</v>
      </c>
      <c r="W15" s="8" t="n">
        <f aca="false">V15/2</f>
        <v>-255684.5475</v>
      </c>
      <c r="X15" s="8" t="n">
        <f aca="false">W15-U15</f>
        <v>-74660.4475</v>
      </c>
      <c r="Y15" s="8" t="n">
        <v>340997.134295027</v>
      </c>
      <c r="Z15" s="8" t="n">
        <f aca="false">-8E-020*H15^6+2E-015*H15^5-0.00000000001*H15^4+0.00000006*H15^3-0.0001*H15^2+0.1593*H15^1+165.05*H15</f>
        <v>175896.717755937</v>
      </c>
      <c r="AA15" s="8" t="n">
        <f aca="false">(4*H15*(-18+25/2000*H15)*(1-LN(H15/1895))-H15*-9.16-0.25*Z15)</f>
        <v>-65694.4026002139</v>
      </c>
      <c r="AB15" s="8" t="n">
        <f aca="false">(8*H15*(-1+8/2000*H15)*(1-LN(H15/1895))-H15*-9.16-0.25*Z15)</f>
        <v>9561.71400340877</v>
      </c>
      <c r="AC15" s="8" t="n">
        <f aca="false">(8*$H15*(31.15-15.53/2000*$H15)*(1-LN($H15/1895))-$H15*-9.16-0.25*$Z15)</f>
        <v>273054.143750478</v>
      </c>
      <c r="AE15" s="8" t="n">
        <f aca="false">AP15-$AN15</f>
        <v>-4.25302505759433</v>
      </c>
      <c r="AF15" s="8" t="n">
        <f aca="false">AQ15-$AN15</f>
        <v>4.73068239480765</v>
      </c>
      <c r="AG15" s="8" t="n">
        <f aca="false">AR15-$AN15</f>
        <v>34.489009572685</v>
      </c>
      <c r="AI15" s="8" t="n">
        <f aca="false">AT15-$AN15</f>
        <v>-5.3749331419175</v>
      </c>
      <c r="AJ15" s="8" t="n">
        <f aca="false">AU15-$AN15</f>
        <v>-3.75945005403511</v>
      </c>
      <c r="AK15" s="8" t="n">
        <f aca="false">AV15-$AN15</f>
        <v>-30.1739907006791</v>
      </c>
      <c r="AL15" s="8" t="n">
        <f aca="false">AW15-$AN15</f>
        <v>-4.78120620120369</v>
      </c>
      <c r="AP15" s="8" t="n">
        <f aca="false">1/8.314/$H15*(0.375*68629+0.5*4601)+$AA15/8.314/$H15+LN(1)</f>
        <v>-4.25302505759433</v>
      </c>
      <c r="AQ15" s="8" t="n">
        <f aca="false">1/8.314/$H15*(0.4375*68629+0.5*4601)+$AB15/8.314/$H15+LN(1)</f>
        <v>4.73068239480765</v>
      </c>
      <c r="AR15" s="8" t="n">
        <f aca="false">1/8.314/$H15*(0.4375*68629+0.5*4601)+$AC15/8.314/$H15+LN(1)</f>
        <v>34.489009572685</v>
      </c>
      <c r="AT15" s="8" t="n">
        <f aca="false">1/8.314/$H15*(0.4375*68629+0.5*4601)+$J15/8.314/$H15+LN(1)</f>
        <v>-5.3749331419175</v>
      </c>
      <c r="AU15" s="8" t="n">
        <f aca="false">1/8.314/$H15*(0.4375*68629+0.5*4601)+$B15/8.314/$H15+LN(1)</f>
        <v>-3.75945005403511</v>
      </c>
      <c r="AV15" s="8" t="n">
        <f aca="false">1/8.314/$H15*(0.4375*68629+0.5*4601)+$S15/8.314/$H15+LN(1)</f>
        <v>-30.1739907006791</v>
      </c>
      <c r="AW15" s="8" t="n">
        <f aca="false">1/8.314/$H15*(0.4375*68629+0.5*4601)+$X15/8.314/$H15+LN(1)</f>
        <v>-4.78120620120369</v>
      </c>
    </row>
    <row r="16" customFormat="false" ht="13.8" hidden="false" customHeight="false" outlineLevel="0" collapsed="false">
      <c r="B16" s="8" t="n">
        <f aca="false">$A$2 + $A$3*H16 +$A$4*H16*LN(H16) + $A$5*H16^2 + $A$6*H16^-1 + $A$7*H16^0.5</f>
        <v>-65210.4193242439</v>
      </c>
      <c r="F16" s="8" t="n">
        <f aca="false">$D$2+$D$3/H16-(($D$4/(8.314*LN(10)))*(1-($D$5/H16)-LN(H16/$D$5)))</f>
        <v>3.89696639421142</v>
      </c>
      <c r="G16" s="8" t="n">
        <f aca="false">8.314*LN(10)*F16*H16</f>
        <v>79824.4890233254</v>
      </c>
      <c r="H16" s="15" t="n">
        <v>1070</v>
      </c>
      <c r="J16" s="17" t="n">
        <f aca="false">-G16</f>
        <v>-79824.4890233254</v>
      </c>
      <c r="O16" s="8" t="n">
        <f aca="false">-115997 + 27.036*H16 + 3.124*H16*LN(H16)</f>
        <v>-63751.9033729715</v>
      </c>
      <c r="P16" s="8" t="n">
        <f aca="false">(-0.0562*(H16^2)) + (128.59*H16)-38275</f>
        <v>34972.92</v>
      </c>
      <c r="Q16" s="8" t="n">
        <f aca="false">-998615+342.43*H16</f>
        <v>-632214.9</v>
      </c>
      <c r="R16" s="8" t="n">
        <f aca="false">Q16+P16</f>
        <v>-597241.98</v>
      </c>
      <c r="S16" s="8" t="n">
        <f aca="false">R16/2</f>
        <v>-298620.99</v>
      </c>
      <c r="U16" s="8" t="n">
        <f aca="false">-226244+42.46*H16</f>
        <v>-180811.8</v>
      </c>
      <c r="V16" s="8" t="n">
        <f aca="false">(-0.0562*(H16^2))+(374.59*H16)-846564</f>
        <v>-510096.08</v>
      </c>
      <c r="W16" s="8" t="n">
        <f aca="false">V16/2</f>
        <v>-255048.04</v>
      </c>
      <c r="X16" s="8" t="n">
        <f aca="false">W16-U16</f>
        <v>-74236.24</v>
      </c>
      <c r="Y16" s="8" t="n">
        <v>342943.659092072</v>
      </c>
      <c r="Z16" s="8" t="n">
        <f aca="false">-8E-020*H16^6+2E-015*H16^5-0.00000000001*H16^4+0.00000006*H16^3-0.0001*H16^2+0.1593*H16^1+165.05*H16</f>
        <v>176722.540664933</v>
      </c>
      <c r="AA16" s="8" t="n">
        <f aca="false">(4*H16*(-18+25/2000*H16)*(1-LN(H16/1895))-H16*-9.16-0.25*Z16)</f>
        <v>-65488.4691284823</v>
      </c>
      <c r="AB16" s="8" t="n">
        <f aca="false">(8*H16*(-1+8/2000*H16)*(1-LN(H16/1895))-H16*-9.16-0.25*Z16)</f>
        <v>9744.94597805944</v>
      </c>
      <c r="AC16" s="8" t="n">
        <f aca="false">(8*$H16*(31.15-15.53/2000*$H16)*(1-LN($H16/1895))-$H16*-9.16-0.25*$Z16)</f>
        <v>272896.432421665</v>
      </c>
      <c r="AE16" s="8" t="n">
        <f aca="false">AP16-$AN16</f>
        <v>-4.21000206031065</v>
      </c>
      <c r="AF16" s="8" t="n">
        <f aca="false">AQ16-$AN16</f>
        <v>4.72917356806776</v>
      </c>
      <c r="AG16" s="8" t="n">
        <f aca="false">AR16-$AN16</f>
        <v>34.310117594876</v>
      </c>
      <c r="AI16" s="8" t="n">
        <f aca="false">AT16-$AN16</f>
        <v>-5.33935570036414</v>
      </c>
      <c r="AJ16" s="8" t="n">
        <f aca="false">AU16-$AN16</f>
        <v>-3.69658338083538</v>
      </c>
      <c r="AK16" s="8" t="n">
        <f aca="false">AV16-$AN16</f>
        <v>-29.9343414103899</v>
      </c>
      <c r="AL16" s="8" t="n">
        <f aca="false">AW16-$AN16</f>
        <v>-4.71117881335165</v>
      </c>
      <c r="AP16" s="8" t="n">
        <f aca="false">1/8.314/$H16*(0.375*68629+0.5*4601)+$AA16/8.314/$H16+LN(1)</f>
        <v>-4.21000206031065</v>
      </c>
      <c r="AQ16" s="8" t="n">
        <f aca="false">1/8.314/$H16*(0.4375*68629+0.5*4601)+$AB16/8.314/$H16+LN(1)</f>
        <v>4.72917356806776</v>
      </c>
      <c r="AR16" s="8" t="n">
        <f aca="false">1/8.314/$H16*(0.4375*68629+0.5*4601)+$AC16/8.314/$H16+LN(1)</f>
        <v>34.310117594876</v>
      </c>
      <c r="AT16" s="8" t="n">
        <f aca="false">1/8.314/$H16*(0.4375*68629+0.5*4601)+$J16/8.314/$H16+LN(1)</f>
        <v>-5.33935570036414</v>
      </c>
      <c r="AU16" s="8" t="n">
        <f aca="false">1/8.314/$H16*(0.4375*68629+0.5*4601)+$B16/8.314/$H16+LN(1)</f>
        <v>-3.69658338083538</v>
      </c>
      <c r="AV16" s="8" t="n">
        <f aca="false">1/8.314/$H16*(0.4375*68629+0.5*4601)+$S16/8.314/$H16+LN(1)</f>
        <v>-29.9343414103899</v>
      </c>
      <c r="AW16" s="8" t="n">
        <f aca="false">1/8.314/$H16*(0.4375*68629+0.5*4601)+$X16/8.314/$H16+LN(1)</f>
        <v>-4.71117881335165</v>
      </c>
    </row>
    <row r="17" customFormat="false" ht="13.8" hidden="false" customHeight="false" outlineLevel="0" collapsed="false">
      <c r="B17" s="8" t="n">
        <f aca="false">$A$2 + $A$3*H17 +$A$4*H17*LN(H17) + $A$5*H17^2 + $A$6*H17^-1 + $A$7*H17^0.5</f>
        <v>-64808.7176480529</v>
      </c>
      <c r="F17" s="8" t="n">
        <f aca="false">$D$2+$D$3/H17-(($D$4/(8.314*LN(10)))*(1-($D$5/H17)-LN(H17/$D$5)))</f>
        <v>3.87435672494502</v>
      </c>
      <c r="G17" s="8" t="n">
        <f aca="false">8.314*LN(10)*F17*H17</f>
        <v>79732.2056575113</v>
      </c>
      <c r="H17" s="15" t="n">
        <v>1075</v>
      </c>
      <c r="J17" s="17" t="n">
        <f aca="false">-G17</f>
        <v>-79732.2056575113</v>
      </c>
      <c r="O17" s="8" t="n">
        <f aca="false">-115997 + 27.036*H17 + 3.124*H17*LN(H17)</f>
        <v>-63492.1109688114</v>
      </c>
      <c r="P17" s="8" t="n">
        <f aca="false">(-0.0562*(H17^2)) + (128.59*H17)-38275</f>
        <v>35013.125</v>
      </c>
      <c r="Q17" s="8" t="n">
        <f aca="false">-998615+342.43*H17</f>
        <v>-630502.75</v>
      </c>
      <c r="R17" s="8" t="n">
        <f aca="false">Q17+P17</f>
        <v>-595489.625</v>
      </c>
      <c r="S17" s="8" t="n">
        <f aca="false">R17/2</f>
        <v>-297744.8125</v>
      </c>
      <c r="U17" s="8" t="n">
        <f aca="false">-226244+42.46*H17</f>
        <v>-180599.5</v>
      </c>
      <c r="V17" s="8" t="n">
        <f aca="false">(-0.0562*(H17^2))+(374.59*H17)-846564</f>
        <v>-508825.875</v>
      </c>
      <c r="W17" s="8" t="n">
        <f aca="false">V17/2</f>
        <v>-254412.9375</v>
      </c>
      <c r="X17" s="8" t="n">
        <f aca="false">W17-U17</f>
        <v>-73813.4375</v>
      </c>
      <c r="Y17" s="8" t="n">
        <v>344890.183889117</v>
      </c>
      <c r="Z17" s="8" t="n">
        <f aca="false">-8E-020*H17^6+2E-015*H17^5-0.00000000001*H17^4+0.00000006*H17^3-0.0001*H17^2+0.1593*H17^1+165.05*H17</f>
        <v>177548.365915624</v>
      </c>
      <c r="AA17" s="8" t="n">
        <f aca="false">(4*H17*(-18+25/2000*H17)*(1-LN(H17/1895))-H17*-9.16-0.25*Z17)</f>
        <v>-65280.6750880373</v>
      </c>
      <c r="AB17" s="8" t="n">
        <f aca="false">(8*H17*(-1+8/2000*H17)*(1-LN(H17/1895))-H17*-9.16-0.25*Z17)</f>
        <v>9928.47878307018</v>
      </c>
      <c r="AC17" s="8" t="n">
        <f aca="false">(8*$H17*(31.15-15.53/2000*$H17)*(1-LN($H17/1895))-$H17*-9.16-0.25*$Z17)</f>
        <v>272732.675784729</v>
      </c>
      <c r="AE17" s="8" t="n">
        <f aca="false">AP17-$AN17</f>
        <v>-4.1671711025994</v>
      </c>
      <c r="AF17" s="8" t="n">
        <f aca="false">AQ17-$AN17</f>
        <v>4.72771243607814</v>
      </c>
      <c r="AG17" s="8" t="n">
        <f aca="false">AR17-$AN17</f>
        <v>34.1322133341608</v>
      </c>
      <c r="AI17" s="8" t="n">
        <f aca="false">AT17-$AN17</f>
        <v>-5.3041961340089</v>
      </c>
      <c r="AJ17" s="8" t="n">
        <f aca="false">AU17-$AN17</f>
        <v>-3.63444457911317</v>
      </c>
      <c r="AK17" s="8" t="n">
        <f aca="false">AV17-$AN17</f>
        <v>-29.697078617742</v>
      </c>
      <c r="AL17" s="8" t="n">
        <f aca="false">AW17-$AN17</f>
        <v>-4.64196004497877</v>
      </c>
      <c r="AP17" s="8" t="n">
        <f aca="false">1/8.314/$H17*(0.375*68629+0.5*4601)+$AA17/8.314/$H17+LN(1)</f>
        <v>-4.1671711025994</v>
      </c>
      <c r="AQ17" s="8" t="n">
        <f aca="false">1/8.314/$H17*(0.4375*68629+0.5*4601)+$AB17/8.314/$H17+LN(1)</f>
        <v>4.72771243607814</v>
      </c>
      <c r="AR17" s="8" t="n">
        <f aca="false">1/8.314/$H17*(0.4375*68629+0.5*4601)+$AC17/8.314/$H17+LN(1)</f>
        <v>34.1322133341608</v>
      </c>
      <c r="AT17" s="8" t="n">
        <f aca="false">1/8.314/$H17*(0.4375*68629+0.5*4601)+$J17/8.314/$H17+LN(1)</f>
        <v>-5.3041961340089</v>
      </c>
      <c r="AU17" s="8" t="n">
        <f aca="false">1/8.314/$H17*(0.4375*68629+0.5*4601)+$B17/8.314/$H17+LN(1)</f>
        <v>-3.63444457911317</v>
      </c>
      <c r="AV17" s="8" t="n">
        <f aca="false">1/8.314/$H17*(0.4375*68629+0.5*4601)+$S17/8.314/$H17+LN(1)</f>
        <v>-29.697078617742</v>
      </c>
      <c r="AW17" s="8" t="n">
        <f aca="false">1/8.314/$H17*(0.4375*68629+0.5*4601)+$X17/8.314/$H17+LN(1)</f>
        <v>-4.64196004497877</v>
      </c>
    </row>
    <row r="18" customFormat="false" ht="13.8" hidden="false" customHeight="false" outlineLevel="0" collapsed="false">
      <c r="B18" s="8" t="n">
        <f aca="false">$A$2 + $A$3*H18 +$A$4*H18*LN(H18) + $A$5*H18^2 + $A$6*H18^-1 + $A$7*H18^0.5</f>
        <v>-64408.2881282216</v>
      </c>
      <c r="F18" s="8" t="n">
        <f aca="false">$D$2+$D$3/H18-(($D$4/(8.314*LN(10)))*(1-($D$5/H18)-LN(H18/$D$5)))</f>
        <v>3.85199380478619</v>
      </c>
      <c r="G18" s="8" t="n">
        <f aca="false">8.314*LN(10)*F18*H18</f>
        <v>79640.6955502991</v>
      </c>
      <c r="H18" s="15" t="n">
        <v>1080</v>
      </c>
      <c r="J18" s="17" t="n">
        <f aca="false">-G18</f>
        <v>-79640.6955502991</v>
      </c>
      <c r="O18" s="8" t="n">
        <f aca="false">-115997 + 27.036*H18 + 3.124*H18*LN(H18)</f>
        <v>-63232.2459132266</v>
      </c>
      <c r="P18" s="8" t="n">
        <f aca="false">(-0.0562*(H18^2)) + (128.59*H18)-38275</f>
        <v>35050.52</v>
      </c>
      <c r="Q18" s="8" t="n">
        <f aca="false">-998615+342.43*H18</f>
        <v>-628790.6</v>
      </c>
      <c r="R18" s="8" t="n">
        <f aca="false">Q18+P18</f>
        <v>-593740.08</v>
      </c>
      <c r="S18" s="8" t="n">
        <f aca="false">R18/2</f>
        <v>-296870.04</v>
      </c>
      <c r="U18" s="8" t="n">
        <f aca="false">-226244+42.46*H18</f>
        <v>-180387.2</v>
      </c>
      <c r="V18" s="8" t="n">
        <f aca="false">(-0.0562*(H18^2))+(374.59*H18)-846564</f>
        <v>-507558.48</v>
      </c>
      <c r="W18" s="8" t="n">
        <f aca="false">V18/2</f>
        <v>-253779.24</v>
      </c>
      <c r="X18" s="8" t="n">
        <f aca="false">W18-U18</f>
        <v>-73392.04</v>
      </c>
      <c r="Y18" s="8" t="n">
        <v>346836.708686162</v>
      </c>
      <c r="Z18" s="8" t="n">
        <f aca="false">-8E-020*H18^6+2E-015*H18^5-0.00000000001*H18^4+0.00000006*H18^3-0.0001*H18^2+0.1593*H18^1+165.05*H18</f>
        <v>178374.193536608</v>
      </c>
      <c r="AA18" s="8" t="n">
        <f aca="false">(4*H18*(-18+25/2000*H18)*(1-LN(H18/1895))-H18*-9.16-0.25*Z18)</f>
        <v>-65071.0399655742</v>
      </c>
      <c r="AB18" s="8" t="n">
        <f aca="false">(8*H18*(-1+8/2000*H18)*(1-LN(H18/1895))-H18*-9.16-0.25*Z18)</f>
        <v>10112.3040826577</v>
      </c>
      <c r="AC18" s="8" t="n">
        <f aca="false">(8*$H18*(31.15-15.53/2000*$H18)*(1-LN($H18/1895))-$H18*-9.16-0.25*$Z18)</f>
        <v>272562.91539415</v>
      </c>
      <c r="AE18" s="8" t="n">
        <f aca="false">AP18-$AN18</f>
        <v>-4.12453168746761</v>
      </c>
      <c r="AF18" s="8" t="n">
        <f aca="false">AQ18-$AN18</f>
        <v>4.72629740805978</v>
      </c>
      <c r="AG18" s="8" t="n">
        <f aca="false">AR18-$AN18</f>
        <v>33.9552877001477</v>
      </c>
      <c r="AI18" s="8" t="n">
        <f aca="false">AT18-$AN18</f>
        <v>-5.26944823660883</v>
      </c>
      <c r="AJ18" s="8" t="n">
        <f aca="false">AU18-$AN18</f>
        <v>-3.57302281606901</v>
      </c>
      <c r="AK18" s="8" t="n">
        <f aca="false">AV18-$AN18</f>
        <v>-29.4621691769349</v>
      </c>
      <c r="AL18" s="8" t="n">
        <f aca="false">AW18-$AN18</f>
        <v>-4.57353866525896</v>
      </c>
      <c r="AP18" s="8" t="n">
        <f aca="false">1/8.314/$H18*(0.375*68629+0.5*4601)+$AA18/8.314/$H18+LN(1)</f>
        <v>-4.12453168746761</v>
      </c>
      <c r="AQ18" s="8" t="n">
        <f aca="false">1/8.314/$H18*(0.4375*68629+0.5*4601)+$AB18/8.314/$H18+LN(1)</f>
        <v>4.72629740805978</v>
      </c>
      <c r="AR18" s="8" t="n">
        <f aca="false">1/8.314/$H18*(0.4375*68629+0.5*4601)+$AC18/8.314/$H18+LN(1)</f>
        <v>33.9552877001477</v>
      </c>
      <c r="AT18" s="8" t="n">
        <f aca="false">1/8.314/$H18*(0.4375*68629+0.5*4601)+$J18/8.314/$H18+LN(1)</f>
        <v>-5.26944823660883</v>
      </c>
      <c r="AU18" s="8" t="n">
        <f aca="false">1/8.314/$H18*(0.4375*68629+0.5*4601)+$B18/8.314/$H18+LN(1)</f>
        <v>-3.57302281606901</v>
      </c>
      <c r="AV18" s="8" t="n">
        <f aca="false">1/8.314/$H18*(0.4375*68629+0.5*4601)+$S18/8.314/$H18+LN(1)</f>
        <v>-29.4621691769349</v>
      </c>
      <c r="AW18" s="8" t="n">
        <f aca="false">1/8.314/$H18*(0.4375*68629+0.5*4601)+$X18/8.314/$H18+LN(1)</f>
        <v>-4.57353866525896</v>
      </c>
    </row>
    <row r="19" customFormat="false" ht="13.8" hidden="false" customHeight="false" outlineLevel="0" collapsed="false">
      <c r="B19" s="8" t="n">
        <f aca="false">$A$2 + $A$3*H19 +$A$4*H19*LN(H19) + $A$5*H19^2 + $A$6*H19^-1 + $A$7*H19^0.5</f>
        <v>-64009.1243109762</v>
      </c>
      <c r="F19" s="8" t="n">
        <f aca="false">$D$2+$D$3/H19-(($D$4/(8.314*LN(10)))*(1-($D$5/H19)-LN(H19/$D$5)))</f>
        <v>3.82987405010401</v>
      </c>
      <c r="G19" s="8" t="n">
        <f aca="false">8.314*LN(10)*F19*H19</f>
        <v>79549.9551217624</v>
      </c>
      <c r="H19" s="15" t="n">
        <v>1085</v>
      </c>
      <c r="J19" s="17" t="n">
        <f aca="false">-G19</f>
        <v>-79549.9551217624</v>
      </c>
      <c r="O19" s="8" t="n">
        <f aca="false">-115997 + 27.036*H19 + 3.124*H19*LN(H19)</f>
        <v>-62972.3085425686</v>
      </c>
      <c r="P19" s="8" t="n">
        <f aca="false">(-0.0562*(H19^2)) + (128.59*H19)-38275</f>
        <v>35085.105</v>
      </c>
      <c r="Q19" s="8" t="n">
        <f aca="false">-998615+342.43*H19</f>
        <v>-627078.45</v>
      </c>
      <c r="R19" s="8" t="n">
        <f aca="false">Q19+P19</f>
        <v>-591993.345</v>
      </c>
      <c r="S19" s="8" t="n">
        <f aca="false">R19/2</f>
        <v>-295996.6725</v>
      </c>
      <c r="U19" s="8" t="n">
        <f aca="false">-226244+42.46*H19</f>
        <v>-180174.9</v>
      </c>
      <c r="V19" s="8" t="n">
        <f aca="false">(-0.0562*(H19^2))+(374.59*H19)-846564</f>
        <v>-506293.895</v>
      </c>
      <c r="W19" s="8" t="n">
        <f aca="false">V19/2</f>
        <v>-253146.9475</v>
      </c>
      <c r="X19" s="8" t="n">
        <f aca="false">W19-U19</f>
        <v>-72972.0475</v>
      </c>
      <c r="Y19" s="8" t="n">
        <v>348783.233483207</v>
      </c>
      <c r="Z19" s="8" t="n">
        <f aca="false">-8E-020*H19^6+2E-015*H19^5-0.00000000001*H19^4+0.00000006*H19^3-0.0001*H19^2+0.1593*H19^1+165.05*H19</f>
        <v>179200.023556473</v>
      </c>
      <c r="AA19" s="8" t="n">
        <f aca="false">(4*H19*(-18+25/2000*H19)*(1-LN(H19/1895))-H19*-9.16-0.25*Z19)</f>
        <v>-64859.5831212521</v>
      </c>
      <c r="AB19" s="8" t="n">
        <f aca="false">(8*H19*(-1+8/2000*H19)*(1-LN(H19/1895))-H19*-9.16-0.25*Z19)</f>
        <v>10296.4135837051</v>
      </c>
      <c r="AC19" s="8" t="n">
        <f aca="false">(8*$H19*(31.15-15.53/2000*$H19)*(1-LN($H19/1895))-$H19*-9.16-0.25*$Z19)</f>
        <v>272387.192486458</v>
      </c>
      <c r="AE19" s="8" t="n">
        <f aca="false">AP19-$AN19</f>
        <v>-4.08208331305611</v>
      </c>
      <c r="AF19" s="8" t="n">
        <f aca="false">AQ19-$AN19</f>
        <v>4.72492692728662</v>
      </c>
      <c r="AG19" s="8" t="n">
        <f aca="false">AR19-$AN19</f>
        <v>33.7793317347629</v>
      </c>
      <c r="AI19" s="8" t="n">
        <f aca="false">AT19-$AN19</f>
        <v>-5.23510592003077</v>
      </c>
      <c r="AJ19" s="8" t="n">
        <f aca="false">AU19-$AN19</f>
        <v>-3.51230746328454</v>
      </c>
      <c r="AK19" s="8" t="n">
        <f aca="false">AV19-$AN19</f>
        <v>-29.2295805531506</v>
      </c>
      <c r="AL19" s="8" t="n">
        <f aca="false">AW19-$AN19</f>
        <v>-4.50590365038595</v>
      </c>
      <c r="AP19" s="8" t="n">
        <f aca="false">1/8.314/$H19*(0.375*68629+0.5*4601)+$AA19/8.314/$H19+LN(1)</f>
        <v>-4.08208331305611</v>
      </c>
      <c r="AQ19" s="8" t="n">
        <f aca="false">1/8.314/$H19*(0.4375*68629+0.5*4601)+$AB19/8.314/$H19+LN(1)</f>
        <v>4.72492692728662</v>
      </c>
      <c r="AR19" s="8" t="n">
        <f aca="false">1/8.314/$H19*(0.4375*68629+0.5*4601)+$AC19/8.314/$H19+LN(1)</f>
        <v>33.7793317347629</v>
      </c>
      <c r="AT19" s="8" t="n">
        <f aca="false">1/8.314/$H19*(0.4375*68629+0.5*4601)+$J19/8.314/$H19+LN(1)</f>
        <v>-5.23510592003077</v>
      </c>
      <c r="AU19" s="8" t="n">
        <f aca="false">1/8.314/$H19*(0.4375*68629+0.5*4601)+$B19/8.314/$H19+LN(1)</f>
        <v>-3.51230746328454</v>
      </c>
      <c r="AV19" s="8" t="n">
        <f aca="false">1/8.314/$H19*(0.4375*68629+0.5*4601)+$S19/8.314/$H19+LN(1)</f>
        <v>-29.2295805531506</v>
      </c>
      <c r="AW19" s="8" t="n">
        <f aca="false">1/8.314/$H19*(0.4375*68629+0.5*4601)+$X19/8.314/$H19+LN(1)</f>
        <v>-4.50590365038595</v>
      </c>
    </row>
    <row r="20" customFormat="false" ht="13.8" hidden="false" customHeight="false" outlineLevel="0" collapsed="false">
      <c r="B20" s="8" t="n">
        <f aca="false">$A$2 + $A$3*H20 +$A$4*H20*LN(H20) + $A$5*H20^2 + $A$6*H20^-1 + $A$7*H20^0.5</f>
        <v>-63611.2197848725</v>
      </c>
      <c r="F20" s="8" t="n">
        <f aca="false">$D$2+$D$3/H20-(($D$4/(8.314*LN(10)))*(1-($D$5/H20)-LN(H20/$D$5)))</f>
        <v>3.80799394460349</v>
      </c>
      <c r="G20" s="8" t="n">
        <f aca="false">8.314*LN(10)*F20*H20</f>
        <v>79459.9808249695</v>
      </c>
      <c r="H20" s="15" t="n">
        <v>1090</v>
      </c>
      <c r="J20" s="17" t="n">
        <f aca="false">-G20</f>
        <v>-79459.9808249695</v>
      </c>
      <c r="O20" s="8" t="n">
        <f aca="false">-115997 + 27.036*H20 + 3.124*H20*LN(H20)</f>
        <v>-62712.299190089</v>
      </c>
      <c r="P20" s="8" t="n">
        <f aca="false">(-0.0562*(H20^2)) + (128.59*H20)-38275</f>
        <v>35116.88</v>
      </c>
      <c r="Q20" s="8" t="n">
        <f aca="false">-998615+342.43*H20</f>
        <v>-625366.3</v>
      </c>
      <c r="R20" s="8" t="n">
        <f aca="false">Q20+P20</f>
        <v>-590249.42</v>
      </c>
      <c r="S20" s="8" t="n">
        <f aca="false">R20/2</f>
        <v>-295124.71</v>
      </c>
      <c r="U20" s="8" t="n">
        <f aca="false">-226244+42.46*H20</f>
        <v>-179962.6</v>
      </c>
      <c r="V20" s="8" t="n">
        <f aca="false">(-0.0562*(H20^2))+(374.59*H20)-846564</f>
        <v>-505032.12</v>
      </c>
      <c r="W20" s="8" t="n">
        <f aca="false">V20/2</f>
        <v>-252516.06</v>
      </c>
      <c r="X20" s="8" t="n">
        <f aca="false">W20-U20</f>
        <v>-72553.46</v>
      </c>
      <c r="Y20" s="8" t="n">
        <v>350729.758280252</v>
      </c>
      <c r="Z20" s="8" t="n">
        <f aca="false">-8E-020*H20^6+2E-015*H20^5-0.00000000001*H20^4+0.00000006*H20^3-0.0001*H20^2+0.1593*H20^1+165.05*H20</f>
        <v>180025.856003801</v>
      </c>
      <c r="AA20" s="8" t="n">
        <f aca="false">(4*H20*(-18+25/2000*H20)*(1-LN(H20/1895))-H20*-9.16-0.25*Z20)</f>
        <v>-64646.3237901957</v>
      </c>
      <c r="AB20" s="8" t="n">
        <f aca="false">(8*H20*(-1+8/2000*H20)*(1-LN(H20/1895))-H20*-9.16-0.25*Z20)</f>
        <v>10480.7990353307</v>
      </c>
      <c r="AC20" s="8" t="n">
        <f aca="false">(8*$H20*(31.15-15.53/2000*$H20)*(1-LN($H20/1895))-$H20*-9.16-0.25*$Z20)</f>
        <v>272205.547984325</v>
      </c>
      <c r="AE20" s="8" t="n">
        <f aca="false">AP20-$AN20</f>
        <v>-4.03982547291687</v>
      </c>
      <c r="AF20" s="8" t="n">
        <f aca="false">AQ20-$AN20</f>
        <v>4.72359947025695</v>
      </c>
      <c r="AG20" s="8" t="n">
        <f aca="false">AR20-$AN20</f>
        <v>33.6043366096675</v>
      </c>
      <c r="AI20" s="8" t="n">
        <f aca="false">AT20-$AN20</f>
        <v>-5.20116321149134</v>
      </c>
      <c r="AJ20" s="8" t="n">
        <f aca="false">AU20-$AN20</f>
        <v>-3.4522880920292</v>
      </c>
      <c r="AK20" s="8" t="n">
        <f aca="false">AV20-$AN20</f>
        <v>-28.99928080854</v>
      </c>
      <c r="AL20" s="8" t="n">
        <f aca="false">AW20-$AN20</f>
        <v>-4.43904417882515</v>
      </c>
      <c r="AP20" s="8" t="n">
        <f aca="false">1/8.314/$H20*(0.375*68629+0.5*4601)+$AA20/8.314/$H20+LN(1)</f>
        <v>-4.03982547291687</v>
      </c>
      <c r="AQ20" s="8" t="n">
        <f aca="false">1/8.314/$H20*(0.4375*68629+0.5*4601)+$AB20/8.314/$H20+LN(1)</f>
        <v>4.72359947025695</v>
      </c>
      <c r="AR20" s="8" t="n">
        <f aca="false">1/8.314/$H20*(0.4375*68629+0.5*4601)+$AC20/8.314/$H20+LN(1)</f>
        <v>33.6043366096675</v>
      </c>
      <c r="AT20" s="8" t="n">
        <f aca="false">1/8.314/$H20*(0.4375*68629+0.5*4601)+$J20/8.314/$H20+LN(1)</f>
        <v>-5.20116321149134</v>
      </c>
      <c r="AU20" s="8" t="n">
        <f aca="false">1/8.314/$H20*(0.4375*68629+0.5*4601)+$B20/8.314/$H20+LN(1)</f>
        <v>-3.4522880920292</v>
      </c>
      <c r="AV20" s="8" t="n">
        <f aca="false">1/8.314/$H20*(0.4375*68629+0.5*4601)+$S20/8.314/$H20+LN(1)</f>
        <v>-28.99928080854</v>
      </c>
      <c r="AW20" s="8" t="n">
        <f aca="false">1/8.314/$H20*(0.4375*68629+0.5*4601)+$X20/8.314/$H20+LN(1)</f>
        <v>-4.43904417882515</v>
      </c>
    </row>
    <row r="21" customFormat="false" ht="13.8" hidden="false" customHeight="false" outlineLevel="0" collapsed="false">
      <c r="B21" s="8" t="n">
        <f aca="false">$A$2 + $A$3*H21 +$A$4*H21*LN(H21) + $A$5*H21^2 + $A$6*H21^-1 + $A$7*H21^0.5</f>
        <v>-63214.5681807325</v>
      </c>
      <c r="F21" s="8" t="n">
        <f aca="false">$D$2+$D$3/H21-(($D$4/(8.314*LN(10)))*(1-($D$5/H21)-LN(H21/$D$5)))</f>
        <v>3.78635003776659</v>
      </c>
      <c r="G21" s="8" t="n">
        <f aca="false">8.314*LN(10)*F21*H21</f>
        <v>79370.7691455301</v>
      </c>
      <c r="H21" s="15" t="n">
        <v>1095</v>
      </c>
      <c r="J21" s="17" t="n">
        <f aca="false">-G21</f>
        <v>-79370.7691455301</v>
      </c>
      <c r="O21" s="8" t="n">
        <f aca="false">-115997 + 27.036*H21 + 3.124*H21*LN(H21)</f>
        <v>-62452.218185982</v>
      </c>
      <c r="P21" s="8" t="n">
        <f aca="false">(-0.0562*(H21^2)) + (128.59*H21)-38275</f>
        <v>35145.845</v>
      </c>
      <c r="Q21" s="8" t="n">
        <f aca="false">-998615+342.43*H21</f>
        <v>-623654.15</v>
      </c>
      <c r="R21" s="8" t="n">
        <f aca="false">Q21+P21</f>
        <v>-588508.305</v>
      </c>
      <c r="S21" s="8" t="n">
        <f aca="false">R21/2</f>
        <v>-294254.1525</v>
      </c>
      <c r="U21" s="8" t="n">
        <f aca="false">-226244+42.46*H21</f>
        <v>-179750.3</v>
      </c>
      <c r="V21" s="8" t="n">
        <f aca="false">(-0.0562*(H21^2))+(374.59*H21)-846564</f>
        <v>-503773.155</v>
      </c>
      <c r="W21" s="8" t="n">
        <f aca="false">V21/2</f>
        <v>-251886.5775</v>
      </c>
      <c r="X21" s="8" t="n">
        <f aca="false">W21-U21</f>
        <v>-72136.2775</v>
      </c>
      <c r="Y21" s="8" t="n">
        <v>352676.283077297</v>
      </c>
      <c r="Z21" s="8" t="n">
        <f aca="false">-8E-020*H21^6+2E-015*H21^5-0.00000000001*H21^4+0.00000006*H21^3-0.0001*H21^2+0.1593*H21^1+165.05*H21</f>
        <v>180851.690907162</v>
      </c>
      <c r="AA21" s="8" t="n">
        <f aca="false">(4*H21*(-18+25/2000*H21)*(1-LN(H21/1895))-H21*-9.16-0.25*Z21)</f>
        <v>-64431.2810839698</v>
      </c>
      <c r="AB21" s="8" t="n">
        <f aca="false">(8*H21*(-1+8/2000*H21)*(1-LN(H21/1895))-H21*-9.16-0.25*Z21)</f>
        <v>10665.4522284633</v>
      </c>
      <c r="AC21" s="8" t="n">
        <f aca="false">(8*$H21*(31.15-15.53/2000*$H21)*(1-LN($H21/1895))-$H21*-9.16-0.25*$Z21)</f>
        <v>272018.022500574</v>
      </c>
      <c r="AE21" s="8" t="n">
        <f aca="false">AP21-$AN21</f>
        <v>-3.9977576562798</v>
      </c>
      <c r="AF21" s="8" t="n">
        <f aca="false">AQ21-$AN21</f>
        <v>4.72231354588819</v>
      </c>
      <c r="AG21" s="8" t="n">
        <f aca="false">AR21-$AN21</f>
        <v>33.4302936237357</v>
      </c>
      <c r="AI21" s="8" t="n">
        <f aca="false">AT21-$AN21</f>
        <v>-5.16761425087355</v>
      </c>
      <c r="AJ21" s="8" t="n">
        <f aca="false">AU21-$AN21</f>
        <v>-3.39295446869422</v>
      </c>
      <c r="AK21" s="8" t="n">
        <f aca="false">AV21-$AN21</f>
        <v>-28.771238588594</v>
      </c>
      <c r="AL21" s="8" t="n">
        <f aca="false">AW21-$AN21</f>
        <v>-4.37294962669558</v>
      </c>
      <c r="AP21" s="8" t="n">
        <f aca="false">1/8.314/$H21*(0.375*68629+0.5*4601)+$AA21/8.314/$H21+LN(1)</f>
        <v>-3.9977576562798</v>
      </c>
      <c r="AQ21" s="8" t="n">
        <f aca="false">1/8.314/$H21*(0.4375*68629+0.5*4601)+$AB21/8.314/$H21+LN(1)</f>
        <v>4.72231354588819</v>
      </c>
      <c r="AR21" s="8" t="n">
        <f aca="false">1/8.314/$H21*(0.4375*68629+0.5*4601)+$AC21/8.314/$H21+LN(1)</f>
        <v>33.4302936237357</v>
      </c>
      <c r="AT21" s="8" t="n">
        <f aca="false">1/8.314/$H21*(0.4375*68629+0.5*4601)+$J21/8.314/$H21+LN(1)</f>
        <v>-5.16761425087355</v>
      </c>
      <c r="AU21" s="8" t="n">
        <f aca="false">1/8.314/$H21*(0.4375*68629+0.5*4601)+$B21/8.314/$H21+LN(1)</f>
        <v>-3.39295446869422</v>
      </c>
      <c r="AV21" s="8" t="n">
        <f aca="false">1/8.314/$H21*(0.4375*68629+0.5*4601)+$S21/8.314/$H21+LN(1)</f>
        <v>-28.771238588594</v>
      </c>
      <c r="AW21" s="8" t="n">
        <f aca="false">1/8.314/$H21*(0.4375*68629+0.5*4601)+$X21/8.314/$H21+LN(1)</f>
        <v>-4.37294962669558</v>
      </c>
    </row>
    <row r="22" customFormat="false" ht="13.8" hidden="false" customHeight="false" outlineLevel="0" collapsed="false">
      <c r="B22" s="8" t="n">
        <f aca="false">$A$2 + $A$3*H22 +$A$4*H22*LN(H22) + $A$5*H22^2 + $A$6*H22^-1 + $A$7*H22^0.5</f>
        <v>-62819.163171568</v>
      </c>
      <c r="F22" s="8" t="n">
        <f aca="false">$D$2+$D$3/H22-(($D$4/(8.314*LN(10)))*(1-($D$5/H22)-LN(H22/$D$5)))</f>
        <v>3.76493894333605</v>
      </c>
      <c r="G22" s="8" t="n">
        <f aca="false">8.314*LN(10)*F22*H22</f>
        <v>79282.3166011488</v>
      </c>
      <c r="H22" s="15" t="n">
        <v>1100</v>
      </c>
      <c r="J22" s="17" t="n">
        <f aca="false">-G22</f>
        <v>-79282.3166011488</v>
      </c>
      <c r="O22" s="8" t="n">
        <f aca="false">-115997 + 27.036*H22 + 3.124*H22*LN(H22)</f>
        <v>-62192.0658574262</v>
      </c>
      <c r="P22" s="8" t="n">
        <f aca="false">(-0.0562*(H22^2)) + (128.59*H22)-38275</f>
        <v>35172</v>
      </c>
      <c r="Q22" s="8" t="n">
        <f aca="false">-998615+342.43*H22</f>
        <v>-621942</v>
      </c>
      <c r="R22" s="8" t="n">
        <f aca="false">Q22+P22</f>
        <v>-586770</v>
      </c>
      <c r="S22" s="8" t="n">
        <f aca="false">R22/2</f>
        <v>-293385</v>
      </c>
      <c r="U22" s="8" t="n">
        <f aca="false">-226244+42.46*H22</f>
        <v>-179538</v>
      </c>
      <c r="V22" s="8" t="n">
        <f aca="false">(-0.0562*(H22^2))+(374.59*H22)-846564</f>
        <v>-502517</v>
      </c>
      <c r="W22" s="8" t="n">
        <f aca="false">V22/2</f>
        <v>-251258.5</v>
      </c>
      <c r="X22" s="8" t="n">
        <f aca="false">W22-U22</f>
        <v>-71720.5</v>
      </c>
      <c r="Y22" s="8" t="n">
        <v>354622.807874342</v>
      </c>
      <c r="Z22" s="8" t="n">
        <f aca="false">-8E-020*H22^6+2E-015*H22^5-0.00000000001*H22^4+0.00000006*H22^3-0.0001*H22^2+0.1593*H22^1+165.05*H22</f>
        <v>181677.52829512</v>
      </c>
      <c r="AA22" s="8" t="n">
        <f aca="false">(4*H22*(-18+25/2000*H22)*(1-LN(H22/1895))-H22*-9.16-0.25*Z22)</f>
        <v>-64214.4739920322</v>
      </c>
      <c r="AB22" s="8" t="n">
        <f aca="false">(8*H22*(-1+8/2000*H22)*(1-LN(H22/1895))-H22*-9.16-0.25*Z22)</f>
        <v>10850.3649954235</v>
      </c>
      <c r="AC22" s="8" t="n">
        <f aca="false">(8*$H22*(31.15-15.53/2000*$H22)*(1-LN($H22/1895))-$H22*-9.16-0.25*$Z22)</f>
        <v>271824.656342128</v>
      </c>
      <c r="AE22" s="8" t="n">
        <f aca="false">AP22-$AN22</f>
        <v>-3.95587934830977</v>
      </c>
      <c r="AF22" s="8" t="n">
        <f aca="false">AQ22-$AN22</f>
        <v>4.72106769473435</v>
      </c>
      <c r="AG22" s="8" t="n">
        <f aca="false">AR22-$AN22</f>
        <v>33.2571942005957</v>
      </c>
      <c r="AI22" s="8" t="n">
        <f aca="false">AT22-$AN22</f>
        <v>-5.1344532881174</v>
      </c>
      <c r="AJ22" s="8" t="n">
        <f aca="false">AU22-$AN22</f>
        <v>-3.33429655034968</v>
      </c>
      <c r="AK22" s="8" t="n">
        <f aca="false">AV22-$AN22</f>
        <v>-28.5454231088853</v>
      </c>
      <c r="AL22" s="8" t="n">
        <f aca="false">AW22-$AN22</f>
        <v>-4.30760956327771</v>
      </c>
      <c r="AP22" s="8" t="n">
        <f aca="false">1/8.314/$H22*(0.375*68629+0.5*4601)+$AA22/8.314/$H22+LN(1)</f>
        <v>-3.95587934830977</v>
      </c>
      <c r="AQ22" s="8" t="n">
        <f aca="false">1/8.314/$H22*(0.4375*68629+0.5*4601)+$AB22/8.314/$H22+LN(1)</f>
        <v>4.72106769473435</v>
      </c>
      <c r="AR22" s="8" t="n">
        <f aca="false">1/8.314/$H22*(0.4375*68629+0.5*4601)+$AC22/8.314/$H22+LN(1)</f>
        <v>33.2571942005957</v>
      </c>
      <c r="AT22" s="8" t="n">
        <f aca="false">1/8.314/$H22*(0.4375*68629+0.5*4601)+$J22/8.314/$H22+LN(1)</f>
        <v>-5.1344532881174</v>
      </c>
      <c r="AU22" s="8" t="n">
        <f aca="false">1/8.314/$H22*(0.4375*68629+0.5*4601)+$B22/8.314/$H22+LN(1)</f>
        <v>-3.33429655034968</v>
      </c>
      <c r="AV22" s="8" t="n">
        <f aca="false">1/8.314/$H22*(0.4375*68629+0.5*4601)+$S22/8.314/$H22+LN(1)</f>
        <v>-28.5454231088853</v>
      </c>
      <c r="AW22" s="8" t="n">
        <f aca="false">1/8.314/$H22*(0.4375*68629+0.5*4601)+$X22/8.314/$H22+LN(1)</f>
        <v>-4.30760956327771</v>
      </c>
    </row>
    <row r="23" customFormat="false" ht="13.8" hidden="false" customHeight="false" outlineLevel="0" collapsed="false">
      <c r="B23" s="8" t="n">
        <f aca="false">$A$2 + $A$3*H23 +$A$4*H23*LN(H23) + $A$5*H23^2 + $A$6*H23^-1 + $A$7*H23^0.5</f>
        <v>-62424.9984724912</v>
      </c>
      <c r="F23" s="8" t="n">
        <f aca="false">$D$2+$D$3/H23-(($D$4/(8.314*LN(10)))*(1-($D$5/H23)-LN(H23/$D$5)))</f>
        <v>3.74375733784091</v>
      </c>
      <c r="G23" s="8" t="n">
        <f aca="false">8.314*LN(10)*F23*H23</f>
        <v>79194.619741188</v>
      </c>
      <c r="H23" s="15" t="n">
        <v>1105</v>
      </c>
      <c r="J23" s="17" t="n">
        <f aca="false">-G23</f>
        <v>-79194.619741188</v>
      </c>
      <c r="O23" s="8" t="n">
        <f aca="false">-115997 + 27.036*H23 + 3.124*H23*LN(H23)</f>
        <v>-61931.8425286259</v>
      </c>
      <c r="P23" s="8" t="n">
        <f aca="false">(-0.0562*(H23^2)) + (128.59*H23)-38275</f>
        <v>35195.345</v>
      </c>
      <c r="Q23" s="8" t="n">
        <f aca="false">-998615+342.43*H23</f>
        <v>-620229.85</v>
      </c>
      <c r="R23" s="8" t="n">
        <f aca="false">Q23+P23</f>
        <v>-585034.505</v>
      </c>
      <c r="S23" s="8" t="n">
        <f aca="false">R23/2</f>
        <v>-292517.2525</v>
      </c>
      <c r="U23" s="8" t="n">
        <f aca="false">-226244+42.46*H23</f>
        <v>-179325.7</v>
      </c>
      <c r="V23" s="8" t="n">
        <f aca="false">(-0.0562*(H23^2))+(374.59*H23)-846564</f>
        <v>-501263.655</v>
      </c>
      <c r="W23" s="8" t="n">
        <f aca="false">V23/2</f>
        <v>-250631.8275</v>
      </c>
      <c r="X23" s="8" t="n">
        <f aca="false">W23-U23</f>
        <v>-71306.1275</v>
      </c>
      <c r="Y23" s="8" t="n">
        <v>356605.450129524</v>
      </c>
      <c r="Z23" s="8" t="n">
        <f aca="false">-8E-020*H23^6+2E-015*H23^5-0.00000000001*H23^4+0.00000006*H23^3-0.0001*H23^2+0.1593*H23^1+165.05*H23</f>
        <v>182503.368196232</v>
      </c>
      <c r="AA23" s="8" t="n">
        <f aca="false">(4*H23*(-18+25/2000*H23)*(1-LN(H23/1895))-H23*-9.16-0.25*Z23)</f>
        <v>-63995.9213831607</v>
      </c>
      <c r="AB23" s="8" t="n">
        <f aca="false">(8*H23*(-1+8/2000*H23)*(1-LN(H23/1895))-H23*-9.16-0.25*Z23)</f>
        <v>11035.5292095122</v>
      </c>
      <c r="AC23" s="8" t="n">
        <f aca="false">(8*$H23*(31.15-15.53/2000*$H23)*(1-LN($H23/1895))-$H23*-9.16-0.25*$Z23)</f>
        <v>271625.489513886</v>
      </c>
      <c r="AE23" s="8" t="n">
        <f aca="false">AP23-$AN23</f>
        <v>-3.91419003035393</v>
      </c>
      <c r="AF23" s="8" t="n">
        <f aca="false">AQ23-$AN23</f>
        <v>4.71986048822541</v>
      </c>
      <c r="AG23" s="8" t="n">
        <f aca="false">AR23-$AN23</f>
        <v>33.0850298862286</v>
      </c>
      <c r="AI23" s="8" t="n">
        <f aca="false">AT23-$AN23</f>
        <v>-5.10167468068231</v>
      </c>
      <c r="AJ23" s="8" t="n">
        <f aca="false">AU23-$AN23</f>
        <v>-3.27630448042077</v>
      </c>
      <c r="AK23" s="8" t="n">
        <f aca="false">AV23-$AN23</f>
        <v>-28.3218041421709</v>
      </c>
      <c r="AL23" s="8" t="n">
        <f aca="false">AW23-$AN23</f>
        <v>-4.24301374664334</v>
      </c>
      <c r="AP23" s="8" t="n">
        <f aca="false">1/8.314/$H23*(0.375*68629+0.5*4601)+$AA23/8.314/$H23+LN(1)</f>
        <v>-3.91419003035393</v>
      </c>
      <c r="AQ23" s="8" t="n">
        <f aca="false">1/8.314/$H23*(0.4375*68629+0.5*4601)+$AB23/8.314/$H23+LN(1)</f>
        <v>4.71986048822541</v>
      </c>
      <c r="AR23" s="8" t="n">
        <f aca="false">1/8.314/$H23*(0.4375*68629+0.5*4601)+$AC23/8.314/$H23+LN(1)</f>
        <v>33.0850298862286</v>
      </c>
      <c r="AT23" s="8" t="n">
        <f aca="false">1/8.314/$H23*(0.4375*68629+0.5*4601)+$J23/8.314/$H23+LN(1)</f>
        <v>-5.10167468068231</v>
      </c>
      <c r="AU23" s="8" t="n">
        <f aca="false">1/8.314/$H23*(0.4375*68629+0.5*4601)+$B23/8.314/$H23+LN(1)</f>
        <v>-3.27630448042077</v>
      </c>
      <c r="AV23" s="8" t="n">
        <f aca="false">1/8.314/$H23*(0.4375*68629+0.5*4601)+$S23/8.314/$H23+LN(1)</f>
        <v>-28.3218041421709</v>
      </c>
      <c r="AW23" s="8" t="n">
        <f aca="false">1/8.314/$H23*(0.4375*68629+0.5*4601)+$X23/8.314/$H23+LN(1)</f>
        <v>-4.24301374664334</v>
      </c>
    </row>
    <row r="24" customFormat="false" ht="13.8" hidden="false" customHeight="false" outlineLevel="0" collapsed="false">
      <c r="B24" s="8" t="n">
        <f aca="false">$A$2 + $A$3*H24 +$A$4*H24*LN(H24) + $A$5*H24^2 + $A$6*H24^-1 + $A$7*H24^0.5</f>
        <v>-62032.0678406148</v>
      </c>
      <c r="F24" s="8" t="n">
        <f aca="false">$D$2+$D$3/H24-(($D$4/(8.314*LN(10)))*(1-($D$5/H24)-LN(H24/$D$5)))</f>
        <v>3.72280195916212</v>
      </c>
      <c r="G24" s="8" t="n">
        <f aca="false">8.314*LN(10)*F24*H24</f>
        <v>79107.6751462376</v>
      </c>
      <c r="H24" s="15" t="n">
        <v>1110</v>
      </c>
      <c r="J24" s="17" t="n">
        <f aca="false">-G24</f>
        <v>-79107.6751462376</v>
      </c>
      <c r="O24" s="8" t="n">
        <f aca="false">-115997 + 27.036*H24 + 3.124*H24*LN(H24)</f>
        <v>-61671.5485208514</v>
      </c>
      <c r="P24" s="8" t="n">
        <f aca="false">(-0.0562*(H24^2)) + (128.59*H24)-38275</f>
        <v>35215.88</v>
      </c>
      <c r="Q24" s="8" t="n">
        <f aca="false">-998615+342.43*H24</f>
        <v>-618517.7</v>
      </c>
      <c r="R24" s="8" t="n">
        <f aca="false">Q24+P24</f>
        <v>-583301.82</v>
      </c>
      <c r="S24" s="8" t="n">
        <f aca="false">R24/2</f>
        <v>-291650.91</v>
      </c>
      <c r="U24" s="8" t="n">
        <f aca="false">-226244+42.46*H24</f>
        <v>-179113.4</v>
      </c>
      <c r="V24" s="8" t="n">
        <f aca="false">(-0.0562*(H24^2))+(374.59*H24)-846564</f>
        <v>-500013.12</v>
      </c>
      <c r="W24" s="8" t="n">
        <f aca="false">V24/2</f>
        <v>-250006.56</v>
      </c>
      <c r="X24" s="8" t="n">
        <f aca="false">W24-U24</f>
        <v>-70893.16</v>
      </c>
      <c r="Y24" s="8" t="n">
        <v>358588.092384705</v>
      </c>
      <c r="Z24" s="8" t="n">
        <f aca="false">-8E-020*H24^6+2E-015*H24^5-0.00000000001*H24^4+0.00000006*H24^3-0.0001*H24^2+0.1593*H24^1+165.05*H24</f>
        <v>183329.210639046</v>
      </c>
      <c r="AA24" s="8" t="n">
        <f aca="false">(4*H24*(-18+25/2000*H24)*(1-LN(H24/1895))-H24*-9.16-0.25*Z24)</f>
        <v>-63775.6420068553</v>
      </c>
      <c r="AB24" s="8" t="n">
        <f aca="false">(8*H24*(-1+8/2000*H24)*(1-LN(H24/1895))-H24*-9.16-0.25*Z24)</f>
        <v>11220.9367846035</v>
      </c>
      <c r="AC24" s="8" t="n">
        <f aca="false">(8*$H24*(31.15-15.53/2000*$H24)*(1-LN($H24/1895))-$H24*-9.16-0.25*$Z24)</f>
        <v>271420.561722527</v>
      </c>
      <c r="AE24" s="8" t="n">
        <f aca="false">AP24-$AN24</f>
        <v>-3.87268918017967</v>
      </c>
      <c r="AF24" s="8" t="n">
        <f aca="false">AQ24-$AN24</f>
        <v>4.71869052792787</v>
      </c>
      <c r="AG24" s="8" t="n">
        <f aca="false">AR24-$AN24</f>
        <v>32.9137923466255</v>
      </c>
      <c r="AI24" s="8" t="n">
        <f aca="false">AT24-$AN24</f>
        <v>-5.06927289107894</v>
      </c>
      <c r="AJ24" s="8" t="n">
        <f aca="false">AU24-$AN24</f>
        <v>-3.21896858447975</v>
      </c>
      <c r="AK24" s="8" t="n">
        <f aca="false">AV24-$AN24</f>
        <v>-28.1003520058427</v>
      </c>
      <c r="AL24" s="8" t="n">
        <f aca="false">AW24-$AN24</f>
        <v>-4.1791521194035</v>
      </c>
      <c r="AP24" s="8" t="n">
        <f aca="false">1/8.314/$H24*(0.375*68629+0.5*4601)+$AA24/8.314/$H24+LN(1)</f>
        <v>-3.87268918017967</v>
      </c>
      <c r="AQ24" s="8" t="n">
        <f aca="false">1/8.314/$H24*(0.4375*68629+0.5*4601)+$AB24/8.314/$H24+LN(1)</f>
        <v>4.71869052792787</v>
      </c>
      <c r="AR24" s="8" t="n">
        <f aca="false">1/8.314/$H24*(0.4375*68629+0.5*4601)+$AC24/8.314/$H24+LN(1)</f>
        <v>32.9137923466255</v>
      </c>
      <c r="AT24" s="8" t="n">
        <f aca="false">1/8.314/$H24*(0.4375*68629+0.5*4601)+$J24/8.314/$H24+LN(1)</f>
        <v>-5.06927289107894</v>
      </c>
      <c r="AU24" s="8" t="n">
        <f aca="false">1/8.314/$H24*(0.4375*68629+0.5*4601)+$B24/8.314/$H24+LN(1)</f>
        <v>-3.21896858447975</v>
      </c>
      <c r="AV24" s="8" t="n">
        <f aca="false">1/8.314/$H24*(0.4375*68629+0.5*4601)+$S24/8.314/$H24+LN(1)</f>
        <v>-28.1003520058427</v>
      </c>
      <c r="AW24" s="8" t="n">
        <f aca="false">1/8.314/$H24*(0.4375*68629+0.5*4601)+$X24/8.314/$H24+LN(1)</f>
        <v>-4.1791521194035</v>
      </c>
    </row>
    <row r="25" customFormat="false" ht="13.8" hidden="false" customHeight="false" outlineLevel="0" collapsed="false">
      <c r="B25" s="8" t="n">
        <f aca="false">$A$2 + $A$3*H25 +$A$4*H25*LN(H25) + $A$5*H25^2 + $A$6*H25^-1 + $A$7*H25^0.5</f>
        <v>-61640.3650749399</v>
      </c>
      <c r="F25" s="8" t="n">
        <f aca="false">$D$2+$D$3/H25-(($D$4/(8.314*LN(10)))*(1-($D$5/H25)-LN(H25/$D$5)))</f>
        <v>3.70206960513723</v>
      </c>
      <c r="G25" s="8" t="n">
        <f aca="false">8.314*LN(10)*F25*H25</f>
        <v>79021.4794276937</v>
      </c>
      <c r="H25" s="15" t="n">
        <v>1115</v>
      </c>
      <c r="J25" s="17" t="n">
        <f aca="false">-G25</f>
        <v>-79021.4794276937</v>
      </c>
      <c r="O25" s="8" t="n">
        <f aca="false">-115997 + 27.036*H25 + 3.124*H25*LN(H25)</f>
        <v>-61411.1841524786</v>
      </c>
      <c r="P25" s="8" t="n">
        <f aca="false">(-0.0562*(H25^2)) + (128.59*H25)-38275</f>
        <v>35233.605</v>
      </c>
      <c r="Q25" s="8" t="n">
        <f aca="false">-998615+342.43*H25</f>
        <v>-616805.55</v>
      </c>
      <c r="R25" s="8" t="n">
        <f aca="false">Q25+P25</f>
        <v>-581571.945</v>
      </c>
      <c r="S25" s="8" t="n">
        <f aca="false">R25/2</f>
        <v>-290785.9725</v>
      </c>
      <c r="U25" s="8" t="n">
        <f aca="false">-226244+42.46*H25</f>
        <v>-178901.1</v>
      </c>
      <c r="V25" s="8" t="n">
        <f aca="false">(-0.0562*(H25^2))+(374.59*H25)-846564</f>
        <v>-498765.395</v>
      </c>
      <c r="W25" s="8" t="n">
        <f aca="false">V25/2</f>
        <v>-249382.6975</v>
      </c>
      <c r="X25" s="8" t="n">
        <f aca="false">W25-U25</f>
        <v>-70481.5975</v>
      </c>
      <c r="Y25" s="8" t="n">
        <v>360570.734639887</v>
      </c>
      <c r="Z25" s="8" t="n">
        <f aca="false">-8E-020*H25^6+2E-015*H25^5-0.00000000001*H25^4+0.00000006*H25^3-0.0001*H25^2+0.1593*H25^1+165.05*H25</f>
        <v>184155.055652107</v>
      </c>
      <c r="AA25" s="8" t="n">
        <f aca="false">(4*H25*(-18+25/2000*H25)*(1-LN(H25/1895))-H25*-9.16-0.25*Z25)</f>
        <v>-63553.6544947209</v>
      </c>
      <c r="AB25" s="8" t="n">
        <f aca="false">(8*H25*(-1+8/2000*H25)*(1-LN(H25/1895))-H25*-9.16-0.25*Z25)</f>
        <v>11406.5796747453</v>
      </c>
      <c r="AC25" s="8" t="n">
        <f aca="false">(8*$H25*(31.15-15.53/2000*$H25)*(1-LN($H25/1895))-$H25*-9.16-0.25*$Z25)</f>
        <v>271209.912380256</v>
      </c>
      <c r="AE25" s="8" t="n">
        <f aca="false">AP25-$AN25</f>
        <v>-3.83137627220399</v>
      </c>
      <c r="AF25" s="8" t="n">
        <f aca="false">AQ25-$AN25</f>
        <v>4.71755644482593</v>
      </c>
      <c r="AG25" s="8" t="n">
        <f aca="false">AR25-$AN25</f>
        <v>32.7434733655001</v>
      </c>
      <c r="AI25" s="8" t="n">
        <f aca="false">AT25-$AN25</f>
        <v>-5.03724248446822</v>
      </c>
      <c r="AJ25" s="8" t="n">
        <f aca="false">AU25-$AN25</f>
        <v>-3.16227936614991</v>
      </c>
      <c r="AK25" s="8" t="n">
        <f aca="false">AV25-$AN25</f>
        <v>-27.8810375497162</v>
      </c>
      <c r="AL25" s="8" t="n">
        <f aca="false">AW25-$AN25</f>
        <v>-4.11601480457082</v>
      </c>
      <c r="AP25" s="8" t="n">
        <f aca="false">1/8.314/$H25*(0.375*68629+0.5*4601)+$AA25/8.314/$H25+LN(1)</f>
        <v>-3.83137627220399</v>
      </c>
      <c r="AQ25" s="8" t="n">
        <f aca="false">1/8.314/$H25*(0.4375*68629+0.5*4601)+$AB25/8.314/$H25+LN(1)</f>
        <v>4.71755644482593</v>
      </c>
      <c r="AR25" s="8" t="n">
        <f aca="false">1/8.314/$H25*(0.4375*68629+0.5*4601)+$AC25/8.314/$H25+LN(1)</f>
        <v>32.7434733655001</v>
      </c>
      <c r="AT25" s="8" t="n">
        <f aca="false">1/8.314/$H25*(0.4375*68629+0.5*4601)+$J25/8.314/$H25+LN(1)</f>
        <v>-5.03724248446822</v>
      </c>
      <c r="AU25" s="8" t="n">
        <f aca="false">1/8.314/$H25*(0.4375*68629+0.5*4601)+$B25/8.314/$H25+LN(1)</f>
        <v>-3.16227936614991</v>
      </c>
      <c r="AV25" s="8" t="n">
        <f aca="false">1/8.314/$H25*(0.4375*68629+0.5*4601)+$S25/8.314/$H25+LN(1)</f>
        <v>-27.8810375497162</v>
      </c>
      <c r="AW25" s="8" t="n">
        <f aca="false">1/8.314/$H25*(0.4375*68629+0.5*4601)+$X25/8.314/$H25+LN(1)</f>
        <v>-4.11601480457082</v>
      </c>
    </row>
    <row r="26" customFormat="false" ht="13.8" hidden="false" customHeight="false" outlineLevel="0" collapsed="false">
      <c r="B26" s="8" t="n">
        <f aca="false">$A$2 + $A$3*H26 +$A$4*H26*LN(H26) + $A$5*H26^2 + $A$6*H26^-1 + $A$7*H26^0.5</f>
        <v>-61249.8840162349</v>
      </c>
      <c r="F26" s="8" t="n">
        <f aca="false">$D$2+$D$3/H26-(($D$4/(8.314*LN(10)))*(1-($D$5/H26)-LN(H26/$D$5)))</f>
        <v>3.68155713220268</v>
      </c>
      <c r="G26" s="8" t="n">
        <f aca="false">8.314*LN(10)*F26*H26</f>
        <v>78936.0292273434</v>
      </c>
      <c r="H26" s="15" t="n">
        <v>1120</v>
      </c>
      <c r="J26" s="17" t="n">
        <f aca="false">-G26</f>
        <v>-78936.0292273434</v>
      </c>
      <c r="O26" s="8" t="n">
        <f aca="false">-115997 + 27.036*H26 + 3.124*H26*LN(H26)</f>
        <v>-61150.749739028</v>
      </c>
      <c r="P26" s="8" t="n">
        <f aca="false">(-0.0562*(H26^2)) + (128.59*H26)-38275</f>
        <v>35248.52</v>
      </c>
      <c r="Q26" s="8" t="n">
        <f aca="false">-998615+342.43*H26</f>
        <v>-615093.4</v>
      </c>
      <c r="R26" s="8" t="n">
        <f aca="false">Q26+P26</f>
        <v>-579844.88</v>
      </c>
      <c r="S26" s="8" t="n">
        <f aca="false">R26/2</f>
        <v>-289922.44</v>
      </c>
      <c r="U26" s="8" t="n">
        <f aca="false">-226244+42.46*H26</f>
        <v>-178688.8</v>
      </c>
      <c r="V26" s="8" t="n">
        <f aca="false">(-0.0562*(H26^2))+(374.59*H26)-846564</f>
        <v>-497520.48</v>
      </c>
      <c r="W26" s="8" t="n">
        <f aca="false">V26/2</f>
        <v>-248760.24</v>
      </c>
      <c r="X26" s="8" t="n">
        <f aca="false">W26-U26</f>
        <v>-70071.44</v>
      </c>
      <c r="Y26" s="8" t="n">
        <v>362553.376895068</v>
      </c>
      <c r="Z26" s="8" t="n">
        <f aca="false">-8E-020*H26^6+2E-015*H26^5-0.00000000001*H26^4+0.00000006*H26^3-0.0001*H26^2+0.1593*H26^1+165.05*H26</f>
        <v>184980.903263952</v>
      </c>
      <c r="AA26" s="8" t="n">
        <f aca="false">(4*H26*(-18+25/2000*H26)*(1-LN(H26/1895))-H26*-9.16-0.25*Z26)</f>
        <v>-63329.9773618228</v>
      </c>
      <c r="AB26" s="8" t="n">
        <f aca="false">(8*H26*(-1+8/2000*H26)*(1-LN(H26/1895))-H26*-9.16-0.25*Z26)</f>
        <v>11592.4498737646</v>
      </c>
      <c r="AC26" s="8" t="n">
        <f aca="false">(8*$H26*(31.15-15.53/2000*$H26)*(1-LN($H26/1895))-$H26*-9.16-0.25*$Z26)</f>
        <v>270993.580608481</v>
      </c>
      <c r="AE26" s="8" t="n">
        <f aca="false">AP26-$AN26</f>
        <v>-3.79025077771388</v>
      </c>
      <c r="AF26" s="8" t="n">
        <f aca="false">AQ26-$AN26</f>
        <v>4.71645689862244</v>
      </c>
      <c r="AG26" s="8" t="n">
        <f aca="false">AR26-$AN26</f>
        <v>32.5740648420565</v>
      </c>
      <c r="AI26" s="8" t="n">
        <f aca="false">AT26-$AN26</f>
        <v>-5.00557812632558</v>
      </c>
      <c r="AJ26" s="8" t="n">
        <f aca="false">AU26-$AN26</f>
        <v>-3.10622750311812</v>
      </c>
      <c r="AK26" s="8" t="n">
        <f aca="false">AV26-$AN26</f>
        <v>-27.6638321441458</v>
      </c>
      <c r="AL26" s="8" t="n">
        <f aca="false">AW26-$AN26</f>
        <v>-4.0535921015327</v>
      </c>
      <c r="AP26" s="8" t="n">
        <f aca="false">1/8.314/$H26*(0.375*68629+0.5*4601)+$AA26/8.314/$H26+LN(1)</f>
        <v>-3.79025077771388</v>
      </c>
      <c r="AQ26" s="8" t="n">
        <f aca="false">1/8.314/$H26*(0.4375*68629+0.5*4601)+$AB26/8.314/$H26+LN(1)</f>
        <v>4.71645689862244</v>
      </c>
      <c r="AR26" s="8" t="n">
        <f aca="false">1/8.314/$H26*(0.4375*68629+0.5*4601)+$AC26/8.314/$H26+LN(1)</f>
        <v>32.5740648420565</v>
      </c>
      <c r="AT26" s="8" t="n">
        <f aca="false">1/8.314/$H26*(0.4375*68629+0.5*4601)+$J26/8.314/$H26+LN(1)</f>
        <v>-5.00557812632558</v>
      </c>
      <c r="AU26" s="8" t="n">
        <f aca="false">1/8.314/$H26*(0.4375*68629+0.5*4601)+$B26/8.314/$H26+LN(1)</f>
        <v>-3.10622750311812</v>
      </c>
      <c r="AV26" s="8" t="n">
        <f aca="false">1/8.314/$H26*(0.4375*68629+0.5*4601)+$S26/8.314/$H26+LN(1)</f>
        <v>-27.6638321441458</v>
      </c>
      <c r="AW26" s="8" t="n">
        <f aca="false">1/8.314/$H26*(0.4375*68629+0.5*4601)+$X26/8.314/$H26+LN(1)</f>
        <v>-4.0535921015327</v>
      </c>
    </row>
    <row r="27" customFormat="false" ht="13.8" hidden="false" customHeight="false" outlineLevel="0" collapsed="false">
      <c r="B27" s="8" t="n">
        <f aca="false">$A$2 + $A$3*H27 +$A$4*H27*LN(H27) + $A$5*H27^2 + $A$6*H27^-1 + $A$7*H27^0.5</f>
        <v>-60860.6185469038</v>
      </c>
      <c r="F27" s="8" t="n">
        <f aca="false">$D$2+$D$3/H27-(($D$4/(8.314*LN(10)))*(1-($D$5/H27)-LN(H27/$D$5)))</f>
        <v>3.66126145407274</v>
      </c>
      <c r="G27" s="8" t="n">
        <f aca="false">8.314*LN(10)*F27*H27</f>
        <v>78851.3212169584</v>
      </c>
      <c r="H27" s="15" t="n">
        <v>1125</v>
      </c>
      <c r="J27" s="17" t="n">
        <f aca="false">-G27</f>
        <v>-78851.3212169584</v>
      </c>
      <c r="O27" s="8" t="n">
        <f aca="false">-115997 + 27.036*H27 + 3.124*H27*LN(H27)</f>
        <v>-60890.2455932029</v>
      </c>
      <c r="P27" s="8" t="n">
        <f aca="false">(-0.0562*(H27^2)) + (128.59*H27)-38275</f>
        <v>35260.625</v>
      </c>
      <c r="Q27" s="8" t="n">
        <f aca="false">-998615+342.43*H27</f>
        <v>-613381.25</v>
      </c>
      <c r="R27" s="8" t="n">
        <f aca="false">Q27+P27</f>
        <v>-578120.625</v>
      </c>
      <c r="S27" s="8" t="n">
        <f aca="false">R27/2</f>
        <v>-289060.3125</v>
      </c>
      <c r="U27" s="8" t="n">
        <f aca="false">-226244+42.46*H27</f>
        <v>-178476.5</v>
      </c>
      <c r="V27" s="8" t="n">
        <f aca="false">(-0.0562*(H27^2))+(374.59*H27)-846564</f>
        <v>-496278.375</v>
      </c>
      <c r="W27" s="8" t="n">
        <f aca="false">V27/2</f>
        <v>-248139.1875</v>
      </c>
      <c r="X27" s="8" t="n">
        <f aca="false">W27-U27</f>
        <v>-69662.6875</v>
      </c>
      <c r="Y27" s="8" t="n">
        <v>364536.01915025</v>
      </c>
      <c r="Z27" s="8" t="n">
        <f aca="false">-8E-020*H27^6+2E-015*H27^5-0.00000000001*H27^4+0.00000006*H27^3-0.0001*H27^2+0.1593*H27^1+165.05*H27</f>
        <v>185806.753503113</v>
      </c>
      <c r="AA27" s="8" t="n">
        <f aca="false">(4*H27*(-18+25/2000*H27)*(1-LN(H27/1895))-H27*-9.16-0.25*Z27)</f>
        <v>-63104.6290080229</v>
      </c>
      <c r="AB27" s="8" t="n">
        <f aca="false">(8*H27*(-1+8/2000*H27)*(1-LN(H27/1895))-H27*-9.16-0.25*Z27)</f>
        <v>11778.539414879</v>
      </c>
      <c r="AC27" s="8" t="n">
        <f aca="false">(8*$H27*(31.15-15.53/2000*$H27)*(1-LN($H27/1895))-$H27*-9.16-0.25*$Z27)</f>
        <v>270771.605241425</v>
      </c>
      <c r="AE27" s="8" t="n">
        <f aca="false">AP27-$AN27</f>
        <v>-3.74931216507876</v>
      </c>
      <c r="AF27" s="8" t="n">
        <f aca="false">AQ27-$AN27</f>
        <v>4.7153905770592</v>
      </c>
      <c r="AG27" s="8" t="n">
        <f aca="false">AR27-$AN27</f>
        <v>32.4055587888087</v>
      </c>
      <c r="AI27" s="8" t="n">
        <f aca="false">AT27-$AN27</f>
        <v>-4.97427458016822</v>
      </c>
      <c r="AJ27" s="8" t="n">
        <f aca="false">AU27-$AN27</f>
        <v>-3.05080384325275</v>
      </c>
      <c r="AK27" s="8" t="n">
        <f aca="false">AV27-$AN27</f>
        <v>-27.4487076684575</v>
      </c>
      <c r="AL27" s="8" t="n">
        <f aca="false">AW27-$AN27</f>
        <v>-3.99187448213188</v>
      </c>
      <c r="AP27" s="8" t="n">
        <f aca="false">1/8.314/$H27*(0.375*68629+0.5*4601)+$AA27/8.314/$H27+LN(1)</f>
        <v>-3.74931216507876</v>
      </c>
      <c r="AQ27" s="8" t="n">
        <f aca="false">1/8.314/$H27*(0.4375*68629+0.5*4601)+$AB27/8.314/$H27+LN(1)</f>
        <v>4.7153905770592</v>
      </c>
      <c r="AR27" s="8" t="n">
        <f aca="false">1/8.314/$H27*(0.4375*68629+0.5*4601)+$AC27/8.314/$H27+LN(1)</f>
        <v>32.4055587888087</v>
      </c>
      <c r="AT27" s="8" t="n">
        <f aca="false">1/8.314/$H27*(0.4375*68629+0.5*4601)+$J27/8.314/$H27+LN(1)</f>
        <v>-4.97427458016822</v>
      </c>
      <c r="AU27" s="8" t="n">
        <f aca="false">1/8.314/$H27*(0.4375*68629+0.5*4601)+$B27/8.314/$H27+LN(1)</f>
        <v>-3.05080384325275</v>
      </c>
      <c r="AV27" s="8" t="n">
        <f aca="false">1/8.314/$H27*(0.4375*68629+0.5*4601)+$S27/8.314/$H27+LN(1)</f>
        <v>-27.4487076684575</v>
      </c>
      <c r="AW27" s="8" t="n">
        <f aca="false">1/8.314/$H27*(0.4375*68629+0.5*4601)+$X27/8.314/$H27+LN(1)</f>
        <v>-3.99187448213188</v>
      </c>
    </row>
    <row r="28" customFormat="false" ht="13.8" hidden="false" customHeight="false" outlineLevel="0" collapsed="false">
      <c r="B28" s="8" t="n">
        <f aca="false">$A$2 + $A$3*H28 +$A$4*H28*LN(H28) + $A$5*H28^2 + $A$6*H28^-1 + $A$7*H28^0.5</f>
        <v>-60472.562590846</v>
      </c>
      <c r="F28" s="8" t="n">
        <f aca="false">$D$2+$D$3/H28-(($D$4/(8.314*LN(10)))*(1-($D$5/H28)-LN(H28/$D$5)))</f>
        <v>3.64117954045381</v>
      </c>
      <c r="G28" s="8" t="n">
        <f aca="false">8.314*LN(10)*F28*H28</f>
        <v>78767.3520978949</v>
      </c>
      <c r="H28" s="15" t="n">
        <v>1130</v>
      </c>
      <c r="J28" s="17" t="n">
        <f aca="false">-G28</f>
        <v>-78767.3520978949</v>
      </c>
      <c r="O28" s="8" t="n">
        <f aca="false">-115997 + 27.036*H28 + 3.124*H28*LN(H28)</f>
        <v>-60629.6720249271</v>
      </c>
      <c r="P28" s="8" t="n">
        <f aca="false">(-0.0562*(H28^2)) + (128.59*H28)-38275</f>
        <v>35269.92</v>
      </c>
      <c r="Q28" s="8" t="n">
        <f aca="false">-998615+342.43*H28</f>
        <v>-611669.1</v>
      </c>
      <c r="R28" s="8" t="n">
        <f aca="false">Q28+P28</f>
        <v>-576399.18</v>
      </c>
      <c r="S28" s="8" t="n">
        <f aca="false">R28/2</f>
        <v>-288199.59</v>
      </c>
      <c r="U28" s="8" t="n">
        <f aca="false">-226244+42.46*H28</f>
        <v>-178264.2</v>
      </c>
      <c r="V28" s="8" t="n">
        <f aca="false">(-0.0562*(H28^2))+(374.59*H28)-846564</f>
        <v>-495039.08</v>
      </c>
      <c r="W28" s="8" t="n">
        <f aca="false">V28/2</f>
        <v>-247519.54</v>
      </c>
      <c r="X28" s="8" t="n">
        <f aca="false">W28-U28</f>
        <v>-69255.34</v>
      </c>
      <c r="Y28" s="8" t="n">
        <v>366518.661405431</v>
      </c>
      <c r="Z28" s="8" t="n">
        <f aca="false">-8E-020*H28^6+2E-015*H28^5-0.00000000001*H28^4+0.00000006*H28^3-0.0001*H28^2+0.1593*H28^1+165.05*H28</f>
        <v>186632.606398118</v>
      </c>
      <c r="AA28" s="8" t="n">
        <f aca="false">(4*H28*(-18+25/2000*H28)*(1-LN(H28/1895))-H28*-9.16-0.25*Z28)</f>
        <v>-62877.6277192941</v>
      </c>
      <c r="AB28" s="8" t="n">
        <f aca="false">(8*H28*(-1+8/2000*H28)*(1-LN(H28/1895))-H28*-9.16-0.25*Z28)</f>
        <v>11964.8403703137</v>
      </c>
      <c r="AC28" s="8" t="n">
        <f aca="false">(8*$H28*(31.15-15.53/2000*$H28)*(1-LN($H28/1895))-$H28*-9.16-0.25*$Z28)</f>
        <v>270544.024829683</v>
      </c>
      <c r="AE28" s="8" t="n">
        <f aca="false">AP28-$AN28</f>
        <v>-3.70855989995488</v>
      </c>
      <c r="AF28" s="8" t="n">
        <f aca="false">AQ28-$AN28</f>
        <v>4.71435619525587</v>
      </c>
      <c r="AG28" s="8" t="n">
        <f aca="false">AR28-$AN28</f>
        <v>32.2379473294521</v>
      </c>
      <c r="AI28" s="8" t="n">
        <f aca="false">AT28-$AN28</f>
        <v>-4.94332670534347</v>
      </c>
      <c r="AJ28" s="8" t="n">
        <f aca="false">AU28-$AN28</f>
        <v>-2.99599940082364</v>
      </c>
      <c r="AK28" s="8" t="n">
        <f aca="false">AV28-$AN28</f>
        <v>-27.2356364996881</v>
      </c>
      <c r="AL28" s="8" t="n">
        <f aca="false">AW28-$AN28</f>
        <v>-3.93085258685105</v>
      </c>
      <c r="AP28" s="8" t="n">
        <f aca="false">1/8.314/$H28*(0.375*68629+0.5*4601)+$AA28/8.314/$H28+LN(1)</f>
        <v>-3.70855989995488</v>
      </c>
      <c r="AQ28" s="8" t="n">
        <f aca="false">1/8.314/$H28*(0.4375*68629+0.5*4601)+$AB28/8.314/$H28+LN(1)</f>
        <v>4.71435619525587</v>
      </c>
      <c r="AR28" s="8" t="n">
        <f aca="false">1/8.314/$H28*(0.4375*68629+0.5*4601)+$AC28/8.314/$H28+LN(1)</f>
        <v>32.2379473294521</v>
      </c>
      <c r="AT28" s="8" t="n">
        <f aca="false">1/8.314/$H28*(0.4375*68629+0.5*4601)+$J28/8.314/$H28+LN(1)</f>
        <v>-4.94332670534347</v>
      </c>
      <c r="AU28" s="8" t="n">
        <f aca="false">1/8.314/$H28*(0.4375*68629+0.5*4601)+$B28/8.314/$H28+LN(1)</f>
        <v>-2.99599940082364</v>
      </c>
      <c r="AV28" s="8" t="n">
        <f aca="false">1/8.314/$H28*(0.4375*68629+0.5*4601)+$S28/8.314/$H28+LN(1)</f>
        <v>-27.2356364996881</v>
      </c>
      <c r="AW28" s="8" t="n">
        <f aca="false">1/8.314/$H28*(0.4375*68629+0.5*4601)+$X28/8.314/$H28+LN(1)</f>
        <v>-3.93085258685105</v>
      </c>
    </row>
    <row r="29" customFormat="false" ht="13.8" hidden="false" customHeight="false" outlineLevel="0" collapsed="false">
      <c r="B29" s="8" t="n">
        <f aca="false">$A$2 + $A$3*H29 +$A$4*H29*LN(H29) + $A$5*H29^2 + $A$6*H29^-1 + $A$7*H29^0.5</f>
        <v>-60085.7101133068</v>
      </c>
      <c r="F29" s="8" t="n">
        <f aca="false">$D$2+$D$3/H29-(($D$4/(8.314*LN(10)))*(1-($D$5/H29)-LN(H29/$D$5)))</f>
        <v>3.62130841579305</v>
      </c>
      <c r="G29" s="8" t="n">
        <f aca="false">8.314*LN(10)*F29*H29</f>
        <v>78684.1186007009</v>
      </c>
      <c r="H29" s="15" t="n">
        <v>1135</v>
      </c>
      <c r="J29" s="17" t="n">
        <f aca="false">-G29</f>
        <v>-78684.1186007009</v>
      </c>
      <c r="O29" s="8" t="n">
        <f aca="false">-115997 + 27.036*H29 + 3.124*H29*LN(H29)</f>
        <v>-60369.0293413814</v>
      </c>
      <c r="P29" s="8" t="n">
        <f aca="false">(-0.0562*(H29^2)) + (128.59*H29)-38275</f>
        <v>35276.405</v>
      </c>
      <c r="Q29" s="8" t="n">
        <f aca="false">-998615+342.43*H29</f>
        <v>-609956.95</v>
      </c>
      <c r="R29" s="8" t="n">
        <f aca="false">Q29+P29</f>
        <v>-574680.545</v>
      </c>
      <c r="S29" s="8" t="n">
        <f aca="false">R29/2</f>
        <v>-287340.2725</v>
      </c>
      <c r="U29" s="8" t="n">
        <f aca="false">-226244+42.46*H29</f>
        <v>-178051.9</v>
      </c>
      <c r="V29" s="8" t="n">
        <f aca="false">(-0.0562*(H29^2))+(374.59*H29)-846564</f>
        <v>-493802.595</v>
      </c>
      <c r="W29" s="8" t="n">
        <f aca="false">V29/2</f>
        <v>-246901.2975</v>
      </c>
      <c r="X29" s="8" t="n">
        <f aca="false">W29-U29</f>
        <v>-68849.3975</v>
      </c>
      <c r="Y29" s="8" t="n">
        <v>368501.303660613</v>
      </c>
      <c r="Z29" s="8" t="n">
        <f aca="false">-8E-020*H29^6+2E-015*H29^5-0.00000000001*H29^4+0.00000006*H29^3-0.0001*H29^2+0.1593*H29^1+165.05*H29</f>
        <v>187458.461977492</v>
      </c>
      <c r="AA29" s="8" t="n">
        <f aca="false">(4*H29*(-18+25/2000*H29)*(1-LN(H29/1895))-H29*-9.16-0.25*Z29)</f>
        <v>-62648.9916690122</v>
      </c>
      <c r="AB29" s="8" t="n">
        <f aca="false">(8*H29*(-1+8/2000*H29)*(1-LN(H29/1895))-H29*-9.16-0.25*Z29)</f>
        <v>12151.3448509242</v>
      </c>
      <c r="AC29" s="8" t="n">
        <f aca="false">(8*$H29*(31.15-15.53/2000*$H29)*(1-LN($H29/1895))-$H29*-9.16-0.25*$Z29)</f>
        <v>270310.877643709</v>
      </c>
      <c r="AE29" s="8" t="n">
        <f aca="false">AP29-$AN29</f>
        <v>-3.66799344548204</v>
      </c>
      <c r="AF29" s="8" t="n">
        <f aca="false">AQ29-$AN29</f>
        <v>4.71335249506688</v>
      </c>
      <c r="AG29" s="8" t="n">
        <f aca="false">AR29-$AN29</f>
        <v>32.0712226967844</v>
      </c>
      <c r="AI29" s="8" t="n">
        <f aca="false">AT29-$AN29</f>
        <v>-4.91272945487637</v>
      </c>
      <c r="AJ29" s="8" t="n">
        <f aca="false">AU29-$AN29</f>
        <v>-2.94180535282103</v>
      </c>
      <c r="AK29" s="8" t="n">
        <f aca="false">AV29-$AN29</f>
        <v>-27.024591501623</v>
      </c>
      <c r="AL29" s="8" t="n">
        <f aca="false">AW29-$AN29</f>
        <v>-3.87051722109832</v>
      </c>
      <c r="AP29" s="8" t="n">
        <f aca="false">1/8.314/$H29*(0.375*68629+0.5*4601)+$AA29/8.314/$H29+LN(1)</f>
        <v>-3.66799344548204</v>
      </c>
      <c r="AQ29" s="8" t="n">
        <f aca="false">1/8.314/$H29*(0.4375*68629+0.5*4601)+$AB29/8.314/$H29+LN(1)</f>
        <v>4.71335249506688</v>
      </c>
      <c r="AR29" s="8" t="n">
        <f aca="false">1/8.314/$H29*(0.4375*68629+0.5*4601)+$AC29/8.314/$H29+LN(1)</f>
        <v>32.0712226967844</v>
      </c>
      <c r="AT29" s="8" t="n">
        <f aca="false">1/8.314/$H29*(0.4375*68629+0.5*4601)+$J29/8.314/$H29+LN(1)</f>
        <v>-4.91272945487637</v>
      </c>
      <c r="AU29" s="8" t="n">
        <f aca="false">1/8.314/$H29*(0.4375*68629+0.5*4601)+$B29/8.314/$H29+LN(1)</f>
        <v>-2.94180535282103</v>
      </c>
      <c r="AV29" s="8" t="n">
        <f aca="false">1/8.314/$H29*(0.4375*68629+0.5*4601)+$S29/8.314/$H29+LN(1)</f>
        <v>-27.024591501623</v>
      </c>
      <c r="AW29" s="8" t="n">
        <f aca="false">1/8.314/$H29*(0.4375*68629+0.5*4601)+$X29/8.314/$H29+LN(1)</f>
        <v>-3.87051722109832</v>
      </c>
    </row>
    <row r="30" customFormat="false" ht="13.8" hidden="false" customHeight="false" outlineLevel="0" collapsed="false">
      <c r="B30" s="8" t="n">
        <f aca="false">$A$2 + $A$3*H30 +$A$4*H30*LN(H30) + $A$5*H30^2 + $A$6*H30^-1 + $A$7*H30^0.5</f>
        <v>-59700.0551207211</v>
      </c>
      <c r="F30" s="8" t="n">
        <f aca="false">$D$2+$D$3/H30-(($D$4/(8.314*LN(10)))*(1-($D$5/H30)-LN(H30/$D$5)))</f>
        <v>3.60164515806023</v>
      </c>
      <c r="G30" s="8" t="n">
        <f aca="false">8.314*LN(10)*F30*H30</f>
        <v>78601.6174847303</v>
      </c>
      <c r="H30" s="15" t="n">
        <v>1140</v>
      </c>
      <c r="J30" s="17" t="n">
        <f aca="false">-G30</f>
        <v>-78601.6174847303</v>
      </c>
      <c r="O30" s="8" t="n">
        <f aca="false">-115997 + 27.036*H30 + 3.124*H30*LN(H30)</f>
        <v>-60108.3178470405</v>
      </c>
      <c r="P30" s="8" t="n">
        <f aca="false">(-0.0562*(H30^2)) + (128.59*H30)-38275</f>
        <v>35280.08</v>
      </c>
      <c r="Q30" s="8" t="n">
        <f aca="false">-998615+342.43*H30</f>
        <v>-608244.8</v>
      </c>
      <c r="R30" s="8" t="n">
        <f aca="false">Q30+P30</f>
        <v>-572964.72</v>
      </c>
      <c r="S30" s="8" t="n">
        <f aca="false">R30/2</f>
        <v>-286482.36</v>
      </c>
      <c r="U30" s="8" t="n">
        <f aca="false">-226244+42.46*H30</f>
        <v>-177839.6</v>
      </c>
      <c r="V30" s="8" t="n">
        <f aca="false">(-0.0562*(H30^2))+(374.59*H30)-846564</f>
        <v>-492568.92</v>
      </c>
      <c r="W30" s="8" t="n">
        <f aca="false">V30/2</f>
        <v>-246284.46</v>
      </c>
      <c r="X30" s="8" t="n">
        <f aca="false">W30-U30</f>
        <v>-68444.86</v>
      </c>
      <c r="Y30" s="8" t="n">
        <v>370483.945915794</v>
      </c>
      <c r="Z30" s="8" t="n">
        <f aca="false">-8E-020*H30^6+2E-015*H30^5-0.00000000001*H30^4+0.00000006*H30^3-0.0001*H30^2+0.1593*H30^1+165.05*H30</f>
        <v>188284.320269755</v>
      </c>
      <c r="AA30" s="8" t="n">
        <f aca="false">(4*H30*(-18+25/2000*H30)*(1-LN(H30/1895))-H30*-9.16-0.25*Z30)</f>
        <v>-62418.7389192273</v>
      </c>
      <c r="AB30" s="8" t="n">
        <f aca="false">(8*H30*(-1+8/2000*H30)*(1-LN(H30/1895))-H30*-9.16-0.25*Z30)</f>
        <v>12338.0450058238</v>
      </c>
      <c r="AC30" s="8" t="n">
        <f aca="false">(8*$H30*(31.15-15.53/2000*$H30)*(1-LN($H30/1895))-$H30*-9.16-0.25*$Z30)</f>
        <v>270072.201677252</v>
      </c>
      <c r="AE30" s="8" t="n">
        <f aca="false">AP30-$AN30</f>
        <v>-3.62761226247286</v>
      </c>
      <c r="AF30" s="8" t="n">
        <f aca="false">AQ30-$AN30</f>
        <v>4.71237824445596</v>
      </c>
      <c r="AG30" s="8" t="n">
        <f aca="false">AR30-$AN30</f>
        <v>31.9053772306754</v>
      </c>
      <c r="AI30" s="8" t="n">
        <f aca="false">AT30-$AN30</f>
        <v>-4.88247787337468</v>
      </c>
      <c r="AJ30" s="8" t="n">
        <f aca="false">AU30-$AN30</f>
        <v>-2.8882130353706</v>
      </c>
      <c r="AK30" s="8" t="n">
        <f aca="false">AV30-$AN30</f>
        <v>-26.8155460141212</v>
      </c>
      <c r="AL30" s="8" t="n">
        <f aca="false">AW30-$AN30</f>
        <v>-3.81085935159043</v>
      </c>
      <c r="AP30" s="8" t="n">
        <f aca="false">1/8.314/$H30*(0.375*68629+0.5*4601)+$AA30/8.314/$H30+LN(1)</f>
        <v>-3.62761226247286</v>
      </c>
      <c r="AQ30" s="8" t="n">
        <f aca="false">1/8.314/$H30*(0.4375*68629+0.5*4601)+$AB30/8.314/$H30+LN(1)</f>
        <v>4.71237824445596</v>
      </c>
      <c r="AR30" s="8" t="n">
        <f aca="false">1/8.314/$H30*(0.4375*68629+0.5*4601)+$AC30/8.314/$H30+LN(1)</f>
        <v>31.9053772306754</v>
      </c>
      <c r="AT30" s="8" t="n">
        <f aca="false">1/8.314/$H30*(0.4375*68629+0.5*4601)+$J30/8.314/$H30+LN(1)</f>
        <v>-4.88247787337468</v>
      </c>
      <c r="AU30" s="8" t="n">
        <f aca="false">1/8.314/$H30*(0.4375*68629+0.5*4601)+$B30/8.314/$H30+LN(1)</f>
        <v>-2.8882130353706</v>
      </c>
      <c r="AV30" s="8" t="n">
        <f aca="false">1/8.314/$H30*(0.4375*68629+0.5*4601)+$S30/8.314/$H30+LN(1)</f>
        <v>-26.8155460141212</v>
      </c>
      <c r="AW30" s="8" t="n">
        <f aca="false">1/8.314/$H30*(0.4375*68629+0.5*4601)+$X30/8.314/$H30+LN(1)</f>
        <v>-3.81085935159043</v>
      </c>
    </row>
    <row r="31" customFormat="false" ht="13.8" hidden="false" customHeight="false" outlineLevel="0" collapsed="false">
      <c r="B31" s="8" t="n">
        <f aca="false">$A$2 + $A$3*H31 +$A$4*H31*LN(H31) + $A$5*H31^2 + $A$6*H31^-1 + $A$7*H31^0.5</f>
        <v>-59315.5916605475</v>
      </c>
      <c r="F31" s="8" t="n">
        <f aca="false">$D$2+$D$3/H31-(($D$4/(8.314*LN(10)))*(1-($D$5/H31)-LN(H31/$D$5)))</f>
        <v>3.58218689756182</v>
      </c>
      <c r="G31" s="8" t="n">
        <f aca="false">8.314*LN(10)*F31*H31</f>
        <v>78519.8455377642</v>
      </c>
      <c r="H31" s="15" t="n">
        <v>1145</v>
      </c>
      <c r="J31" s="17" t="n">
        <f aca="false">-G31</f>
        <v>-78519.8455377642</v>
      </c>
      <c r="O31" s="8" t="n">
        <f aca="false">-115997 + 27.036*H31 + 3.124*H31*LN(H31)</f>
        <v>-59847.537843708</v>
      </c>
      <c r="P31" s="8" t="n">
        <f aca="false">(-0.0562*(H31^2)) + (128.59*H31)-38275</f>
        <v>35280.945</v>
      </c>
      <c r="Q31" s="8" t="n">
        <f aca="false">-998615+342.43*H31</f>
        <v>-606532.65</v>
      </c>
      <c r="R31" s="8" t="n">
        <f aca="false">Q31+P31</f>
        <v>-571251.705</v>
      </c>
      <c r="S31" s="8" t="n">
        <f aca="false">R31/2</f>
        <v>-285625.8525</v>
      </c>
      <c r="U31" s="8" t="n">
        <f aca="false">-226244+42.46*H31</f>
        <v>-177627.3</v>
      </c>
      <c r="V31" s="8" t="n">
        <f aca="false">(-0.0562*(H31^2))+(374.59*H31)-846564</f>
        <v>-491338.055</v>
      </c>
      <c r="W31" s="8" t="n">
        <f aca="false">V31/2</f>
        <v>-245669.0275</v>
      </c>
      <c r="X31" s="8" t="n">
        <f aca="false">W31-U31</f>
        <v>-68041.7275</v>
      </c>
      <c r="Y31" s="8" t="n">
        <v>372466.588170976</v>
      </c>
      <c r="Z31" s="8" t="n">
        <f aca="false">-8E-020*H31^6+2E-015*H31^5-0.00000000001*H31^4+0.00000006*H31^3-0.0001*H31^2+0.1593*H31^1+165.05*H31</f>
        <v>189110.181303424</v>
      </c>
      <c r="AA31" s="8" t="n">
        <f aca="false">(4*H31*(-18+25/2000*H31)*(1-LN(H31/1895))-H31*-9.16-0.25*Z31)</f>
        <v>-62186.8874219152</v>
      </c>
      <c r="AB31" s="8" t="n">
        <f aca="false">(8*H31*(-1+8/2000*H31)*(1-LN(H31/1895))-H31*-9.16-0.25*Z31)</f>
        <v>12524.9330220176</v>
      </c>
      <c r="AC31" s="8" t="n">
        <f aca="false">(8*$H31*(31.15-15.53/2000*$H31)*(1-LN($H31/1895))-$H31*-9.16-0.25*$Z31)</f>
        <v>269828.034650734</v>
      </c>
      <c r="AE31" s="8" t="n">
        <f aca="false">AP31-$AN31</f>
        <v>-3.58741580959513</v>
      </c>
      <c r="AF31" s="8" t="n">
        <f aca="false">AQ31-$AN31</f>
        <v>4.7114322368875</v>
      </c>
      <c r="AG31" s="8" t="n">
        <f aca="false">AR31-$AN31</f>
        <v>31.7404033760841</v>
      </c>
      <c r="AI31" s="8" t="n">
        <f aca="false">AT31-$AN31</f>
        <v>-4.85256709498937</v>
      </c>
      <c r="AJ31" s="8" t="n">
        <f aca="false">AU31-$AN31</f>
        <v>-2.83521394024153</v>
      </c>
      <c r="AK31" s="8" t="n">
        <f aca="false">AV31-$AN31</f>
        <v>-26.6084738427212</v>
      </c>
      <c r="AL31" s="8" t="n">
        <f aca="false">AW31-$AN31</f>
        <v>-3.75187010283071</v>
      </c>
      <c r="AP31" s="8" t="n">
        <f aca="false">1/8.314/$H31*(0.375*68629+0.5*4601)+$AA31/8.314/$H31+LN(1)</f>
        <v>-3.58741580959513</v>
      </c>
      <c r="AQ31" s="8" t="n">
        <f aca="false">1/8.314/$H31*(0.4375*68629+0.5*4601)+$AB31/8.314/$H31+LN(1)</f>
        <v>4.7114322368875</v>
      </c>
      <c r="AR31" s="8" t="n">
        <f aca="false">1/8.314/$H31*(0.4375*68629+0.5*4601)+$AC31/8.314/$H31+LN(1)</f>
        <v>31.7404033760841</v>
      </c>
      <c r="AT31" s="8" t="n">
        <f aca="false">1/8.314/$H31*(0.4375*68629+0.5*4601)+$J31/8.314/$H31+LN(1)</f>
        <v>-4.85256709498937</v>
      </c>
      <c r="AU31" s="8" t="n">
        <f aca="false">1/8.314/$H31*(0.4375*68629+0.5*4601)+$B31/8.314/$H31+LN(1)</f>
        <v>-2.83521394024153</v>
      </c>
      <c r="AV31" s="8" t="n">
        <f aca="false">1/8.314/$H31*(0.4375*68629+0.5*4601)+$S31/8.314/$H31+LN(1)</f>
        <v>-26.6084738427212</v>
      </c>
      <c r="AW31" s="8" t="n">
        <f aca="false">1/8.314/$H31*(0.4375*68629+0.5*4601)+$X31/8.314/$H31+LN(1)</f>
        <v>-3.75187010283071</v>
      </c>
    </row>
    <row r="32" customFormat="false" ht="13.8" hidden="false" customHeight="false" outlineLevel="0" collapsed="false">
      <c r="B32" s="8" t="n">
        <f aca="false">$A$2 + $A$3*H32 +$A$4*H32*LN(H32) + $A$5*H32^2 + $A$6*H32^-1 + $A$7*H32^0.5</f>
        <v>-58932.3138210976</v>
      </c>
      <c r="F32" s="8" t="n">
        <f aca="false">$D$2+$D$3/H32-(($D$4/(8.314*LN(10)))*(1-($D$5/H32)-LN(H32/$D$5)))</f>
        <v>3.56293081578634</v>
      </c>
      <c r="G32" s="8" t="n">
        <f aca="false">8.314*LN(10)*F32*H32</f>
        <v>78438.7995756381</v>
      </c>
      <c r="H32" s="15" t="n">
        <v>1150</v>
      </c>
      <c r="J32" s="17" t="n">
        <f aca="false">-G32</f>
        <v>-78438.7995756381</v>
      </c>
      <c r="O32" s="8" t="n">
        <f aca="false">-115997 + 27.036*H32 + 3.124*H32*LN(H32)</f>
        <v>-59586.6896305518</v>
      </c>
      <c r="P32" s="8" t="n">
        <f aca="false">(-0.0562*(H32^2)) + (128.59*H32)-38275</f>
        <v>35279</v>
      </c>
      <c r="Q32" s="8" t="n">
        <f aca="false">-998615+342.43*H32</f>
        <v>-604820.5</v>
      </c>
      <c r="R32" s="8" t="n">
        <f aca="false">Q32+P32</f>
        <v>-569541.5</v>
      </c>
      <c r="S32" s="8" t="n">
        <f aca="false">R32/2</f>
        <v>-284770.75</v>
      </c>
      <c r="U32" s="8" t="n">
        <f aca="false">-226244+42.46*H32</f>
        <v>-177415</v>
      </c>
      <c r="V32" s="8" t="n">
        <f aca="false">(-0.0562*(H32^2))+(374.59*H32)-846564</f>
        <v>-490110</v>
      </c>
      <c r="W32" s="8" t="n">
        <f aca="false">V32/2</f>
        <v>-245055</v>
      </c>
      <c r="X32" s="8" t="n">
        <f aca="false">W32-U32</f>
        <v>-67640</v>
      </c>
      <c r="Y32" s="8" t="n">
        <v>374449.230426157</v>
      </c>
      <c r="Z32" s="8" t="n">
        <f aca="false">-8E-020*H32^6+2E-015*H32^5-0.00000000001*H32^4+0.00000006*H32^3-0.0001*H32^2+0.1593*H32^1+165.05*H32</f>
        <v>189936.045107014</v>
      </c>
      <c r="AA32" s="8" t="n">
        <f aca="false">(4*H32*(-18+25/2000*H32)*(1-LN(H32/1895))-H32*-9.16-0.25*Z32)</f>
        <v>-61953.4550202087</v>
      </c>
      <c r="AB32" s="8" t="n">
        <f aca="false">(8*H32*(-1+8/2000*H32)*(1-LN(H32/1895))-H32*-9.16-0.25*Z32)</f>
        <v>12712.0011240403</v>
      </c>
      <c r="AC32" s="8" t="n">
        <f aca="false">(8*$H32*(31.15-15.53/2000*$H32)*(1-LN($H32/1895))-$H32*-9.16-0.25*$Z32)</f>
        <v>269578.414014562</v>
      </c>
      <c r="AE32" s="8" t="n">
        <f aca="false">AP32-$AN32</f>
        <v>-3.54740354354715</v>
      </c>
      <c r="AF32" s="8" t="n">
        <f aca="false">AQ32-$AN32</f>
        <v>4.71051329073436</v>
      </c>
      <c r="AG32" s="8" t="n">
        <f aca="false">AR32-$AN32</f>
        <v>31.5762936811206</v>
      </c>
      <c r="AI32" s="8" t="n">
        <f aca="false">AT32-$AN32</f>
        <v>-4.82299234142914</v>
      </c>
      <c r="AJ32" s="8" t="n">
        <f aca="false">AU32-$AN32</f>
        <v>-2.78279971144508</v>
      </c>
      <c r="AK32" s="8" t="n">
        <f aca="false">AV32-$AN32</f>
        <v>-26.4033492485174</v>
      </c>
      <c r="AL32" s="8" t="n">
        <f aca="false">AW32-$AN32</f>
        <v>-3.69354075367897</v>
      </c>
      <c r="AP32" s="8" t="n">
        <f aca="false">1/8.314/$H32*(0.375*68629+0.5*4601)+$AA32/8.314/$H32+LN(1)</f>
        <v>-3.54740354354715</v>
      </c>
      <c r="AQ32" s="8" t="n">
        <f aca="false">1/8.314/$H32*(0.4375*68629+0.5*4601)+$AB32/8.314/$H32+LN(1)</f>
        <v>4.71051329073436</v>
      </c>
      <c r="AR32" s="8" t="n">
        <f aca="false">1/8.314/$H32*(0.4375*68629+0.5*4601)+$AC32/8.314/$H32+LN(1)</f>
        <v>31.5762936811206</v>
      </c>
      <c r="AT32" s="8" t="n">
        <f aca="false">1/8.314/$H32*(0.4375*68629+0.5*4601)+$J32/8.314/$H32+LN(1)</f>
        <v>-4.82299234142914</v>
      </c>
      <c r="AU32" s="8" t="n">
        <f aca="false">1/8.314/$H32*(0.4375*68629+0.5*4601)+$B32/8.314/$H32+LN(1)</f>
        <v>-2.78279971144508</v>
      </c>
      <c r="AV32" s="8" t="n">
        <f aca="false">1/8.314/$H32*(0.4375*68629+0.5*4601)+$S32/8.314/$H32+LN(1)</f>
        <v>-26.4033492485174</v>
      </c>
      <c r="AW32" s="8" t="n">
        <f aca="false">1/8.314/$H32*(0.4375*68629+0.5*4601)+$X32/8.314/$H32+LN(1)</f>
        <v>-3.69354075367897</v>
      </c>
    </row>
    <row r="33" customFormat="false" ht="13.8" hidden="false" customHeight="false" outlineLevel="0" collapsed="false">
      <c r="B33" s="8" t="n">
        <f aca="false">$A$2 + $A$3*H33 +$A$4*H33*LN(H33) + $A$5*H33^2 + $A$6*H33^-1 + $A$7*H33^0.5</f>
        <v>-58550.2157313563</v>
      </c>
      <c r="F33" s="8" t="n">
        <f aca="false">$D$2+$D$3/H33-(($D$4/(8.314*LN(10)))*(1-($D$5/H33)-LN(H33/$D$5)))</f>
        <v>3.54387414427996</v>
      </c>
      <c r="G33" s="8" t="n">
        <f aca="false">8.314*LN(10)*F33*H33</f>
        <v>78358.4764418764</v>
      </c>
      <c r="H33" s="15" t="n">
        <v>1155</v>
      </c>
      <c r="J33" s="17" t="n">
        <f aca="false">-G33</f>
        <v>-78358.4764418764</v>
      </c>
      <c r="O33" s="8" t="n">
        <f aca="false">-115997 + 27.036*H33 + 3.124*H33*LN(H33)</f>
        <v>-59325.7735041381</v>
      </c>
      <c r="P33" s="8" t="n">
        <f aca="false">(-0.0562*(H33^2)) + (128.59*H33)-38275</f>
        <v>35274.245</v>
      </c>
      <c r="Q33" s="8" t="n">
        <f aca="false">-998615+342.43*H33</f>
        <v>-603108.35</v>
      </c>
      <c r="R33" s="8" t="n">
        <f aca="false">Q33+P33</f>
        <v>-567834.105</v>
      </c>
      <c r="S33" s="8" t="n">
        <f aca="false">R33/2</f>
        <v>-283917.0525</v>
      </c>
      <c r="U33" s="8" t="n">
        <f aca="false">-226244+42.46*H33</f>
        <v>-177202.7</v>
      </c>
      <c r="V33" s="8" t="n">
        <f aca="false">(-0.0562*(H33^2))+(374.59*H33)-846564</f>
        <v>-488884.755</v>
      </c>
      <c r="W33" s="8" t="n">
        <f aca="false">V33/2</f>
        <v>-244442.3775</v>
      </c>
      <c r="X33" s="8" t="n">
        <f aca="false">W33-U33</f>
        <v>-67239.6775</v>
      </c>
      <c r="Y33" s="8" t="n">
        <v>376431.872681339</v>
      </c>
      <c r="Z33" s="8" t="n">
        <f aca="false">-8E-020*H33^6+2E-015*H33^5-0.00000000001*H33^4+0.00000006*H33^3-0.0001*H33^2+0.1593*H33^1+165.05*H33</f>
        <v>190761.911709038</v>
      </c>
      <c r="AA33" s="8" t="n">
        <f aca="false">(4*H33*(-18+25/2000*H33)*(1-LN(H33/1895))-H33*-9.16-0.25*Z33)</f>
        <v>-61718.4594496093</v>
      </c>
      <c r="AB33" s="8" t="n">
        <f aca="false">(8*H33*(-1+8/2000*H33)*(1-LN(H33/1895))-H33*-9.16-0.25*Z33)</f>
        <v>12899.2415736001</v>
      </c>
      <c r="AC33" s="8" t="n">
        <f aca="false">(8*$H33*(31.15-15.53/2000*$H33)*(1-LN($H33/1895))-$H33*-9.16-0.25*$Z33)</f>
        <v>269323.376952397</v>
      </c>
      <c r="AE33" s="8" t="n">
        <f aca="false">AP33-$AN33</f>
        <v>-3.50757491922656</v>
      </c>
      <c r="AF33" s="8" t="n">
        <f aca="false">AQ33-$AN33</f>
        <v>4.70962024870167</v>
      </c>
      <c r="AG33" s="8" t="n">
        <f aca="false">AR33-$AN33</f>
        <v>31.4130407951535</v>
      </c>
      <c r="AI33" s="8" t="n">
        <f aca="false">AT33-$AN33</f>
        <v>-4.79374892002707</v>
      </c>
      <c r="AJ33" s="8" t="n">
        <f aca="false">AU33-$AN33</f>
        <v>-2.73096214192056</v>
      </c>
      <c r="AK33" s="8" t="n">
        <f aca="false">AV33-$AN33</f>
        <v>-26.2001469382995</v>
      </c>
      <c r="AL33" s="8" t="n">
        <f aca="false">AW33-$AN33</f>
        <v>-3.63586273401044</v>
      </c>
      <c r="AP33" s="8" t="n">
        <f aca="false">1/8.314/$H33*(0.375*68629+0.5*4601)+$AA33/8.314/$H33+LN(1)</f>
        <v>-3.50757491922656</v>
      </c>
      <c r="AQ33" s="8" t="n">
        <f aca="false">1/8.314/$H33*(0.4375*68629+0.5*4601)+$AB33/8.314/$H33+LN(1)</f>
        <v>4.70962024870167</v>
      </c>
      <c r="AR33" s="8" t="n">
        <f aca="false">1/8.314/$H33*(0.4375*68629+0.5*4601)+$AC33/8.314/$H33+LN(1)</f>
        <v>31.4130407951535</v>
      </c>
      <c r="AT33" s="8" t="n">
        <f aca="false">1/8.314/$H33*(0.4375*68629+0.5*4601)+$J33/8.314/$H33+LN(1)</f>
        <v>-4.79374892002707</v>
      </c>
      <c r="AU33" s="8" t="n">
        <f aca="false">1/8.314/$H33*(0.4375*68629+0.5*4601)+$B33/8.314/$H33+LN(1)</f>
        <v>-2.73096214192056</v>
      </c>
      <c r="AV33" s="8" t="n">
        <f aca="false">1/8.314/$H33*(0.4375*68629+0.5*4601)+$S33/8.314/$H33+LN(1)</f>
        <v>-26.2001469382995</v>
      </c>
      <c r="AW33" s="8" t="n">
        <f aca="false">1/8.314/$H33*(0.4375*68629+0.5*4601)+$X33/8.314/$H33+LN(1)</f>
        <v>-3.63586273401044</v>
      </c>
    </row>
    <row r="34" customFormat="false" ht="13.8" hidden="false" customHeight="false" outlineLevel="0" collapsed="false">
      <c r="B34" s="8" t="n">
        <f aca="false">$A$2 + $A$3*H34 +$A$4*H34*LN(H34) + $A$5*H34^2 + $A$6*H34^-1 + $A$7*H34^0.5</f>
        <v>-58169.2915607976</v>
      </c>
      <c r="F34" s="8" t="n">
        <f aca="false">$D$2+$D$3/H34-(($D$4/(8.314*LN(10)))*(1-($D$5/H34)-LN(H34/$D$5)))</f>
        <v>3.52501416355149</v>
      </c>
      <c r="G34" s="8" t="n">
        <f aca="false">8.314*LN(10)*F34*H34</f>
        <v>78278.8730073323</v>
      </c>
      <c r="H34" s="15" t="n">
        <v>1160</v>
      </c>
      <c r="J34" s="17" t="n">
        <f aca="false">-G34</f>
        <v>-78278.8730073323</v>
      </c>
      <c r="O34" s="8" t="n">
        <f aca="false">-115997 + 27.036*H34 + 3.124*H34*LN(H34)</f>
        <v>-59064.7897584656</v>
      </c>
      <c r="P34" s="8" t="n">
        <f aca="false">(-0.0562*(H34^2)) + (128.59*H34)-38275</f>
        <v>35266.68</v>
      </c>
      <c r="Q34" s="8" t="n">
        <f aca="false">-998615+342.43*H34</f>
        <v>-601396.2</v>
      </c>
      <c r="R34" s="8" t="n">
        <f aca="false">Q34+P34</f>
        <v>-566129.52</v>
      </c>
      <c r="S34" s="8" t="n">
        <f aca="false">R34/2</f>
        <v>-283064.76</v>
      </c>
      <c r="U34" s="8" t="n">
        <f aca="false">-226244+42.46*H34</f>
        <v>-176990.4</v>
      </c>
      <c r="V34" s="8" t="n">
        <f aca="false">(-0.0562*(H34^2))+(374.59*H34)-846564</f>
        <v>-487662.32</v>
      </c>
      <c r="W34" s="8" t="n">
        <f aca="false">V34/2</f>
        <v>-243831.16</v>
      </c>
      <c r="X34" s="8" t="n">
        <f aca="false">W34-U34</f>
        <v>-66840.76</v>
      </c>
      <c r="Y34" s="8" t="n">
        <v>378414.514936521</v>
      </c>
      <c r="Z34" s="8" t="n">
        <f aca="false">-8E-020*H34^6+2E-015*H34^5-0.00000000001*H34^4+0.00000006*H34^3-0.0001*H34^2+0.1593*H34^1+165.05*H34</f>
        <v>191587.781138009</v>
      </c>
      <c r="AA34" s="8" t="n">
        <f aca="false">(4*H34*(-18+25/2000*H34)*(1-LN(H34/1895))-H34*-9.16-0.25*Z34)</f>
        <v>-61481.91833918</v>
      </c>
      <c r="AB34" s="8" t="n">
        <f aca="false">(8*H34*(-1+8/2000*H34)*(1-LN(H34/1895))-H34*-9.16-0.25*Z34)</f>
        <v>13086.6466692273</v>
      </c>
      <c r="AC34" s="8" t="n">
        <f aca="false">(8*$H34*(31.15-15.53/2000*$H34)*(1-LN($H34/1895))-$H34*-9.16-0.25*$Z34)</f>
        <v>269062.960384359</v>
      </c>
      <c r="AE34" s="8" t="n">
        <f aca="false">AP34-$AN34</f>
        <v>-3.46792938989282</v>
      </c>
      <c r="AF34" s="8" t="n">
        <f aca="false">AQ34-$AN34</f>
        <v>4.70875197726595</v>
      </c>
      <c r="AG34" s="8" t="n">
        <f aca="false">AR34-$AN34</f>
        <v>31.2506374669605</v>
      </c>
      <c r="AI34" s="8" t="n">
        <f aca="false">AT34-$AN34</f>
        <v>-4.76483222185805</v>
      </c>
      <c r="AJ34" s="8" t="n">
        <f aca="false">AU34-$AN34</f>
        <v>-2.67969317030659</v>
      </c>
      <c r="AK34" s="8" t="n">
        <f aca="false">AV34-$AN34</f>
        <v>-25.9988420549468</v>
      </c>
      <c r="AL34" s="8" t="n">
        <f aca="false">AW34-$AN34</f>
        <v>-3.5788276214611</v>
      </c>
      <c r="AP34" s="8" t="n">
        <f aca="false">1/8.314/$H34*(0.375*68629+0.5*4601)+$AA34/8.314/$H34+LN(1)</f>
        <v>-3.46792938989282</v>
      </c>
      <c r="AQ34" s="8" t="n">
        <f aca="false">1/8.314/$H34*(0.4375*68629+0.5*4601)+$AB34/8.314/$H34+LN(1)</f>
        <v>4.70875197726595</v>
      </c>
      <c r="AR34" s="8" t="n">
        <f aca="false">1/8.314/$H34*(0.4375*68629+0.5*4601)+$AC34/8.314/$H34+LN(1)</f>
        <v>31.2506374669605</v>
      </c>
      <c r="AT34" s="8" t="n">
        <f aca="false">1/8.314/$H34*(0.4375*68629+0.5*4601)+$J34/8.314/$H34+LN(1)</f>
        <v>-4.76483222185805</v>
      </c>
      <c r="AU34" s="8" t="n">
        <f aca="false">1/8.314/$H34*(0.4375*68629+0.5*4601)+$B34/8.314/$H34+LN(1)</f>
        <v>-2.67969317030659</v>
      </c>
      <c r="AV34" s="8" t="n">
        <f aca="false">1/8.314/$H34*(0.4375*68629+0.5*4601)+$S34/8.314/$H34+LN(1)</f>
        <v>-25.9988420549468</v>
      </c>
      <c r="AW34" s="8" t="n">
        <f aca="false">1/8.314/$H34*(0.4375*68629+0.5*4601)+$X34/8.314/$H34+LN(1)</f>
        <v>-3.5788276214611</v>
      </c>
    </row>
    <row r="35" customFormat="false" ht="13.8" hidden="false" customHeight="false" outlineLevel="0" collapsed="false">
      <c r="B35" s="8" t="n">
        <f aca="false">$A$2 + $A$3*H35 +$A$4*H35*LN(H35) + $A$5*H35^2 + $A$6*H35^-1 + $A$7*H35^0.5</f>
        <v>-57789.5355191941</v>
      </c>
      <c r="F35" s="8" t="n">
        <f aca="false">$D$2+$D$3/H35-(($D$4/(8.314*LN(10)))*(1-($D$5/H35)-LN(H35/$D$5)))</f>
        <v>3.5063482020058</v>
      </c>
      <c r="G35" s="8" t="n">
        <f aca="false">8.314*LN(10)*F35*H35</f>
        <v>78199.9861698347</v>
      </c>
      <c r="H35" s="15" t="n">
        <v>1165</v>
      </c>
      <c r="J35" s="17" t="n">
        <f aca="false">-G35</f>
        <v>-78199.9861698347</v>
      </c>
      <c r="O35" s="8" t="n">
        <f aca="false">-115997 + 27.036*H35 + 3.124*H35*LN(H35)</f>
        <v>-58803.7386849984</v>
      </c>
      <c r="P35" s="8" t="n">
        <f aca="false">(-0.0562*(H35^2)) + (128.59*H35)-38275</f>
        <v>35256.305</v>
      </c>
      <c r="Q35" s="8" t="n">
        <f aca="false">-998615+342.43*H35</f>
        <v>-599684.05</v>
      </c>
      <c r="R35" s="8" t="n">
        <f aca="false">Q35+P35</f>
        <v>-564427.745</v>
      </c>
      <c r="S35" s="8" t="n">
        <f aca="false">R35/2</f>
        <v>-282213.8725</v>
      </c>
      <c r="U35" s="8" t="n">
        <f aca="false">-226244+42.46*H35</f>
        <v>-176778.1</v>
      </c>
      <c r="V35" s="8" t="n">
        <f aca="false">(-0.0562*(H35^2))+(374.59*H35)-846564</f>
        <v>-486442.695</v>
      </c>
      <c r="W35" s="8" t="n">
        <f aca="false">V35/2</f>
        <v>-243221.3475</v>
      </c>
      <c r="X35" s="8" t="n">
        <f aca="false">W35-U35</f>
        <v>-66443.2475</v>
      </c>
      <c r="Y35" s="8" t="n">
        <v>380397.157191702</v>
      </c>
      <c r="Z35" s="8" t="n">
        <f aca="false">-8E-020*H35^6+2E-015*H35^5-0.00000000001*H35^4+0.00000006*H35^3-0.0001*H35^2+0.1593*H35^1+165.05*H35</f>
        <v>192413.653422438</v>
      </c>
      <c r="AA35" s="8" t="n">
        <f aca="false">(4*H35*(-18+25/2000*H35)*(1-LN(H35/1895))-H35*-9.16-0.25*Z35)</f>
        <v>-61243.8492127181</v>
      </c>
      <c r="AB35" s="8" t="n">
        <f aca="false">(8*H35*(-1+8/2000*H35)*(1-LN(H35/1895))-H35*-9.16-0.25*Z35)</f>
        <v>13274.2087459278</v>
      </c>
      <c r="AC35" s="8" t="n">
        <f aca="false">(8*$H35*(31.15-15.53/2000*$H35)*(1-LN($H35/1895))-$H35*-9.16-0.25*$Z35)</f>
        <v>268797.200970185</v>
      </c>
      <c r="AE35" s="8" t="n">
        <f aca="false">AP35-$AN35</f>
        <v>-3.4284664073235</v>
      </c>
      <c r="AF35" s="8" t="n">
        <f aca="false">AQ35-$AN35</f>
        <v>4.7079073661292</v>
      </c>
      <c r="AG35" s="8" t="n">
        <f aca="false">AR35-$AN35</f>
        <v>31.0890765429205</v>
      </c>
      <c r="AI35" s="8" t="n">
        <f aca="false">AT35-$AN35</f>
        <v>-4.73623771990517</v>
      </c>
      <c r="AJ35" s="8" t="n">
        <f aca="false">AU35-$AN35</f>
        <v>-2.62898487779485</v>
      </c>
      <c r="AK35" s="8" t="n">
        <f aca="false">AV35-$AN35</f>
        <v>-25.7994101680706</v>
      </c>
      <c r="AL35" s="8" t="n">
        <f aca="false">AW35-$AN35</f>
        <v>-3.52242713825689</v>
      </c>
      <c r="AP35" s="8" t="n">
        <f aca="false">1/8.314/$H35*(0.375*68629+0.5*4601)+$AA35/8.314/$H35+LN(1)</f>
        <v>-3.4284664073235</v>
      </c>
      <c r="AQ35" s="8" t="n">
        <f aca="false">1/8.314/$H35*(0.4375*68629+0.5*4601)+$AB35/8.314/$H35+LN(1)</f>
        <v>4.7079073661292</v>
      </c>
      <c r="AR35" s="8" t="n">
        <f aca="false">1/8.314/$H35*(0.4375*68629+0.5*4601)+$AC35/8.314/$H35+LN(1)</f>
        <v>31.0890765429205</v>
      </c>
      <c r="AT35" s="8" t="n">
        <f aca="false">1/8.314/$H35*(0.4375*68629+0.5*4601)+$J35/8.314/$H35+LN(1)</f>
        <v>-4.73623771990517</v>
      </c>
      <c r="AU35" s="8" t="n">
        <f aca="false">1/8.314/$H35*(0.4375*68629+0.5*4601)+$B35/8.314/$H35+LN(1)</f>
        <v>-2.62898487779485</v>
      </c>
      <c r="AV35" s="8" t="n">
        <f aca="false">1/8.314/$H35*(0.4375*68629+0.5*4601)+$S35/8.314/$H35+LN(1)</f>
        <v>-25.7994101680706</v>
      </c>
      <c r="AW35" s="8" t="n">
        <f aca="false">1/8.314/$H35*(0.4375*68629+0.5*4601)+$X35/8.314/$H35+LN(1)</f>
        <v>-3.52242713825689</v>
      </c>
    </row>
    <row r="36" customFormat="false" ht="13.8" hidden="false" customHeight="false" outlineLevel="0" collapsed="false">
      <c r="B36" s="8" t="n">
        <f aca="false">$A$2 + $A$3*H36 +$A$4*H36*LN(H36) + $A$5*H36^2 + $A$6*H36^-1 + $A$7*H36^0.5</f>
        <v>-57410.9418564198</v>
      </c>
      <c r="F36" s="8" t="n">
        <f aca="false">$D$2+$D$3/H36-(($D$4/(8.314*LN(10)))*(1-($D$5/H36)-LN(H36/$D$5)))</f>
        <v>3.48787363490494</v>
      </c>
      <c r="G36" s="8" t="n">
        <f aca="false">8.314*LN(10)*F36*H36</f>
        <v>78121.8128538409</v>
      </c>
      <c r="H36" s="15" t="n">
        <v>1170</v>
      </c>
      <c r="J36" s="17" t="n">
        <f aca="false">-G36</f>
        <v>-78121.8128538409</v>
      </c>
      <c r="O36" s="8" t="n">
        <f aca="false">-115997 + 27.036*H36 + 3.124*H36*LN(H36)</f>
        <v>-58542.6205726987</v>
      </c>
      <c r="P36" s="8" t="n">
        <f aca="false">(-0.0562*(H36^2)) + (128.59*H36)-38275</f>
        <v>35243.12</v>
      </c>
      <c r="Q36" s="8" t="n">
        <f aca="false">-998615+342.43*H36</f>
        <v>-597971.9</v>
      </c>
      <c r="R36" s="8" t="n">
        <f aca="false">Q36+P36</f>
        <v>-562728.78</v>
      </c>
      <c r="S36" s="8" t="n">
        <f aca="false">R36/2</f>
        <v>-281364.39</v>
      </c>
      <c r="U36" s="8" t="n">
        <f aca="false">-226244+42.46*H36</f>
        <v>-176565.8</v>
      </c>
      <c r="V36" s="8" t="n">
        <f aca="false">(-0.0562*(H36^2))+(374.59*H36)-846564</f>
        <v>-485225.88</v>
      </c>
      <c r="W36" s="8" t="n">
        <f aca="false">V36/2</f>
        <v>-242612.94</v>
      </c>
      <c r="X36" s="8" t="n">
        <f aca="false">W36-U36</f>
        <v>-66047.14</v>
      </c>
      <c r="Y36" s="8" t="n">
        <v>382379.799446884</v>
      </c>
      <c r="Z36" s="8" t="n">
        <f aca="false">-8E-020*H36^6+2E-015*H36^5-0.00000000001*H36^4+0.00000006*H36^3-0.0001*H36^2+0.1593*H36^1+165.05*H36</f>
        <v>193239.528590835</v>
      </c>
      <c r="AA36" s="8" t="n">
        <f aca="false">(4*H36*(-18+25/2000*H36)*(1-LN(H36/1895))-H36*-9.16-0.25*Z36)</f>
        <v>-61004.2694899108</v>
      </c>
      <c r="AB36" s="8" t="n">
        <f aca="false">(8*H36*(-1+8/2000*H36)*(1-LN(H36/1895))-H36*-9.16-0.25*Z36)</f>
        <v>13461.9201748414</v>
      </c>
      <c r="AC36" s="8" t="n">
        <f aca="false">(8*$H36*(31.15-15.53/2000*$H36)*(1-LN($H36/1895))-$H36*-9.16-0.25*$Z36)</f>
        <v>268526.135112333</v>
      </c>
      <c r="AE36" s="8" t="n">
        <f aca="false">AP36-$AN36</f>
        <v>-3.38918542196468</v>
      </c>
      <c r="AF36" s="8" t="n">
        <f aca="false">AQ36-$AN36</f>
        <v>4.70708532768756</v>
      </c>
      <c r="AG36" s="8" t="n">
        <f aca="false">AR36-$AN36</f>
        <v>30.9283509652479</v>
      </c>
      <c r="AI36" s="8" t="n">
        <f aca="false">AT36-$AN36</f>
        <v>-4.70796096727391</v>
      </c>
      <c r="AJ36" s="8" t="n">
        <f aca="false">AU36-$AN36</f>
        <v>-2.57882948506379</v>
      </c>
      <c r="AK36" s="8" t="n">
        <f aca="false">AV36-$AN36</f>
        <v>-25.6018272648956</v>
      </c>
      <c r="AL36" s="8" t="n">
        <f aca="false">AW36-$AN36</f>
        <v>-3.46665314812416</v>
      </c>
      <c r="AP36" s="8" t="n">
        <f aca="false">1/8.314/$H36*(0.375*68629+0.5*4601)+$AA36/8.314/$H36+LN(1)</f>
        <v>-3.38918542196468</v>
      </c>
      <c r="AQ36" s="8" t="n">
        <f aca="false">1/8.314/$H36*(0.4375*68629+0.5*4601)+$AB36/8.314/$H36+LN(1)</f>
        <v>4.70708532768756</v>
      </c>
      <c r="AR36" s="8" t="n">
        <f aca="false">1/8.314/$H36*(0.4375*68629+0.5*4601)+$AC36/8.314/$H36+LN(1)</f>
        <v>30.9283509652479</v>
      </c>
      <c r="AT36" s="8" t="n">
        <f aca="false">1/8.314/$H36*(0.4375*68629+0.5*4601)+$J36/8.314/$H36+LN(1)</f>
        <v>-4.70796096727391</v>
      </c>
      <c r="AU36" s="8" t="n">
        <f aca="false">1/8.314/$H36*(0.4375*68629+0.5*4601)+$B36/8.314/$H36+LN(1)</f>
        <v>-2.57882948506379</v>
      </c>
      <c r="AV36" s="8" t="n">
        <f aca="false">1/8.314/$H36*(0.4375*68629+0.5*4601)+$S36/8.314/$H36+LN(1)</f>
        <v>-25.6018272648956</v>
      </c>
      <c r="AW36" s="8" t="n">
        <f aca="false">1/8.314/$H36*(0.4375*68629+0.5*4601)+$X36/8.314/$H36+LN(1)</f>
        <v>-3.46665314812416</v>
      </c>
    </row>
    <row r="37" customFormat="false" ht="13.8" hidden="false" customHeight="false" outlineLevel="0" collapsed="false">
      <c r="B37" s="8" t="n">
        <f aca="false">$A$2 + $A$3*H37 +$A$4*H37*LN(H37) + $A$5*H37^2 + $A$6*H37^-1 + $A$7*H37^0.5</f>
        <v>-57033.5048622502</v>
      </c>
      <c r="F37" s="8" t="n">
        <f aca="false">$D$2+$D$3/H37-(($D$4/(8.314*LN(10)))*(1-($D$5/H37)-LN(H37/$D$5)))</f>
        <v>3.46958788335597</v>
      </c>
      <c r="G37" s="8" t="n">
        <f aca="false">8.314*LN(10)*F37*H37</f>
        <v>78044.3500100952</v>
      </c>
      <c r="H37" s="15" t="n">
        <v>1175</v>
      </c>
      <c r="J37" s="17" t="n">
        <f aca="false">-G37</f>
        <v>-78044.3500100952</v>
      </c>
      <c r="O37" s="8" t="n">
        <f aca="false">-115997 + 27.036*H37 + 3.124*H37*LN(H37)</f>
        <v>-58281.4357080592</v>
      </c>
      <c r="P37" s="8" t="n">
        <f aca="false">(-0.0562*(H37^2)) + (128.59*H37)-38275</f>
        <v>35227.125</v>
      </c>
      <c r="Q37" s="8" t="n">
        <f aca="false">-998615+342.43*H37</f>
        <v>-596259.75</v>
      </c>
      <c r="R37" s="8" t="n">
        <f aca="false">Q37+P37</f>
        <v>-561032.625</v>
      </c>
      <c r="S37" s="8" t="n">
        <f aca="false">R37/2</f>
        <v>-280516.3125</v>
      </c>
      <c r="U37" s="8" t="n">
        <f aca="false">-226244+42.46*H37</f>
        <v>-176353.5</v>
      </c>
      <c r="V37" s="8" t="n">
        <f aca="false">(-0.0562*(H37^2))+(374.59*H37)-846564</f>
        <v>-484011.875</v>
      </c>
      <c r="W37" s="8" t="n">
        <f aca="false">V37/2</f>
        <v>-242005.9375</v>
      </c>
      <c r="X37" s="8" t="n">
        <f aca="false">W37-U37</f>
        <v>-65652.4375</v>
      </c>
      <c r="Y37" s="8" t="n">
        <v>384362.441702065</v>
      </c>
      <c r="Z37" s="8" t="n">
        <f aca="false">-8E-020*H37^6+2E-015*H37^5-0.00000000001*H37^4+0.00000006*H37^3-0.0001*H37^2+0.1593*H37^1+165.05*H37</f>
        <v>194065.406671712</v>
      </c>
      <c r="AA37" s="8" t="n">
        <f aca="false">(4*H37*(-18+25/2000*H37)*(1-LN(H37/1895))-H37*-9.16-0.25*Z37)</f>
        <v>-60763.1964874732</v>
      </c>
      <c r="AB37" s="8" t="n">
        <f aca="false">(8*H37*(-1+8/2000*H37)*(1-LN(H37/1895))-H37*-9.16-0.25*Z37)</f>
        <v>13649.7733629049</v>
      </c>
      <c r="AC37" s="8" t="n">
        <f aca="false">(8*$H37*(31.15-15.53/2000*$H37)*(1-LN($H37/1895))-$H37*-9.16-0.25*$Z37)</f>
        <v>268249.798959033</v>
      </c>
      <c r="AE37" s="8" t="n">
        <f aca="false">AP37-$AN37</f>
        <v>-3.35008588307578</v>
      </c>
      <c r="AF37" s="8" t="n">
        <f aca="false">AQ37-$AN37</f>
        <v>4.70628479651394</v>
      </c>
      <c r="AG37" s="8" t="n">
        <f aca="false">AR37-$AN37</f>
        <v>30.7684537702653</v>
      </c>
      <c r="AI37" s="8" t="n">
        <f aca="false">AT37-$AN37</f>
        <v>-4.67999759545245</v>
      </c>
      <c r="AJ37" s="8" t="n">
        <f aca="false">AU37-$AN37</f>
        <v>-2.52921934929037</v>
      </c>
      <c r="AK37" s="8" t="n">
        <f aca="false">AV37-$AN37</f>
        <v>-25.4060697413745</v>
      </c>
      <c r="AL37" s="8" t="n">
        <f aca="false">AW37-$AN37</f>
        <v>-3.41149765327901</v>
      </c>
      <c r="AP37" s="8" t="n">
        <f aca="false">1/8.314/$H37*(0.375*68629+0.5*4601)+$AA37/8.314/$H37+LN(1)</f>
        <v>-3.35008588307578</v>
      </c>
      <c r="AQ37" s="8" t="n">
        <f aca="false">1/8.314/$H37*(0.4375*68629+0.5*4601)+$AB37/8.314/$H37+LN(1)</f>
        <v>4.70628479651394</v>
      </c>
      <c r="AR37" s="8" t="n">
        <f aca="false">1/8.314/$H37*(0.4375*68629+0.5*4601)+$AC37/8.314/$H37+LN(1)</f>
        <v>30.7684537702653</v>
      </c>
      <c r="AT37" s="8" t="n">
        <f aca="false">1/8.314/$H37*(0.4375*68629+0.5*4601)+$J37/8.314/$H37+LN(1)</f>
        <v>-4.67999759545245</v>
      </c>
      <c r="AU37" s="8" t="n">
        <f aca="false">1/8.314/$H37*(0.4375*68629+0.5*4601)+$B37/8.314/$H37+LN(1)</f>
        <v>-2.52921934929037</v>
      </c>
      <c r="AV37" s="8" t="n">
        <f aca="false">1/8.314/$H37*(0.4375*68629+0.5*4601)+$S37/8.314/$H37+LN(1)</f>
        <v>-25.4060697413745</v>
      </c>
      <c r="AW37" s="8" t="n">
        <f aca="false">1/8.314/$H37*(0.4375*68629+0.5*4601)+$X37/8.314/$H37+LN(1)</f>
        <v>-3.41149765327901</v>
      </c>
    </row>
    <row r="38" customFormat="false" ht="13.8" hidden="false" customHeight="false" outlineLevel="0" collapsed="false">
      <c r="B38" s="8" t="n">
        <f aca="false">$A$2 + $A$3*H38 +$A$4*H38*LN(H38) + $A$5*H38^2 + $A$6*H38^-1 + $A$7*H38^0.5</f>
        <v>-56657.218866155</v>
      </c>
      <c r="F38" s="8" t="n">
        <f aca="false">$D$2+$D$3/H38-(($D$4/(8.314*LN(10)))*(1-($D$5/H38)-LN(H38/$D$5)))</f>
        <v>3.45148841332482</v>
      </c>
      <c r="G38" s="8" t="n">
        <f aca="false">8.314*LN(10)*F38*H38</f>
        <v>77967.594615293</v>
      </c>
      <c r="H38" s="15" t="n">
        <v>1180</v>
      </c>
      <c r="J38" s="17" t="n">
        <f aca="false">-G38</f>
        <v>-77967.594615293</v>
      </c>
      <c r="O38" s="8" t="n">
        <f aca="false">-115997 + 27.036*H38 + 3.124*H38*LN(H38)</f>
        <v>-58020.1843751339</v>
      </c>
      <c r="P38" s="8" t="n">
        <f aca="false">(-0.0562*(H38^2)) + (128.59*H38)-38275</f>
        <v>35208.32</v>
      </c>
      <c r="Q38" s="8" t="n">
        <f aca="false">-998615+342.43*H38</f>
        <v>-594547.6</v>
      </c>
      <c r="R38" s="8" t="n">
        <f aca="false">Q38+P38</f>
        <v>-559339.28</v>
      </c>
      <c r="S38" s="8" t="n">
        <f aca="false">R38/2</f>
        <v>-279669.64</v>
      </c>
      <c r="U38" s="8" t="n">
        <f aca="false">-226244+42.46*H38</f>
        <v>-176141.2</v>
      </c>
      <c r="V38" s="8" t="n">
        <f aca="false">(-0.0562*(H38^2))+(374.59*H38)-846564</f>
        <v>-482800.68</v>
      </c>
      <c r="W38" s="8" t="n">
        <f aca="false">V38/2</f>
        <v>-241400.34</v>
      </c>
      <c r="X38" s="8" t="n">
        <f aca="false">W38-U38</f>
        <v>-65259.14</v>
      </c>
      <c r="Y38" s="8" t="n">
        <v>386345.083957247</v>
      </c>
      <c r="Z38" s="8" t="n">
        <f aca="false">-8E-020*H38^6+2E-015*H38^5-0.00000000001*H38^4+0.00000006*H38^3-0.0001*H38^2+0.1593*H38^1+165.05*H38</f>
        <v>194891.287693581</v>
      </c>
      <c r="AA38" s="8" t="n">
        <f aca="false">(4*H38*(-18+25/2000*H38)*(1-LN(H38/1895))-H38*-9.16-0.25*Z38)</f>
        <v>-60520.6474202668</v>
      </c>
      <c r="AB38" s="8" t="n">
        <f aca="false">(8*H38*(-1+8/2000*H38)*(1-LN(H38/1895))-H38*-9.16-0.25*Z38)</f>
        <v>13837.7607525199</v>
      </c>
      <c r="AC38" s="8" t="n">
        <f aca="false">(8*$H38*(31.15-15.53/2000*$H38)*(1-LN($H38/1895))-$H38*-9.16-0.25*$Z38)</f>
        <v>267968.22840729</v>
      </c>
      <c r="AE38" s="8" t="n">
        <f aca="false">AP38-$AN38</f>
        <v>-3.31116723886877</v>
      </c>
      <c r="AF38" s="8" t="n">
        <f aca="false">AQ38-$AN38</f>
        <v>4.70550472885432</v>
      </c>
      <c r="AG38" s="8" t="n">
        <f aca="false">AR38-$AN38</f>
        <v>30.6093780867161</v>
      </c>
      <c r="AI38" s="8" t="n">
        <f aca="false">AT38-$AN38</f>
        <v>-4.65234331261676</v>
      </c>
      <c r="AJ38" s="8" t="n">
        <f aca="false">AU38-$AN38</f>
        <v>-2.48014696123702</v>
      </c>
      <c r="AK38" s="8" t="n">
        <f aca="false">AV38-$AN38</f>
        <v>-25.2121143935286</v>
      </c>
      <c r="AL38" s="8" t="n">
        <f aca="false">AW38-$AN38</f>
        <v>-3.35695279149321</v>
      </c>
      <c r="AP38" s="8" t="n">
        <f aca="false">1/8.314/$H38*(0.375*68629+0.5*4601)+$AA38/8.314/$H38+LN(1)</f>
        <v>-3.31116723886877</v>
      </c>
      <c r="AQ38" s="8" t="n">
        <f aca="false">1/8.314/$H38*(0.4375*68629+0.5*4601)+$AB38/8.314/$H38+LN(1)</f>
        <v>4.70550472885432</v>
      </c>
      <c r="AR38" s="8" t="n">
        <f aca="false">1/8.314/$H38*(0.4375*68629+0.5*4601)+$AC38/8.314/$H38+LN(1)</f>
        <v>30.6093780867161</v>
      </c>
      <c r="AT38" s="8" t="n">
        <f aca="false">1/8.314/$H38*(0.4375*68629+0.5*4601)+$J38/8.314/$H38+LN(1)</f>
        <v>-4.65234331261676</v>
      </c>
      <c r="AU38" s="8" t="n">
        <f aca="false">1/8.314/$H38*(0.4375*68629+0.5*4601)+$B38/8.314/$H38+LN(1)</f>
        <v>-2.48014696123702</v>
      </c>
      <c r="AV38" s="8" t="n">
        <f aca="false">1/8.314/$H38*(0.4375*68629+0.5*4601)+$S38/8.314/$H38+LN(1)</f>
        <v>-25.2121143935286</v>
      </c>
      <c r="AW38" s="8" t="n">
        <f aca="false">1/8.314/$H38*(0.4375*68629+0.5*4601)+$X38/8.314/$H38+LN(1)</f>
        <v>-3.35695279149321</v>
      </c>
    </row>
    <row r="39" customFormat="false" ht="13.8" hidden="false" customHeight="false" outlineLevel="0" collapsed="false">
      <c r="B39" s="8" t="n">
        <f aca="false">$A$2 + $A$3*H39 +$A$4*H39*LN(H39) + $A$5*H39^2 + $A$6*H39^-1 + $A$7*H39^0.5</f>
        <v>-56282.0782370881</v>
      </c>
      <c r="F39" s="8" t="n">
        <f aca="false">$D$2+$D$3/H39-(($D$4/(8.314*LN(10)))*(1-($D$5/H39)-LN(H39/$D$5)))</f>
        <v>3.43357273467536</v>
      </c>
      <c r="G39" s="8" t="n">
        <f aca="false">8.314*LN(10)*F39*H39</f>
        <v>77891.5436717514</v>
      </c>
      <c r="H39" s="15" t="n">
        <v>1185</v>
      </c>
      <c r="J39" s="17" t="n">
        <f aca="false">-G39</f>
        <v>-77891.5436717514</v>
      </c>
      <c r="O39" s="8" t="n">
        <f aca="false">-115997 + 27.036*H39 + 3.124*H39*LN(H39)</f>
        <v>-57758.8668555699</v>
      </c>
      <c r="P39" s="8" t="n">
        <f aca="false">(-0.0562*(H39^2)) + (128.59*H39)-38275</f>
        <v>35186.705</v>
      </c>
      <c r="Q39" s="8" t="n">
        <f aca="false">-998615+342.43*H39</f>
        <v>-592835.45</v>
      </c>
      <c r="R39" s="8" t="n">
        <f aca="false">Q39+P39</f>
        <v>-557648.745</v>
      </c>
      <c r="S39" s="8" t="n">
        <f aca="false">R39/2</f>
        <v>-278824.3725</v>
      </c>
      <c r="U39" s="8" t="n">
        <f aca="false">-226244+42.46*H39</f>
        <v>-175928.9</v>
      </c>
      <c r="V39" s="8" t="n">
        <f aca="false">(-0.0562*(H39^2))+(374.59*H39)-846564</f>
        <v>-481592.295</v>
      </c>
      <c r="W39" s="8" t="n">
        <f aca="false">V39/2</f>
        <v>-240796.1475</v>
      </c>
      <c r="X39" s="8" t="n">
        <f aca="false">W39-U39</f>
        <v>-64867.2475</v>
      </c>
      <c r="Y39" s="8" t="n">
        <v>388327.726212428</v>
      </c>
      <c r="Z39" s="8" t="n">
        <f aca="false">-8E-020*H39^6+2E-015*H39^5-0.00000000001*H39^4+0.00000006*H39^3-0.0001*H39^2+0.1593*H39^1+165.05*H39</f>
        <v>195717.171684956</v>
      </c>
      <c r="AA39" s="8" t="n">
        <f aca="false">(4*H39*(-18+25/2000*H39)*(1-LN(H39/1895))-H39*-9.16-0.25*Z39)</f>
        <v>-60276.6394024027</v>
      </c>
      <c r="AB39" s="8" t="n">
        <f aca="false">(8*H39*(-1+8/2000*H39)*(1-LN(H39/1895))-H39*-9.16-0.25*Z39)</f>
        <v>14025.8748212252</v>
      </c>
      <c r="AC39" s="8" t="n">
        <f aca="false">(8*$H39*(31.15-15.53/2000*$H39)*(1-LN($H39/1895))-$H39*-9.16-0.25*$Z39)</f>
        <v>267681.459105841</v>
      </c>
      <c r="AE39" s="8" t="n">
        <f aca="false">AP39-$AN39</f>
        <v>-3.27242893664214</v>
      </c>
      <c r="AF39" s="8" t="n">
        <f aca="false">AQ39-$AN39</f>
        <v>4.70474410213723</v>
      </c>
      <c r="AG39" s="8" t="n">
        <f aca="false">AR39-$AN39</f>
        <v>30.4511171341148</v>
      </c>
      <c r="AI39" s="8" t="n">
        <f aca="false">AT39-$AN39</f>
        <v>-4.62499390197931</v>
      </c>
      <c r="AJ39" s="8" t="n">
        <f aca="false">AU39-$AN39</f>
        <v>-2.43160494241203</v>
      </c>
      <c r="AK39" s="8" t="n">
        <f aca="false">AV39-$AN39</f>
        <v>-25.0199384090076</v>
      </c>
      <c r="AL39" s="8" t="n">
        <f aca="false">AW39-$AN39</f>
        <v>-3.30301083323437</v>
      </c>
      <c r="AP39" s="8" t="n">
        <f aca="false">1/8.314/$H39*(0.375*68629+0.5*4601)+$AA39/8.314/$H39+LN(1)</f>
        <v>-3.27242893664214</v>
      </c>
      <c r="AQ39" s="8" t="n">
        <f aca="false">1/8.314/$H39*(0.4375*68629+0.5*4601)+$AB39/8.314/$H39+LN(1)</f>
        <v>4.70474410213723</v>
      </c>
      <c r="AR39" s="8" t="n">
        <f aca="false">1/8.314/$H39*(0.4375*68629+0.5*4601)+$AC39/8.314/$H39+LN(1)</f>
        <v>30.4511171341148</v>
      </c>
      <c r="AT39" s="8" t="n">
        <f aca="false">1/8.314/$H39*(0.4375*68629+0.5*4601)+$J39/8.314/$H39+LN(1)</f>
        <v>-4.62499390197931</v>
      </c>
      <c r="AU39" s="8" t="n">
        <f aca="false">1/8.314/$H39*(0.4375*68629+0.5*4601)+$B39/8.314/$H39+LN(1)</f>
        <v>-2.43160494241203</v>
      </c>
      <c r="AV39" s="8" t="n">
        <f aca="false">1/8.314/$H39*(0.4375*68629+0.5*4601)+$S39/8.314/$H39+LN(1)</f>
        <v>-25.0199384090076</v>
      </c>
      <c r="AW39" s="8" t="n">
        <f aca="false">1/8.314/$H39*(0.4375*68629+0.5*4601)+$X39/8.314/$H39+LN(1)</f>
        <v>-3.30301083323437</v>
      </c>
    </row>
    <row r="40" customFormat="false" ht="13.8" hidden="false" customHeight="false" outlineLevel="0" collapsed="false">
      <c r="B40" s="8" t="n">
        <f aca="false">$A$2 + $A$3*H40 +$A$4*H40*LN(H40) + $A$5*H40^2 + $A$6*H40^-1 + $A$7*H40^0.5</f>
        <v>-55908.0773832729</v>
      </c>
      <c r="F40" s="8" t="n">
        <f aca="false">$D$2+$D$3/H40-(($D$4/(8.314*LN(10)))*(1-($D$5/H40)-LN(H40/$D$5)))</f>
        <v>3.41583840023294</v>
      </c>
      <c r="G40" s="8" t="n">
        <f aca="false">8.314*LN(10)*F40*H40</f>
        <v>77816.1942070845</v>
      </c>
      <c r="H40" s="15" t="n">
        <v>1190</v>
      </c>
      <c r="J40" s="17" t="n">
        <f aca="false">-G40</f>
        <v>-77816.1942070845</v>
      </c>
      <c r="O40" s="8" t="n">
        <f aca="false">-115997 + 27.036*H40 + 3.124*H40*LN(H40)</f>
        <v>-57497.4834286374</v>
      </c>
      <c r="P40" s="8" t="n">
        <f aca="false">(-0.0562*(H40^2)) + (128.59*H40)-38275</f>
        <v>35162.28</v>
      </c>
      <c r="Q40" s="8" t="n">
        <f aca="false">-998615+342.43*H40</f>
        <v>-591123.3</v>
      </c>
      <c r="R40" s="8" t="n">
        <f aca="false">Q40+P40</f>
        <v>-555961.02</v>
      </c>
      <c r="S40" s="8" t="n">
        <f aca="false">R40/2</f>
        <v>-277980.51</v>
      </c>
      <c r="U40" s="8" t="n">
        <f aca="false">-226244+42.46*H40</f>
        <v>-175716.6</v>
      </c>
      <c r="V40" s="8" t="n">
        <f aca="false">(-0.0562*(H40^2))+(374.59*H40)-846564</f>
        <v>-480386.72</v>
      </c>
      <c r="W40" s="8" t="n">
        <f aca="false">V40/2</f>
        <v>-240193.36</v>
      </c>
      <c r="X40" s="8" t="n">
        <f aca="false">W40-U40</f>
        <v>-64476.76</v>
      </c>
      <c r="Y40" s="8" t="n">
        <v>390310.36846761</v>
      </c>
      <c r="Z40" s="8" t="n">
        <f aca="false">-8E-020*H40^6+2E-015*H40^5-0.00000000001*H40^4+0.00000006*H40^3-0.0001*H40^2+0.1593*H40^1+165.05*H40</f>
        <v>196543.058674351</v>
      </c>
      <c r="AA40" s="8" t="n">
        <f aca="false">(4*H40*(-18+25/2000*H40)*(1-LN(H40/1895))-H40*-9.16-0.25*Z40)</f>
        <v>-60031.1894483257</v>
      </c>
      <c r="AB40" s="8" t="n">
        <f aca="false">(8*H40*(-1+8/2000*H40)*(1-LN(H40/1895))-H40*-9.16-0.25*Z40)</f>
        <v>14214.1080813735</v>
      </c>
      <c r="AC40" s="8" t="n">
        <f aca="false">(8*$H40*(31.15-15.53/2000*$H40)*(1-LN($H40/1895))-$H40*-9.16-0.25*$Z40)</f>
        <v>267389.526458058</v>
      </c>
      <c r="AE40" s="8" t="n">
        <f aca="false">AP40-$AN40</f>
        <v>-3.23387042290979</v>
      </c>
      <c r="AF40" s="8" t="n">
        <f aca="false">AQ40-$AN40</f>
        <v>4.7040019144961</v>
      </c>
      <c r="AG40" s="8" t="n">
        <f aca="false">AR40-$AN40</f>
        <v>30.2936642211333</v>
      </c>
      <c r="AI40" s="8" t="n">
        <f aca="false">AT40-$AN40</f>
        <v>-4.59794522017984</v>
      </c>
      <c r="AJ40" s="8" t="n">
        <f aca="false">AU40-$AN40</f>
        <v>-2.38358604230112</v>
      </c>
      <c r="AK40" s="8" t="n">
        <f aca="false">AV40-$AN40</f>
        <v>-24.8295193588621</v>
      </c>
      <c r="AL40" s="8" t="n">
        <f aca="false">AW40-$AN40</f>
        <v>-3.24966417887819</v>
      </c>
      <c r="AP40" s="8" t="n">
        <f aca="false">1/8.314/$H40*(0.375*68629+0.5*4601)+$AA40/8.314/$H40+LN(1)</f>
        <v>-3.23387042290979</v>
      </c>
      <c r="AQ40" s="8" t="n">
        <f aca="false">1/8.314/$H40*(0.4375*68629+0.5*4601)+$AB40/8.314/$H40+LN(1)</f>
        <v>4.7040019144961</v>
      </c>
      <c r="AR40" s="8" t="n">
        <f aca="false">1/8.314/$H40*(0.4375*68629+0.5*4601)+$AC40/8.314/$H40+LN(1)</f>
        <v>30.2936642211333</v>
      </c>
      <c r="AT40" s="8" t="n">
        <f aca="false">1/8.314/$H40*(0.4375*68629+0.5*4601)+$J40/8.314/$H40+LN(1)</f>
        <v>-4.59794522017984</v>
      </c>
      <c r="AU40" s="8" t="n">
        <f aca="false">1/8.314/$H40*(0.4375*68629+0.5*4601)+$B40/8.314/$H40+LN(1)</f>
        <v>-2.38358604230112</v>
      </c>
      <c r="AV40" s="8" t="n">
        <f aca="false">1/8.314/$H40*(0.4375*68629+0.5*4601)+$S40/8.314/$H40+LN(1)</f>
        <v>-24.8295193588621</v>
      </c>
      <c r="AW40" s="8" t="n">
        <f aca="false">1/8.314/$H40*(0.4375*68629+0.5*4601)+$X40/8.314/$H40+LN(1)</f>
        <v>-3.24966417887819</v>
      </c>
    </row>
    <row r="41" customFormat="false" ht="13.8" hidden="false" customHeight="false" outlineLevel="0" collapsed="false">
      <c r="B41" s="8" t="n">
        <f aca="false">$A$2 + $A$3*H41 +$A$4*H41*LN(H41) + $A$5*H41^2 + $A$6*H41^-1 + $A$7*H41^0.5</f>
        <v>-55535.2107519839</v>
      </c>
      <c r="F41" s="8" t="n">
        <f aca="false">$D$2+$D$3/H41-(($D$4/(8.314*LN(10)))*(1-($D$5/H41)-LN(H41/$D$5)))</f>
        <v>3.39828300487165</v>
      </c>
      <c r="G41" s="8" t="n">
        <f aca="false">8.314*LN(10)*F41*H41</f>
        <v>77741.5432738847</v>
      </c>
      <c r="H41" s="15" t="n">
        <v>1195</v>
      </c>
      <c r="J41" s="17" t="n">
        <f aca="false">-G41</f>
        <v>-77741.5432738847</v>
      </c>
      <c r="O41" s="8" t="n">
        <f aca="false">-115997 + 27.036*H41 + 3.124*H41*LN(H41)</f>
        <v>-57236.0343712596</v>
      </c>
      <c r="P41" s="8" t="n">
        <f aca="false">(-0.0562*(H41^2)) + (128.59*H41)-38275</f>
        <v>35135.045</v>
      </c>
      <c r="Q41" s="8" t="n">
        <f aca="false">-998615+342.43*H41</f>
        <v>-589411.15</v>
      </c>
      <c r="R41" s="8" t="n">
        <f aca="false">Q41+P41</f>
        <v>-554276.105</v>
      </c>
      <c r="S41" s="8" t="n">
        <f aca="false">R41/2</f>
        <v>-277138.0525</v>
      </c>
      <c r="U41" s="8" t="n">
        <f aca="false">-226244+42.46*H41</f>
        <v>-175504.3</v>
      </c>
      <c r="V41" s="8" t="n">
        <f aca="false">(-0.0562*(H41^2))+(374.59*H41)-846564</f>
        <v>-479183.955</v>
      </c>
      <c r="W41" s="8" t="n">
        <f aca="false">V41/2</f>
        <v>-239591.9775</v>
      </c>
      <c r="X41" s="8" t="n">
        <f aca="false">W41-U41</f>
        <v>-64087.6775</v>
      </c>
      <c r="Y41" s="8" t="n">
        <v>392293.010722791</v>
      </c>
      <c r="Z41" s="8" t="n">
        <f aca="false">-8E-020*H41^6+2E-015*H41^5-0.00000000001*H41^4+0.00000006*H41^3-0.0001*H41^2+0.1593*H41^1+165.05*H41</f>
        <v>197368.948690286</v>
      </c>
      <c r="AA41" s="8" t="n">
        <f aca="false">(4*H41*(-18+25/2000*H41)*(1-LN(H41/1895))-H41*-9.16-0.25*Z41)</f>
        <v>-59784.3144738845</v>
      </c>
      <c r="AB41" s="8" t="n">
        <f aca="false">(8*H41*(-1+8/2000*H41)*(1-LN(H41/1895))-H41*-9.16-0.25*Z41)</f>
        <v>14402.4530798126</v>
      </c>
      <c r="AC41" s="8" t="n">
        <f aca="false">(8*$H41*(31.15-15.53/2000*$H41)*(1-LN($H41/1895))-$H41*-9.16-0.25*$Z41)</f>
        <v>267092.465624809</v>
      </c>
      <c r="AE41" s="8" t="n">
        <f aca="false">AP41-$AN41</f>
        <v>-3.19549114352506</v>
      </c>
      <c r="AF41" s="8" t="n">
        <f aca="false">AQ41-$AN41</f>
        <v>4.70327718430399</v>
      </c>
      <c r="AG41" s="8" t="n">
        <f aca="false">AR41-$AN41</f>
        <v>30.1370127440239</v>
      </c>
      <c r="AI41" s="8" t="n">
        <f aca="false">AT41-$AN41</f>
        <v>-4.57119319571713</v>
      </c>
      <c r="AJ41" s="8" t="n">
        <f aca="false">AU41-$AN41</f>
        <v>-2.33608313566811</v>
      </c>
      <c r="AK41" s="8" t="n">
        <f aca="false">AV41-$AN41</f>
        <v>-24.6408351895225</v>
      </c>
      <c r="AL41" s="8" t="n">
        <f aca="false">AW41-$AN41</f>
        <v>-3.19690535599075</v>
      </c>
      <c r="AP41" s="8" t="n">
        <f aca="false">1/8.314/$H41*(0.375*68629+0.5*4601)+$AA41/8.314/$H41+LN(1)</f>
        <v>-3.19549114352506</v>
      </c>
      <c r="AQ41" s="8" t="n">
        <f aca="false">1/8.314/$H41*(0.4375*68629+0.5*4601)+$AB41/8.314/$H41+LN(1)</f>
        <v>4.70327718430399</v>
      </c>
      <c r="AR41" s="8" t="n">
        <f aca="false">1/8.314/$H41*(0.4375*68629+0.5*4601)+$AC41/8.314/$H41+LN(1)</f>
        <v>30.1370127440239</v>
      </c>
      <c r="AT41" s="8" t="n">
        <f aca="false">1/8.314/$H41*(0.4375*68629+0.5*4601)+$J41/8.314/$H41+LN(1)</f>
        <v>-4.57119319571713</v>
      </c>
      <c r="AU41" s="8" t="n">
        <f aca="false">1/8.314/$H41*(0.4375*68629+0.5*4601)+$B41/8.314/$H41+LN(1)</f>
        <v>-2.33608313566811</v>
      </c>
      <c r="AV41" s="8" t="n">
        <f aca="false">1/8.314/$H41*(0.4375*68629+0.5*4601)+$S41/8.314/$H41+LN(1)</f>
        <v>-24.6408351895225</v>
      </c>
      <c r="AW41" s="8" t="n">
        <f aca="false">1/8.314/$H41*(0.4375*68629+0.5*4601)+$X41/8.314/$H41+LN(1)</f>
        <v>-3.19690535599075</v>
      </c>
    </row>
    <row r="42" customFormat="false" ht="13.8" hidden="false" customHeight="false" outlineLevel="0" collapsed="false">
      <c r="B42" s="8" t="n">
        <f aca="false">$A$2 + $A$3*H42 +$A$4*H42*LN(H42) + $A$5*H42^2 + $A$6*H42^-1 + $A$7*H42^0.5</f>
        <v>-55163.4728293244</v>
      </c>
      <c r="F42" s="8" t="n">
        <f aca="false">$D$2+$D$3/H42-(($D$4/(8.314*LN(10)))*(1-($D$5/H42)-LN(H42/$D$5)))</f>
        <v>3.38090418462472</v>
      </c>
      <c r="G42" s="8" t="n">
        <f aca="false">8.314*LN(10)*F42*H42</f>
        <v>77667.5879494091</v>
      </c>
      <c r="H42" s="15" t="n">
        <v>1200</v>
      </c>
      <c r="J42" s="17" t="n">
        <f aca="false">-G42</f>
        <v>-77667.5879494091</v>
      </c>
      <c r="O42" s="8" t="n">
        <f aca="false">-115997 + 27.036*H42 + 3.124*H42*LN(H42)</f>
        <v>-56974.5199580426</v>
      </c>
      <c r="P42" s="8" t="n">
        <f aca="false">(-0.0562*(H42^2)) + (128.59*H42)-38275</f>
        <v>35105</v>
      </c>
      <c r="Q42" s="8" t="n">
        <f aca="false">-998615+342.43*H42</f>
        <v>-587699</v>
      </c>
      <c r="R42" s="8" t="n">
        <f aca="false">Q42+P42</f>
        <v>-552594</v>
      </c>
      <c r="S42" s="8" t="n">
        <f aca="false">R42/2</f>
        <v>-276297</v>
      </c>
      <c r="U42" s="8" t="n">
        <f aca="false">-226244+42.46*H42</f>
        <v>-175292</v>
      </c>
      <c r="V42" s="8" t="n">
        <f aca="false">(-0.0562*(H42^2))+(374.59*H42)-846564</f>
        <v>-477984</v>
      </c>
      <c r="W42" s="8" t="n">
        <f aca="false">V42/2</f>
        <v>-238992</v>
      </c>
      <c r="X42" s="8" t="n">
        <f aca="false">W42-U42</f>
        <v>-63700</v>
      </c>
      <c r="Y42" s="8" t="n">
        <v>394275.652977973</v>
      </c>
      <c r="Z42" s="8" t="n">
        <f aca="false">-8E-020*H42^6+2E-015*H42^5-0.00000000001*H42^4+0.00000006*H42^3-0.0001*H42^2+0.1593*H42^1+165.05*H42</f>
        <v>198194.84176128</v>
      </c>
      <c r="AA42" s="8" t="n">
        <f aca="false">(4*H42*(-18+25/2000*H42)*(1-LN(H42/1895))-H42*-9.16-0.25*Z42)</f>
        <v>-59536.0312973823</v>
      </c>
      <c r="AB42" s="8" t="n">
        <f aca="false">(8*H42*(-1+8/2000*H42)*(1-LN(H42/1895))-H42*-9.16-0.25*Z42)</f>
        <v>14590.9023975711</v>
      </c>
      <c r="AC42" s="8" t="n">
        <f aca="false">(8*$H42*(31.15-15.53/2000*$H42)*(1-LN($H42/1895))-$H42*-9.16-0.25*$Z42)</f>
        <v>266790.311527269</v>
      </c>
      <c r="AE42" s="8" t="n">
        <f aca="false">AP42-$AN42</f>
        <v>-3.15729054379984</v>
      </c>
      <c r="AF42" s="8" t="n">
        <f aca="false">AQ42-$AN42</f>
        <v>4.70256894972046</v>
      </c>
      <c r="AG42" s="8" t="n">
        <f aca="false">AR42-$AN42</f>
        <v>29.9811561850763</v>
      </c>
      <c r="AI42" s="8" t="n">
        <f aca="false">AT42-$AN42</f>
        <v>-4.54473382742053</v>
      </c>
      <c r="AJ42" s="8" t="n">
        <f aca="false">AU42-$AN42</f>
        <v>-2.28908921992266</v>
      </c>
      <c r="AK42" s="8" t="n">
        <f aca="false">AV42-$AN42</f>
        <v>-24.4538642149787</v>
      </c>
      <c r="AL42" s="8" t="n">
        <f aca="false">AW42-$AN42</f>
        <v>-3.14472701667869</v>
      </c>
      <c r="AP42" s="8" t="n">
        <f aca="false">1/8.314/$H42*(0.375*68629+0.5*4601)+$AA42/8.314/$H42+LN(1)</f>
        <v>-3.15729054379984</v>
      </c>
      <c r="AQ42" s="8" t="n">
        <f aca="false">1/8.314/$H42*(0.4375*68629+0.5*4601)+$AB42/8.314/$H42+LN(1)</f>
        <v>4.70256894972046</v>
      </c>
      <c r="AR42" s="8" t="n">
        <f aca="false">1/8.314/$H42*(0.4375*68629+0.5*4601)+$AC42/8.314/$H42+LN(1)</f>
        <v>29.9811561850763</v>
      </c>
      <c r="AT42" s="8" t="n">
        <f aca="false">1/8.314/$H42*(0.4375*68629+0.5*4601)+$J42/8.314/$H42+LN(1)</f>
        <v>-4.54473382742053</v>
      </c>
      <c r="AU42" s="8" t="n">
        <f aca="false">1/8.314/$H42*(0.4375*68629+0.5*4601)+$B42/8.314/$H42+LN(1)</f>
        <v>-2.28908921992266</v>
      </c>
      <c r="AV42" s="8" t="n">
        <f aca="false">1/8.314/$H42*(0.4375*68629+0.5*4601)+$S42/8.314/$H42+LN(1)</f>
        <v>-24.4538642149787</v>
      </c>
      <c r="AW42" s="8" t="n">
        <f aca="false">1/8.314/$H42*(0.4375*68629+0.5*4601)+$X42/8.314/$H42+LN(1)</f>
        <v>-3.14472701667869</v>
      </c>
    </row>
    <row r="43" customFormat="false" ht="13.8" hidden="false" customHeight="false" outlineLevel="0" collapsed="false">
      <c r="B43" s="8" t="n">
        <f aca="false">$A$2 + $A$3*H43 +$A$4*H43*LN(H43) + $A$5*H43^2 + $A$6*H43^-1 + $A$7*H43^0.5</f>
        <v>-54792.8581400015</v>
      </c>
      <c r="F43" s="8" t="n">
        <f aca="false">$D$2+$D$3/H43-(($D$4/(8.314*LN(10)))*(1-($D$5/H43)-LN(H43/$D$5)))</f>
        <v>3.36369961581714</v>
      </c>
      <c r="G43" s="8" t="n">
        <f aca="false">8.314*LN(10)*F43*H43</f>
        <v>77594.3253352712</v>
      </c>
      <c r="H43" s="15" t="n">
        <v>1205</v>
      </c>
      <c r="J43" s="17" t="n">
        <f aca="false">-G43</f>
        <v>-77594.3253352712</v>
      </c>
      <c r="O43" s="8" t="n">
        <f aca="false">-115997 + 27.036*H43 + 3.124*H43*LN(H43)</f>
        <v>-56712.9404613039</v>
      </c>
      <c r="P43" s="8" t="n">
        <f aca="false">(-0.0562*(H43^2)) + (128.59*H43)-38275</f>
        <v>35072.145</v>
      </c>
      <c r="Q43" s="8" t="n">
        <f aca="false">-998615+342.43*H43</f>
        <v>-585986.85</v>
      </c>
      <c r="R43" s="8" t="n">
        <f aca="false">Q43+P43</f>
        <v>-550914.705</v>
      </c>
      <c r="S43" s="8" t="n">
        <f aca="false">R43/2</f>
        <v>-275457.3525</v>
      </c>
      <c r="U43" s="8" t="n">
        <f aca="false">-226244+42.46*H43</f>
        <v>-175079.7</v>
      </c>
      <c r="V43" s="8" t="n">
        <f aca="false">(-0.0562*(H43^2))+(374.59*H43)-846564</f>
        <v>-476786.855</v>
      </c>
      <c r="W43" s="8" t="n">
        <f aca="false">V43/2</f>
        <v>-238393.4275</v>
      </c>
      <c r="X43" s="8" t="n">
        <f aca="false">W43-U43</f>
        <v>-63313.7275</v>
      </c>
      <c r="Y43" s="8" t="n">
        <v>396291.456106167</v>
      </c>
      <c r="Z43" s="8" t="n">
        <f aca="false">-8E-020*H43^6+2E-015*H43^5-0.00000000001*H43^4+0.00000006*H43^3-0.0001*H43^2+0.1593*H43^1+165.05*H43</f>
        <v>199020.737915859</v>
      </c>
      <c r="AA43" s="8" t="n">
        <f aca="false">(4*H43*(-18+25/2000*H43)*(1-LN(H43/1895))-H43*-9.16-0.25*Z43)</f>
        <v>-59286.3566406147</v>
      </c>
      <c r="AB43" s="8" t="n">
        <f aca="false">(8*H43*(-1+8/2000*H43)*(1-LN(H43/1895))-H43*-9.16-0.25*Z43)</f>
        <v>14779.448649548</v>
      </c>
      <c r="AC43" s="8" t="n">
        <f aca="false">(8*$H43*(31.15-15.53/2000*$H43)*(1-LN($H43/1895))-$H43*-9.16-0.25*$Z43)</f>
        <v>266483.098849693</v>
      </c>
      <c r="AE43" s="8" t="n">
        <f aca="false">AP43-$AN43</f>
        <v>-3.11926806861942</v>
      </c>
      <c r="AF43" s="8" t="n">
        <f aca="false">AQ43-$AN43</f>
        <v>4.70187626825003</v>
      </c>
      <c r="AG43" s="8" t="n">
        <f aca="false">AR43-$AN43</f>
        <v>29.8260881111092</v>
      </c>
      <c r="AI43" s="8" t="n">
        <f aca="false">AT43-$AN43</f>
        <v>-4.51856318296002</v>
      </c>
      <c r="AJ43" s="8" t="n">
        <f aca="false">AU43-$AN43</f>
        <v>-2.24259741255329</v>
      </c>
      <c r="AK43" s="8" t="n">
        <f aca="false">AV43-$AN43</f>
        <v>-24.2685851091545</v>
      </c>
      <c r="AL43" s="8" t="n">
        <f aca="false">AW43-$AN43</f>
        <v>-3.0931219350054</v>
      </c>
      <c r="AP43" s="8" t="n">
        <f aca="false">1/8.314/$H43*(0.375*68629+0.5*4601)+$AA43/8.314/$H43+LN(1)</f>
        <v>-3.11926806861942</v>
      </c>
      <c r="AQ43" s="8" t="n">
        <f aca="false">1/8.314/$H43*(0.4375*68629+0.5*4601)+$AB43/8.314/$H43+LN(1)</f>
        <v>4.70187626825003</v>
      </c>
      <c r="AR43" s="8" t="n">
        <f aca="false">1/8.314/$H43*(0.4375*68629+0.5*4601)+$AC43/8.314/$H43+LN(1)</f>
        <v>29.8260881111092</v>
      </c>
      <c r="AT43" s="8" t="n">
        <f aca="false">1/8.314/$H43*(0.4375*68629+0.5*4601)+$J43/8.314/$H43+LN(1)</f>
        <v>-4.51856318296002</v>
      </c>
      <c r="AU43" s="8" t="n">
        <f aca="false">1/8.314/$H43*(0.4375*68629+0.5*4601)+$B43/8.314/$H43+LN(1)</f>
        <v>-2.24259741255329</v>
      </c>
      <c r="AV43" s="8" t="n">
        <f aca="false">1/8.314/$H43*(0.4375*68629+0.5*4601)+$S43/8.314/$H43+LN(1)</f>
        <v>-24.2685851091545</v>
      </c>
      <c r="AW43" s="8" t="n">
        <f aca="false">1/8.314/$H43*(0.4375*68629+0.5*4601)+$X43/8.314/$H43+LN(1)</f>
        <v>-3.0931219350054</v>
      </c>
    </row>
    <row r="44" customFormat="false" ht="13.8" hidden="false" customHeight="false" outlineLevel="0" collapsed="false">
      <c r="B44" s="8" t="n">
        <f aca="false">$A$2 + $A$3*H44 +$A$4*H44*LN(H44) + $A$5*H44^2 + $A$6*H44^-1 + $A$7*H44^0.5</f>
        <v>-54423.361247098</v>
      </c>
      <c r="F44" s="8" t="n">
        <f aca="false">$D$2+$D$3/H44-(($D$4/(8.314*LN(10)))*(1-($D$5/H44)-LN(H44/$D$5)))</f>
        <v>3.34666701422019</v>
      </c>
      <c r="G44" s="8" t="n">
        <f aca="false">8.314*LN(10)*F44*H44</f>
        <v>77521.7525571378</v>
      </c>
      <c r="H44" s="15" t="n">
        <v>1210</v>
      </c>
      <c r="J44" s="17" t="n">
        <f aca="false">-G44</f>
        <v>-77521.7525571378</v>
      </c>
      <c r="O44" s="8" t="n">
        <f aca="false">-115997 + 27.036*H44 + 3.124*H44*LN(H44)</f>
        <v>-56451.2961511013</v>
      </c>
      <c r="P44" s="8" t="n">
        <f aca="false">(-0.0562*(H44^2)) + (128.59*H44)-38275</f>
        <v>35036.48</v>
      </c>
      <c r="Q44" s="8" t="n">
        <f aca="false">-998615+342.43*H44</f>
        <v>-584274.7</v>
      </c>
      <c r="R44" s="8" t="n">
        <f aca="false">Q44+P44</f>
        <v>-549238.22</v>
      </c>
      <c r="S44" s="8" t="n">
        <f aca="false">R44/2</f>
        <v>-274619.11</v>
      </c>
      <c r="U44" s="8" t="n">
        <f aca="false">-226244+42.46*H44</f>
        <v>-174867.4</v>
      </c>
      <c r="V44" s="8" t="n">
        <f aca="false">(-0.0562*(H44^2))+(374.59*H44)-846564</f>
        <v>-475592.52</v>
      </c>
      <c r="W44" s="8" t="n">
        <f aca="false">V44/2</f>
        <v>-237796.26</v>
      </c>
      <c r="X44" s="8" t="n">
        <f aca="false">W44-U44</f>
        <v>-62928.86</v>
      </c>
      <c r="Y44" s="8" t="n">
        <v>398307.25923436</v>
      </c>
      <c r="Z44" s="8" t="n">
        <f aca="false">-8E-020*H44^6+2E-015*H44^5-0.00000000001*H44^4+0.00000006*H44^3-0.0001*H44^2+0.1593*H44^1+165.05*H44</f>
        <v>199846.63718255</v>
      </c>
      <c r="AA44" s="8" t="n">
        <f aca="false">(4*H44*(-18+25/2000*H44)*(1-LN(H44/1895))-H44*-9.16-0.25*Z44)</f>
        <v>-59035.3071298892</v>
      </c>
      <c r="AB44" s="8" t="n">
        <f aca="false">(8*H44*(-1+8/2000*H44)*(1-LN(H44/1895))-H44*-9.16-0.25*Z44)</f>
        <v>14968.0844842069</v>
      </c>
      <c r="AC44" s="8" t="n">
        <f aca="false">(8*$H44*(31.15-15.53/2000*$H44)*(1-LN($H44/1895))-$H44*-9.16-0.25*$Z44)</f>
        <v>266170.862042138</v>
      </c>
      <c r="AE44" s="8" t="n">
        <f aca="false">AP44-$AN44</f>
        <v>-3.08142316255258</v>
      </c>
      <c r="AF44" s="8" t="n">
        <f aca="false">AQ44-$AN44</f>
        <v>4.70119821631212</v>
      </c>
      <c r="AG44" s="8" t="n">
        <f aca="false">AR44-$AN44</f>
        <v>29.6718021719949</v>
      </c>
      <c r="AI44" s="8" t="n">
        <f aca="false">AT44-$AN44</f>
        <v>-4.4926773973938</v>
      </c>
      <c r="AJ44" s="8" t="n">
        <f aca="false">AU44-$AN44</f>
        <v>-2.19660094862375</v>
      </c>
      <c r="AK44" s="8" t="n">
        <f aca="false">AV44-$AN44</f>
        <v>-24.0849768984706</v>
      </c>
      <c r="AL44" s="8" t="n">
        <f aca="false">AW44-$AN44</f>
        <v>-3.0420830044712</v>
      </c>
      <c r="AP44" s="8" t="n">
        <f aca="false">1/8.314/$H44*(0.375*68629+0.5*4601)+$AA44/8.314/$H44+LN(1)</f>
        <v>-3.08142316255258</v>
      </c>
      <c r="AQ44" s="8" t="n">
        <f aca="false">1/8.314/$H44*(0.4375*68629+0.5*4601)+$AB44/8.314/$H44+LN(1)</f>
        <v>4.70119821631212</v>
      </c>
      <c r="AR44" s="8" t="n">
        <f aca="false">1/8.314/$H44*(0.4375*68629+0.5*4601)+$AC44/8.314/$H44+LN(1)</f>
        <v>29.6718021719949</v>
      </c>
      <c r="AT44" s="8" t="n">
        <f aca="false">1/8.314/$H44*(0.4375*68629+0.5*4601)+$J44/8.314/$H44+LN(1)</f>
        <v>-4.4926773973938</v>
      </c>
      <c r="AU44" s="8" t="n">
        <f aca="false">1/8.314/$H44*(0.4375*68629+0.5*4601)+$B44/8.314/$H44+LN(1)</f>
        <v>-2.19660094862375</v>
      </c>
      <c r="AV44" s="8" t="n">
        <f aca="false">1/8.314/$H44*(0.4375*68629+0.5*4601)+$S44/8.314/$H44+LN(1)</f>
        <v>-24.0849768984706</v>
      </c>
      <c r="AW44" s="8" t="n">
        <f aca="false">1/8.314/$H44*(0.4375*68629+0.5*4601)+$X44/8.314/$H44+LN(1)</f>
        <v>-3.0420830044712</v>
      </c>
    </row>
    <row r="45" customFormat="false" ht="13.8" hidden="false" customHeight="false" outlineLevel="0" collapsed="false">
      <c r="B45" s="8" t="n">
        <f aca="false">$A$2 + $A$3*H45 +$A$4*H45*LN(H45) + $A$5*H45^2 + $A$6*H45^-1 + $A$7*H45^0.5</f>
        <v>-54054.9767518406</v>
      </c>
      <c r="F45" s="8" t="n">
        <f aca="false">$D$2+$D$3/H45-(($D$4/(8.314*LN(10)))*(1-($D$5/H45)-LN(H45/$D$5)))</f>
        <v>3.32980413422689</v>
      </c>
      <c r="G45" s="8" t="n">
        <f aca="false">8.314*LN(10)*F45*H45</f>
        <v>77449.8667644305</v>
      </c>
      <c r="H45" s="15" t="n">
        <v>1215</v>
      </c>
      <c r="J45" s="17" t="n">
        <f aca="false">-G45</f>
        <v>-77449.8667644305</v>
      </c>
      <c r="O45" s="8" t="n">
        <f aca="false">-115997 + 27.036*H45 + 3.124*H45*LN(H45)</f>
        <v>-56189.5872952604</v>
      </c>
      <c r="P45" s="8" t="n">
        <f aca="false">(-0.0562*(H45^2)) + (128.59*H45)-38275</f>
        <v>34998.005</v>
      </c>
      <c r="Q45" s="8" t="n">
        <f aca="false">-998615+342.43*H45</f>
        <v>-582562.55</v>
      </c>
      <c r="R45" s="8" t="n">
        <f aca="false">Q45+P45</f>
        <v>-547564.545</v>
      </c>
      <c r="S45" s="8" t="n">
        <f aca="false">R45/2</f>
        <v>-273782.2725</v>
      </c>
      <c r="U45" s="8" t="n">
        <f aca="false">-226244+42.46*H45</f>
        <v>-174655.1</v>
      </c>
      <c r="V45" s="8" t="n">
        <f aca="false">(-0.0562*(H45^2))+(374.59*H45)-846564</f>
        <v>-474400.995</v>
      </c>
      <c r="W45" s="8" t="n">
        <f aca="false">V45/2</f>
        <v>-237200.4975</v>
      </c>
      <c r="X45" s="8" t="n">
        <f aca="false">W45-U45</f>
        <v>-62545.3975</v>
      </c>
      <c r="Y45" s="8" t="n">
        <v>400323.062362554</v>
      </c>
      <c r="Z45" s="8" t="n">
        <f aca="false">-8E-020*H45^6+2E-015*H45^5-0.00000000001*H45^4+0.00000006*H45^3-0.0001*H45^2+0.1593*H45^1+165.05*H45</f>
        <v>200672.539589888</v>
      </c>
      <c r="AA45" s="8" t="n">
        <f aca="false">(4*H45*(-18+25/2000*H45)*(1-LN(H45/1895))-H45*-9.16-0.25*Z45)</f>
        <v>-58782.8992970313</v>
      </c>
      <c r="AB45" s="8" t="n">
        <f aca="false">(8*H45*(-1+8/2000*H45)*(1-LN(H45/1895))-H45*-9.16-0.25*Z45)</f>
        <v>15156.802583274</v>
      </c>
      <c r="AC45" s="8" t="n">
        <f aca="false">(8*$H45*(31.15-15.53/2000*$H45)*(1-LN($H45/1895))-$H45*-9.16-0.25*$Z45)</f>
        <v>265853.635323143</v>
      </c>
      <c r="AE45" s="8" t="n">
        <f aca="false">AP45-$AN45</f>
        <v>-3.04375526995779</v>
      </c>
      <c r="AF45" s="8" t="n">
        <f aca="false">AQ45-$AN45</f>
        <v>4.70053388882196</v>
      </c>
      <c r="AG45" s="8" t="n">
        <f aca="false">AR45-$AN45</f>
        <v>29.5182920992152</v>
      </c>
      <c r="AI45" s="8" t="n">
        <f aca="false">AT45-$AN45</f>
        <v>-4.46707267175209</v>
      </c>
      <c r="AJ45" s="8" t="n">
        <f aca="false">AU45-$AN45</f>
        <v>-2.15109317833082</v>
      </c>
      <c r="AK45" s="8" t="n">
        <f aca="false">AV45-$AN45</f>
        <v>-23.9030189545919</v>
      </c>
      <c r="AL45" s="8" t="n">
        <f aca="false">AW45-$AN45</f>
        <v>-2.99160323555587</v>
      </c>
      <c r="AP45" s="8" t="n">
        <f aca="false">1/8.314/$H45*(0.375*68629+0.5*4601)+$AA45/8.314/$H45+LN(1)</f>
        <v>-3.04375526995779</v>
      </c>
      <c r="AQ45" s="8" t="n">
        <f aca="false">1/8.314/$H45*(0.4375*68629+0.5*4601)+$AB45/8.314/$H45+LN(1)</f>
        <v>4.70053388882196</v>
      </c>
      <c r="AR45" s="8" t="n">
        <f aca="false">1/8.314/$H45*(0.4375*68629+0.5*4601)+$AC45/8.314/$H45+LN(1)</f>
        <v>29.5182920992152</v>
      </c>
      <c r="AT45" s="8" t="n">
        <f aca="false">1/8.314/$H45*(0.4375*68629+0.5*4601)+$J45/8.314/$H45+LN(1)</f>
        <v>-4.46707267175209</v>
      </c>
      <c r="AU45" s="8" t="n">
        <f aca="false">1/8.314/$H45*(0.4375*68629+0.5*4601)+$B45/8.314/$H45+LN(1)</f>
        <v>-2.15109317833082</v>
      </c>
      <c r="AV45" s="8" t="n">
        <f aca="false">1/8.314/$H45*(0.4375*68629+0.5*4601)+$S45/8.314/$H45+LN(1)</f>
        <v>-23.9030189545919</v>
      </c>
      <c r="AW45" s="8" t="n">
        <f aca="false">1/8.314/$H45*(0.4375*68629+0.5*4601)+$X45/8.314/$H45+LN(1)</f>
        <v>-2.99160323555587</v>
      </c>
    </row>
    <row r="46" customFormat="false" ht="13.8" hidden="false" customHeight="false" outlineLevel="0" collapsed="false">
      <c r="B46" s="8" t="n">
        <f aca="false">$A$2 + $A$3*H46 +$A$4*H46*LN(H46) + $A$5*H46^2 + $A$6*H46^-1 + $A$7*H46^0.5</f>
        <v>-53687.6992933671</v>
      </c>
      <c r="F46" s="8" t="n">
        <f aca="false">$D$2+$D$3/H46-(($D$4/(8.314*LN(10)))*(1-($D$5/H46)-LN(H46/$D$5)))</f>
        <v>3.31310876804805</v>
      </c>
      <c r="G46" s="8" t="n">
        <f aca="false">8.314*LN(10)*F46*H46</f>
        <v>77378.6651300329</v>
      </c>
      <c r="H46" s="15" t="n">
        <v>1220</v>
      </c>
      <c r="J46" s="17" t="n">
        <f aca="false">-G46</f>
        <v>-77378.6651300329</v>
      </c>
      <c r="O46" s="8" t="n">
        <f aca="false">-115997 + 27.036*H46 + 3.124*H46*LN(H46)</f>
        <v>-55927.8141594027</v>
      </c>
      <c r="P46" s="8" t="n">
        <f aca="false">(-0.0562*(H46^2)) + (128.59*H46)-38275</f>
        <v>34956.72</v>
      </c>
      <c r="Q46" s="8" t="n">
        <f aca="false">-998615+342.43*H46</f>
        <v>-580850.4</v>
      </c>
      <c r="R46" s="8" t="n">
        <f aca="false">Q46+P46</f>
        <v>-545893.68</v>
      </c>
      <c r="S46" s="8" t="n">
        <f aca="false">R46/2</f>
        <v>-272946.84</v>
      </c>
      <c r="U46" s="8" t="n">
        <f aca="false">-226244+42.46*H46</f>
        <v>-174442.8</v>
      </c>
      <c r="V46" s="8" t="n">
        <f aca="false">(-0.0562*(H46^2))+(374.59*H46)-846564</f>
        <v>-473212.28</v>
      </c>
      <c r="W46" s="8" t="n">
        <f aca="false">V46/2</f>
        <v>-236606.14</v>
      </c>
      <c r="X46" s="8" t="n">
        <f aca="false">W46-U46</f>
        <v>-62163.34</v>
      </c>
      <c r="Y46" s="8" t="n">
        <v>402338.865490747</v>
      </c>
      <c r="Z46" s="8" t="n">
        <f aca="false">-8E-020*H46^6+2E-015*H46^5-0.00000000001*H46^4+0.00000006*H46^3-0.0001*H46^2+0.1593*H46^1+165.05*H46</f>
        <v>201498.44516641</v>
      </c>
      <c r="AA46" s="8" t="n">
        <f aca="false">(4*H46*(-18+25/2000*H46)*(1-LN(H46/1895))-H46*-9.16-0.25*Z46)</f>
        <v>-58529.1495803739</v>
      </c>
      <c r="AB46" s="8" t="n">
        <f aca="false">(8*H46*(-1+8/2000*H46)*(1-LN(H46/1895))-H46*-9.16-0.25*Z46)</f>
        <v>15345.5956614398</v>
      </c>
      <c r="AC46" s="8" t="n">
        <f aca="false">(8*$H46*(31.15-15.53/2000*$H46)*(1-LN($H46/1895))-$H46*-9.16-0.25*$Z46)</f>
        <v>265531.452682369</v>
      </c>
      <c r="AE46" s="8" t="n">
        <f aca="false">AP46-$AN46</f>
        <v>-3.00626383508499</v>
      </c>
      <c r="AF46" s="8" t="n">
        <f aca="false">AQ46-$AN46</f>
        <v>4.6998823987822</v>
      </c>
      <c r="AG46" s="8" t="n">
        <f aca="false">AR46-$AN46</f>
        <v>29.3655517044496</v>
      </c>
      <c r="AI46" s="8" t="n">
        <f aca="false">AT46-$AN46</f>
        <v>-4.44174527165643</v>
      </c>
      <c r="AJ46" s="8" t="n">
        <f aca="false">AU46-$AN46</f>
        <v>-2.1060675646221</v>
      </c>
      <c r="AK46" s="8" t="n">
        <f aca="false">AV46-$AN46</f>
        <v>-23.722690987353</v>
      </c>
      <c r="AL46" s="8" t="n">
        <f aca="false">AW46-$AN46</f>
        <v>-2.94167575332148</v>
      </c>
      <c r="AP46" s="8" t="n">
        <f aca="false">1/8.314/$H46*(0.375*68629+0.5*4601)+$AA46/8.314/$H46+LN(1)</f>
        <v>-3.00626383508499</v>
      </c>
      <c r="AQ46" s="8" t="n">
        <f aca="false">1/8.314/$H46*(0.4375*68629+0.5*4601)+$AB46/8.314/$H46+LN(1)</f>
        <v>4.6998823987822</v>
      </c>
      <c r="AR46" s="8" t="n">
        <f aca="false">1/8.314/$H46*(0.4375*68629+0.5*4601)+$AC46/8.314/$H46+LN(1)</f>
        <v>29.3655517044496</v>
      </c>
      <c r="AT46" s="8" t="n">
        <f aca="false">1/8.314/$H46*(0.4375*68629+0.5*4601)+$J46/8.314/$H46+LN(1)</f>
        <v>-4.44174527165643</v>
      </c>
      <c r="AU46" s="8" t="n">
        <f aca="false">1/8.314/$H46*(0.4375*68629+0.5*4601)+$B46/8.314/$H46+LN(1)</f>
        <v>-2.1060675646221</v>
      </c>
      <c r="AV46" s="8" t="n">
        <f aca="false">1/8.314/$H46*(0.4375*68629+0.5*4601)+$S46/8.314/$H46+LN(1)</f>
        <v>-23.722690987353</v>
      </c>
      <c r="AW46" s="8" t="n">
        <f aca="false">1/8.314/$H46*(0.4375*68629+0.5*4601)+$X46/8.314/$H46+LN(1)</f>
        <v>-2.94167575332148</v>
      </c>
    </row>
    <row r="47" customFormat="false" ht="13.8" hidden="false" customHeight="false" outlineLevel="0" collapsed="false">
      <c r="B47" s="8" t="n">
        <f aca="false">$A$2 + $A$3*H47 +$A$4*H47*LN(H47) + $A$5*H47^2 + $A$6*H47^-1 + $A$7*H47^0.5</f>
        <v>-53321.5235484904</v>
      </c>
      <c r="F47" s="8" t="n">
        <f aca="false">$D$2+$D$3/H47-(($D$4/(8.314*LN(10)))*(1-($D$5/H47)-LN(H47/$D$5)))</f>
        <v>3.2965787449282</v>
      </c>
      <c r="G47" s="8" t="n">
        <f aca="false">8.314*LN(10)*F47*H47</f>
        <v>77308.1448500017</v>
      </c>
      <c r="H47" s="15" t="n">
        <v>1225</v>
      </c>
      <c r="J47" s="17" t="n">
        <f aca="false">-G47</f>
        <v>-77308.1448500017</v>
      </c>
      <c r="O47" s="8" t="n">
        <f aca="false">-115997 + 27.036*H47 + 3.124*H47*LN(H47)</f>
        <v>-55665.9770069723</v>
      </c>
      <c r="P47" s="8" t="n">
        <f aca="false">(-0.0562*(H47^2)) + (128.59*H47)-38275</f>
        <v>34912.625</v>
      </c>
      <c r="Q47" s="8" t="n">
        <f aca="false">-998615+342.43*H47</f>
        <v>-579138.25</v>
      </c>
      <c r="R47" s="8" t="n">
        <f aca="false">Q47+P47</f>
        <v>-544225.625</v>
      </c>
      <c r="S47" s="8" t="n">
        <f aca="false">R47/2</f>
        <v>-272112.8125</v>
      </c>
      <c r="U47" s="8" t="n">
        <f aca="false">-226244+42.46*H47</f>
        <v>-174230.5</v>
      </c>
      <c r="V47" s="8" t="n">
        <f aca="false">(-0.0562*(H47^2))+(374.59*H47)-846564</f>
        <v>-472026.375</v>
      </c>
      <c r="W47" s="8" t="n">
        <f aca="false">V47/2</f>
        <v>-236013.1875</v>
      </c>
      <c r="X47" s="8" t="n">
        <f aca="false">W47-U47</f>
        <v>-61782.6875</v>
      </c>
      <c r="Y47" s="8" t="n">
        <v>404354.668618941</v>
      </c>
      <c r="Z47" s="8" t="n">
        <f aca="false">-8E-020*H47^6+2E-015*H47^5-0.00000000001*H47^4+0.00000006*H47^3-0.0001*H47^2+0.1593*H47^1+165.05*H47</f>
        <v>202324.35394066</v>
      </c>
      <c r="AA47" s="8" t="n">
        <f aca="false">(4*H47*(-18+25/2000*H47)*(1-LN(H47/1895))-H47*-9.16-0.25*Z47)</f>
        <v>-58274.0743257333</v>
      </c>
      <c r="AB47" s="8" t="n">
        <f aca="false">(8*H47*(-1+8/2000*H47)*(1-LN(H47/1895))-H47*-9.16-0.25*Z47)</f>
        <v>15534.4564660658</v>
      </c>
      <c r="AC47" s="8" t="n">
        <f aca="false">(8*$H47*(31.15-15.53/2000*$H47)*(1-LN($H47/1895))-$H47*-9.16-0.25*$Z47)</f>
        <v>265204.347883198</v>
      </c>
      <c r="AE47" s="8" t="n">
        <f aca="false">AP47-$AN47</f>
        <v>-2.9689483021737</v>
      </c>
      <c r="AF47" s="8" t="n">
        <f aca="false">AQ47-$AN47</f>
        <v>4.6992428768849</v>
      </c>
      <c r="AG47" s="8" t="n">
        <f aca="false">AR47-$AN47</f>
        <v>29.2135748781939</v>
      </c>
      <c r="AI47" s="8" t="n">
        <f aca="false">AT47-$AN47</f>
        <v>-4.41669152597308</v>
      </c>
      <c r="AJ47" s="8" t="n">
        <f aca="false">AU47-$AN47</f>
        <v>-2.06151768087174</v>
      </c>
      <c r="AK47" s="8" t="n">
        <f aca="false">AV47-$AN47</f>
        <v>-23.543973037856</v>
      </c>
      <c r="AL47" s="8" t="n">
        <f aca="false">AW47-$AN47</f>
        <v>-2.89229379507396</v>
      </c>
      <c r="AP47" s="8" t="n">
        <f aca="false">1/8.314/$H47*(0.375*68629+0.5*4601)+$AA47/8.314/$H47+LN(1)</f>
        <v>-2.9689483021737</v>
      </c>
      <c r="AQ47" s="8" t="n">
        <f aca="false">1/8.314/$H47*(0.4375*68629+0.5*4601)+$AB47/8.314/$H47+LN(1)</f>
        <v>4.6992428768849</v>
      </c>
      <c r="AR47" s="8" t="n">
        <f aca="false">1/8.314/$H47*(0.4375*68629+0.5*4601)+$AC47/8.314/$H47+LN(1)</f>
        <v>29.2135748781939</v>
      </c>
      <c r="AT47" s="8" t="n">
        <f aca="false">1/8.314/$H47*(0.4375*68629+0.5*4601)+$J47/8.314/$H47+LN(1)</f>
        <v>-4.41669152597308</v>
      </c>
      <c r="AU47" s="8" t="n">
        <f aca="false">1/8.314/$H47*(0.4375*68629+0.5*4601)+$B47/8.314/$H47+LN(1)</f>
        <v>-2.06151768087174</v>
      </c>
      <c r="AV47" s="8" t="n">
        <f aca="false">1/8.314/$H47*(0.4375*68629+0.5*4601)+$S47/8.314/$H47+LN(1)</f>
        <v>-23.543973037856</v>
      </c>
      <c r="AW47" s="8" t="n">
        <f aca="false">1/8.314/$H47*(0.4375*68629+0.5*4601)+$X47/8.314/$H47+LN(1)</f>
        <v>-2.89229379507396</v>
      </c>
    </row>
    <row r="48" customFormat="false" ht="13.8" hidden="false" customHeight="false" outlineLevel="0" collapsed="false">
      <c r="B48" s="8" t="n">
        <f aca="false">$A$2 + $A$3*H48 +$A$4*H48*LN(H48) + $A$5*H48^2 + $A$6*H48^-1 + $A$7*H48^0.5</f>
        <v>-52956.4442314603</v>
      </c>
      <c r="F48" s="8" t="n">
        <f aca="false">$D$2+$D$3/H48-(($D$4/(8.314*LN(10)))*(1-($D$5/H48)-LN(H48/$D$5)))</f>
        <v>3.28021193038077</v>
      </c>
      <c r="G48" s="8" t="n">
        <f aca="false">8.314*LN(10)*F48*H48</f>
        <v>77238.3031432832</v>
      </c>
      <c r="H48" s="15" t="n">
        <v>1230</v>
      </c>
      <c r="J48" s="17" t="n">
        <f aca="false">-G48</f>
        <v>-77238.3031432832</v>
      </c>
      <c r="O48" s="8" t="n">
        <f aca="false">-115997 + 27.036*H48 + 3.124*H48*LN(H48)</f>
        <v>-55404.0760992629</v>
      </c>
      <c r="P48" s="8" t="n">
        <f aca="false">(-0.0562*(H48^2)) + (128.59*H48)-38275</f>
        <v>34865.72</v>
      </c>
      <c r="Q48" s="8" t="n">
        <f aca="false">-998615+342.43*H48</f>
        <v>-577426.1</v>
      </c>
      <c r="R48" s="8" t="n">
        <f aca="false">Q48+P48</f>
        <v>-542560.38</v>
      </c>
      <c r="S48" s="8" t="n">
        <f aca="false">R48/2</f>
        <v>-271280.19</v>
      </c>
      <c r="U48" s="8" t="n">
        <f aca="false">-226244+42.46*H48</f>
        <v>-174018.2</v>
      </c>
      <c r="V48" s="8" t="n">
        <f aca="false">(-0.0562*(H48^2))+(374.59*H48)-846564</f>
        <v>-470843.28</v>
      </c>
      <c r="W48" s="8" t="n">
        <f aca="false">V48/2</f>
        <v>-235421.64</v>
      </c>
      <c r="X48" s="8" t="n">
        <f aca="false">W48-U48</f>
        <v>-61403.44</v>
      </c>
      <c r="Y48" s="8" t="n">
        <v>406370.471747135</v>
      </c>
      <c r="Z48" s="8" t="n">
        <f aca="false">-8E-020*H48^6+2E-015*H48^5-0.00000000001*H48^4+0.00000006*H48^3-0.0001*H48^2+0.1593*H48^1+165.05*H48</f>
        <v>203150.265941189</v>
      </c>
      <c r="AA48" s="8" t="n">
        <f aca="false">(4*H48*(-18+25/2000*H48)*(1-LN(H48/1895))-H48*-9.16-0.25*Z48)</f>
        <v>-58017.6897873703</v>
      </c>
      <c r="AB48" s="8" t="n">
        <f aca="false">(8*H48*(-1+8/2000*H48)*(1-LN(H48/1895))-H48*-9.16-0.25*Z48)</f>
        <v>15723.3777768943</v>
      </c>
      <c r="AC48" s="8" t="n">
        <f aca="false">(8*$H48*(31.15-15.53/2000*$H48)*(1-LN($H48/1895))-$H48*-9.16-0.25*$Z48)</f>
        <v>264872.354465286</v>
      </c>
      <c r="AE48" s="8" t="n">
        <f aca="false">AP48-$AN48</f>
        <v>-2.93180811554712</v>
      </c>
      <c r="AF48" s="8" t="n">
        <f aca="false">AQ48-$AN48</f>
        <v>4.69861447112367</v>
      </c>
      <c r="AG48" s="8" t="n">
        <f aca="false">AR48-$AN48</f>
        <v>29.0623555884076</v>
      </c>
      <c r="AI48" s="8" t="n">
        <f aca="false">AT48-$AN48</f>
        <v>-4.39190782549986</v>
      </c>
      <c r="AJ48" s="8" t="n">
        <f aca="false">AU48-$AN48</f>
        <v>-2.01743720861279</v>
      </c>
      <c r="AK48" s="8" t="n">
        <f aca="false">AV48-$AN48</f>
        <v>-23.3668454717383</v>
      </c>
      <c r="AL48" s="8" t="n">
        <f aca="false">AW48-$AN48</f>
        <v>-2.84345070808177</v>
      </c>
      <c r="AP48" s="8" t="n">
        <f aca="false">1/8.314/$H48*(0.375*68629+0.5*4601)+$AA48/8.314/$H48+LN(1)</f>
        <v>-2.93180811554712</v>
      </c>
      <c r="AQ48" s="8" t="n">
        <f aca="false">1/8.314/$H48*(0.4375*68629+0.5*4601)+$AB48/8.314/$H48+LN(1)</f>
        <v>4.69861447112367</v>
      </c>
      <c r="AR48" s="8" t="n">
        <f aca="false">1/8.314/$H48*(0.4375*68629+0.5*4601)+$AC48/8.314/$H48+LN(1)</f>
        <v>29.0623555884076</v>
      </c>
      <c r="AT48" s="8" t="n">
        <f aca="false">1/8.314/$H48*(0.4375*68629+0.5*4601)+$J48/8.314/$H48+LN(1)</f>
        <v>-4.39190782549986</v>
      </c>
      <c r="AU48" s="8" t="n">
        <f aca="false">1/8.314/$H48*(0.4375*68629+0.5*4601)+$B48/8.314/$H48+LN(1)</f>
        <v>-2.01743720861279</v>
      </c>
      <c r="AV48" s="8" t="n">
        <f aca="false">1/8.314/$H48*(0.4375*68629+0.5*4601)+$S48/8.314/$H48+LN(1)</f>
        <v>-23.3668454717383</v>
      </c>
      <c r="AW48" s="8" t="n">
        <f aca="false">1/8.314/$H48*(0.4375*68629+0.5*4601)+$X48/8.314/$H48+LN(1)</f>
        <v>-2.84345070808177</v>
      </c>
    </row>
    <row r="49" customFormat="false" ht="13.8" hidden="false" customHeight="false" outlineLevel="0" collapsed="false">
      <c r="B49" s="8" t="n">
        <f aca="false">$A$2 + $A$3*H49 +$A$4*H49*LN(H49) + $A$5*H49^2 + $A$6*H49^-1 + $A$7*H49^0.5</f>
        <v>-52592.4560937242</v>
      </c>
      <c r="F49" s="8" t="n">
        <f aca="false">$D$2+$D$3/H49-(($D$4/(8.314*LN(10)))*(1-($D$5/H49)-LN(H49/$D$5)))</f>
        <v>3.26400622544213</v>
      </c>
      <c r="G49" s="8" t="n">
        <f aca="false">8.314*LN(10)*F49*H49</f>
        <v>77169.1372514341</v>
      </c>
      <c r="H49" s="15" t="n">
        <v>1235</v>
      </c>
      <c r="J49" s="17" t="n">
        <f aca="false">-G49</f>
        <v>-77169.1372514341</v>
      </c>
      <c r="O49" s="8" t="n">
        <f aca="false">-115997 + 27.036*H49 + 3.124*H49*LN(H49)</f>
        <v>-55142.1116954437</v>
      </c>
      <c r="P49" s="8" t="n">
        <f aca="false">(-0.0562*(H49^2)) + (128.59*H49)-38275</f>
        <v>34816.005</v>
      </c>
      <c r="Q49" s="8" t="n">
        <f aca="false">-998615+342.43*H49</f>
        <v>-575713.95</v>
      </c>
      <c r="R49" s="8" t="n">
        <f aca="false">Q49+P49</f>
        <v>-540897.945</v>
      </c>
      <c r="S49" s="8" t="n">
        <f aca="false">R49/2</f>
        <v>-270448.9725</v>
      </c>
      <c r="U49" s="8" t="n">
        <f aca="false">-226244+42.46*H49</f>
        <v>-173805.9</v>
      </c>
      <c r="V49" s="8" t="n">
        <f aca="false">(-0.0562*(H49^2))+(374.59*H49)-846564</f>
        <v>-469662.995</v>
      </c>
      <c r="W49" s="8" t="n">
        <f aca="false">V49/2</f>
        <v>-234831.4975</v>
      </c>
      <c r="X49" s="8" t="n">
        <f aca="false">W49-U49</f>
        <v>-61025.5975</v>
      </c>
      <c r="Y49" s="8" t="n">
        <v>408386.274875328</v>
      </c>
      <c r="Z49" s="8" t="n">
        <f aca="false">-8E-020*H49^6+2E-015*H49^5-0.00000000001*H49^4+0.00000006*H49^3-0.0001*H49^2+0.1593*H49^1+165.05*H49</f>
        <v>203976.181196554</v>
      </c>
      <c r="AA49" s="8" t="n">
        <f aca="false">(4*H49*(-18+25/2000*H49)*(1-LN(H49/1895))-H49*-9.16-0.25*Z49)</f>
        <v>-57760.0121289363</v>
      </c>
      <c r="AB49" s="8" t="n">
        <f aca="false">(8*H49*(-1+8/2000*H49)*(1-LN(H49/1895))-H49*-9.16-0.25*Z49)</f>
        <v>15912.3524057616</v>
      </c>
      <c r="AC49" s="8" t="n">
        <f aca="false">(8*$H49*(31.15-15.53/2000*$H49)*(1-LN($H49/1895))-$H49*-9.16-0.25*$Z49)</f>
        <v>264535.505747087</v>
      </c>
      <c r="AE49" s="8" t="n">
        <f aca="false">AP49-$AN49</f>
        <v>-2.89484271970271</v>
      </c>
      <c r="AF49" s="8" t="n">
        <f aca="false">AQ49-$AN49</f>
        <v>4.69799634641549</v>
      </c>
      <c r="AG49" s="8" t="n">
        <f aca="false">AR49-$AN49</f>
        <v>28.9118878791918</v>
      </c>
      <c r="AI49" s="8" t="n">
        <f aca="false">AT49-$AN49</f>
        <v>-4.3673906216853</v>
      </c>
      <c r="AJ49" s="8" t="n">
        <f aca="false">AU49-$AN49</f>
        <v>-1.97381993532437</v>
      </c>
      <c r="AK49" s="8" t="n">
        <f aca="false">AV49-$AN49</f>
        <v>-23.1912889726027</v>
      </c>
      <c r="AL49" s="8" t="n">
        <f aca="false">AW49-$AN49</f>
        <v>-2.79513994734992</v>
      </c>
      <c r="AP49" s="8" t="n">
        <f aca="false">1/8.314/$H49*(0.375*68629+0.5*4601)+$AA49/8.314/$H49+LN(1)</f>
        <v>-2.89484271970271</v>
      </c>
      <c r="AQ49" s="8" t="n">
        <f aca="false">1/8.314/$H49*(0.4375*68629+0.5*4601)+$AB49/8.314/$H49+LN(1)</f>
        <v>4.69799634641549</v>
      </c>
      <c r="AR49" s="8" t="n">
        <f aca="false">1/8.314/$H49*(0.4375*68629+0.5*4601)+$AC49/8.314/$H49+LN(1)</f>
        <v>28.9118878791918</v>
      </c>
      <c r="AT49" s="8" t="n">
        <f aca="false">1/8.314/$H49*(0.4375*68629+0.5*4601)+$J49/8.314/$H49+LN(1)</f>
        <v>-4.3673906216853</v>
      </c>
      <c r="AU49" s="8" t="n">
        <f aca="false">1/8.314/$H49*(0.4375*68629+0.5*4601)+$B49/8.314/$H49+LN(1)</f>
        <v>-1.97381993532437</v>
      </c>
      <c r="AV49" s="8" t="n">
        <f aca="false">1/8.314/$H49*(0.4375*68629+0.5*4601)+$S49/8.314/$H49+LN(1)</f>
        <v>-23.1912889726027</v>
      </c>
      <c r="AW49" s="8" t="n">
        <f aca="false">1/8.314/$H49*(0.4375*68629+0.5*4601)+$X49/8.314/$H49+LN(1)</f>
        <v>-2.79513994734992</v>
      </c>
    </row>
    <row r="50" customFormat="false" ht="13.8" hidden="false" customHeight="false" outlineLevel="0" collapsed="false">
      <c r="B50" s="8" t="n">
        <f aca="false">$A$2 + $A$3*H50 +$A$4*H50*LN(H50) + $A$5*H50^2 + $A$6*H50^-1 + $A$7*H50^0.5</f>
        <v>-52229.5539236851</v>
      </c>
      <c r="F50" s="8" t="n">
        <f aca="false">$D$2+$D$3/H50-(($D$4/(8.314*LN(10)))*(1-($D$5/H50)-LN(H50/$D$5)))</f>
        <v>3.24795956594383</v>
      </c>
      <c r="G50" s="8" t="n">
        <f aca="false">8.314*LN(10)*F50*H50</f>
        <v>77100.6444383468</v>
      </c>
      <c r="H50" s="15" t="n">
        <v>1240</v>
      </c>
      <c r="J50" s="17" t="n">
        <f aca="false">-G50</f>
        <v>-77100.6444383468</v>
      </c>
      <c r="O50" s="8" t="n">
        <f aca="false">-115997 + 27.036*H50 + 3.124*H50*LN(H50)</f>
        <v>-54880.0840525852</v>
      </c>
      <c r="P50" s="8" t="n">
        <f aca="false">(-0.0562*(H50^2)) + (128.59*H50)-38275</f>
        <v>34763.48</v>
      </c>
      <c r="Q50" s="8" t="n">
        <f aca="false">-998615+342.43*H50</f>
        <v>-574001.8</v>
      </c>
      <c r="R50" s="8" t="n">
        <f aca="false">Q50+P50</f>
        <v>-539238.32</v>
      </c>
      <c r="S50" s="8" t="n">
        <f aca="false">R50/2</f>
        <v>-269619.16</v>
      </c>
      <c r="U50" s="8" t="n">
        <f aca="false">-226244+42.46*H50</f>
        <v>-173593.6</v>
      </c>
      <c r="V50" s="8" t="n">
        <f aca="false">(-0.0562*(H50^2))+(374.59*H50)-846564</f>
        <v>-468485.52</v>
      </c>
      <c r="W50" s="8" t="n">
        <f aca="false">V50/2</f>
        <v>-234242.76</v>
      </c>
      <c r="X50" s="8" t="n">
        <f aca="false">W50-U50</f>
        <v>-60649.16</v>
      </c>
      <c r="Y50" s="8" t="n">
        <v>410402.078003522</v>
      </c>
      <c r="Z50" s="8" t="n">
        <f aca="false">-8E-020*H50^6+2E-015*H50^5-0.00000000001*H50^4+0.00000006*H50^3-0.0001*H50^2+0.1593*H50^1+165.05*H50</f>
        <v>204802.099735319</v>
      </c>
      <c r="AA50" s="8" t="n">
        <f aca="false">(4*H50*(-18+25/2000*H50)*(1-LN(H50/1895))-H50*-9.16-0.25*Z50)</f>
        <v>-57501.0574244061</v>
      </c>
      <c r="AB50" s="8" t="n">
        <f aca="false">(8*H50*(-1+8/2000*H50)*(1-LN(H50/1895))-H50*-9.16-0.25*Z50)</f>
        <v>16101.3731963161</v>
      </c>
      <c r="AC50" s="8" t="n">
        <f aca="false">(8*$H50*(31.15-15.53/2000*$H50)*(1-LN($H50/1895))-$H50*-9.16-0.25*$Z50)</f>
        <v>264193.834828322</v>
      </c>
      <c r="AE50" s="8" t="n">
        <f aca="false">AP50-$AN50</f>
        <v>-2.85805155939904</v>
      </c>
      <c r="AF50" s="8" t="n">
        <f aca="false">AQ50-$AN50</f>
        <v>4.6973876842322</v>
      </c>
      <c r="AG50" s="8" t="n">
        <f aca="false">AR50-$AN50</f>
        <v>28.7621658694936</v>
      </c>
      <c r="AI50" s="8" t="n">
        <f aca="false">AT50-$AN50</f>
        <v>-4.34313642537915</v>
      </c>
      <c r="AJ50" s="8" t="n">
        <f aca="false">AU50-$AN50</f>
        <v>-1.93065975227222</v>
      </c>
      <c r="AK50" s="8" t="n">
        <f aca="false">AV50-$AN50</f>
        <v>-23.0172845356065</v>
      </c>
      <c r="AL50" s="8" t="n">
        <f aca="false">AW50-$AN50</f>
        <v>-2.74735507344782</v>
      </c>
      <c r="AP50" s="8" t="n">
        <f aca="false">1/8.314/$H50*(0.375*68629+0.5*4601)+$AA50/8.314/$H50+LN(1)</f>
        <v>-2.85805155939904</v>
      </c>
      <c r="AQ50" s="8" t="n">
        <f aca="false">1/8.314/$H50*(0.4375*68629+0.5*4601)+$AB50/8.314/$H50+LN(1)</f>
        <v>4.6973876842322</v>
      </c>
      <c r="AR50" s="8" t="n">
        <f aca="false">1/8.314/$H50*(0.4375*68629+0.5*4601)+$AC50/8.314/$H50+LN(1)</f>
        <v>28.7621658694936</v>
      </c>
      <c r="AT50" s="8" t="n">
        <f aca="false">1/8.314/$H50*(0.4375*68629+0.5*4601)+$J50/8.314/$H50+LN(1)</f>
        <v>-4.34313642537915</v>
      </c>
      <c r="AU50" s="8" t="n">
        <f aca="false">1/8.314/$H50*(0.4375*68629+0.5*4601)+$B50/8.314/$H50+LN(1)</f>
        <v>-1.93065975227222</v>
      </c>
      <c r="AV50" s="8" t="n">
        <f aca="false">1/8.314/$H50*(0.4375*68629+0.5*4601)+$S50/8.314/$H50+LN(1)</f>
        <v>-23.0172845356065</v>
      </c>
      <c r="AW50" s="8" t="n">
        <f aca="false">1/8.314/$H50*(0.4375*68629+0.5*4601)+$X50/8.314/$H50+LN(1)</f>
        <v>-2.74735507344782</v>
      </c>
    </row>
    <row r="51" customFormat="false" ht="13.8" hidden="false" customHeight="false" outlineLevel="0" collapsed="false">
      <c r="B51" s="8" t="n">
        <f aca="false">$A$2 + $A$3*H51 +$A$4*H51*LN(H51) + $A$5*H51^2 + $A$6*H51^-1 + $A$7*H51^0.5</f>
        <v>-51867.7325464588</v>
      </c>
      <c r="F51" s="8" t="n">
        <f aca="false">$D$2+$D$3/H51-(($D$4/(8.314*LN(10)))*(1-($D$5/H51)-LN(H51/$D$5)))</f>
        <v>3.23206992180254</v>
      </c>
      <c r="G51" s="8" t="n">
        <f aca="false">8.314*LN(10)*F51*H51</f>
        <v>77032.8219899794</v>
      </c>
      <c r="H51" s="15" t="n">
        <v>1245</v>
      </c>
      <c r="J51" s="17" t="n">
        <f aca="false">-G51</f>
        <v>-77032.8219899794</v>
      </c>
      <c r="O51" s="8" t="n">
        <f aca="false">-115997 + 27.036*H51 + 3.124*H51*LN(H51)</f>
        <v>-54617.9934256852</v>
      </c>
      <c r="P51" s="8" t="n">
        <f aca="false">(-0.0562*(H51^2)) + (128.59*H51)-38275</f>
        <v>34708.145</v>
      </c>
      <c r="Q51" s="8" t="n">
        <f aca="false">-998615+342.43*H51</f>
        <v>-572289.65</v>
      </c>
      <c r="R51" s="8" t="n">
        <f aca="false">Q51+P51</f>
        <v>-537581.505</v>
      </c>
      <c r="S51" s="8" t="n">
        <f aca="false">R51/2</f>
        <v>-268790.7525</v>
      </c>
      <c r="U51" s="8" t="n">
        <f aca="false">-226244+42.46*H51</f>
        <v>-173381.3</v>
      </c>
      <c r="V51" s="8" t="n">
        <f aca="false">(-0.0562*(H51^2))+(374.59*H51)-846564</f>
        <v>-467310.855</v>
      </c>
      <c r="W51" s="8" t="n">
        <f aca="false">V51/2</f>
        <v>-233655.4275</v>
      </c>
      <c r="X51" s="8" t="n">
        <f aca="false">W51-U51</f>
        <v>-60274.1275</v>
      </c>
      <c r="Y51" s="8" t="n">
        <v>412417.881131715</v>
      </c>
      <c r="Z51" s="8" t="n">
        <f aca="false">-8E-020*H51^6+2E-015*H51^5-0.00000000001*H51^4+0.00000006*H51^3-0.0001*H51^2+0.1593*H51^1+165.05*H51</f>
        <v>205628.021586055</v>
      </c>
      <c r="AA51" s="8" t="n">
        <f aca="false">(4*H51*(-18+25/2000*H51)*(1-LN(H51/1895))-H51*-9.16-0.25*Z51)</f>
        <v>-57240.8416589971</v>
      </c>
      <c r="AB51" s="8" t="n">
        <f aca="false">(8*H51*(-1+8/2000*H51)*(1-LN(H51/1895))-H51*-9.16-0.25*Z51)</f>
        <v>16290.4330237395</v>
      </c>
      <c r="AC51" s="8" t="n">
        <f aca="false">(8*$H51*(31.15-15.53/2000*$H51)*(1-LN($H51/1895))-$H51*-9.16-0.25*$Z51)</f>
        <v>263847.374592424</v>
      </c>
      <c r="AE51" s="8" t="n">
        <f aca="false">AP51-$AN51</f>
        <v>-2.82143407973941</v>
      </c>
      <c r="AF51" s="8" t="n">
        <f aca="false">AQ51-$AN51</f>
        <v>4.69678768224106</v>
      </c>
      <c r="AG51" s="8" t="n">
        <f aca="false">AR51-$AN51</f>
        <v>28.6131837518391</v>
      </c>
      <c r="AI51" s="8" t="n">
        <f aca="false">AT51-$AN51</f>
        <v>-4.31914180561354</v>
      </c>
      <c r="AJ51" s="8" t="n">
        <f aca="false">AU51-$AN51</f>
        <v>-1.88795065240117</v>
      </c>
      <c r="AK51" s="8" t="n">
        <f aca="false">AV51-$AN51</f>
        <v>-22.8448134612059</v>
      </c>
      <c r="AL51" s="8" t="n">
        <f aca="false">AW51-$AN51</f>
        <v>-2.70008975038958</v>
      </c>
      <c r="AP51" s="8" t="n">
        <f aca="false">1/8.314/$H51*(0.375*68629+0.5*4601)+$AA51/8.314/$H51+LN(1)</f>
        <v>-2.82143407973941</v>
      </c>
      <c r="AQ51" s="8" t="n">
        <f aca="false">1/8.314/$H51*(0.4375*68629+0.5*4601)+$AB51/8.314/$H51+LN(1)</f>
        <v>4.69678768224106</v>
      </c>
      <c r="AR51" s="8" t="n">
        <f aca="false">1/8.314/$H51*(0.4375*68629+0.5*4601)+$AC51/8.314/$H51+LN(1)</f>
        <v>28.6131837518391</v>
      </c>
      <c r="AT51" s="8" t="n">
        <f aca="false">1/8.314/$H51*(0.4375*68629+0.5*4601)+$J51/8.314/$H51+LN(1)</f>
        <v>-4.31914180561354</v>
      </c>
      <c r="AU51" s="8" t="n">
        <f aca="false">1/8.314/$H51*(0.4375*68629+0.5*4601)+$B51/8.314/$H51+LN(1)</f>
        <v>-1.88795065240117</v>
      </c>
      <c r="AV51" s="8" t="n">
        <f aca="false">1/8.314/$H51*(0.4375*68629+0.5*4601)+$S51/8.314/$H51+LN(1)</f>
        <v>-22.8448134612059</v>
      </c>
      <c r="AW51" s="8" t="n">
        <f aca="false">1/8.314/$H51*(0.4375*68629+0.5*4601)+$X51/8.314/$H51+LN(1)</f>
        <v>-2.70008975038958</v>
      </c>
    </row>
    <row r="52" customFormat="false" ht="13.8" hidden="false" customHeight="false" outlineLevel="0" collapsed="false">
      <c r="B52" s="8" t="n">
        <f aca="false">$A$2 + $A$3*H52 +$A$4*H52*LN(H52) + $A$5*H52^2 + $A$6*H52^-1 + $A$7*H52^0.5</f>
        <v>-51506.9868236298</v>
      </c>
      <c r="F52" s="8" t="n">
        <f aca="false">$D$2+$D$3/H52-(($D$4/(8.314*LN(10)))*(1-($D$5/H52)-LN(H52/$D$5)))</f>
        <v>3.21633529632726</v>
      </c>
      <c r="G52" s="8" t="n">
        <f aca="false">8.314*LN(10)*F52*H52</f>
        <v>76965.6672140895</v>
      </c>
      <c r="H52" s="15" t="n">
        <v>1250</v>
      </c>
      <c r="J52" s="17" t="n">
        <f aca="false">-G52</f>
        <v>-76965.6672140895</v>
      </c>
      <c r="O52" s="8" t="n">
        <f aca="false">-115997 + 27.036*H52 + 3.124*H52*LN(H52)</f>
        <v>-54355.8400676928</v>
      </c>
      <c r="P52" s="8" t="n">
        <f aca="false">(-0.0562*(H52^2)) + (128.59*H52)-38275</f>
        <v>34650</v>
      </c>
      <c r="Q52" s="8" t="n">
        <f aca="false">-998615+342.43*H52</f>
        <v>-570577.5</v>
      </c>
      <c r="R52" s="8" t="n">
        <f aca="false">Q52+P52</f>
        <v>-535927.5</v>
      </c>
      <c r="S52" s="8" t="n">
        <f aca="false">R52/2</f>
        <v>-267963.75</v>
      </c>
      <c r="U52" s="8" t="n">
        <f aca="false">-226244+42.46*H52</f>
        <v>-173169</v>
      </c>
      <c r="V52" s="8" t="n">
        <f aca="false">(-0.0562*(H52^2))+(374.59*H52)-846564</f>
        <v>-466139</v>
      </c>
      <c r="W52" s="8" t="n">
        <f aca="false">V52/2</f>
        <v>-233069.5</v>
      </c>
      <c r="X52" s="8" t="n">
        <f aca="false">W52-U52</f>
        <v>-59900.5</v>
      </c>
      <c r="Y52" s="8" t="n">
        <v>414433.684259909</v>
      </c>
      <c r="Z52" s="8" t="n">
        <f aca="false">-8E-020*H52^6+2E-015*H52^5-0.00000000001*H52^4+0.00000006*H52^3-0.0001*H52^2+0.1593*H52^1+165.05*H52</f>
        <v>206453.946777344</v>
      </c>
      <c r="AA52" s="8" t="n">
        <f aca="false">(4*H52*(-18+25/2000*H52)*(1-LN(H52/1895))-H52*-9.16-0.25*Z52)</f>
        <v>-56979.3807300756</v>
      </c>
      <c r="AB52" s="8" t="n">
        <f aca="false">(8*H52*(-1+8/2000*H52)*(1-LN(H52/1895))-H52*-9.16-0.25*Z52)</f>
        <v>16479.5247944712</v>
      </c>
      <c r="AC52" s="8" t="n">
        <f aca="false">(8*$H52*(31.15-15.53/2000*$H52)*(1-LN($H52/1895))-$H52*-9.16-0.25*$Z52)</f>
        <v>263496.157708941</v>
      </c>
      <c r="AE52" s="8" t="n">
        <f aca="false">AP52-$AN52</f>
        <v>-2.78498972625217</v>
      </c>
      <c r="AF52" s="8" t="n">
        <f aca="false">AQ52-$AN52</f>
        <v>4.69619555395441</v>
      </c>
      <c r="AG52" s="8" t="n">
        <f aca="false">AR52-$AN52</f>
        <v>28.4649357910937</v>
      </c>
      <c r="AI52" s="8" t="n">
        <f aca="false">AT52-$AN52</f>
        <v>-4.29540338841371</v>
      </c>
      <c r="AJ52" s="8" t="n">
        <f aca="false">AU52-$AN52</f>
        <v>-1.84568672827807</v>
      </c>
      <c r="AK52" s="8" t="n">
        <f aca="false">AV52-$AN52</f>
        <v>-22.6738573490498</v>
      </c>
      <c r="AL52" s="8" t="n">
        <f aca="false">AW52-$AN52</f>
        <v>-2.65333774356507</v>
      </c>
      <c r="AP52" s="8" t="n">
        <f aca="false">1/8.314/$H52*(0.375*68629+0.5*4601)+$AA52/8.314/$H52+LN(1)</f>
        <v>-2.78498972625217</v>
      </c>
      <c r="AQ52" s="8" t="n">
        <f aca="false">1/8.314/$H52*(0.4375*68629+0.5*4601)+$AB52/8.314/$H52+LN(1)</f>
        <v>4.69619555395441</v>
      </c>
      <c r="AR52" s="8" t="n">
        <f aca="false">1/8.314/$H52*(0.4375*68629+0.5*4601)+$AC52/8.314/$H52+LN(1)</f>
        <v>28.4649357910937</v>
      </c>
      <c r="AT52" s="8" t="n">
        <f aca="false">1/8.314/$H52*(0.4375*68629+0.5*4601)+$J52/8.314/$H52+LN(1)</f>
        <v>-4.29540338841371</v>
      </c>
      <c r="AU52" s="8" t="n">
        <f aca="false">1/8.314/$H52*(0.4375*68629+0.5*4601)+$B52/8.314/$H52+LN(1)</f>
        <v>-1.84568672827807</v>
      </c>
      <c r="AV52" s="8" t="n">
        <f aca="false">1/8.314/$H52*(0.4375*68629+0.5*4601)+$S52/8.314/$H52+LN(1)</f>
        <v>-22.6738573490498</v>
      </c>
      <c r="AW52" s="8" t="n">
        <f aca="false">1/8.314/$H52*(0.4375*68629+0.5*4601)+$X52/8.314/$H52+LN(1)</f>
        <v>-2.65333774356507</v>
      </c>
    </row>
    <row r="53" customFormat="false" ht="13.8" hidden="false" customHeight="false" outlineLevel="0" collapsed="false">
      <c r="B53" s="8" t="n">
        <f aca="false">$A$2 + $A$3*H53 +$A$4*H53*LN(H53) + $A$5*H53^2 + $A$6*H53^-1 + $A$7*H53^0.5</f>
        <v>-51147.3116530055</v>
      </c>
      <c r="F53" s="8" t="n">
        <f aca="false">$D$2+$D$3/H53-(($D$4/(8.314*LN(10)))*(1-($D$5/H53)-LN(H53/$D$5)))</f>
        <v>3.20075372554327</v>
      </c>
      <c r="G53" s="8" t="n">
        <f aca="false">8.314*LN(10)*F53*H53</f>
        <v>76899.1774399729</v>
      </c>
      <c r="H53" s="15" t="n">
        <v>1255</v>
      </c>
      <c r="J53" s="17" t="n">
        <f aca="false">-G53</f>
        <v>-76899.1774399729</v>
      </c>
      <c r="O53" s="8" t="n">
        <f aca="false">-115997 + 27.036*H53 + 3.124*H53*LN(H53)</f>
        <v>-54093.6242295338</v>
      </c>
      <c r="P53" s="8" t="n">
        <f aca="false">(-0.0562*(H53^2)) + (128.59*H53)-38275</f>
        <v>34589.045</v>
      </c>
      <c r="Q53" s="8" t="n">
        <f aca="false">-998615+342.43*H53</f>
        <v>-568865.35</v>
      </c>
      <c r="R53" s="8" t="n">
        <f aca="false">Q53+P53</f>
        <v>-534276.305</v>
      </c>
      <c r="S53" s="8" t="n">
        <f aca="false">R53/2</f>
        <v>-267138.1525</v>
      </c>
      <c r="U53" s="8" t="n">
        <f aca="false">-226244+42.46*H53</f>
        <v>-172956.7</v>
      </c>
      <c r="V53" s="8" t="n">
        <f aca="false">(-0.0562*(H53^2))+(374.59*H53)-846564</f>
        <v>-464969.955</v>
      </c>
      <c r="W53" s="8" t="n">
        <f aca="false">V53/2</f>
        <v>-232484.9775</v>
      </c>
      <c r="X53" s="8" t="n">
        <f aca="false">W53-U53</f>
        <v>-59528.2775</v>
      </c>
      <c r="Y53" s="8" t="n">
        <v>416449.487388103</v>
      </c>
      <c r="Z53" s="8" t="n">
        <f aca="false">-8E-020*H53^6+2E-015*H53^5-0.00000000001*H53^4+0.00000006*H53^3-0.0001*H53^2+0.1593*H53^1+165.05*H53</f>
        <v>207279.875337774</v>
      </c>
      <c r="AA53" s="8" t="n">
        <f aca="false">(4*H53*(-18+25/2000*H53)*(1-LN(H53/1895))-H53*-9.16-0.25*Z53)</f>
        <v>-56716.690448048</v>
      </c>
      <c r="AB53" s="8" t="n">
        <f aca="false">(8*H53*(-1+8/2000*H53)*(1-LN(H53/1895))-H53*-9.16-0.25*Z53)</f>
        <v>16668.6414459372</v>
      </c>
      <c r="AC53" s="8" t="n">
        <f aca="false">(8*$H53*(31.15-15.53/2000*$H53)*(1-LN($H53/1895))-$H53*-9.16-0.25*$Z53)</f>
        <v>263140.216635899</v>
      </c>
      <c r="AE53" s="8" t="n">
        <f aca="false">AP53-$AN53</f>
        <v>-2.74871794496759</v>
      </c>
      <c r="AF53" s="8" t="n">
        <f aca="false">AQ53-$AN53</f>
        <v>4.69561052838799</v>
      </c>
      <c r="AG53" s="8" t="n">
        <f aca="false">AR53-$AN53</f>
        <v>28.3174163232467</v>
      </c>
      <c r="AI53" s="8" t="n">
        <f aca="false">AT53-$AN53</f>
        <v>-4.27191785563763</v>
      </c>
      <c r="AJ53" s="8" t="n">
        <f aca="false">AU53-$AN53</f>
        <v>-1.80386217008373</v>
      </c>
      <c r="AK53" s="8" t="n">
        <f aca="false">AV53-$AN53</f>
        <v>-22.5043980920197</v>
      </c>
      <c r="AL53" s="8" t="n">
        <f aca="false">AW53-$AN53</f>
        <v>-2.6070929177205</v>
      </c>
      <c r="AP53" s="8" t="n">
        <f aca="false">1/8.314/$H53*(0.375*68629+0.5*4601)+$AA53/8.314/$H53+LN(1)</f>
        <v>-2.74871794496759</v>
      </c>
      <c r="AQ53" s="8" t="n">
        <f aca="false">1/8.314/$H53*(0.4375*68629+0.5*4601)+$AB53/8.314/$H53+LN(1)</f>
        <v>4.69561052838799</v>
      </c>
      <c r="AR53" s="8" t="n">
        <f aca="false">1/8.314/$H53*(0.4375*68629+0.5*4601)+$AC53/8.314/$H53+LN(1)</f>
        <v>28.3174163232467</v>
      </c>
      <c r="AT53" s="8" t="n">
        <f aca="false">1/8.314/$H53*(0.4375*68629+0.5*4601)+$J53/8.314/$H53+LN(1)</f>
        <v>-4.27191785563763</v>
      </c>
      <c r="AU53" s="8" t="n">
        <f aca="false">1/8.314/$H53*(0.4375*68629+0.5*4601)+$B53/8.314/$H53+LN(1)</f>
        <v>-1.80386217008373</v>
      </c>
      <c r="AV53" s="8" t="n">
        <f aca="false">1/8.314/$H53*(0.4375*68629+0.5*4601)+$S53/8.314/$H53+LN(1)</f>
        <v>-22.5043980920197</v>
      </c>
      <c r="AW53" s="8" t="n">
        <f aca="false">1/8.314/$H53*(0.4375*68629+0.5*4601)+$X53/8.314/$H53+LN(1)</f>
        <v>-2.6070929177205</v>
      </c>
    </row>
    <row r="54" customFormat="false" ht="13.8" hidden="false" customHeight="false" outlineLevel="0" collapsed="false">
      <c r="B54" s="8" t="n">
        <f aca="false">$A$2 + $A$3*H54 +$A$4*H54*LN(H54) + $A$5*H54^2 + $A$6*H54^-1 + $A$7*H54^0.5</f>
        <v>-50788.7019683701</v>
      </c>
      <c r="F54" s="8" t="n">
        <f aca="false">$D$2+$D$3/H54-(($D$4/(8.314*LN(10)))*(1-($D$5/H54)-LN(H54/$D$5)))</f>
        <v>3.18532327753226</v>
      </c>
      <c r="G54" s="8" t="n">
        <f aca="false">8.314*LN(10)*F54*H54</f>
        <v>76833.3500182062</v>
      </c>
      <c r="H54" s="15" t="n">
        <v>1260</v>
      </c>
      <c r="J54" s="17" t="n">
        <f aca="false">-G54</f>
        <v>-76833.3500182062</v>
      </c>
      <c r="O54" s="8" t="n">
        <f aca="false">-115997 + 27.036*H54 + 3.124*H54*LN(H54)</f>
        <v>-53831.3461601344</v>
      </c>
      <c r="P54" s="8" t="n">
        <f aca="false">(-0.0562*(H54^2)) + (128.59*H54)-38275</f>
        <v>34525.28</v>
      </c>
      <c r="Q54" s="8" t="n">
        <f aca="false">-998615+342.43*H54</f>
        <v>-567153.2</v>
      </c>
      <c r="R54" s="8" t="n">
        <f aca="false">Q54+P54</f>
        <v>-532627.92</v>
      </c>
      <c r="S54" s="8" t="n">
        <f aca="false">R54/2</f>
        <v>-266313.96</v>
      </c>
      <c r="U54" s="8" t="n">
        <f aca="false">-226244+42.46*H54</f>
        <v>-172744.4</v>
      </c>
      <c r="V54" s="8" t="n">
        <f aca="false">(-0.0562*(H54^2))+(374.59*H54)-846564</f>
        <v>-463803.72</v>
      </c>
      <c r="W54" s="8" t="n">
        <f aca="false">V54/2</f>
        <v>-231901.86</v>
      </c>
      <c r="X54" s="8" t="n">
        <f aca="false">W54-U54</f>
        <v>-59157.46</v>
      </c>
      <c r="Y54" s="8" t="n">
        <v>418465.290516296</v>
      </c>
      <c r="Z54" s="8" t="n">
        <f aca="false">-8E-020*H54^6+2E-015*H54^5-0.00000000001*H54^4+0.00000006*H54^3-0.0001*H54^2+0.1593*H54^1+165.05*H54</f>
        <v>208105.807295944</v>
      </c>
      <c r="AA54" s="8" t="n">
        <f aca="false">(4*H54*(-18+25/2000*H54)*(1-LN(H54/1895))-H54*-9.16-0.25*Z54)</f>
        <v>-56452.7865372412</v>
      </c>
      <c r="AB54" s="8" t="n">
        <f aca="false">(8*H54*(-1+8/2000*H54)*(1-LN(H54/1895))-H54*-9.16-0.25*Z54)</f>
        <v>16857.7759462815</v>
      </c>
      <c r="AC54" s="8" t="n">
        <f aca="false">(8*$H54*(31.15-15.53/2000*$H54)*(1-LN($H54/1895))-$H54*-9.16-0.25*$Z54)</f>
        <v>262779.583622131</v>
      </c>
      <c r="AE54" s="8" t="n">
        <f aca="false">AP54-$AN54</f>
        <v>-2.71261818249206</v>
      </c>
      <c r="AF54" s="8" t="n">
        <f aca="false">AQ54-$AN54</f>
        <v>4.6950318497277</v>
      </c>
      <c r="AG54" s="8" t="n">
        <f aca="false">AR54-$AN54</f>
        <v>28.1706197542232</v>
      </c>
      <c r="AI54" s="8" t="n">
        <f aca="false">AT54-$AN54</f>
        <v>-4.24868194384364</v>
      </c>
      <c r="AJ54" s="8" t="n">
        <f aca="false">AU54-$AN54</f>
        <v>-1.76247126365264</v>
      </c>
      <c r="AK54" s="8" t="n">
        <f aca="false">AV54-$AN54</f>
        <v>-22.3364178704117</v>
      </c>
      <c r="AL54" s="8" t="n">
        <f aca="false">AW54-$AN54</f>
        <v>-2.56134923498707</v>
      </c>
      <c r="AP54" s="8" t="n">
        <f aca="false">1/8.314/$H54*(0.375*68629+0.5*4601)+$AA54/8.314/$H54+LN(1)</f>
        <v>-2.71261818249206</v>
      </c>
      <c r="AQ54" s="8" t="n">
        <f aca="false">1/8.314/$H54*(0.4375*68629+0.5*4601)+$AB54/8.314/$H54+LN(1)</f>
        <v>4.6950318497277</v>
      </c>
      <c r="AR54" s="8" t="n">
        <f aca="false">1/8.314/$H54*(0.4375*68629+0.5*4601)+$AC54/8.314/$H54+LN(1)</f>
        <v>28.1706197542232</v>
      </c>
      <c r="AT54" s="8" t="n">
        <f aca="false">1/8.314/$H54*(0.4375*68629+0.5*4601)+$J54/8.314/$H54+LN(1)</f>
        <v>-4.24868194384364</v>
      </c>
      <c r="AU54" s="8" t="n">
        <f aca="false">1/8.314/$H54*(0.4375*68629+0.5*4601)+$B54/8.314/$H54+LN(1)</f>
        <v>-1.76247126365264</v>
      </c>
      <c r="AV54" s="8" t="n">
        <f aca="false">1/8.314/$H54*(0.4375*68629+0.5*4601)+$S54/8.314/$H54+LN(1)</f>
        <v>-22.3364178704117</v>
      </c>
      <c r="AW54" s="8" t="n">
        <f aca="false">1/8.314/$H54*(0.4375*68629+0.5*4601)+$X54/8.314/$H54+LN(1)</f>
        <v>-2.56134923498707</v>
      </c>
    </row>
    <row r="55" customFormat="false" ht="13.8" hidden="false" customHeight="false" outlineLevel="0" collapsed="false">
      <c r="B55" s="8" t="n">
        <f aca="false">$A$2 + $A$3*H55 +$A$4*H55*LN(H55) + $A$5*H55^2 + $A$6*H55^-1 + $A$7*H55^0.5</f>
        <v>-50431.1527392371</v>
      </c>
      <c r="F55" s="8" t="n">
        <f aca="false">$D$2+$D$3/H55-(($D$4/(8.314*LN(10)))*(1-($D$5/H55)-LN(H55/$D$5)))</f>
        <v>3.1700420517884</v>
      </c>
      <c r="G55" s="8" t="n">
        <f aca="false">8.314*LN(10)*F55*H55</f>
        <v>76768.1823203931</v>
      </c>
      <c r="H55" s="15" t="n">
        <v>1265</v>
      </c>
      <c r="J55" s="17" t="n">
        <f aca="false">-G55</f>
        <v>-76768.1823203931</v>
      </c>
      <c r="O55" s="8" t="n">
        <f aca="false">-115997 + 27.036*H55 + 3.124*H55*LN(H55)</f>
        <v>-53569.0061064454</v>
      </c>
      <c r="P55" s="8" t="n">
        <f aca="false">(-0.0562*(H55^2)) + (128.59*H55)-38275</f>
        <v>34458.705</v>
      </c>
      <c r="Q55" s="8" t="n">
        <f aca="false">-998615+342.43*H55</f>
        <v>-565441.05</v>
      </c>
      <c r="R55" s="8" t="n">
        <f aca="false">Q55+P55</f>
        <v>-530982.345</v>
      </c>
      <c r="S55" s="8" t="n">
        <f aca="false">R55/2</f>
        <v>-265491.1725</v>
      </c>
      <c r="U55" s="8" t="n">
        <f aca="false">-226244+42.46*H55</f>
        <v>-172532.1</v>
      </c>
      <c r="V55" s="8" t="n">
        <f aca="false">(-0.0562*(H55^2))+(374.59*H55)-846564</f>
        <v>-462640.295</v>
      </c>
      <c r="W55" s="8" t="n">
        <f aca="false">V55/2</f>
        <v>-231320.1475</v>
      </c>
      <c r="X55" s="8" t="n">
        <f aca="false">W55-U55</f>
        <v>-58788.0475</v>
      </c>
      <c r="Y55" s="8" t="n">
        <v>420481.09364449</v>
      </c>
      <c r="Z55" s="8" t="n">
        <f aca="false">-8E-020*H55^6+2E-015*H55^5-0.00000000001*H55^4+0.00000006*H55^3-0.0001*H55^2+0.1593*H55^1+165.05*H55</f>
        <v>208931.742680462</v>
      </c>
      <c r="AA55" s="8" t="n">
        <f aca="false">(4*H55*(-18+25/2000*H55)*(1-LN(H55/1895))-H55*-9.16-0.25*Z55)</f>
        <v>-56187.6846367689</v>
      </c>
      <c r="AB55" s="8" t="n">
        <f aca="false">(8*H55*(-1+8/2000*H55)*(1-LN(H55/1895))-H55*-9.16-0.25*Z55)</f>
        <v>17046.9212941017</v>
      </c>
      <c r="AC55" s="8" t="n">
        <f aca="false">(8*$H55*(31.15-15.53/2000*$H55)*(1-LN($H55/1895))-$H55*-9.16-0.25*$Z55)</f>
        <v>262414.290709571</v>
      </c>
      <c r="AE55" s="8" t="n">
        <f aca="false">AP55-$AN55</f>
        <v>-2.67668988607899</v>
      </c>
      <c r="AF55" s="8" t="n">
        <f aca="false">AQ55-$AN55</f>
        <v>4.69445877700471</v>
      </c>
      <c r="AG55" s="8" t="n">
        <f aca="false">AR55-$AN55</f>
        <v>28.0245405587196</v>
      </c>
      <c r="AI55" s="8" t="n">
        <f aca="false">AT55-$AN55</f>
        <v>-4.22569244318533</v>
      </c>
      <c r="AJ55" s="8" t="n">
        <f aca="false">AU55-$AN55</f>
        <v>-1.72150838855905</v>
      </c>
      <c r="AK55" s="8" t="n">
        <f aca="false">AV55-$AN55</f>
        <v>-22.1698991462565</v>
      </c>
      <c r="AL55" s="8" t="n">
        <f aca="false">AW55-$AN55</f>
        <v>-2.51610075295634</v>
      </c>
      <c r="AP55" s="8" t="n">
        <f aca="false">1/8.314/$H55*(0.375*68629+0.5*4601)+$AA55/8.314/$H55+LN(1)</f>
        <v>-2.67668988607899</v>
      </c>
      <c r="AQ55" s="8" t="n">
        <f aca="false">1/8.314/$H55*(0.4375*68629+0.5*4601)+$AB55/8.314/$H55+LN(1)</f>
        <v>4.69445877700471</v>
      </c>
      <c r="AR55" s="8" t="n">
        <f aca="false">1/8.314/$H55*(0.4375*68629+0.5*4601)+$AC55/8.314/$H55+LN(1)</f>
        <v>28.0245405587196</v>
      </c>
      <c r="AT55" s="8" t="n">
        <f aca="false">1/8.314/$H55*(0.4375*68629+0.5*4601)+$J55/8.314/$H55+LN(1)</f>
        <v>-4.22569244318533</v>
      </c>
      <c r="AU55" s="8" t="n">
        <f aca="false">1/8.314/$H55*(0.4375*68629+0.5*4601)+$B55/8.314/$H55+LN(1)</f>
        <v>-1.72150838855905</v>
      </c>
      <c r="AV55" s="8" t="n">
        <f aca="false">1/8.314/$H55*(0.4375*68629+0.5*4601)+$S55/8.314/$H55+LN(1)</f>
        <v>-22.1698991462565</v>
      </c>
      <c r="AW55" s="8" t="n">
        <f aca="false">1/8.314/$H55*(0.4375*68629+0.5*4601)+$X55/8.314/$H55+LN(1)</f>
        <v>-2.51610075295634</v>
      </c>
    </row>
    <row r="56" customFormat="false" ht="13.8" hidden="false" customHeight="false" outlineLevel="0" collapsed="false">
      <c r="B56" s="8" t="n">
        <f aca="false">$A$2 + $A$3*H56 +$A$4*H56*LN(H56) + $A$5*H56^2 + $A$6*H56^-1 + $A$7*H56^0.5</f>
        <v>-50074.6589706013</v>
      </c>
      <c r="F56" s="8" t="n">
        <f aca="false">$D$2+$D$3/H56-(($D$4/(8.314*LN(10)))*(1-($D$5/H56)-LN(H56/$D$5)))</f>
        <v>3.15490817858971</v>
      </c>
      <c r="G56" s="8" t="n">
        <f aca="false">8.314*LN(10)*F56*H56</f>
        <v>76703.6717389156</v>
      </c>
      <c r="H56" s="15" t="n">
        <v>1270</v>
      </c>
      <c r="J56" s="17" t="n">
        <f aca="false">-G56</f>
        <v>-76703.6717389156</v>
      </c>
      <c r="O56" s="8" t="n">
        <f aca="false">-115997 + 27.036*H56 + 3.124*H56*LN(H56)</f>
        <v>-53306.6043134653</v>
      </c>
      <c r="P56" s="8" t="n">
        <f aca="false">(-0.0562*(H56^2)) + (128.59*H56)-38275</f>
        <v>34389.32</v>
      </c>
      <c r="Q56" s="8" t="n">
        <f aca="false">-998615+342.43*H56</f>
        <v>-563728.9</v>
      </c>
      <c r="R56" s="8" t="n">
        <f aca="false">Q56+P56</f>
        <v>-529339.58</v>
      </c>
      <c r="S56" s="8" t="n">
        <f aca="false">R56/2</f>
        <v>-264669.79</v>
      </c>
      <c r="U56" s="8" t="n">
        <f aca="false">-226244+42.46*H56</f>
        <v>-172319.8</v>
      </c>
      <c r="V56" s="8" t="n">
        <f aca="false">(-0.0562*(H56^2))+(374.59*H56)-846564</f>
        <v>-461479.68</v>
      </c>
      <c r="W56" s="8" t="n">
        <f aca="false">V56/2</f>
        <v>-230739.84</v>
      </c>
      <c r="X56" s="8" t="n">
        <f aca="false">W56-U56</f>
        <v>-58420.04</v>
      </c>
      <c r="Y56" s="8" t="n">
        <v>422496.896772683</v>
      </c>
      <c r="Z56" s="8" t="n">
        <f aca="false">-8E-020*H56^6+2E-015*H56^5-0.00000000001*H56^4+0.00000006*H56^3-0.0001*H56^2+0.1593*H56^1+165.05*H56</f>
        <v>209757.681519948</v>
      </c>
      <c r="AA56" s="8" t="n">
        <f aca="false">(4*H56*(-18+25/2000*H56)*(1-LN(H56/1895))-H56*-9.16-0.25*Z56)</f>
        <v>-55921.4003013867</v>
      </c>
      <c r="AB56" s="8" t="n">
        <f aca="false">(8*H56*(-1+8/2000*H56)*(1-LN(H56/1895))-H56*-9.16-0.25*Z56)</f>
        <v>17236.0705181878</v>
      </c>
      <c r="AC56" s="8" t="n">
        <f aca="false">(8*$H56*(31.15-15.53/2000*$H56)*(1-LN($H56/1895))-$H56*-9.16-0.25*$Z56)</f>
        <v>262044.369735515</v>
      </c>
      <c r="AE56" s="8" t="n">
        <f aca="false">AP56-$AN56</f>
        <v>-2.64093250369708</v>
      </c>
      <c r="AF56" s="8" t="n">
        <f aca="false">AQ56-$AN56</f>
        <v>4.69389058377841</v>
      </c>
      <c r="AG56" s="8" t="n">
        <f aca="false">AR56-$AN56</f>
        <v>27.879173279064</v>
      </c>
      <c r="AI56" s="8" t="n">
        <f aca="false">AT56-$AN56</f>
        <v>-4.20294619633287</v>
      </c>
      <c r="AJ56" s="8" t="n">
        <f aca="false">AU56-$AN56</f>
        <v>-1.68096801624821</v>
      </c>
      <c r="AK56" s="8" t="n">
        <f aca="false">AV56-$AN56</f>
        <v>-22.004824657773</v>
      </c>
      <c r="AL56" s="8" t="n">
        <f aca="false">AW56-$AN56</f>
        <v>-2.47134162280112</v>
      </c>
      <c r="AP56" s="8" t="n">
        <f aca="false">1/8.314/$H56*(0.375*68629+0.5*4601)+$AA56/8.314/$H56+LN(1)</f>
        <v>-2.64093250369708</v>
      </c>
      <c r="AQ56" s="8" t="n">
        <f aca="false">1/8.314/$H56*(0.4375*68629+0.5*4601)+$AB56/8.314/$H56+LN(1)</f>
        <v>4.69389058377841</v>
      </c>
      <c r="AR56" s="8" t="n">
        <f aca="false">1/8.314/$H56*(0.4375*68629+0.5*4601)+$AC56/8.314/$H56+LN(1)</f>
        <v>27.879173279064</v>
      </c>
      <c r="AT56" s="8" t="n">
        <f aca="false">1/8.314/$H56*(0.4375*68629+0.5*4601)+$J56/8.314/$H56+LN(1)</f>
        <v>-4.20294619633287</v>
      </c>
      <c r="AU56" s="8" t="n">
        <f aca="false">1/8.314/$H56*(0.4375*68629+0.5*4601)+$B56/8.314/$H56+LN(1)</f>
        <v>-1.68096801624821</v>
      </c>
      <c r="AV56" s="8" t="n">
        <f aca="false">1/8.314/$H56*(0.4375*68629+0.5*4601)+$S56/8.314/$H56+LN(1)</f>
        <v>-22.004824657773</v>
      </c>
      <c r="AW56" s="8" t="n">
        <f aca="false">1/8.314/$H56*(0.4375*68629+0.5*4601)+$X56/8.314/$H56+LN(1)</f>
        <v>-2.47134162280112</v>
      </c>
    </row>
    <row r="57" customFormat="false" ht="13.8" hidden="false" customHeight="false" outlineLevel="0" collapsed="false">
      <c r="B57" s="8" t="n">
        <f aca="false">$A$2 + $A$3*H57 +$A$4*H57*LN(H57) + $A$5*H57^2 + $A$6*H57^-1 + $A$7*H57^0.5</f>
        <v>-49719.2157026907</v>
      </c>
      <c r="F57" s="8" t="n">
        <f aca="false">$D$2+$D$3/H57-(($D$4/(8.314*LN(10)))*(1-($D$5/H57)-LN(H57/$D$5)))</f>
        <v>3.13991981838438</v>
      </c>
      <c r="G57" s="8" t="n">
        <f aca="false">8.314*LN(10)*F57*H57</f>
        <v>76639.815686688</v>
      </c>
      <c r="H57" s="15" t="n">
        <v>1275</v>
      </c>
      <c r="J57" s="17" t="n">
        <f aca="false">-G57</f>
        <v>-76639.815686688</v>
      </c>
      <c r="O57" s="8" t="n">
        <f aca="false">-115997 + 27.036*H57 + 3.124*H57*LN(H57)</f>
        <v>-53044.1410242632</v>
      </c>
      <c r="P57" s="8" t="n">
        <f aca="false">(-0.0562*(H57^2)) + (128.59*H57)-38275</f>
        <v>34317.125</v>
      </c>
      <c r="Q57" s="8" t="n">
        <f aca="false">-998615+342.43*H57</f>
        <v>-562016.75</v>
      </c>
      <c r="R57" s="8" t="n">
        <f aca="false">Q57+P57</f>
        <v>-527699.625</v>
      </c>
      <c r="S57" s="8" t="n">
        <f aca="false">R57/2</f>
        <v>-263849.8125</v>
      </c>
      <c r="U57" s="8" t="n">
        <f aca="false">-226244+42.46*H57</f>
        <v>-172107.5</v>
      </c>
      <c r="V57" s="8" t="n">
        <f aca="false">(-0.0562*(H57^2))+(374.59*H57)-846564</f>
        <v>-460321.875</v>
      </c>
      <c r="W57" s="8" t="n">
        <f aca="false">V57/2</f>
        <v>-230160.9375</v>
      </c>
      <c r="X57" s="8" t="n">
        <f aca="false">W57-U57</f>
        <v>-58053.4375</v>
      </c>
      <c r="Y57" s="8" t="n">
        <v>424512.699900877</v>
      </c>
      <c r="Z57" s="8" t="n">
        <f aca="false">-8E-020*H57^6+2E-015*H57^5-0.00000000001*H57^4+0.00000006*H57^3-0.0001*H57^2+0.1593*H57^1+165.05*H57</f>
        <v>210583.623843031</v>
      </c>
      <c r="AA57" s="8" t="n">
        <f aca="false">(4*H57*(-18+25/2000*H57)*(1-LN(H57/1895))-H57*-9.16-0.25*Z57)</f>
        <v>-55653.9490023333</v>
      </c>
      <c r="AB57" s="8" t="n">
        <f aca="false">(8*H57*(-1+8/2000*H57)*(1-LN(H57/1895))-H57*-9.16-0.25*Z57)</f>
        <v>17425.2166772639</v>
      </c>
      <c r="AC57" s="8" t="n">
        <f aca="false">(8*$H57*(31.15-15.53/2000*$H57)*(1-LN($H57/1895))-$H57*-9.16-0.25*$Z57)</f>
        <v>261669.852334845</v>
      </c>
      <c r="AE57" s="8" t="n">
        <f aca="false">AP57-$AN57</f>
        <v>-2.60534548409565</v>
      </c>
      <c r="AF57" s="8" t="n">
        <f aca="false">AQ57-$AN57</f>
        <v>4.69332655782723</v>
      </c>
      <c r="AG57" s="8" t="n">
        <f aca="false">AR57-$AN57</f>
        <v>27.7345125241002</v>
      </c>
      <c r="AI57" s="8" t="n">
        <f aca="false">AT57-$AN57</f>
        <v>-4.18044009742018</v>
      </c>
      <c r="AJ57" s="8" t="n">
        <f aca="false">AU57-$AN57</f>
        <v>-1.64084470821159</v>
      </c>
      <c r="AK57" s="8" t="n">
        <f aca="false">AV57-$AN57</f>
        <v>-21.8411774139533</v>
      </c>
      <c r="AL57" s="8" t="n">
        <f aca="false">AW57-$AN57</f>
        <v>-2.42706608744051</v>
      </c>
      <c r="AP57" s="8" t="n">
        <f aca="false">1/8.314/$H57*(0.375*68629+0.5*4601)+$AA57/8.314/$H57+LN(1)</f>
        <v>-2.60534548409565</v>
      </c>
      <c r="AQ57" s="8" t="n">
        <f aca="false">1/8.314/$H57*(0.4375*68629+0.5*4601)+$AB57/8.314/$H57+LN(1)</f>
        <v>4.69332655782723</v>
      </c>
      <c r="AR57" s="8" t="n">
        <f aca="false">1/8.314/$H57*(0.4375*68629+0.5*4601)+$AC57/8.314/$H57+LN(1)</f>
        <v>27.7345125241002</v>
      </c>
      <c r="AT57" s="8" t="n">
        <f aca="false">1/8.314/$H57*(0.4375*68629+0.5*4601)+$J57/8.314/$H57+LN(1)</f>
        <v>-4.18044009742018</v>
      </c>
      <c r="AU57" s="8" t="n">
        <f aca="false">1/8.314/$H57*(0.4375*68629+0.5*4601)+$B57/8.314/$H57+LN(1)</f>
        <v>-1.64084470821159</v>
      </c>
      <c r="AV57" s="8" t="n">
        <f aca="false">1/8.314/$H57*(0.4375*68629+0.5*4601)+$S57/8.314/$H57+LN(1)</f>
        <v>-21.8411774139533</v>
      </c>
      <c r="AW57" s="8" t="n">
        <f aca="false">1/8.314/$H57*(0.4375*68629+0.5*4601)+$X57/8.314/$H57+LN(1)</f>
        <v>-2.42706608744051</v>
      </c>
    </row>
    <row r="58" customFormat="false" ht="13.8" hidden="false" customHeight="false" outlineLevel="0" collapsed="false">
      <c r="B58" s="8" t="n">
        <f aca="false">$A$2 + $A$3*H58 +$A$4*H58*LN(H58) + $A$5*H58^2 + $A$6*H58^-1 + $A$7*H58^0.5</f>
        <v>-49364.8180107165</v>
      </c>
      <c r="F58" s="8" t="n">
        <f aca="false">$D$2+$D$3/H58-(($D$4/(8.314*LN(10)))*(1-($D$5/H58)-LN(H58/$D$5)))</f>
        <v>3.12507516119169</v>
      </c>
      <c r="G58" s="8" t="n">
        <f aca="false">8.314*LN(10)*F58*H58</f>
        <v>76576.6115969158</v>
      </c>
      <c r="H58" s="15" t="n">
        <v>1280</v>
      </c>
      <c r="J58" s="17" t="n">
        <f aca="false">-G58</f>
        <v>-76576.6115969158</v>
      </c>
      <c r="O58" s="8" t="n">
        <f aca="false">-115997 + 27.036*H58 + 3.124*H58*LN(H58)</f>
        <v>-52781.6164800022</v>
      </c>
      <c r="P58" s="8" t="n">
        <f aca="false">(-0.0562*(H58^2)) + (128.59*H58)-38275</f>
        <v>34242.12</v>
      </c>
      <c r="Q58" s="8" t="n">
        <f aca="false">-998615+342.43*H58</f>
        <v>-560304.6</v>
      </c>
      <c r="R58" s="8" t="n">
        <f aca="false">Q58+P58</f>
        <v>-526062.48</v>
      </c>
      <c r="S58" s="8" t="n">
        <f aca="false">R58/2</f>
        <v>-263031.24</v>
      </c>
      <c r="U58" s="8" t="n">
        <f aca="false">-226244+42.46*H58</f>
        <v>-171895.2</v>
      </c>
      <c r="V58" s="8" t="n">
        <f aca="false">(-0.0562*(H58^2))+(374.59*H58)-846564</f>
        <v>-459166.88</v>
      </c>
      <c r="W58" s="8" t="n">
        <f aca="false">V58/2</f>
        <v>-229583.44</v>
      </c>
      <c r="X58" s="8" t="n">
        <f aca="false">W58-U58</f>
        <v>-57688.24</v>
      </c>
      <c r="Y58" s="8" t="n">
        <v>426528.503029071</v>
      </c>
      <c r="Z58" s="8" t="n">
        <f aca="false">-8E-020*H58^6+2E-015*H58^5-0.00000000001*H58^4+0.00000006*H58^3-0.0001*H58^2+0.1593*H58^1+165.05*H58</f>
        <v>211409.569678353</v>
      </c>
      <c r="AA58" s="8" t="n">
        <f aca="false">(4*H58*(-18+25/2000*H58)*(1-LN(H58/1895))-H58*-9.16-0.25*Z58)</f>
        <v>-55385.3461281616</v>
      </c>
      <c r="AB58" s="8" t="n">
        <f aca="false">(8*H58*(-1+8/2000*H58)*(1-LN(H58/1895))-H58*-9.16-0.25*Z58)</f>
        <v>17614.3528597339</v>
      </c>
      <c r="AC58" s="8" t="n">
        <f aca="false">(8*$H58*(31.15-15.53/2000*$H58)*(1-LN($H58/1895))-$H58*-9.16-0.25*$Z58)</f>
        <v>261290.769942219</v>
      </c>
      <c r="AE58" s="8" t="n">
        <f aca="false">AP58-$AN58</f>
        <v>-2.56992827686748</v>
      </c>
      <c r="AF58" s="8" t="n">
        <f aca="false">AQ58-$AN58</f>
        <v>4.69276600084702</v>
      </c>
      <c r="AG58" s="8" t="n">
        <f aca="false">AR58-$AN58</f>
        <v>27.590552968094</v>
      </c>
      <c r="AI58" s="8" t="n">
        <f aca="false">AT58-$AN58</f>
        <v>-4.15817109101701</v>
      </c>
      <c r="AJ58" s="8" t="n">
        <f aca="false">AU58-$AN58</f>
        <v>-1.60113311420463</v>
      </c>
      <c r="AK58" s="8" t="n">
        <f aca="false">AV58-$AN58</f>
        <v>-21.6789406892741</v>
      </c>
      <c r="AL58" s="8" t="n">
        <f aca="false">AW58-$AN58</f>
        <v>-2.38326847974802</v>
      </c>
      <c r="AP58" s="8" t="n">
        <f aca="false">1/8.314/$H58*(0.375*68629+0.5*4601)+$AA58/8.314/$H58+LN(1)</f>
        <v>-2.56992827686748</v>
      </c>
      <c r="AQ58" s="8" t="n">
        <f aca="false">1/8.314/$H58*(0.4375*68629+0.5*4601)+$AB58/8.314/$H58+LN(1)</f>
        <v>4.69276600084702</v>
      </c>
      <c r="AR58" s="8" t="n">
        <f aca="false">1/8.314/$H58*(0.4375*68629+0.5*4601)+$AC58/8.314/$H58+LN(1)</f>
        <v>27.590552968094</v>
      </c>
      <c r="AT58" s="8" t="n">
        <f aca="false">1/8.314/$H58*(0.4375*68629+0.5*4601)+$J58/8.314/$H58+LN(1)</f>
        <v>-4.15817109101701</v>
      </c>
      <c r="AU58" s="8" t="n">
        <f aca="false">1/8.314/$H58*(0.4375*68629+0.5*4601)+$B58/8.314/$H58+LN(1)</f>
        <v>-1.60113311420463</v>
      </c>
      <c r="AV58" s="8" t="n">
        <f aca="false">1/8.314/$H58*(0.4375*68629+0.5*4601)+$S58/8.314/$H58+LN(1)</f>
        <v>-21.6789406892741</v>
      </c>
      <c r="AW58" s="8" t="n">
        <f aca="false">1/8.314/$H58*(0.4375*68629+0.5*4601)+$X58/8.314/$H58+LN(1)</f>
        <v>-2.38326847974802</v>
      </c>
    </row>
    <row r="59" customFormat="false" ht="13.8" hidden="false" customHeight="false" outlineLevel="0" collapsed="false">
      <c r="B59" s="8" t="n">
        <f aca="false">$A$2 + $A$3*H59 +$A$4*H59*LN(H59) + $A$5*H59^2 + $A$6*H59^-1 + $A$7*H59^0.5</f>
        <v>-49011.4610046251</v>
      </c>
      <c r="F59" s="8" t="n">
        <f aca="false">$D$2+$D$3/H59-(($D$4/(8.314*LN(10)))*(1-($D$5/H59)-LN(H59/$D$5)))</f>
        <v>3.110372426017</v>
      </c>
      <c r="G59" s="8" t="n">
        <f aca="false">8.314*LN(10)*F59*H59</f>
        <v>76514.0569228576</v>
      </c>
      <c r="H59" s="15" t="n">
        <v>1285</v>
      </c>
      <c r="J59" s="17" t="n">
        <f aca="false">-G59</f>
        <v>-76514.0569228576</v>
      </c>
      <c r="O59" s="8" t="n">
        <f aca="false">-115997 + 27.036*H59 + 3.124*H59*LN(H59)</f>
        <v>-52519.030919961</v>
      </c>
      <c r="P59" s="8" t="n">
        <f aca="false">(-0.0562*(H59^2)) + (128.59*H59)-38275</f>
        <v>34164.305</v>
      </c>
      <c r="Q59" s="8" t="n">
        <f aca="false">-998615+342.43*H59</f>
        <v>-558592.45</v>
      </c>
      <c r="R59" s="8" t="n">
        <f aca="false">Q59+P59</f>
        <v>-524428.145</v>
      </c>
      <c r="S59" s="8" t="n">
        <f aca="false">R59/2</f>
        <v>-262214.0725</v>
      </c>
      <c r="U59" s="8" t="n">
        <f aca="false">-226244+42.46*H59</f>
        <v>-171682.9</v>
      </c>
      <c r="V59" s="8" t="n">
        <f aca="false">(-0.0562*(H59^2))+(374.59*H59)-846564</f>
        <v>-458014.695</v>
      </c>
      <c r="W59" s="8" t="n">
        <f aca="false">V59/2</f>
        <v>-229007.3475</v>
      </c>
      <c r="X59" s="8" t="n">
        <f aca="false">W59-U59</f>
        <v>-57324.4475</v>
      </c>
      <c r="Y59" s="8" t="n">
        <v>428544.306157264</v>
      </c>
      <c r="Z59" s="8" t="n">
        <f aca="false">-8E-020*H59^6+2E-015*H59^5-0.00000000001*H59^4+0.00000006*H59^3-0.0001*H59^2+0.1593*H59^1+165.05*H59</f>
        <v>212235.519054566</v>
      </c>
      <c r="AA59" s="8" t="n">
        <f aca="false">(4*H59*(-18+25/2000*H59)*(1-LN(H59/1895))-H59*-9.16-0.25*Z59)</f>
        <v>-55115.6069855558</v>
      </c>
      <c r="AB59" s="8" t="n">
        <f aca="false">(8*H59*(-1+8/2000*H59)*(1-LN(H59/1895))-H59*-9.16-0.25*Z59)</f>
        <v>17803.4721834299</v>
      </c>
      <c r="AC59" s="8" t="n">
        <f aca="false">(8*$H59*(31.15-15.53/2000*$H59)*(1-LN($H59/1895))-$H59*-9.16-0.25*$Z59)</f>
        <v>260907.153794232</v>
      </c>
      <c r="AE59" s="8" t="n">
        <f aca="false">AP59-$AN59</f>
        <v>-2.53468033250893</v>
      </c>
      <c r="AF59" s="8" t="n">
        <f aca="false">AQ59-$AN59</f>
        <v>4.69220822815671</v>
      </c>
      <c r="AG59" s="8" t="n">
        <f aca="false">AR59-$AN59</f>
        <v>27.4472893496631</v>
      </c>
      <c r="AI59" s="8" t="n">
        <f aca="false">AT59-$AN59</f>
        <v>-4.1361361711255</v>
      </c>
      <c r="AJ59" s="8" t="n">
        <f aca="false">AU59-$AN59</f>
        <v>-1.56182797050637</v>
      </c>
      <c r="AK59" s="8" t="n">
        <f aca="false">AV59-$AN59</f>
        <v>-21.5180980185314</v>
      </c>
      <c r="AL59" s="8" t="n">
        <f aca="false">AW59-$AN59</f>
        <v>-2.33994322080144</v>
      </c>
      <c r="AP59" s="8" t="n">
        <f aca="false">1/8.314/$H59*(0.375*68629+0.5*4601)+$AA59/8.314/$H59+LN(1)</f>
        <v>-2.53468033250893</v>
      </c>
      <c r="AQ59" s="8" t="n">
        <f aca="false">1/8.314/$H59*(0.4375*68629+0.5*4601)+$AB59/8.314/$H59+LN(1)</f>
        <v>4.69220822815671</v>
      </c>
      <c r="AR59" s="8" t="n">
        <f aca="false">1/8.314/$H59*(0.4375*68629+0.5*4601)+$AC59/8.314/$H59+LN(1)</f>
        <v>27.4472893496631</v>
      </c>
      <c r="AT59" s="8" t="n">
        <f aca="false">1/8.314/$H59*(0.4375*68629+0.5*4601)+$J59/8.314/$H59+LN(1)</f>
        <v>-4.1361361711255</v>
      </c>
      <c r="AU59" s="8" t="n">
        <f aca="false">1/8.314/$H59*(0.4375*68629+0.5*4601)+$B59/8.314/$H59+LN(1)</f>
        <v>-1.56182797050637</v>
      </c>
      <c r="AV59" s="8" t="n">
        <f aca="false">1/8.314/$H59*(0.4375*68629+0.5*4601)+$S59/8.314/$H59+LN(1)</f>
        <v>-21.5180980185314</v>
      </c>
      <c r="AW59" s="8" t="n">
        <f aca="false">1/8.314/$H59*(0.4375*68629+0.5*4601)+$X59/8.314/$H59+LN(1)</f>
        <v>-2.33994322080144</v>
      </c>
    </row>
    <row r="60" customFormat="false" ht="13.8" hidden="false" customHeight="false" outlineLevel="0" collapsed="false">
      <c r="B60" s="8" t="n">
        <f aca="false">$A$2 + $A$3*H60 +$A$4*H60*LN(H60) + $A$5*H60^2 + $A$6*H60^-1 + $A$7*H60^0.5</f>
        <v>-48659.1398288473</v>
      </c>
      <c r="F60" s="8" t="n">
        <f aca="false">$D$2+$D$3/H60-(($D$4/(8.314*LN(10)))*(1-($D$5/H60)-LN(H60/$D$5)))</f>
        <v>3.09580986028054</v>
      </c>
      <c r="G60" s="8" t="n">
        <f aca="false">8.314*LN(10)*F60*H60</f>
        <v>76452.1491375913</v>
      </c>
      <c r="H60" s="15" t="n">
        <v>1290</v>
      </c>
      <c r="J60" s="17" t="n">
        <f aca="false">-G60</f>
        <v>-76452.1491375913</v>
      </c>
      <c r="O60" s="8" t="n">
        <f aca="false">-115997 + 27.036*H60 + 3.124*H60*LN(H60)</f>
        <v>-52256.3845815563</v>
      </c>
      <c r="P60" s="8" t="n">
        <f aca="false">(-0.0562*(H60^2)) + (128.59*H60)-38275</f>
        <v>34083.68</v>
      </c>
      <c r="Q60" s="8" t="n">
        <f aca="false">-998615+342.43*H60</f>
        <v>-556880.3</v>
      </c>
      <c r="R60" s="8" t="n">
        <f aca="false">Q60+P60</f>
        <v>-522796.62</v>
      </c>
      <c r="S60" s="8" t="n">
        <f aca="false">R60/2</f>
        <v>-261398.31</v>
      </c>
      <c r="U60" s="8" t="n">
        <f aca="false">-226244+42.46*H60</f>
        <v>-171470.6</v>
      </c>
      <c r="V60" s="8" t="n">
        <f aca="false">(-0.0562*(H60^2))+(374.59*H60)-846564</f>
        <v>-456865.32</v>
      </c>
      <c r="W60" s="8" t="n">
        <f aca="false">V60/2</f>
        <v>-228432.66</v>
      </c>
      <c r="X60" s="8" t="n">
        <f aca="false">W60-U60</f>
        <v>-56962.06</v>
      </c>
      <c r="Y60" s="8" t="n">
        <v>430560.109285458</v>
      </c>
      <c r="Z60" s="8" t="n">
        <f aca="false">-8E-020*H60^6+2E-015*H60^5-0.00000000001*H60^4+0.00000006*H60^3-0.0001*H60^2+0.1593*H60^1+165.05*H60</f>
        <v>213061.472000337</v>
      </c>
      <c r="AA60" s="8" t="n">
        <f aca="false">(4*H60*(-18+25/2000*H60)*(1-LN(H60/1895))-H60*-9.16-0.25*Z60)</f>
        <v>-54844.7468001401</v>
      </c>
      <c r="AB60" s="8" t="n">
        <f aca="false">(8*H60*(-1+8/2000*H60)*(1-LN(H60/1895))-H60*-9.16-0.25*Z60)</f>
        <v>17992.5677953635</v>
      </c>
      <c r="AC60" s="8" t="n">
        <f aca="false">(8*$H60*(31.15-15.53/2000*$H60)*(1-LN($H60/1895))-$H60*-9.16-0.25*$Z60)</f>
        <v>260519.034931542</v>
      </c>
      <c r="AE60" s="8" t="n">
        <f aca="false">AP60-$AN60</f>
        <v>-2.49960110247776</v>
      </c>
      <c r="AF60" s="8" t="n">
        <f aca="false">AQ60-$AN60</f>
        <v>4.69165256841114</v>
      </c>
      <c r="AG60" s="8" t="n">
        <f aca="false">AR60-$AN60</f>
        <v>27.3047164707276</v>
      </c>
      <c r="AI60" s="8" t="n">
        <f aca="false">AT60-$AN60</f>
        <v>-4.11433238020033</v>
      </c>
      <c r="AJ60" s="8" t="n">
        <f aca="false">AU60-$AN60</f>
        <v>-1.52292409821925</v>
      </c>
      <c r="AK60" s="8" t="n">
        <f aca="false">AV60-$AN60</f>
        <v>-21.3586331917957</v>
      </c>
      <c r="AL60" s="8" t="n">
        <f aca="false">AW60-$AN60</f>
        <v>-2.29708481817351</v>
      </c>
      <c r="AP60" s="8" t="n">
        <f aca="false">1/8.314/$H60*(0.375*68629+0.5*4601)+$AA60/8.314/$H60+LN(1)</f>
        <v>-2.49960110247776</v>
      </c>
      <c r="AQ60" s="8" t="n">
        <f aca="false">1/8.314/$H60*(0.4375*68629+0.5*4601)+$AB60/8.314/$H60+LN(1)</f>
        <v>4.69165256841114</v>
      </c>
      <c r="AR60" s="8" t="n">
        <f aca="false">1/8.314/$H60*(0.4375*68629+0.5*4601)+$AC60/8.314/$H60+LN(1)</f>
        <v>27.3047164707276</v>
      </c>
      <c r="AT60" s="8" t="n">
        <f aca="false">1/8.314/$H60*(0.4375*68629+0.5*4601)+$J60/8.314/$H60+LN(1)</f>
        <v>-4.11433238020033</v>
      </c>
      <c r="AU60" s="8" t="n">
        <f aca="false">1/8.314/$H60*(0.4375*68629+0.5*4601)+$B60/8.314/$H60+LN(1)</f>
        <v>-1.52292409821925</v>
      </c>
      <c r="AV60" s="8" t="n">
        <f aca="false">1/8.314/$H60*(0.4375*68629+0.5*4601)+$S60/8.314/$H60+LN(1)</f>
        <v>-21.3586331917957</v>
      </c>
      <c r="AW60" s="8" t="n">
        <f aca="false">1/8.314/$H60*(0.4375*68629+0.5*4601)+$X60/8.314/$H60+LN(1)</f>
        <v>-2.29708481817351</v>
      </c>
    </row>
    <row r="61" customFormat="false" ht="13.8" hidden="false" customHeight="false" outlineLevel="0" collapsed="false">
      <c r="B61" s="8" t="n">
        <f aca="false">$A$2 + $A$3*H61 +$A$4*H61*LN(H61) + $A$5*H61^2 + $A$6*H61^-1 + $A$7*H61^0.5</f>
        <v>-48307.84966205</v>
      </c>
      <c r="F61" s="8" t="n">
        <f aca="false">$D$2+$D$3/H61-(($D$4/(8.314*LN(10)))*(1-($D$5/H61)-LN(H61/$D$5)))</f>
        <v>3.08138573925954</v>
      </c>
      <c r="G61" s="8" t="n">
        <f aca="false">8.314*LN(10)*F61*H61</f>
        <v>76390.8857337835</v>
      </c>
      <c r="H61" s="15" t="n">
        <v>1295</v>
      </c>
      <c r="J61" s="17" t="n">
        <f aca="false">-G61</f>
        <v>-76390.8857337835</v>
      </c>
      <c r="O61" s="8" t="n">
        <f aca="false">-115997 + 27.036*H61 + 3.124*H61*LN(H61)</f>
        <v>-51993.6777003644</v>
      </c>
      <c r="P61" s="8" t="n">
        <f aca="false">(-0.0562*(H61^2)) + (128.59*H61)-38275</f>
        <v>34000.245</v>
      </c>
      <c r="Q61" s="8" t="n">
        <f aca="false">-998615+342.43*H61</f>
        <v>-555168.15</v>
      </c>
      <c r="R61" s="8" t="n">
        <f aca="false">Q61+P61</f>
        <v>-521167.905</v>
      </c>
      <c r="S61" s="8" t="n">
        <f aca="false">R61/2</f>
        <v>-260583.9525</v>
      </c>
      <c r="U61" s="8" t="n">
        <f aca="false">-226244+42.46*H61</f>
        <v>-171258.3</v>
      </c>
      <c r="V61" s="8" t="n">
        <f aca="false">(-0.0562*(H61^2))+(374.59*H61)-846564</f>
        <v>-455718.755</v>
      </c>
      <c r="W61" s="8" t="n">
        <f aca="false">V61/2</f>
        <v>-227859.3775</v>
      </c>
      <c r="X61" s="8" t="n">
        <f aca="false">W61-U61</f>
        <v>-56601.0775</v>
      </c>
      <c r="Y61" s="8" t="n">
        <v>432575.912413651</v>
      </c>
      <c r="Z61" s="8" t="n">
        <f aca="false">-8E-020*H61^6+2E-015*H61^5-0.00000000001*H61^4+0.00000006*H61^3-0.0001*H61^2+0.1593*H61^1+165.05*H61</f>
        <v>213887.428544344</v>
      </c>
      <c r="AA61" s="8" t="n">
        <f aca="false">(4*H61*(-18+25/2000*H61)*(1-LN(H61/1895))-H61*-9.16-0.25*Z61)</f>
        <v>-54572.7807172721</v>
      </c>
      <c r="AB61" s="8" t="n">
        <f aca="false">(8*H61*(-1+8/2000*H61)*(1-LN(H61/1895))-H61*-9.16-0.25*Z61)</f>
        <v>18181.6328714813</v>
      </c>
      <c r="AC61" s="8" t="n">
        <f aca="false">(8*$H61*(31.15-15.53/2000*$H61)*(1-LN($H61/1895))-$H61*-9.16-0.25*$Z61)</f>
        <v>260126.444200966</v>
      </c>
      <c r="AE61" s="8" t="n">
        <f aca="false">AP61-$AN61</f>
        <v>-2.46469003924832</v>
      </c>
      <c r="AF61" s="8" t="n">
        <f aca="false">AQ61-$AN61</f>
        <v>4.69109836332086</v>
      </c>
      <c r="AG61" s="8" t="n">
        <f aca="false">AR61-$AN61</f>
        <v>27.1628291954833</v>
      </c>
      <c r="AI61" s="8" t="n">
        <f aca="false">AT61-$AN61</f>
        <v>-4.09275680819193</v>
      </c>
      <c r="AJ61" s="8" t="n">
        <f aca="false">AU61-$AN61</f>
        <v>-1.48441640160849</v>
      </c>
      <c r="AK61" s="8" t="n">
        <f aca="false">AV61-$AN61</f>
        <v>-21.2005302494838</v>
      </c>
      <c r="AL61" s="8" t="n">
        <f aca="false">AW61-$AN61</f>
        <v>-2.25468786426208</v>
      </c>
      <c r="AP61" s="8" t="n">
        <f aca="false">1/8.314/$H61*(0.375*68629+0.5*4601)+$AA61/8.314/$H61+LN(1)</f>
        <v>-2.46469003924832</v>
      </c>
      <c r="AQ61" s="8" t="n">
        <f aca="false">1/8.314/$H61*(0.4375*68629+0.5*4601)+$AB61/8.314/$H61+LN(1)</f>
        <v>4.69109836332086</v>
      </c>
      <c r="AR61" s="8" t="n">
        <f aca="false">1/8.314/$H61*(0.4375*68629+0.5*4601)+$AC61/8.314/$H61+LN(1)</f>
        <v>27.1628291954833</v>
      </c>
      <c r="AT61" s="8" t="n">
        <f aca="false">1/8.314/$H61*(0.4375*68629+0.5*4601)+$J61/8.314/$H61+LN(1)</f>
        <v>-4.09275680819193</v>
      </c>
      <c r="AU61" s="8" t="n">
        <f aca="false">1/8.314/$H61*(0.4375*68629+0.5*4601)+$B61/8.314/$H61+LN(1)</f>
        <v>-1.48441640160849</v>
      </c>
      <c r="AV61" s="8" t="n">
        <f aca="false">1/8.314/$H61*(0.4375*68629+0.5*4601)+$S61/8.314/$H61+LN(1)</f>
        <v>-21.2005302494838</v>
      </c>
      <c r="AW61" s="8" t="n">
        <f aca="false">1/8.314/$H61*(0.4375*68629+0.5*4601)+$X61/8.314/$H61+LN(1)</f>
        <v>-2.25468786426208</v>
      </c>
    </row>
    <row r="62" customFormat="false" ht="13.8" hidden="false" customHeight="false" outlineLevel="0" collapsed="false">
      <c r="B62" s="8" t="n">
        <f aca="false">$A$2 + $A$3*H62 +$A$4*H62*LN(H62) + $A$5*H62^2 + $A$6*H62^-1 + $A$7*H62^0.5</f>
        <v>-47957.5857168855</v>
      </c>
      <c r="F62" s="8" t="n">
        <f aca="false">$D$2+$D$3/H62-(($D$4/(8.314*LN(10)))*(1-($D$5/H62)-LN(H62/$D$5)))</f>
        <v>3.06709836554346</v>
      </c>
      <c r="G62" s="8" t="n">
        <f aca="false">8.314*LN(10)*F62*H62</f>
        <v>76330.2642234623</v>
      </c>
      <c r="H62" s="15" t="n">
        <v>1300</v>
      </c>
      <c r="J62" s="17" t="n">
        <f aca="false">-G62</f>
        <v>-76330.2642234623</v>
      </c>
      <c r="O62" s="8" t="n">
        <f aca="false">-115997 + 27.036*H62 + 3.124*H62*LN(H62)</f>
        <v>-51730.9105101424</v>
      </c>
      <c r="P62" s="8" t="n">
        <f aca="false">(-0.0562*(H62^2)) + (128.59*H62)-38275</f>
        <v>33914</v>
      </c>
      <c r="Q62" s="8" t="n">
        <f aca="false">-998615+342.43*H62</f>
        <v>-553456</v>
      </c>
      <c r="R62" s="8" t="n">
        <f aca="false">Q62+P62</f>
        <v>-519542</v>
      </c>
      <c r="S62" s="8" t="n">
        <f aca="false">R62/2</f>
        <v>-259771</v>
      </c>
      <c r="U62" s="8" t="n">
        <f aca="false">-226244+42.46*H62</f>
        <v>-171046</v>
      </c>
      <c r="V62" s="8" t="n">
        <f aca="false">(-0.0562*(H62^2))+(374.59*H62)-846564</f>
        <v>-454575</v>
      </c>
      <c r="W62" s="8" t="n">
        <f aca="false">V62/2</f>
        <v>-227287.5</v>
      </c>
      <c r="X62" s="8" t="n">
        <f aca="false">W62-U62</f>
        <v>-56241.5</v>
      </c>
      <c r="Y62" s="8" t="n">
        <v>434591.715541845</v>
      </c>
      <c r="Z62" s="8" t="n">
        <f aca="false">-8E-020*H62^6+2E-015*H62^5-0.00000000001*H62^4+0.00000006*H62^3-0.0001*H62^2+0.1593*H62^1+165.05*H62</f>
        <v>214713.38871528</v>
      </c>
      <c r="AA62" s="8" t="n">
        <f aca="false">(4*H62*(-18+25/2000*H62)*(1-LN(H62/1895))-H62*-9.16-0.25*Z62)</f>
        <v>-54299.7238028288</v>
      </c>
      <c r="AB62" s="8" t="n">
        <f aca="false">(8*H62*(-1+8/2000*H62)*(1-LN(H62/1895))-H62*-9.16-0.25*Z62)</f>
        <v>18370.6606164221</v>
      </c>
      <c r="AC62" s="8" t="n">
        <f aca="false">(8*$H62*(31.15-15.53/2000*$H62)*(1-LN($H62/1895))-$H62*-9.16-0.25*$Z62)</f>
        <v>259729.412257542</v>
      </c>
      <c r="AE62" s="8" t="n">
        <f aca="false">AP62-$AN62</f>
        <v>-2.42994659636468</v>
      </c>
      <c r="AF62" s="8" t="n">
        <f aca="false">AQ62-$AN62</f>
        <v>4.69054496737867</v>
      </c>
      <c r="AG62" s="8" t="n">
        <f aca="false">AR62-$AN62</f>
        <v>27.0216224493942</v>
      </c>
      <c r="AI62" s="8" t="n">
        <f aca="false">AT62-$AN62</f>
        <v>-4.07140659161213</v>
      </c>
      <c r="AJ62" s="8" t="n">
        <f aca="false">AU62-$AN62</f>
        <v>-1.44629986647966</v>
      </c>
      <c r="AK62" s="8" t="n">
        <f aca="false">AV62-$AN62</f>
        <v>-21.0437734775448</v>
      </c>
      <c r="AL62" s="8" t="n">
        <f aca="false">AW62-$AN62</f>
        <v>-2.21274703465887</v>
      </c>
      <c r="AP62" s="8" t="n">
        <f aca="false">1/8.314/$H62*(0.375*68629+0.5*4601)+$AA62/8.314/$H62+LN(1)</f>
        <v>-2.42994659636468</v>
      </c>
      <c r="AQ62" s="8" t="n">
        <f aca="false">1/8.314/$H62*(0.4375*68629+0.5*4601)+$AB62/8.314/$H62+LN(1)</f>
        <v>4.69054496737867</v>
      </c>
      <c r="AR62" s="8" t="n">
        <f aca="false">1/8.314/$H62*(0.4375*68629+0.5*4601)+$AC62/8.314/$H62+LN(1)</f>
        <v>27.0216224493942</v>
      </c>
      <c r="AT62" s="8" t="n">
        <f aca="false">1/8.314/$H62*(0.4375*68629+0.5*4601)+$J62/8.314/$H62+LN(1)</f>
        <v>-4.07140659161213</v>
      </c>
      <c r="AU62" s="8" t="n">
        <f aca="false">1/8.314/$H62*(0.4375*68629+0.5*4601)+$B62/8.314/$H62+LN(1)</f>
        <v>-1.44629986647966</v>
      </c>
      <c r="AV62" s="8" t="n">
        <f aca="false">1/8.314/$H62*(0.4375*68629+0.5*4601)+$S62/8.314/$H62+LN(1)</f>
        <v>-21.0437734775448</v>
      </c>
      <c r="AW62" s="8" t="n">
        <f aca="false">1/8.314/$H62*(0.4375*68629+0.5*4601)+$X62/8.314/$H62+LN(1)</f>
        <v>-2.21274703465887</v>
      </c>
    </row>
    <row r="63" customFormat="false" ht="13.8" hidden="false" customHeight="false" outlineLevel="0" collapsed="false">
      <c r="B63" s="8" t="n">
        <f aca="false">$A$2 + $A$3*H63 +$A$4*H63*LN(H63) + $A$5*H63^2 + $A$6*H63^-1 + $A$7*H63^0.5</f>
        <v>-47608.3432397429</v>
      </c>
      <c r="F63" s="8" t="n">
        <f aca="false">$D$2+$D$3/H63-(($D$4/(8.314*LN(10)))*(1-($D$5/H63)-LN(H63/$D$5)))</f>
        <v>3.05294606850176</v>
      </c>
      <c r="G63" s="8" t="n">
        <f aca="false">8.314*LN(10)*F63*H63</f>
        <v>76270.2821377945</v>
      </c>
      <c r="H63" s="15" t="n">
        <v>1305</v>
      </c>
      <c r="J63" s="17" t="n">
        <f aca="false">-G63</f>
        <v>-76270.2821377945</v>
      </c>
      <c r="O63" s="8" t="n">
        <f aca="false">-115997 + 27.036*H63 + 3.124*H63*LN(H63)</f>
        <v>-51468.0832428491</v>
      </c>
      <c r="P63" s="8" t="n">
        <f aca="false">(-0.0562*(H63^2)) + (128.59*H63)-38275</f>
        <v>33824.945</v>
      </c>
      <c r="Q63" s="8" t="n">
        <f aca="false">-998615+342.43*H63</f>
        <v>-551743.85</v>
      </c>
      <c r="R63" s="8" t="n">
        <f aca="false">Q63+P63</f>
        <v>-517918.905</v>
      </c>
      <c r="S63" s="8" t="n">
        <f aca="false">R63/2</f>
        <v>-258959.4525</v>
      </c>
      <c r="U63" s="8" t="n">
        <f aca="false">-226244+42.46*H63</f>
        <v>-170833.7</v>
      </c>
      <c r="V63" s="8" t="n">
        <f aca="false">(-0.0562*(H63^2))+(374.59*H63)-846564</f>
        <v>-453434.055</v>
      </c>
      <c r="W63" s="8" t="n">
        <f aca="false">V63/2</f>
        <v>-226717.0275</v>
      </c>
      <c r="X63" s="8" t="n">
        <f aca="false">W63-U63</f>
        <v>-55883.3275</v>
      </c>
      <c r="Y63" s="8" t="n">
        <v>436638.26753069</v>
      </c>
      <c r="Z63" s="8" t="n">
        <f aca="false">-8E-020*H63^6+2E-015*H63^5-0.00000000001*H63^4+0.00000006*H63^3-0.0001*H63^2+0.1593*H63^1+165.05*H63</f>
        <v>215539.352541851</v>
      </c>
      <c r="AA63" s="8" t="n">
        <f aca="false">(4*H63*(-18+25/2000*H63)*(1-LN(H63/1895))-H63*-9.16-0.25*Z63)</f>
        <v>-54025.5910439788</v>
      </c>
      <c r="AB63" s="8" t="n">
        <f aca="false">(8*H63*(-1+8/2000*H63)*(1-LN(H63/1895))-H63*-9.16-0.25*Z63)</f>
        <v>18559.6442632782</v>
      </c>
      <c r="AC63" s="8" t="n">
        <f aca="false">(8*$H63*(31.15-15.53/2000*$H63)*(1-LN($H63/1895))-$H63*-9.16-0.25*$Z63)</f>
        <v>259327.969566566</v>
      </c>
      <c r="AE63" s="8" t="n">
        <f aca="false">AP63-$AN63</f>
        <v>-2.39537022849137</v>
      </c>
      <c r="AF63" s="8" t="n">
        <f aca="false">AQ63-$AN63</f>
        <v>4.68999174759264</v>
      </c>
      <c r="AG63" s="8" t="n">
        <f aca="false">AR63-$AN63</f>
        <v>26.881091218207</v>
      </c>
      <c r="AI63" s="8" t="n">
        <f aca="false">AT63-$AN63</f>
        <v>-4.05027891262161</v>
      </c>
      <c r="AJ63" s="8" t="n">
        <f aca="false">AU63-$AN63</f>
        <v>-1.40856955859368</v>
      </c>
      <c r="AK63" s="8" t="n">
        <f aca="false">AV63-$AN63</f>
        <v>-20.888347402756</v>
      </c>
      <c r="AL63" s="8" t="n">
        <f aca="false">AW63-$AN63</f>
        <v>-2.17125708655575</v>
      </c>
      <c r="AP63" s="8" t="n">
        <f aca="false">1/8.314/$H63*(0.375*68629+0.5*4601)+$AA63/8.314/$H63+LN(1)</f>
        <v>-2.39537022849137</v>
      </c>
      <c r="AQ63" s="8" t="n">
        <f aca="false">1/8.314/$H63*(0.4375*68629+0.5*4601)+$AB63/8.314/$H63+LN(1)</f>
        <v>4.68999174759264</v>
      </c>
      <c r="AR63" s="8" t="n">
        <f aca="false">1/8.314/$H63*(0.4375*68629+0.5*4601)+$AC63/8.314/$H63+LN(1)</f>
        <v>26.881091218207</v>
      </c>
      <c r="AT63" s="8" t="n">
        <f aca="false">1/8.314/$H63*(0.4375*68629+0.5*4601)+$J63/8.314/$H63+LN(1)</f>
        <v>-4.05027891262161</v>
      </c>
      <c r="AU63" s="8" t="n">
        <f aca="false">1/8.314/$H63*(0.4375*68629+0.5*4601)+$B63/8.314/$H63+LN(1)</f>
        <v>-1.40856955859368</v>
      </c>
      <c r="AV63" s="8" t="n">
        <f aca="false">1/8.314/$H63*(0.4375*68629+0.5*4601)+$S63/8.314/$H63+LN(1)</f>
        <v>-20.888347402756</v>
      </c>
      <c r="AW63" s="8" t="n">
        <f aca="false">1/8.314/$H63*(0.4375*68629+0.5*4601)+$X63/8.314/$H63+LN(1)</f>
        <v>-2.17125708655575</v>
      </c>
    </row>
    <row r="64" customFormat="false" ht="13.8" hidden="false" customHeight="false" outlineLevel="0" collapsed="false">
      <c r="B64" s="8" t="n">
        <f aca="false">$A$2 + $A$3*H64 +$A$4*H64*LN(H64) + $A$5*H64^2 + $A$6*H64^-1 + $A$7*H64^0.5</f>
        <v>-47260.1175104982</v>
      </c>
      <c r="F64" s="8" t="n">
        <f aca="false">$D$2+$D$3/H64-(($D$4/(8.314*LN(10)))*(1-($D$5/H64)-LN(H64/$D$5)))</f>
        <v>3.03892720376407</v>
      </c>
      <c r="G64" s="8" t="n">
        <f aca="false">8.314*LN(10)*F64*H64</f>
        <v>76210.9370268653</v>
      </c>
      <c r="H64" s="15" t="n">
        <v>1310</v>
      </c>
      <c r="J64" s="17" t="n">
        <f aca="false">-G64</f>
        <v>-76210.9370268653</v>
      </c>
      <c r="O64" s="8" t="n">
        <f aca="false">-115997 + 27.036*H64 + 3.124*H64*LN(H64)</f>
        <v>-51205.1961286661</v>
      </c>
      <c r="P64" s="8" t="n">
        <f aca="false">(-0.0562*(H64^2)) + (128.59*H64)-38275</f>
        <v>33733.08</v>
      </c>
      <c r="Q64" s="8" t="n">
        <f aca="false">-998615+342.43*H64</f>
        <v>-550031.7</v>
      </c>
      <c r="R64" s="8" t="n">
        <f aca="false">Q64+P64</f>
        <v>-516298.62</v>
      </c>
      <c r="S64" s="8" t="n">
        <f aca="false">R64/2</f>
        <v>-258149.31</v>
      </c>
      <c r="U64" s="8" t="n">
        <f aca="false">-226244+42.46*H64</f>
        <v>-170621.4</v>
      </c>
      <c r="V64" s="8" t="n">
        <f aca="false">(-0.0562*(H64^2))+(374.59*H64)-846564</f>
        <v>-452295.92</v>
      </c>
      <c r="W64" s="8" t="n">
        <f aca="false">V64/2</f>
        <v>-226147.96</v>
      </c>
      <c r="X64" s="8" t="n">
        <f aca="false">W64-U64</f>
        <v>-55526.56</v>
      </c>
      <c r="Y64" s="8" t="n">
        <v>438684.819519534</v>
      </c>
      <c r="Z64" s="8" t="n">
        <f aca="false">-8E-020*H64^6+2E-015*H64^5-0.00000000001*H64^4+0.00000006*H64^3-0.0001*H64^2+0.1593*H64^1+165.05*H64</f>
        <v>216365.320052779</v>
      </c>
      <c r="AA64" s="8" t="n">
        <f aca="false">(4*H64*(-18+25/2000*H64)*(1-LN(H64/1895))-H64*-9.16-0.25*Z64)</f>
        <v>-53750.3973499459</v>
      </c>
      <c r="AB64" s="8" t="n">
        <f aca="false">(8*H64*(-1+8/2000*H64)*(1-LN(H64/1895))-H64*-9.16-0.25*Z64)</f>
        <v>18748.5770733589</v>
      </c>
      <c r="AC64" s="8" t="n">
        <f aca="false">(8*$H64*(31.15-15.53/2000*$H64)*(1-LN($H64/1895))-$H64*-9.16-0.25*$Z64)</f>
        <v>258922.146405592</v>
      </c>
      <c r="AE64" s="8" t="n">
        <f aca="false">AP64-$AN64</f>
        <v>-2.36096039146201</v>
      </c>
      <c r="AF64" s="8" t="n">
        <f aca="false">AQ64-$AN64</f>
        <v>4.68943808322565</v>
      </c>
      <c r="AG64" s="8" t="n">
        <f aca="false">AR64-$AN64</f>
        <v>26.7412305469843</v>
      </c>
      <c r="AI64" s="8" t="n">
        <f aca="false">AT64-$AN64</f>
        <v>-4.02937099813846</v>
      </c>
      <c r="AJ64" s="8" t="n">
        <f aca="false">AU64-$AN64</f>
        <v>-1.37122062211796</v>
      </c>
      <c r="AK64" s="8" t="n">
        <f aca="false">AV64-$AN64</f>
        <v>-20.7342367881271</v>
      </c>
      <c r="AL64" s="8" t="n">
        <f aca="false">AW64-$AN64</f>
        <v>-2.13021285718745</v>
      </c>
      <c r="AP64" s="8" t="n">
        <f aca="false">1/8.314/$H64*(0.375*68629+0.5*4601)+$AA64/8.314/$H64+LN(1)</f>
        <v>-2.36096039146201</v>
      </c>
      <c r="AQ64" s="8" t="n">
        <f aca="false">1/8.314/$H64*(0.4375*68629+0.5*4601)+$AB64/8.314/$H64+LN(1)</f>
        <v>4.68943808322565</v>
      </c>
      <c r="AR64" s="8" t="n">
        <f aca="false">1/8.314/$H64*(0.4375*68629+0.5*4601)+$AC64/8.314/$H64+LN(1)</f>
        <v>26.7412305469843</v>
      </c>
      <c r="AT64" s="8" t="n">
        <f aca="false">1/8.314/$H64*(0.4375*68629+0.5*4601)+$J64/8.314/$H64+LN(1)</f>
        <v>-4.02937099813846</v>
      </c>
      <c r="AU64" s="8" t="n">
        <f aca="false">1/8.314/$H64*(0.4375*68629+0.5*4601)+$B64/8.314/$H64+LN(1)</f>
        <v>-1.37122062211796</v>
      </c>
      <c r="AV64" s="8" t="n">
        <f aca="false">1/8.314/$H64*(0.4375*68629+0.5*4601)+$S64/8.314/$H64+LN(1)</f>
        <v>-20.7342367881271</v>
      </c>
      <c r="AW64" s="8" t="n">
        <f aca="false">1/8.314/$H64*(0.4375*68629+0.5*4601)+$X64/8.314/$H64+LN(1)</f>
        <v>-2.13021285718745</v>
      </c>
    </row>
    <row r="65" customFormat="false" ht="13.8" hidden="false" customHeight="false" outlineLevel="0" collapsed="false">
      <c r="B65" s="8" t="n">
        <f aca="false">$A$2 + $A$3*H65 +$A$4*H65*LN(H65) + $A$5*H65^2 + $A$6*H65^-1 + $A$7*H65^0.5</f>
        <v>-46912.9038422663</v>
      </c>
      <c r="F65" s="8" t="n">
        <f aca="false">$D$2+$D$3/H65-(($D$4/(8.314*LN(10)))*(1-($D$5/H65)-LN(H65/$D$5)))</f>
        <v>3.0250401527124</v>
      </c>
      <c r="G65" s="8" t="n">
        <f aca="false">8.314*LN(10)*F65*H65</f>
        <v>76152.2264594615</v>
      </c>
      <c r="H65" s="15" t="n">
        <v>1315</v>
      </c>
      <c r="J65" s="17" t="n">
        <f aca="false">-G65</f>
        <v>-76152.2264594615</v>
      </c>
      <c r="O65" s="8" t="n">
        <f aca="false">-115997 + 27.036*H65 + 3.124*H65*LN(H65)</f>
        <v>-50942.2493960178</v>
      </c>
      <c r="P65" s="8" t="n">
        <f aca="false">(-0.0562*(H65^2)) + (128.59*H65)-38275</f>
        <v>33638.405</v>
      </c>
      <c r="Q65" s="8" t="n">
        <f aca="false">-998615+342.43*H65</f>
        <v>-548319.55</v>
      </c>
      <c r="R65" s="8" t="n">
        <f aca="false">Q65+P65</f>
        <v>-514681.145</v>
      </c>
      <c r="S65" s="8" t="n">
        <f aca="false">R65/2</f>
        <v>-257340.5725</v>
      </c>
      <c r="U65" s="8" t="n">
        <f aca="false">-226244+42.46*H65</f>
        <v>-170409.1</v>
      </c>
      <c r="V65" s="8" t="n">
        <f aca="false">(-0.0562*(H65^2))+(374.59*H65)-846564</f>
        <v>-451160.595</v>
      </c>
      <c r="W65" s="8" t="n">
        <f aca="false">V65/2</f>
        <v>-225580.2975</v>
      </c>
      <c r="X65" s="8" t="n">
        <f aca="false">W65-U65</f>
        <v>-55171.1975</v>
      </c>
      <c r="Y65" s="8" t="n">
        <v>440731.371508379</v>
      </c>
      <c r="Z65" s="8" t="n">
        <f aca="false">-8E-020*H65^6+2E-015*H65^5-0.00000000001*H65^4+0.00000006*H65^3-0.0001*H65^2+0.1593*H65^1+165.05*H65</f>
        <v>217191.291276798</v>
      </c>
      <c r="AA65" s="8" t="n">
        <f aca="false">(4*H65*(-18+25/2000*H65)*(1-LN(H65/1895))-H65*-9.16-0.25*Z65)</f>
        <v>-53474.1575527597</v>
      </c>
      <c r="AB65" s="8" t="n">
        <f aca="false">(8*H65*(-1+8/2000*H65)*(1-LN(H65/1895))-H65*-9.16-0.25*Z65)</f>
        <v>18937.4523359574</v>
      </c>
      <c r="AC65" s="8" t="n">
        <f aca="false">(8*$H65*(31.15-15.53/2000*$H65)*(1-LN($H65/1895))-$H65*-9.16-0.25*$Z65)</f>
        <v>258511.972866413</v>
      </c>
      <c r="AE65" s="8" t="n">
        <f aca="false">AP65-$AN65</f>
        <v>-2.32671654232585</v>
      </c>
      <c r="AF65" s="8" t="n">
        <f aca="false">AQ65-$AN65</f>
        <v>4.68888336554105</v>
      </c>
      <c r="AG65" s="8" t="n">
        <f aca="false">AR65-$AN65</f>
        <v>26.6020355391577</v>
      </c>
      <c r="AI65" s="8" t="n">
        <f aca="false">AT65-$AN65</f>
        <v>-4.00868011896755</v>
      </c>
      <c r="AJ65" s="8" t="n">
        <f aca="false">AU65-$AN65</f>
        <v>-1.33424827811317</v>
      </c>
      <c r="AK65" s="8" t="n">
        <f aca="false">AV65-$AN65</f>
        <v>-20.5814266284091</v>
      </c>
      <c r="AL65" s="8" t="n">
        <f aca="false">AW65-$AN65</f>
        <v>-2.08960926230985</v>
      </c>
      <c r="AP65" s="8" t="n">
        <f aca="false">1/8.314/$H65*(0.375*68629+0.5*4601)+$AA65/8.314/$H65+LN(1)</f>
        <v>-2.32671654232585</v>
      </c>
      <c r="AQ65" s="8" t="n">
        <f aca="false">1/8.314/$H65*(0.4375*68629+0.5*4601)+$AB65/8.314/$H65+LN(1)</f>
        <v>4.68888336554105</v>
      </c>
      <c r="AR65" s="8" t="n">
        <f aca="false">1/8.314/$H65*(0.4375*68629+0.5*4601)+$AC65/8.314/$H65+LN(1)</f>
        <v>26.6020355391577</v>
      </c>
      <c r="AT65" s="8" t="n">
        <f aca="false">1/8.314/$H65*(0.4375*68629+0.5*4601)+$J65/8.314/$H65+LN(1)</f>
        <v>-4.00868011896755</v>
      </c>
      <c r="AU65" s="8" t="n">
        <f aca="false">1/8.314/$H65*(0.4375*68629+0.5*4601)+$B65/8.314/$H65+LN(1)</f>
        <v>-1.33424827811317</v>
      </c>
      <c r="AV65" s="8" t="n">
        <f aca="false">1/8.314/$H65*(0.4375*68629+0.5*4601)+$S65/8.314/$H65+LN(1)</f>
        <v>-20.5814266284091</v>
      </c>
      <c r="AW65" s="8" t="n">
        <f aca="false">1/8.314/$H65*(0.4375*68629+0.5*4601)+$X65/8.314/$H65+LN(1)</f>
        <v>-2.08960926230985</v>
      </c>
    </row>
    <row r="66" customFormat="false" ht="13.8" hidden="false" customHeight="false" outlineLevel="0" collapsed="false">
      <c r="B66" s="8" t="n">
        <f aca="false">$A$2 + $A$3*H66 +$A$4*H66*LN(H66) + $A$5*H66^2 + $A$6*H66^-1 + $A$7*H66^0.5</f>
        <v>-46566.6975811515</v>
      </c>
      <c r="F66" s="8" t="n">
        <f aca="false">$D$2+$D$3/H66-(($D$4/(8.314*LN(10)))*(1-($D$5/H66)-LN(H66/$D$5)))</f>
        <v>3.01128332198488</v>
      </c>
      <c r="G66" s="8" t="n">
        <f aca="false">8.314*LN(10)*F66*H66</f>
        <v>76094.1480228584</v>
      </c>
      <c r="H66" s="15" t="n">
        <v>1320</v>
      </c>
      <c r="J66" s="17" t="n">
        <f aca="false">-G66</f>
        <v>-76094.1480228584</v>
      </c>
      <c r="O66" s="8" t="n">
        <f aca="false">-115997 + 27.036*H66 + 3.124*H66*LN(H66)</f>
        <v>-50679.2432715914</v>
      </c>
      <c r="P66" s="8" t="n">
        <f aca="false">(-0.0562*(H66^2)) + (128.59*H66)-38275</f>
        <v>33540.92</v>
      </c>
      <c r="Q66" s="8" t="n">
        <f aca="false">-998615+342.43*H66</f>
        <v>-546607.4</v>
      </c>
      <c r="R66" s="8" t="n">
        <f aca="false">Q66+P66</f>
        <v>-513066.48</v>
      </c>
      <c r="S66" s="8" t="n">
        <f aca="false">R66/2</f>
        <v>-256533.24</v>
      </c>
      <c r="U66" s="8" t="n">
        <f aca="false">-226244+42.46*H66</f>
        <v>-170196.8</v>
      </c>
      <c r="V66" s="8" t="n">
        <f aca="false">(-0.0562*(H66^2))+(374.59*H66)-846564</f>
        <v>-450028.08</v>
      </c>
      <c r="W66" s="8" t="n">
        <f aca="false">V66/2</f>
        <v>-225014.04</v>
      </c>
      <c r="X66" s="8" t="n">
        <f aca="false">W66-U66</f>
        <v>-54817.24</v>
      </c>
      <c r="Y66" s="8" t="n">
        <v>442777.923497223</v>
      </c>
      <c r="Z66" s="8" t="n">
        <f aca="false">-8E-020*H66^6+2E-015*H66^5-0.00000000001*H66^4+0.00000006*H66^3-0.0001*H66^2+0.1593*H66^1+165.05*H66</f>
        <v>218017.266242662</v>
      </c>
      <c r="AA66" s="8" t="n">
        <f aca="false">(4*H66*(-18+25/2000*H66)*(1-LN(H66/1895))-H66*-9.16-0.25*Z66)</f>
        <v>-53196.8864079995</v>
      </c>
      <c r="AB66" s="8" t="n">
        <f aca="false">(8*H66*(-1+8/2000*H66)*(1-LN(H66/1895))-H66*-9.16-0.25*Z66)</f>
        <v>19126.2633681204</v>
      </c>
      <c r="AC66" s="8" t="n">
        <f aca="false">(8*$H66*(31.15-15.53/2000*$H66)*(1-LN($H66/1895))-$H66*-9.16-0.25*$Z66)</f>
        <v>258097.478857001</v>
      </c>
      <c r="AE66" s="8" t="n">
        <f aca="false">AP66-$AN66</f>
        <v>-2.29263813939244</v>
      </c>
      <c r="AF66" s="8" t="n">
        <f aca="false">AQ66-$AN66</f>
        <v>4.68832699755436</v>
      </c>
      <c r="AG66" s="8" t="n">
        <f aca="false">AR66-$AN66</f>
        <v>26.4635013555996</v>
      </c>
      <c r="AI66" s="8" t="n">
        <f aca="false">AT66-$AN66</f>
        <v>-3.98820358894985</v>
      </c>
      <c r="AJ66" s="8" t="n">
        <f aca="false">AU66-$AN66</f>
        <v>-1.29764782305417</v>
      </c>
      <c r="AK66" s="8" t="n">
        <f aca="false">AV66-$AN66</f>
        <v>-20.4299021457053</v>
      </c>
      <c r="AL66" s="8" t="n">
        <f aca="false">AW66-$AN66</f>
        <v>-2.04944129471282</v>
      </c>
      <c r="AP66" s="8" t="n">
        <f aca="false">1/8.314/$H66*(0.375*68629+0.5*4601)+$AA66/8.314/$H66+LN(1)</f>
        <v>-2.29263813939244</v>
      </c>
      <c r="AQ66" s="8" t="n">
        <f aca="false">1/8.314/$H66*(0.4375*68629+0.5*4601)+$AB66/8.314/$H66+LN(1)</f>
        <v>4.68832699755436</v>
      </c>
      <c r="AR66" s="8" t="n">
        <f aca="false">1/8.314/$H66*(0.4375*68629+0.5*4601)+$AC66/8.314/$H66+LN(1)</f>
        <v>26.4635013555996</v>
      </c>
      <c r="AT66" s="8" t="n">
        <f aca="false">1/8.314/$H66*(0.4375*68629+0.5*4601)+$J66/8.314/$H66+LN(1)</f>
        <v>-3.98820358894985</v>
      </c>
      <c r="AU66" s="8" t="n">
        <f aca="false">1/8.314/$H66*(0.4375*68629+0.5*4601)+$B66/8.314/$H66+LN(1)</f>
        <v>-1.29764782305417</v>
      </c>
      <c r="AV66" s="8" t="n">
        <f aca="false">1/8.314/$H66*(0.4375*68629+0.5*4601)+$S66/8.314/$H66+LN(1)</f>
        <v>-20.4299021457053</v>
      </c>
      <c r="AW66" s="8" t="n">
        <f aca="false">1/8.314/$H66*(0.4375*68629+0.5*4601)+$X66/8.314/$H66+LN(1)</f>
        <v>-2.04944129471282</v>
      </c>
    </row>
    <row r="67" customFormat="false" ht="13.8" hidden="false" customHeight="false" outlineLevel="0" collapsed="false">
      <c r="B67" s="8" t="n">
        <f aca="false">$A$2 + $A$3*H67 +$A$4*H67*LN(H67) + $A$5*H67^2 + $A$6*H67^-1 + $A$7*H67^0.5</f>
        <v>-46221.4941060001</v>
      </c>
      <c r="F67" s="8" t="n">
        <f aca="false">$D$2+$D$3/H67-(($D$4/(8.314*LN(10)))*(1-($D$5/H67)-LN(H67/$D$5)))</f>
        <v>2.99765514299101</v>
      </c>
      <c r="G67" s="8" t="n">
        <f aca="false">8.314*LN(10)*F67*H67</f>
        <v>76036.6993226097</v>
      </c>
      <c r="H67" s="15" t="n">
        <v>1325</v>
      </c>
      <c r="J67" s="17" t="n">
        <f aca="false">-G67</f>
        <v>-76036.6993226097</v>
      </c>
      <c r="O67" s="8" t="n">
        <f aca="false">-115997 + 27.036*H67 + 3.124*H67*LN(H67)</f>
        <v>-50416.1779803567</v>
      </c>
      <c r="P67" s="8" t="n">
        <f aca="false">(-0.0562*(H67^2)) + (128.59*H67)-38275</f>
        <v>33440.625</v>
      </c>
      <c r="Q67" s="8" t="n">
        <f aca="false">-998615+342.43*H67</f>
        <v>-544895.25</v>
      </c>
      <c r="R67" s="8" t="n">
        <f aca="false">Q67+P67</f>
        <v>-511454.625</v>
      </c>
      <c r="S67" s="8" t="n">
        <f aca="false">R67/2</f>
        <v>-255727.3125</v>
      </c>
      <c r="U67" s="8" t="n">
        <f aca="false">-226244+42.46*H67</f>
        <v>-169984.5</v>
      </c>
      <c r="V67" s="8" t="n">
        <f aca="false">(-0.0562*(H67^2))+(374.59*H67)-846564</f>
        <v>-448898.375</v>
      </c>
      <c r="W67" s="8" t="n">
        <f aca="false">V67/2</f>
        <v>-224449.1875</v>
      </c>
      <c r="X67" s="8" t="n">
        <f aca="false">W67-U67</f>
        <v>-54464.6875</v>
      </c>
      <c r="Y67" s="8" t="n">
        <v>444824.475486068</v>
      </c>
      <c r="Z67" s="8" t="n">
        <f aca="false">-8E-020*H67^6+2E-015*H67^5-0.00000000001*H67^4+0.00000006*H67^3-0.0001*H67^2+0.1593*H67^1+165.05*H67</f>
        <v>218843.244979138</v>
      </c>
      <c r="AA67" s="8" t="n">
        <f aca="false">(4*H67*(-18+25/2000*H67)*(1-LN(H67/1895))-H67*-9.16-0.25*Z67)</f>
        <v>-52918.5985955237</v>
      </c>
      <c r="AB67" s="8" t="n">
        <f aca="false">(8*H67*(-1+8/2000*H67)*(1-LN(H67/1895))-H67*-9.16-0.25*Z67)</f>
        <v>19315.0035144205</v>
      </c>
      <c r="AC67" s="8" t="n">
        <f aca="false">(8*$H67*(31.15-15.53/2000*$H67)*(1-LN($H67/1895))-$H67*-9.16-0.25*$Z67)</f>
        <v>257678.694103427</v>
      </c>
      <c r="AE67" s="8" t="n">
        <f aca="false">AP67-$AN67</f>
        <v>-2.25872464227411</v>
      </c>
      <c r="AF67" s="8" t="n">
        <f aca="false">AQ67-$AN67</f>
        <v>4.68776839379092</v>
      </c>
      <c r="AG67" s="8" t="n">
        <f aca="false">AR67-$AN67</f>
        <v>26.3256232137134</v>
      </c>
      <c r="AI67" s="8" t="n">
        <f aca="false">AT67-$AN67</f>
        <v>-3.9679387641314</v>
      </c>
      <c r="AJ67" s="8" t="n">
        <f aca="false">AU67-$AN67</f>
        <v>-1.2614146273846</v>
      </c>
      <c r="AK67" s="8" t="n">
        <f aca="false">AV67-$AN67</f>
        <v>-20.2796487851816</v>
      </c>
      <c r="AL67" s="8" t="n">
        <f aca="false">AW67-$AN67</f>
        <v>-2.00970402276678</v>
      </c>
      <c r="AP67" s="8" t="n">
        <f aca="false">1/8.314/$H67*(0.375*68629+0.5*4601)+$AA67/8.314/$H67+LN(1)</f>
        <v>-2.25872464227411</v>
      </c>
      <c r="AQ67" s="8" t="n">
        <f aca="false">1/8.314/$H67*(0.4375*68629+0.5*4601)+$AB67/8.314/$H67+LN(1)</f>
        <v>4.68776839379092</v>
      </c>
      <c r="AR67" s="8" t="n">
        <f aca="false">1/8.314/$H67*(0.4375*68629+0.5*4601)+$AC67/8.314/$H67+LN(1)</f>
        <v>26.3256232137134</v>
      </c>
      <c r="AT67" s="8" t="n">
        <f aca="false">1/8.314/$H67*(0.4375*68629+0.5*4601)+$J67/8.314/$H67+LN(1)</f>
        <v>-3.9679387641314</v>
      </c>
      <c r="AU67" s="8" t="n">
        <f aca="false">1/8.314/$H67*(0.4375*68629+0.5*4601)+$B67/8.314/$H67+LN(1)</f>
        <v>-1.2614146273846</v>
      </c>
      <c r="AV67" s="8" t="n">
        <f aca="false">1/8.314/$H67*(0.4375*68629+0.5*4601)+$S67/8.314/$H67+LN(1)</f>
        <v>-20.2796487851816</v>
      </c>
      <c r="AW67" s="8" t="n">
        <f aca="false">1/8.314/$H67*(0.4375*68629+0.5*4601)+$X67/8.314/$H67+LN(1)</f>
        <v>-2.00970402276678</v>
      </c>
    </row>
    <row r="68" customFormat="false" ht="13.8" hidden="false" customHeight="false" outlineLevel="0" collapsed="false">
      <c r="B68" s="8" t="n">
        <f aca="false">$A$2 + $A$3*H68 +$A$4*H68*LN(H68) + $A$5*H68^2 + $A$6*H68^-1 + $A$7*H68^0.5</f>
        <v>-45877.2888281525</v>
      </c>
      <c r="F68" s="8" t="n">
        <f aca="false">$D$2+$D$3/H68-(($D$4/(8.314*LN(10)))*(1-($D$5/H68)-LN(H68/$D$5)))</f>
        <v>2.98415407143787</v>
      </c>
      <c r="G68" s="8" t="n">
        <f aca="false">8.314*LN(10)*F68*H68</f>
        <v>75979.8779823405</v>
      </c>
      <c r="H68" s="15" t="n">
        <v>1330</v>
      </c>
      <c r="J68" s="17" t="n">
        <f aca="false">-G68</f>
        <v>-75979.8779823405</v>
      </c>
      <c r="O68" s="8" t="n">
        <f aca="false">-115997 + 27.036*H68 + 3.124*H68*LN(H68)</f>
        <v>-50153.053745586</v>
      </c>
      <c r="P68" s="8" t="n">
        <f aca="false">(-0.0562*(H68^2)) + (128.59*H68)-38275</f>
        <v>33337.52</v>
      </c>
      <c r="Q68" s="8" t="n">
        <f aca="false">-998615+342.43*H68</f>
        <v>-543183.1</v>
      </c>
      <c r="R68" s="8" t="n">
        <f aca="false">Q68+P68</f>
        <v>-509845.58</v>
      </c>
      <c r="S68" s="8" t="n">
        <f aca="false">R68/2</f>
        <v>-254922.79</v>
      </c>
      <c r="U68" s="8" t="n">
        <f aca="false">-226244+42.46*H68</f>
        <v>-169772.2</v>
      </c>
      <c r="V68" s="8" t="n">
        <f aca="false">(-0.0562*(H68^2))+(374.59*H68)-846564</f>
        <v>-447771.48</v>
      </c>
      <c r="W68" s="8" t="n">
        <f aca="false">V68/2</f>
        <v>-223885.74</v>
      </c>
      <c r="X68" s="8" t="n">
        <f aca="false">W68-U68</f>
        <v>-54113.54</v>
      </c>
      <c r="Y68" s="8" t="n">
        <v>446871.027474913</v>
      </c>
      <c r="Z68" s="8" t="n">
        <f aca="false">-8E-020*H68^6+2E-015*H68^5-0.00000000001*H68^4+0.00000006*H68^3-0.0001*H68^2+0.1593*H68^1+165.05*H68</f>
        <v>219669.22751501</v>
      </c>
      <c r="AA68" s="8" t="n">
        <f aca="false">(4*H68*(-18+25/2000*H68)*(1-LN(H68/1895))-H68*-9.16-0.25*Z68)</f>
        <v>-52639.3087201923</v>
      </c>
      <c r="AB68" s="8" t="n">
        <f aca="false">(8*H68*(-1+8/2000*H68)*(1-LN(H68/1895))-H68*-9.16-0.25*Z68)</f>
        <v>19503.6661467311</v>
      </c>
      <c r="AC68" s="8" t="n">
        <f aca="false">(8*$H68*(31.15-15.53/2000*$H68)*(1-LN($H68/1895))-$H68*-9.16-0.25*$Z68)</f>
        <v>257255.648151753</v>
      </c>
      <c r="AE68" s="8" t="n">
        <f aca="false">AP68-$AN68</f>
        <v>-2.22497551192683</v>
      </c>
      <c r="AF68" s="8" t="n">
        <f aca="false">AQ68-$AN68</f>
        <v>4.68720698004915</v>
      </c>
      <c r="AG68" s="8" t="n">
        <f aca="false">AR68-$AN68</f>
        <v>26.1883963865419</v>
      </c>
      <c r="AI68" s="8" t="n">
        <f aca="false">AT68-$AN68</f>
        <v>-3.94788304195121</v>
      </c>
      <c r="AJ68" s="8" t="n">
        <f aca="false">AU68-$AN68</f>
        <v>-1.22554413410413</v>
      </c>
      <c r="AK68" s="8" t="n">
        <f aca="false">AV68-$AN68</f>
        <v>-20.1306522108736</v>
      </c>
      <c r="AL68" s="8" t="n">
        <f aca="false">AW68-$AN68</f>
        <v>-1.97039258900197</v>
      </c>
      <c r="AP68" s="8" t="n">
        <f aca="false">1/8.314/$H68*(0.375*68629+0.5*4601)+$AA68/8.314/$H68+LN(1)</f>
        <v>-2.22497551192683</v>
      </c>
      <c r="AQ68" s="8" t="n">
        <f aca="false">1/8.314/$H68*(0.4375*68629+0.5*4601)+$AB68/8.314/$H68+LN(1)</f>
        <v>4.68720698004915</v>
      </c>
      <c r="AR68" s="8" t="n">
        <f aca="false">1/8.314/$H68*(0.4375*68629+0.5*4601)+$AC68/8.314/$H68+LN(1)</f>
        <v>26.1883963865419</v>
      </c>
      <c r="AT68" s="8" t="n">
        <f aca="false">1/8.314/$H68*(0.4375*68629+0.5*4601)+$J68/8.314/$H68+LN(1)</f>
        <v>-3.94788304195121</v>
      </c>
      <c r="AU68" s="8" t="n">
        <f aca="false">1/8.314/$H68*(0.4375*68629+0.5*4601)+$B68/8.314/$H68+LN(1)</f>
        <v>-1.22554413410413</v>
      </c>
      <c r="AV68" s="8" t="n">
        <f aca="false">1/8.314/$H68*(0.4375*68629+0.5*4601)+$S68/8.314/$H68+LN(1)</f>
        <v>-20.1306522108736</v>
      </c>
      <c r="AW68" s="8" t="n">
        <f aca="false">1/8.314/$H68*(0.4375*68629+0.5*4601)+$X68/8.314/$H68+LN(1)</f>
        <v>-1.97039258900197</v>
      </c>
    </row>
    <row r="69" customFormat="false" ht="13.8" hidden="false" customHeight="false" outlineLevel="0" collapsed="false">
      <c r="B69" s="8" t="n">
        <f aca="false">$A$2 + $A$3*H69 +$A$4*H69*LN(H69) + $A$5*H69^2 + $A$6*H69^-1 + $A$7*H69^0.5</f>
        <v>-45534.0771911969</v>
      </c>
      <c r="F69" s="8" t="n">
        <f aca="false">$D$2+$D$3/H69-(($D$4/(8.314*LN(10)))*(1-($D$5/H69)-LN(H69/$D$5)))</f>
        <v>2.97077858686716</v>
      </c>
      <c r="G69" s="8" t="n">
        <f aca="false">8.314*LN(10)*F69*H69</f>
        <v>75923.6816435435</v>
      </c>
      <c r="H69" s="15" t="n">
        <v>1335</v>
      </c>
      <c r="J69" s="17" t="n">
        <f aca="false">-G69</f>
        <v>-75923.6816435435</v>
      </c>
      <c r="O69" s="8" t="n">
        <f aca="false">-115997 + 27.036*H69 + 3.124*H69*LN(H69)</f>
        <v>-49889.8707888725</v>
      </c>
      <c r="P69" s="8" t="n">
        <f aca="false">(-0.0562*(H69^2)) + (128.59*H69)-38275</f>
        <v>33231.605</v>
      </c>
      <c r="Q69" s="8" t="n">
        <f aca="false">-998615+342.43*H69</f>
        <v>-541470.95</v>
      </c>
      <c r="R69" s="8" t="n">
        <f aca="false">Q69+P69</f>
        <v>-508239.345</v>
      </c>
      <c r="S69" s="8" t="n">
        <f aca="false">R69/2</f>
        <v>-254119.6725</v>
      </c>
      <c r="U69" s="8" t="n">
        <f aca="false">-226244+42.46*H69</f>
        <v>-169559.9</v>
      </c>
      <c r="V69" s="8" t="n">
        <f aca="false">(-0.0562*(H69^2))+(374.59*H69)-846564</f>
        <v>-446647.395</v>
      </c>
      <c r="W69" s="8" t="n">
        <f aca="false">V69/2</f>
        <v>-223323.6975</v>
      </c>
      <c r="X69" s="8" t="n">
        <f aca="false">W69-U69</f>
        <v>-53763.7975</v>
      </c>
      <c r="Y69" s="8" t="n">
        <v>448917.579463757</v>
      </c>
      <c r="Z69" s="8" t="n">
        <f aca="false">-8E-020*H69^6+2E-015*H69^5-0.00000000001*H69^4+0.00000006*H69^3-0.0001*H69^2+0.1593*H69^1+165.05*H69</f>
        <v>220495.213879081</v>
      </c>
      <c r="AA69" s="8" t="n">
        <f aca="false">(4*H69*(-18+25/2000*H69)*(1-LN(H69/1895))-H69*-9.16-0.25*Z69)</f>
        <v>-52359.031312579</v>
      </c>
      <c r="AB69" s="8" t="n">
        <f aca="false">(8*H69*(-1+8/2000*H69)*(1-LN(H69/1895))-H69*-9.16-0.25*Z69)</f>
        <v>19692.2446640048</v>
      </c>
      <c r="AC69" s="8" t="n">
        <f aca="false">(8*$H69*(31.15-15.53/2000*$H69)*(1-LN($H69/1895))-$H69*-9.16-0.25*$Z69)</f>
        <v>256828.370369894</v>
      </c>
      <c r="AE69" s="8" t="n">
        <f aca="false">AP69-$AN69</f>
        <v>-2.19139021068915</v>
      </c>
      <c r="AF69" s="8" t="n">
        <f aca="false">AQ69-$AN69</f>
        <v>4.68664219316948</v>
      </c>
      <c r="AG69" s="8" t="n">
        <f aca="false">AR69-$AN69</f>
        <v>26.0518162018935</v>
      </c>
      <c r="AI69" s="8" t="n">
        <f aca="false">AT69-$AN69</f>
        <v>-3.92803386044779</v>
      </c>
      <c r="AJ69" s="8" t="n">
        <f aca="false">AU69-$AN69</f>
        <v>-1.19003185738751</v>
      </c>
      <c r="AK69" s="8" t="n">
        <f aca="false">AV69-$AN69</f>
        <v>-19.9828983015878</v>
      </c>
      <c r="AL69" s="8" t="n">
        <f aca="false">AW69-$AN69</f>
        <v>-1.93150220871974</v>
      </c>
      <c r="AP69" s="8" t="n">
        <f aca="false">1/8.314/$H69*(0.375*68629+0.5*4601)+$AA69/8.314/$H69+LN(1)</f>
        <v>-2.19139021068915</v>
      </c>
      <c r="AQ69" s="8" t="n">
        <f aca="false">1/8.314/$H69*(0.4375*68629+0.5*4601)+$AB69/8.314/$H69+LN(1)</f>
        <v>4.68664219316948</v>
      </c>
      <c r="AR69" s="8" t="n">
        <f aca="false">1/8.314/$H69*(0.4375*68629+0.5*4601)+$AC69/8.314/$H69+LN(1)</f>
        <v>26.0518162018935</v>
      </c>
      <c r="AT69" s="8" t="n">
        <f aca="false">1/8.314/$H69*(0.4375*68629+0.5*4601)+$J69/8.314/$H69+LN(1)</f>
        <v>-3.92803386044779</v>
      </c>
      <c r="AU69" s="8" t="n">
        <f aca="false">1/8.314/$H69*(0.4375*68629+0.5*4601)+$B69/8.314/$H69+LN(1)</f>
        <v>-1.19003185738751</v>
      </c>
      <c r="AV69" s="8" t="n">
        <f aca="false">1/8.314/$H69*(0.4375*68629+0.5*4601)+$S69/8.314/$H69+LN(1)</f>
        <v>-19.9828983015878</v>
      </c>
      <c r="AW69" s="8" t="n">
        <f aca="false">1/8.314/$H69*(0.4375*68629+0.5*4601)+$X69/8.314/$H69+LN(1)</f>
        <v>-1.93150220871974</v>
      </c>
    </row>
    <row r="70" customFormat="false" ht="13.8" hidden="false" customHeight="false" outlineLevel="0" collapsed="false">
      <c r="B70" s="8" t="n">
        <f aca="false">$A$2 + $A$3*H70 +$A$4*H70*LN(H70) + $A$5*H70^2 + $A$6*H70^-1 + $A$7*H70^0.5</f>
        <v>-45191.8546707226</v>
      </c>
      <c r="F70" s="8" t="n">
        <f aca="false">$D$2+$D$3/H70-(($D$4/(8.314*LN(10)))*(1-($D$5/H70)-LN(H70/$D$5)))</f>
        <v>2.95752719220268</v>
      </c>
      <c r="G70" s="8" t="n">
        <f aca="false">8.314*LN(10)*F70*H70</f>
        <v>75868.1079653783</v>
      </c>
      <c r="H70" s="15" t="n">
        <v>1340</v>
      </c>
      <c r="J70" s="17" t="n">
        <f aca="false">-G70</f>
        <v>-75868.1079653783</v>
      </c>
      <c r="O70" s="8" t="n">
        <f aca="false">-115997 + 27.036*H70 + 3.124*H70*LN(H70)</f>
        <v>-49626.6293301495</v>
      </c>
      <c r="P70" s="8" t="n">
        <f aca="false">(-0.0562*(H70^2)) + (128.59*H70)-38275</f>
        <v>33122.88</v>
      </c>
      <c r="Q70" s="8" t="n">
        <f aca="false">-998615+342.43*H70</f>
        <v>-539758.8</v>
      </c>
      <c r="R70" s="8" t="n">
        <f aca="false">Q70+P70</f>
        <v>-506635.92</v>
      </c>
      <c r="S70" s="8" t="n">
        <f aca="false">R70/2</f>
        <v>-253317.96</v>
      </c>
      <c r="U70" s="8" t="n">
        <f aca="false">-226244+42.46*H70</f>
        <v>-169347.6</v>
      </c>
      <c r="V70" s="8" t="n">
        <f aca="false">(-0.0562*(H70^2))+(374.59*H70)-846564</f>
        <v>-445526.12</v>
      </c>
      <c r="W70" s="8" t="n">
        <f aca="false">V70/2</f>
        <v>-222763.06</v>
      </c>
      <c r="X70" s="8" t="n">
        <f aca="false">W70-U70</f>
        <v>-53415.46</v>
      </c>
      <c r="Y70" s="8" t="n">
        <v>450964.131452602</v>
      </c>
      <c r="Z70" s="8" t="n">
        <f aca="false">-8E-020*H70^6+2E-015*H70^5-0.00000000001*H70^4+0.00000006*H70^3-0.0001*H70^2+0.1593*H70^1+165.05*H70</f>
        <v>221321.204100168</v>
      </c>
      <c r="AA70" s="8" t="n">
        <f aca="false">(4*H70*(-18+25/2000*H70)*(1-LN(H70/1895))-H70*-9.16-0.25*Z70)</f>
        <v>-52077.7808296715</v>
      </c>
      <c r="AB70" s="8" t="n">
        <f aca="false">(8*H70*(-1+8/2000*H70)*(1-LN(H70/1895))-H70*-9.16-0.25*Z70)</f>
        <v>19880.7324920535</v>
      </c>
      <c r="AC70" s="8" t="n">
        <f aca="false">(8*$H70*(31.15-15.53/2000*$H70)*(1-LN($H70/1895))-$H70*-9.16-0.25*$Z70)</f>
        <v>256396.889949452</v>
      </c>
      <c r="AE70" s="8" t="n">
        <f aca="false">AP70-$AN70</f>
        <v>-2.15796820231937</v>
      </c>
      <c r="AF70" s="8" t="n">
        <f aca="false">AQ70-$AN70</f>
        <v>4.68607348080862</v>
      </c>
      <c r="AG70" s="8" t="n">
        <f aca="false">AR70-$AN70</f>
        <v>25.9158780414848</v>
      </c>
      <c r="AI70" s="8" t="n">
        <f aca="false">AT70-$AN70</f>
        <v>-3.90838869748368</v>
      </c>
      <c r="AJ70" s="8" t="n">
        <f aca="false">AU70-$AN70</f>
        <v>-1.15487338123455</v>
      </c>
      <c r="AK70" s="8" t="n">
        <f aca="false">AV70-$AN70</f>
        <v>-19.8363731468948</v>
      </c>
      <c r="AL70" s="8" t="n">
        <f aca="false">AW70-$AN70</f>
        <v>-1.89302816863481</v>
      </c>
      <c r="AP70" s="8" t="n">
        <f aca="false">1/8.314/$H70*(0.375*68629+0.5*4601)+$AA70/8.314/$H70+LN(1)</f>
        <v>-2.15796820231937</v>
      </c>
      <c r="AQ70" s="8" t="n">
        <f aca="false">1/8.314/$H70*(0.4375*68629+0.5*4601)+$AB70/8.314/$H70+LN(1)</f>
        <v>4.68607348080862</v>
      </c>
      <c r="AR70" s="8" t="n">
        <f aca="false">1/8.314/$H70*(0.4375*68629+0.5*4601)+$AC70/8.314/$H70+LN(1)</f>
        <v>25.9158780414848</v>
      </c>
      <c r="AT70" s="8" t="n">
        <f aca="false">1/8.314/$H70*(0.4375*68629+0.5*4601)+$J70/8.314/$H70+LN(1)</f>
        <v>-3.90838869748368</v>
      </c>
      <c r="AU70" s="8" t="n">
        <f aca="false">1/8.314/$H70*(0.4375*68629+0.5*4601)+$B70/8.314/$H70+LN(1)</f>
        <v>-1.15487338123455</v>
      </c>
      <c r="AV70" s="8" t="n">
        <f aca="false">1/8.314/$H70*(0.4375*68629+0.5*4601)+$S70/8.314/$H70+LN(1)</f>
        <v>-19.8363731468948</v>
      </c>
      <c r="AW70" s="8" t="n">
        <f aca="false">1/8.314/$H70*(0.4375*68629+0.5*4601)+$X70/8.314/$H70+LN(1)</f>
        <v>-1.89302816863481</v>
      </c>
    </row>
    <row r="71" customFormat="false" ht="13.8" hidden="false" customHeight="false" outlineLevel="0" collapsed="false">
      <c r="B71" s="8" t="n">
        <f aca="false">$A$2 + $A$3*H71 +$A$4*H71*LN(H71) + $A$5*H71^2 + $A$6*H71^-1 + $A$7*H71^0.5</f>
        <v>-44850.6167740744</v>
      </c>
      <c r="F71" s="8" t="n">
        <f aca="false">$D$2+$D$3/H71-(($D$4/(8.314*LN(10)))*(1-($D$5/H71)-LN(H71/$D$5)))</f>
        <v>2.94439841330803</v>
      </c>
      <c r="G71" s="8" t="n">
        <f aca="false">8.314*LN(10)*F71*H71</f>
        <v>75813.1546244734</v>
      </c>
      <c r="H71" s="15" t="n">
        <v>1345</v>
      </c>
      <c r="J71" s="17" t="n">
        <f aca="false">-G71</f>
        <v>-75813.1546244734</v>
      </c>
      <c r="O71" s="8" t="n">
        <f aca="false">-115997 + 27.036*H71 + 3.124*H71*LN(H71)</f>
        <v>-49363.3295877092</v>
      </c>
      <c r="P71" s="8" t="n">
        <f aca="false">(-0.0562*(H71^2)) + (128.59*H71)-38275</f>
        <v>33011.345</v>
      </c>
      <c r="Q71" s="8" t="n">
        <f aca="false">-998615+342.43*H71</f>
        <v>-538046.65</v>
      </c>
      <c r="R71" s="8" t="n">
        <f aca="false">Q71+P71</f>
        <v>-505035.305</v>
      </c>
      <c r="S71" s="8" t="n">
        <f aca="false">R71/2</f>
        <v>-252517.6525</v>
      </c>
      <c r="U71" s="8" t="n">
        <f aca="false">-226244+42.46*H71</f>
        <v>-169135.3</v>
      </c>
      <c r="V71" s="8" t="n">
        <f aca="false">(-0.0562*(H71^2))+(374.59*H71)-846564</f>
        <v>-444407.655</v>
      </c>
      <c r="W71" s="8" t="n">
        <f aca="false">V71/2</f>
        <v>-222203.8275</v>
      </c>
      <c r="X71" s="8" t="n">
        <f aca="false">W71-U71</f>
        <v>-53068.5275</v>
      </c>
      <c r="Y71" s="8" t="n">
        <v>453010.683441446</v>
      </c>
      <c r="Z71" s="8" t="n">
        <f aca="false">-8E-020*H71^6+2E-015*H71^5-0.00000000001*H71^4+0.00000006*H71^3-0.0001*H71^2+0.1593*H71^1+165.05*H71</f>
        <v>222147.19820711</v>
      </c>
      <c r="AA71" s="8" t="n">
        <f aca="false">(4*H71*(-18+25/2000*H71)*(1-LN(H71/1895))-H71*-9.16-0.25*Z71)</f>
        <v>-51795.5716555666</v>
      </c>
      <c r="AB71" s="8" t="n">
        <f aca="false">(8*H71*(-1+8/2000*H71)*(1-LN(H71/1895))-H71*-9.16-0.25*Z71)</f>
        <v>20069.1230833319</v>
      </c>
      <c r="AC71" s="8" t="n">
        <f aca="false">(8*$H71*(31.15-15.53/2000*$H71)*(1-LN($H71/1895))-$H71*-9.16-0.25*$Z71)</f>
        <v>255961.235907532</v>
      </c>
      <c r="AE71" s="8" t="n">
        <f aca="false">AP71-$AN71</f>
        <v>-2.12470895203116</v>
      </c>
      <c r="AF71" s="8" t="n">
        <f aca="false">AQ71-$AN71</f>
        <v>4.68550030121915</v>
      </c>
      <c r="AG71" s="8" t="n">
        <f aca="false">AR71-$AN71</f>
        <v>25.780577340101</v>
      </c>
      <c r="AI71" s="8" t="n">
        <f aca="false">AT71-$AN71</f>
        <v>-3.88894506998751</v>
      </c>
      <c r="AJ71" s="8" t="n">
        <f aca="false">AU71-$AN71</f>
        <v>-1.12006435815026</v>
      </c>
      <c r="AK71" s="8" t="n">
        <f aca="false">AV71-$AN71</f>
        <v>-19.6910630432119</v>
      </c>
      <c r="AL71" s="8" t="n">
        <f aca="false">AW71-$AN71</f>
        <v>-1.85496582554799</v>
      </c>
      <c r="AP71" s="8" t="n">
        <f aca="false">1/8.314/$H71*(0.375*68629+0.5*4601)+$AA71/8.314/$H71+LN(1)</f>
        <v>-2.12470895203116</v>
      </c>
      <c r="AQ71" s="8" t="n">
        <f aca="false">1/8.314/$H71*(0.4375*68629+0.5*4601)+$AB71/8.314/$H71+LN(1)</f>
        <v>4.68550030121915</v>
      </c>
      <c r="AR71" s="8" t="n">
        <f aca="false">1/8.314/$H71*(0.4375*68629+0.5*4601)+$AC71/8.314/$H71+LN(1)</f>
        <v>25.780577340101</v>
      </c>
      <c r="AT71" s="8" t="n">
        <f aca="false">1/8.314/$H71*(0.4375*68629+0.5*4601)+$J71/8.314/$H71+LN(1)</f>
        <v>-3.88894506998751</v>
      </c>
      <c r="AU71" s="8" t="n">
        <f aca="false">1/8.314/$H71*(0.4375*68629+0.5*4601)+$B71/8.314/$H71+LN(1)</f>
        <v>-1.12006435815026</v>
      </c>
      <c r="AV71" s="8" t="n">
        <f aca="false">1/8.314/$H71*(0.4375*68629+0.5*4601)+$S71/8.314/$H71+LN(1)</f>
        <v>-19.6910630432119</v>
      </c>
      <c r="AW71" s="8" t="n">
        <f aca="false">1/8.314/$H71*(0.4375*68629+0.5*4601)+$X71/8.314/$H71+LN(1)</f>
        <v>-1.85496582554799</v>
      </c>
    </row>
    <row r="72" customFormat="false" ht="13.8" hidden="false" customHeight="false" outlineLevel="0" collapsed="false">
      <c r="B72" s="8" t="n">
        <f aca="false">$A$2 + $A$3*H72 +$A$4*H72*LN(H72) + $A$5*H72^2 + $A$6*H72^-1 + $A$7*H72^0.5</f>
        <v>-44510.3590401087</v>
      </c>
      <c r="F72" s="8" t="n">
        <f aca="false">$D$2+$D$3/H72-(($D$4/(8.314*LN(10)))*(1-($D$5/H72)-LN(H72/$D$5)))</f>
        <v>2.93139079855429</v>
      </c>
      <c r="G72" s="8" t="n">
        <f aca="false">8.314*LN(10)*F72*H72</f>
        <v>75758.8193147319</v>
      </c>
      <c r="H72" s="15" t="n">
        <v>1350</v>
      </c>
      <c r="J72" s="17" t="n">
        <f aca="false">-G72</f>
        <v>-75758.8193147319</v>
      </c>
      <c r="O72" s="8" t="n">
        <f aca="false">-115997 + 27.036*H72 + 3.124*H72*LN(H72)</f>
        <v>-49099.9717782207</v>
      </c>
      <c r="P72" s="8" t="n">
        <f aca="false">(-0.0562*(H72^2)) + (128.59*H72)-38275</f>
        <v>32897</v>
      </c>
      <c r="Q72" s="8" t="n">
        <f aca="false">-998615+342.43*H72</f>
        <v>-536334.5</v>
      </c>
      <c r="R72" s="8" t="n">
        <f aca="false">Q72+P72</f>
        <v>-503437.5</v>
      </c>
      <c r="S72" s="8" t="n">
        <f aca="false">R72/2</f>
        <v>-251718.75</v>
      </c>
      <c r="U72" s="8" t="n">
        <f aca="false">-226244+42.46*H72</f>
        <v>-168923</v>
      </c>
      <c r="V72" s="8" t="n">
        <f aca="false">(-0.0562*(H72^2))+(374.59*H72)-846564</f>
        <v>-443292</v>
      </c>
      <c r="W72" s="8" t="n">
        <f aca="false">V72/2</f>
        <v>-221646</v>
      </c>
      <c r="X72" s="8" t="n">
        <f aca="false">W72-U72</f>
        <v>-52723</v>
      </c>
      <c r="Y72" s="8" t="n">
        <v>455057.235430291</v>
      </c>
      <c r="Z72" s="8" t="n">
        <f aca="false">-8E-020*H72^6+2E-015*H72^5-0.00000000001*H72^4+0.00000006*H72^3-0.0001*H72^2+0.1593*H72^1+165.05*H72</f>
        <v>222973.196228764</v>
      </c>
      <c r="AA72" s="8" t="n">
        <f aca="false">(4*H72*(-18+25/2000*H72)*(1-LN(H72/1895))-H72*-9.16-0.25*Z72)</f>
        <v>-51512.4181021516</v>
      </c>
      <c r="AB72" s="8" t="n">
        <f aca="false">(8*H72*(-1+8/2000*H72)*(1-LN(H72/1895))-H72*-9.16-0.25*Z72)</f>
        <v>20257.4099167232</v>
      </c>
      <c r="AC72" s="8" t="n">
        <f aca="false">(8*$H72*(31.15-15.53/2000*$H72)*(1-LN($H72/1895))-$H72*-9.16-0.25*$Z72)</f>
        <v>255521.43708852</v>
      </c>
      <c r="AE72" s="8" t="n">
        <f aca="false">AP72-$AN72</f>
        <v>-2.09161192652746</v>
      </c>
      <c r="AF72" s="8" t="n">
        <f aca="false">AQ72-$AN72</f>
        <v>4.68492212303417</v>
      </c>
      <c r="AG72" s="8" t="n">
        <f aca="false">AR72-$AN72</f>
        <v>25.6459095847718</v>
      </c>
      <c r="AI72" s="8" t="n">
        <f aca="false">AT72-$AN72</f>
        <v>-3.86970053321322</v>
      </c>
      <c r="AJ72" s="8" t="n">
        <f aca="false">AU72-$AN72</f>
        <v>-1.08560050785455</v>
      </c>
      <c r="AK72" s="8" t="n">
        <f aca="false">AV72-$AN72</f>
        <v>-19.5469544899723</v>
      </c>
      <c r="AL72" s="8" t="n">
        <f aca="false">AW72-$AN72</f>
        <v>-1.81731060504816</v>
      </c>
      <c r="AP72" s="8" t="n">
        <f aca="false">1/8.314/$H72*(0.375*68629+0.5*4601)+$AA72/8.314/$H72+LN(1)</f>
        <v>-2.09161192652746</v>
      </c>
      <c r="AQ72" s="8" t="n">
        <f aca="false">1/8.314/$H72*(0.4375*68629+0.5*4601)+$AB72/8.314/$H72+LN(1)</f>
        <v>4.68492212303417</v>
      </c>
      <c r="AR72" s="8" t="n">
        <f aca="false">1/8.314/$H72*(0.4375*68629+0.5*4601)+$AC72/8.314/$H72+LN(1)</f>
        <v>25.6459095847718</v>
      </c>
      <c r="AT72" s="8" t="n">
        <f aca="false">1/8.314/$H72*(0.4375*68629+0.5*4601)+$J72/8.314/$H72+LN(1)</f>
        <v>-3.86970053321322</v>
      </c>
      <c r="AU72" s="8" t="n">
        <f aca="false">1/8.314/$H72*(0.4375*68629+0.5*4601)+$B72/8.314/$H72+LN(1)</f>
        <v>-1.08560050785455</v>
      </c>
      <c r="AV72" s="8" t="n">
        <f aca="false">1/8.314/$H72*(0.4375*68629+0.5*4601)+$S72/8.314/$H72+LN(1)</f>
        <v>-19.5469544899723</v>
      </c>
      <c r="AW72" s="8" t="n">
        <f aca="false">1/8.314/$H72*(0.4375*68629+0.5*4601)+$X72/8.314/$H72+LN(1)</f>
        <v>-1.81731060504816</v>
      </c>
    </row>
    <row r="73" customFormat="false" ht="13.8" hidden="false" customHeight="false" outlineLevel="0" collapsed="false">
      <c r="B73" s="8" t="n">
        <f aca="false">$A$2 + $A$3*H73 +$A$4*H73*LN(H73) + $A$5*H73^2 + $A$6*H73^-1 + $A$7*H73^0.5</f>
        <v>-44171.0770389493</v>
      </c>
      <c r="F73" s="8" t="n">
        <f aca="false">$D$2+$D$3/H73-(($D$4/(8.314*LN(10)))*(1-($D$5/H73)-LN(H73/$D$5)))</f>
        <v>2.91850291839733</v>
      </c>
      <c r="G73" s="8" t="n">
        <f aca="false">8.314*LN(10)*F73*H73</f>
        <v>75705.0997471388</v>
      </c>
      <c r="H73" s="15" t="n">
        <v>1355</v>
      </c>
      <c r="J73" s="17" t="n">
        <f aca="false">-G73</f>
        <v>-75705.0997471388</v>
      </c>
      <c r="O73" s="8" t="n">
        <f aca="false">-115997 + 27.036*H73 + 3.124*H73*LN(H73)</f>
        <v>-48836.556116748</v>
      </c>
      <c r="P73" s="8" t="n">
        <f aca="false">(-0.0562*(H73^2)) + (128.59*H73)-38275</f>
        <v>32779.845</v>
      </c>
      <c r="Q73" s="8" t="n">
        <f aca="false">-998615+342.43*H73</f>
        <v>-534622.35</v>
      </c>
      <c r="R73" s="8" t="n">
        <f aca="false">Q73+P73</f>
        <v>-501842.505</v>
      </c>
      <c r="S73" s="8" t="n">
        <f aca="false">R73/2</f>
        <v>-250921.2525</v>
      </c>
      <c r="U73" s="8" t="n">
        <f aca="false">-226244+42.46*H73</f>
        <v>-168710.7</v>
      </c>
      <c r="V73" s="8" t="n">
        <f aca="false">(-0.0562*(H73^2))+(374.59*H73)-846564</f>
        <v>-442179.155</v>
      </c>
      <c r="W73" s="8" t="n">
        <f aca="false">V73/2</f>
        <v>-221089.5775</v>
      </c>
      <c r="X73" s="8" t="n">
        <f aca="false">W73-U73</f>
        <v>-52378.8775</v>
      </c>
      <c r="Y73" s="8" t="n">
        <v>457103.787419136</v>
      </c>
      <c r="Z73" s="8" t="n">
        <f aca="false">-8E-020*H73^6+2E-015*H73^5-0.00000000001*H73^4+0.00000006*H73^3-0.0001*H73^2+0.1593*H73^1+165.05*H73</f>
        <v>223799.198194003</v>
      </c>
      <c r="AA73" s="8" t="n">
        <f aca="false">(4*H73*(-18+25/2000*H73)*(1-LN(H73/1895))-H73*-9.16-0.25*Z73)</f>
        <v>-51228.3344097782</v>
      </c>
      <c r="AB73" s="8" t="n">
        <f aca="false">(8*H73*(-1+8/2000*H73)*(1-LN(H73/1895))-H73*-9.16-0.25*Z73)</f>
        <v>20445.5864973275</v>
      </c>
      <c r="AC73" s="8" t="n">
        <f aca="false">(8*$H73*(31.15-15.53/2000*$H73)*(1-LN($H73/1895))-$H73*-9.16-0.25*$Z73)</f>
        <v>255077.522165847</v>
      </c>
      <c r="AE73" s="8" t="n">
        <f aca="false">AP73-$AN73</f>
        <v>-2.05867659403276</v>
      </c>
      <c r="AF73" s="8" t="n">
        <f aca="false">AQ73-$AN73</f>
        <v>4.68433842505706</v>
      </c>
      <c r="AG73" s="8" t="n">
        <f aca="false">AR73-$AN73</f>
        <v>25.5118703139636</v>
      </c>
      <c r="AI73" s="8" t="n">
        <f aca="false">AT73-$AN73</f>
        <v>-3.8506526800159</v>
      </c>
      <c r="AJ73" s="8" t="n">
        <f aca="false">AU73-$AN73</f>
        <v>-1.0514776160204</v>
      </c>
      <c r="AK73" s="8" t="n">
        <f aca="false">AV73-$AN73</f>
        <v>-19.4040341858795</v>
      </c>
      <c r="AL73" s="8" t="n">
        <f aca="false">AW73-$AN73</f>
        <v>-1.78005800024322</v>
      </c>
      <c r="AP73" s="8" t="n">
        <f aca="false">1/8.314/$H73*(0.375*68629+0.5*4601)+$AA73/8.314/$H73+LN(1)</f>
        <v>-2.05867659403276</v>
      </c>
      <c r="AQ73" s="8" t="n">
        <f aca="false">1/8.314/$H73*(0.4375*68629+0.5*4601)+$AB73/8.314/$H73+LN(1)</f>
        <v>4.68433842505706</v>
      </c>
      <c r="AR73" s="8" t="n">
        <f aca="false">1/8.314/$H73*(0.4375*68629+0.5*4601)+$AC73/8.314/$H73+LN(1)</f>
        <v>25.5118703139636</v>
      </c>
      <c r="AT73" s="8" t="n">
        <f aca="false">1/8.314/$H73*(0.4375*68629+0.5*4601)+$J73/8.314/$H73+LN(1)</f>
        <v>-3.8506526800159</v>
      </c>
      <c r="AU73" s="8" t="n">
        <f aca="false">1/8.314/$H73*(0.4375*68629+0.5*4601)+$B73/8.314/$H73+LN(1)</f>
        <v>-1.0514776160204</v>
      </c>
      <c r="AV73" s="8" t="n">
        <f aca="false">1/8.314/$H73*(0.4375*68629+0.5*4601)+$S73/8.314/$H73+LN(1)</f>
        <v>-19.4040341858795</v>
      </c>
      <c r="AW73" s="8" t="n">
        <f aca="false">1/8.314/$H73*(0.4375*68629+0.5*4601)+$X73/8.314/$H73+LN(1)</f>
        <v>-1.78005800024322</v>
      </c>
    </row>
    <row r="74" customFormat="false" ht="13.8" hidden="false" customHeight="false" outlineLevel="0" collapsed="false">
      <c r="B74" s="8" t="n">
        <f aca="false">$A$2 + $A$3*H74 +$A$4*H74*LN(H74) + $A$5*H74^2 + $A$6*H74^-1 + $A$7*H74^0.5</f>
        <v>-43832.7663717444</v>
      </c>
      <c r="F74" s="8" t="n">
        <f aca="false">$D$2+$D$3/H74-(($D$4/(8.314*LN(10)))*(1-($D$5/H74)-LN(H74/$D$5)))</f>
        <v>2.90573336496459</v>
      </c>
      <c r="G74" s="8" t="n">
        <f aca="false">8.314*LN(10)*F74*H74</f>
        <v>75651.9936495726</v>
      </c>
      <c r="H74" s="15" t="n">
        <v>1360</v>
      </c>
      <c r="J74" s="17" t="n">
        <f aca="false">-G74</f>
        <v>-75651.9936495726</v>
      </c>
      <c r="O74" s="8" t="n">
        <f aca="false">-115997 + 27.036*H74 + 3.124*H74*LN(H74)</f>
        <v>-48573.0828167682</v>
      </c>
      <c r="P74" s="8" t="n">
        <f aca="false">(-0.0562*(H74^2)) + (128.59*H74)-38275</f>
        <v>32659.88</v>
      </c>
      <c r="Q74" s="8" t="n">
        <f aca="false">-998615+342.43*H74</f>
        <v>-532910.2</v>
      </c>
      <c r="R74" s="8" t="n">
        <f aca="false">Q74+P74</f>
        <v>-500250.32</v>
      </c>
      <c r="S74" s="8" t="n">
        <f aca="false">R74/2</f>
        <v>-250125.16</v>
      </c>
      <c r="U74" s="8" t="n">
        <f aca="false">-226244+42.46*H74</f>
        <v>-168498.4</v>
      </c>
      <c r="V74" s="8" t="n">
        <f aca="false">(-0.0562*(H74^2))+(374.59*H74)-846564</f>
        <v>-441069.12</v>
      </c>
      <c r="W74" s="8" t="n">
        <f aca="false">V74/2</f>
        <v>-220534.56</v>
      </c>
      <c r="X74" s="8" t="n">
        <f aca="false">W74-U74</f>
        <v>-52036.16</v>
      </c>
      <c r="Y74" s="8" t="n">
        <v>459150.33940798</v>
      </c>
      <c r="Z74" s="8" t="n">
        <f aca="false">-8E-020*H74^6+2E-015*H74^5-0.00000000001*H74^4+0.00000006*H74^3-0.0001*H74^2+0.1593*H74^1+165.05*H74</f>
        <v>224625.204131724</v>
      </c>
      <c r="AA74" s="8" t="n">
        <f aca="false">(4*H74*(-18+25/2000*H74)*(1-LN(H74/1895))-H74*-9.16-0.25*Z74)</f>
        <v>-50943.3347479292</v>
      </c>
      <c r="AB74" s="8" t="n">
        <f aca="false">(8*H74*(-1+8/2000*H74)*(1-LN(H74/1895))-H74*-9.16-0.25*Z74)</f>
        <v>20633.6463562527</v>
      </c>
      <c r="AC74" s="8" t="n">
        <f aca="false">(8*$H74*(31.15-15.53/2000*$H74)*(1-LN($H74/1895))-$H74*-9.16-0.25*$Z74)</f>
        <v>254629.519643722</v>
      </c>
      <c r="AE74" s="8" t="n">
        <f aca="false">AP74-$AN74</f>
        <v>-2.02590242432406</v>
      </c>
      <c r="AF74" s="8" t="n">
        <f aca="false">AQ74-$AN74</f>
        <v>4.68374869605597</v>
      </c>
      <c r="AG74" s="8" t="n">
        <f aca="false">AR74-$AN74</f>
        <v>25.3784551167876</v>
      </c>
      <c r="AI74" s="8" t="n">
        <f aca="false">AT74-$AN74</f>
        <v>-3.83179914014389</v>
      </c>
      <c r="AJ74" s="8" t="n">
        <f aca="false">AU74-$AN74</f>
        <v>-1.01769153303998</v>
      </c>
      <c r="AK74" s="8" t="n">
        <f aca="false">AV74-$AN74</f>
        <v>-19.2622890252445</v>
      </c>
      <c r="AL74" s="8" t="n">
        <f aca="false">AW74-$AN74</f>
        <v>-1.7432035705189</v>
      </c>
      <c r="AP74" s="8" t="n">
        <f aca="false">1/8.314/$H74*(0.375*68629+0.5*4601)+$AA74/8.314/$H74+LN(1)</f>
        <v>-2.02590242432406</v>
      </c>
      <c r="AQ74" s="8" t="n">
        <f aca="false">1/8.314/$H74*(0.4375*68629+0.5*4601)+$AB74/8.314/$H74+LN(1)</f>
        <v>4.68374869605597</v>
      </c>
      <c r="AR74" s="8" t="n">
        <f aca="false">1/8.314/$H74*(0.4375*68629+0.5*4601)+$AC74/8.314/$H74+LN(1)</f>
        <v>25.3784551167876</v>
      </c>
      <c r="AT74" s="8" t="n">
        <f aca="false">1/8.314/$H74*(0.4375*68629+0.5*4601)+$J74/8.314/$H74+LN(1)</f>
        <v>-3.83179914014389</v>
      </c>
      <c r="AU74" s="8" t="n">
        <f aca="false">1/8.314/$H74*(0.4375*68629+0.5*4601)+$B74/8.314/$H74+LN(1)</f>
        <v>-1.01769153303998</v>
      </c>
      <c r="AV74" s="8" t="n">
        <f aca="false">1/8.314/$H74*(0.4375*68629+0.5*4601)+$S74/8.314/$H74+LN(1)</f>
        <v>-19.2622890252445</v>
      </c>
      <c r="AW74" s="8" t="n">
        <f aca="false">1/8.314/$H74*(0.4375*68629+0.5*4601)+$X74/8.314/$H74+LN(1)</f>
        <v>-1.7432035705189</v>
      </c>
    </row>
    <row r="75" customFormat="false" ht="13.8" hidden="false" customHeight="false" outlineLevel="0" collapsed="false">
      <c r="B75" s="8" t="n">
        <f aca="false">$A$2 + $A$3*H75 +$A$4*H75*LN(H75) + $A$5*H75^2 + $A$6*H75^-1 + $A$7*H75^0.5</f>
        <v>-43495.422670425</v>
      </c>
      <c r="F75" s="8" t="n">
        <f aca="false">$D$2+$D$3/H75-(($D$4/(8.314*LN(10)))*(1-($D$5/H75)-LN(H75/$D$5)))</f>
        <v>2.89308075165101</v>
      </c>
      <c r="G75" s="8" t="n">
        <f aca="false">8.314*LN(10)*F75*H75</f>
        <v>75599.4987666186</v>
      </c>
      <c r="H75" s="15" t="n">
        <v>1365</v>
      </c>
      <c r="J75" s="17" t="n">
        <f aca="false">-G75</f>
        <v>-75599.4987666186</v>
      </c>
      <c r="O75" s="8" t="n">
        <f aca="false">-115997 + 27.036*H75 + 3.124*H75*LN(H75)</f>
        <v>-48309.5520901883</v>
      </c>
      <c r="P75" s="8" t="n">
        <f aca="false">(-0.0562*(H75^2)) + (128.59*H75)-38275</f>
        <v>32537.105</v>
      </c>
      <c r="Q75" s="8" t="n">
        <f aca="false">-998615+342.43*H75</f>
        <v>-531198.05</v>
      </c>
      <c r="R75" s="8" t="n">
        <f aca="false">Q75+P75</f>
        <v>-498660.945</v>
      </c>
      <c r="S75" s="8" t="n">
        <f aca="false">R75/2</f>
        <v>-249330.4725</v>
      </c>
      <c r="U75" s="8" t="n">
        <f aca="false">-226244+42.46*H75</f>
        <v>-168286.1</v>
      </c>
      <c r="V75" s="8" t="n">
        <f aca="false">(-0.0562*(H75^2))+(374.59*H75)-846564</f>
        <v>-439961.895</v>
      </c>
      <c r="W75" s="8" t="n">
        <f aca="false">V75/2</f>
        <v>-219980.9475</v>
      </c>
      <c r="X75" s="8" t="n">
        <f aca="false">W75-U75</f>
        <v>-51694.8475</v>
      </c>
      <c r="Y75" s="8" t="n">
        <v>461196.891396825</v>
      </c>
      <c r="Z75" s="8" t="n">
        <f aca="false">-8E-020*H75^6+2E-015*H75^5-0.00000000001*H75^4+0.00000006*H75^3-0.0001*H75^2+0.1593*H75^1+165.05*H75</f>
        <v>225451.214070842</v>
      </c>
      <c r="AA75" s="8" t="n">
        <f aca="false">(4*H75*(-18+25/2000*H75)*(1-LN(H75/1895))-H75*-9.16-0.25*Z75)</f>
        <v>-50657.4332158732</v>
      </c>
      <c r="AB75" s="8" t="n">
        <f aca="false">(8*H75*(-1+8/2000*H75)*(1-LN(H75/1895))-H75*-9.16-0.25*Z75)</f>
        <v>20821.5830504079</v>
      </c>
      <c r="AC75" s="8" t="n">
        <f aca="false">(8*$H75*(31.15-15.53/2000*$H75)*(1-LN($H75/1895))-$H75*-9.16-0.25*$Z75)</f>
        <v>254177.457858841</v>
      </c>
      <c r="AE75" s="8" t="n">
        <f aca="false">AP75-$AN75</f>
        <v>-1.99328888876022</v>
      </c>
      <c r="AF75" s="8" t="n">
        <f aca="false">AQ75-$AN75</f>
        <v>4.68315243456317</v>
      </c>
      <c r="AG75" s="8" t="n">
        <f aca="false">AR75-$AN75</f>
        <v>25.2456596322229</v>
      </c>
      <c r="AI75" s="8" t="n">
        <f aca="false">AT75-$AN75</f>
        <v>-3.81313757954662</v>
      </c>
      <c r="AJ75" s="8" t="n">
        <f aca="false">AU75-$AN75</f>
        <v>-0.984238172818081</v>
      </c>
      <c r="AK75" s="8" t="n">
        <f aca="false">AV75-$AN75</f>
        <v>-19.1217060944028</v>
      </c>
      <c r="AL75" s="8" t="n">
        <f aca="false">AW75-$AN75</f>
        <v>-1.70674294032485</v>
      </c>
      <c r="AP75" s="8" t="n">
        <f aca="false">1/8.314/$H75*(0.375*68629+0.5*4601)+$AA75/8.314/$H75+LN(1)</f>
        <v>-1.99328888876022</v>
      </c>
      <c r="AQ75" s="8" t="n">
        <f aca="false">1/8.314/$H75*(0.4375*68629+0.5*4601)+$AB75/8.314/$H75+LN(1)</f>
        <v>4.68315243456317</v>
      </c>
      <c r="AR75" s="8" t="n">
        <f aca="false">1/8.314/$H75*(0.4375*68629+0.5*4601)+$AC75/8.314/$H75+LN(1)</f>
        <v>25.2456596322229</v>
      </c>
      <c r="AT75" s="8" t="n">
        <f aca="false">1/8.314/$H75*(0.4375*68629+0.5*4601)+$J75/8.314/$H75+LN(1)</f>
        <v>-3.81313757954662</v>
      </c>
      <c r="AU75" s="8" t="n">
        <f aca="false">1/8.314/$H75*(0.4375*68629+0.5*4601)+$B75/8.314/$H75+LN(1)</f>
        <v>-0.984238172818081</v>
      </c>
      <c r="AV75" s="8" t="n">
        <f aca="false">1/8.314/$H75*(0.4375*68629+0.5*4601)+$S75/8.314/$H75+LN(1)</f>
        <v>-19.1217060944028</v>
      </c>
      <c r="AW75" s="8" t="n">
        <f aca="false">1/8.314/$H75*(0.4375*68629+0.5*4601)+$X75/8.314/$H75+LN(1)</f>
        <v>-1.70674294032485</v>
      </c>
    </row>
    <row r="76" customFormat="false" ht="13.8" hidden="false" customHeight="false" outlineLevel="0" collapsed="false">
      <c r="B76" s="8" t="n">
        <f aca="false">$A$2 + $A$3*H76 +$A$4*H76*LN(H76) + $A$5*H76^2 + $A$6*H76^-1 + $A$7*H76^0.5</f>
        <v>-43159.0415974644</v>
      </c>
      <c r="F76" s="8" t="n">
        <f aca="false">$D$2+$D$3/H76-(($D$4/(8.314*LN(10)))*(1-($D$5/H76)-LN(H76/$D$5)))</f>
        <v>2.88054371272396</v>
      </c>
      <c r="G76" s="8" t="n">
        <f aca="false">8.314*LN(10)*F76*H76</f>
        <v>75547.6128593854</v>
      </c>
      <c r="H76" s="15" t="n">
        <v>1370</v>
      </c>
      <c r="J76" s="17" t="n">
        <f aca="false">-G76</f>
        <v>-75547.6128593854</v>
      </c>
      <c r="O76" s="8" t="n">
        <f aca="false">-115997 + 27.036*H76 + 3.124*H76*LN(H76)</f>
        <v>-48045.9641473634</v>
      </c>
      <c r="P76" s="8" t="n">
        <f aca="false">(-0.0562*(H76^2)) + (128.59*H76)-38275</f>
        <v>32411.52</v>
      </c>
      <c r="Q76" s="8" t="n">
        <f aca="false">-998615+342.43*H76</f>
        <v>-529485.9</v>
      </c>
      <c r="R76" s="8" t="n">
        <f aca="false">Q76+P76</f>
        <v>-497074.38</v>
      </c>
      <c r="S76" s="8" t="n">
        <f aca="false">R76/2</f>
        <v>-248537.19</v>
      </c>
      <c r="U76" s="8" t="n">
        <f aca="false">-226244+42.46*H76</f>
        <v>-168073.8</v>
      </c>
      <c r="V76" s="8" t="n">
        <f aca="false">(-0.0562*(H76^2))+(374.59*H76)-846564</f>
        <v>-438857.48</v>
      </c>
      <c r="W76" s="8" t="n">
        <f aca="false">V76/2</f>
        <v>-219428.74</v>
      </c>
      <c r="X76" s="8" t="n">
        <f aca="false">W76-U76</f>
        <v>-51354.94</v>
      </c>
      <c r="Y76" s="8" t="n">
        <v>463243.443385669</v>
      </c>
      <c r="Z76" s="8" t="n">
        <f aca="false">-8E-020*H76^6+2E-015*H76^5-0.00000000001*H76^4+0.00000006*H76^3-0.0001*H76^2+0.1593*H76^1+165.05*H76</f>
        <v>226277.228040291</v>
      </c>
      <c r="AA76" s="8" t="n">
        <f aca="false">(4*H76*(-18+25/2000*H76)*(1-LN(H76/1895))-H76*-9.16-0.25*Z76)</f>
        <v>-50370.6438433122</v>
      </c>
      <c r="AB76" s="8" t="n">
        <f aca="false">(8*H76*(-1+8/2000*H76)*(1-LN(H76/1895))-H76*-9.16-0.25*Z76)</f>
        <v>21009.390162299</v>
      </c>
      <c r="AC76" s="8" t="n">
        <f aca="false">(8*$H76*(31.15-15.53/2000*$H76)*(1-LN($H76/1895))-$H76*-9.16-0.25*$Z76)</f>
        <v>253721.364982077</v>
      </c>
      <c r="AE76" s="8" t="n">
        <f aca="false">AP76-$AN76</f>
        <v>-1.96083546030986</v>
      </c>
      <c r="AF76" s="8" t="n">
        <f aca="false">AQ76-$AN76</f>
        <v>4.68254914867886</v>
      </c>
      <c r="AG76" s="8" t="n">
        <f aca="false">AR76-$AN76</f>
        <v>25.1134795483545</v>
      </c>
      <c r="AI76" s="8" t="n">
        <f aca="false">AT76-$AN76</f>
        <v>-3.79466569969793</v>
      </c>
      <c r="AJ76" s="8" t="n">
        <f aca="false">AU76-$AN76</f>
        <v>-0.95111351159195</v>
      </c>
      <c r="AK76" s="8" t="n">
        <f aca="false">AV76-$AN76</f>
        <v>-18.9822726682107</v>
      </c>
      <c r="AL76" s="8" t="n">
        <f aca="false">AW76-$AN76</f>
        <v>-1.67067179798739</v>
      </c>
      <c r="AP76" s="8" t="n">
        <f aca="false">1/8.314/$H76*(0.375*68629+0.5*4601)+$AA76/8.314/$H76+LN(1)</f>
        <v>-1.96083546030986</v>
      </c>
      <c r="AQ76" s="8" t="n">
        <f aca="false">1/8.314/$H76*(0.4375*68629+0.5*4601)+$AB76/8.314/$H76+LN(1)</f>
        <v>4.68254914867886</v>
      </c>
      <c r="AR76" s="8" t="n">
        <f aca="false">1/8.314/$H76*(0.4375*68629+0.5*4601)+$AC76/8.314/$H76+LN(1)</f>
        <v>25.1134795483545</v>
      </c>
      <c r="AT76" s="8" t="n">
        <f aca="false">1/8.314/$H76*(0.4375*68629+0.5*4601)+$J76/8.314/$H76+LN(1)</f>
        <v>-3.79466569969793</v>
      </c>
      <c r="AU76" s="8" t="n">
        <f aca="false">1/8.314/$H76*(0.4375*68629+0.5*4601)+$B76/8.314/$H76+LN(1)</f>
        <v>-0.95111351159195</v>
      </c>
      <c r="AV76" s="8" t="n">
        <f aca="false">1/8.314/$H76*(0.4375*68629+0.5*4601)+$S76/8.314/$H76+LN(1)</f>
        <v>-18.9822726682107</v>
      </c>
      <c r="AW76" s="8" t="n">
        <f aca="false">1/8.314/$H76*(0.4375*68629+0.5*4601)+$X76/8.314/$H76+LN(1)</f>
        <v>-1.67067179798739</v>
      </c>
    </row>
    <row r="77" customFormat="false" ht="13.8" hidden="false" customHeight="false" outlineLevel="0" collapsed="false">
      <c r="B77" s="8" t="n">
        <f aca="false">$A$2 + $A$3*H77 +$A$4*H77*LN(H77) + $A$5*H77^2 + $A$6*H77^-1 + $A$7*H77^0.5</f>
        <v>-42823.6188456377</v>
      </c>
      <c r="F77" s="8" t="n">
        <f aca="false">$D$2+$D$3/H77-(($D$4/(8.314*LN(10)))*(1-($D$5/H77)-LN(H77/$D$5)))</f>
        <v>2.86812090293688</v>
      </c>
      <c r="G77" s="8" t="n">
        <f aca="false">8.314*LN(10)*F77*H77</f>
        <v>75496.333705324</v>
      </c>
      <c r="H77" s="15" t="n">
        <v>1375</v>
      </c>
      <c r="J77" s="17" t="n">
        <f aca="false">-G77</f>
        <v>-75496.333705324</v>
      </c>
      <c r="O77" s="8" t="n">
        <f aca="false">-115997 + 27.036*H77 + 3.124*H77*LN(H77)</f>
        <v>-47782.3191971126</v>
      </c>
      <c r="P77" s="8" t="n">
        <f aca="false">(-0.0562*(H77^2)) + (128.59*H77)-38275</f>
        <v>32283.125</v>
      </c>
      <c r="Q77" s="8" t="n">
        <f aca="false">-998615+342.43*H77</f>
        <v>-527773.75</v>
      </c>
      <c r="R77" s="8" t="n">
        <f aca="false">Q77+P77</f>
        <v>-495490.625</v>
      </c>
      <c r="S77" s="8" t="n">
        <f aca="false">R77/2</f>
        <v>-247745.3125</v>
      </c>
      <c r="U77" s="8" t="n">
        <f aca="false">-226244+42.46*H77</f>
        <v>-167861.5</v>
      </c>
      <c r="V77" s="8" t="n">
        <f aca="false">(-0.0562*(H77^2))+(374.59*H77)-846564</f>
        <v>-437755.875</v>
      </c>
      <c r="W77" s="8" t="n">
        <f aca="false">V77/2</f>
        <v>-218877.9375</v>
      </c>
      <c r="X77" s="8" t="n">
        <f aca="false">W77-U77</f>
        <v>-51016.4375</v>
      </c>
      <c r="Y77" s="8" t="n">
        <v>465289.995374514</v>
      </c>
      <c r="Z77" s="8" t="n">
        <f aca="false">-8E-020*H77^6+2E-015*H77^5-0.00000000001*H77^4+0.00000006*H77^3-0.0001*H77^2+0.1593*H77^1+165.05*H77</f>
        <v>227103.246069031</v>
      </c>
      <c r="AA77" s="8" t="n">
        <f aca="false">(4*H77*(-18+25/2000*H77)*(1-LN(H77/1895))-H77*-9.16-0.25*Z77)</f>
        <v>-50082.9805910224</v>
      </c>
      <c r="AB77" s="8" t="n">
        <f aca="false">(8*H77*(-1+8/2000*H77)*(1-LN(H77/1895))-H77*-9.16-0.25*Z77)</f>
        <v>21197.0612998271</v>
      </c>
      <c r="AC77" s="8" t="n">
        <f aca="false">(8*$H77*(31.15-15.53/2000*$H77)*(1-LN($H77/1895))-$H77*-9.16-0.25*$Z77)</f>
        <v>253261.269020138</v>
      </c>
      <c r="AE77" s="8" t="n">
        <f aca="false">AP77-$AN77</f>
        <v>-1.92854161357818</v>
      </c>
      <c r="AF77" s="8" t="n">
        <f aca="false">AQ77-$AN77</f>
        <v>4.68193835587965</v>
      </c>
      <c r="AG77" s="8" t="n">
        <f aca="false">AR77-$AN77</f>
        <v>24.981910601626</v>
      </c>
      <c r="AI77" s="8" t="n">
        <f aca="false">AT77-$AN77</f>
        <v>-3.77638123693433</v>
      </c>
      <c r="AJ77" s="8" t="n">
        <f aca="false">AU77-$AN77</f>
        <v>-0.918313586776976</v>
      </c>
      <c r="AK77" s="8" t="n">
        <f aca="false">AV77-$AN77</f>
        <v>-18.8439762066175</v>
      </c>
      <c r="AL77" s="8" t="n">
        <f aca="false">AW77-$AN77</f>
        <v>-1.63498589454808</v>
      </c>
      <c r="AP77" s="8" t="n">
        <f aca="false">1/8.314/$H77*(0.375*68629+0.5*4601)+$AA77/8.314/$H77+LN(1)</f>
        <v>-1.92854161357818</v>
      </c>
      <c r="AQ77" s="8" t="n">
        <f aca="false">1/8.314/$H77*(0.4375*68629+0.5*4601)+$AB77/8.314/$H77+LN(1)</f>
        <v>4.68193835587965</v>
      </c>
      <c r="AR77" s="8" t="n">
        <f aca="false">1/8.314/$H77*(0.4375*68629+0.5*4601)+$AC77/8.314/$H77+LN(1)</f>
        <v>24.981910601626</v>
      </c>
      <c r="AT77" s="8" t="n">
        <f aca="false">1/8.314/$H77*(0.4375*68629+0.5*4601)+$J77/8.314/$H77+LN(1)</f>
        <v>-3.77638123693433</v>
      </c>
      <c r="AU77" s="8" t="n">
        <f aca="false">1/8.314/$H77*(0.4375*68629+0.5*4601)+$B77/8.314/$H77+LN(1)</f>
        <v>-0.918313586776976</v>
      </c>
      <c r="AV77" s="8" t="n">
        <f aca="false">1/8.314/$H77*(0.4375*68629+0.5*4601)+$S77/8.314/$H77+LN(1)</f>
        <v>-18.8439762066175</v>
      </c>
      <c r="AW77" s="8" t="n">
        <f aca="false">1/8.314/$H77*(0.4375*68629+0.5*4601)+$X77/8.314/$H77+LN(1)</f>
        <v>-1.63498589454808</v>
      </c>
    </row>
    <row r="78" customFormat="false" ht="13.8" hidden="false" customHeight="false" outlineLevel="0" collapsed="false">
      <c r="B78" s="8" t="n">
        <f aca="false">$A$2 + $A$3*H78 +$A$4*H78*LN(H78) + $A$5*H78^2 + $A$6*H78^-1 + $A$7*H78^0.5</f>
        <v>-42489.1501377838</v>
      </c>
      <c r="F78" s="8" t="n">
        <f aca="false">$D$2+$D$3/H78-(($D$4/(8.314*LN(10)))*(1-($D$5/H78)-LN(H78/$D$5)))</f>
        <v>2.85581099715137</v>
      </c>
      <c r="G78" s="8" t="n">
        <f aca="false">8.314*LN(10)*F78*H78</f>
        <v>75445.6590980495</v>
      </c>
      <c r="H78" s="15" t="n">
        <v>1380</v>
      </c>
      <c r="J78" s="17" t="n">
        <f aca="false">-G78</f>
        <v>-75445.6590980495</v>
      </c>
      <c r="O78" s="8" t="n">
        <f aca="false">-115997 + 27.036*H78 + 3.124*H78*LN(H78)</f>
        <v>-47518.6174467366</v>
      </c>
      <c r="P78" s="8" t="n">
        <f aca="false">(-0.0562*(H78^2)) + (128.59*H78)-38275</f>
        <v>32151.92</v>
      </c>
      <c r="Q78" s="8" t="n">
        <f aca="false">-998615+342.43*H78</f>
        <v>-526061.6</v>
      </c>
      <c r="R78" s="8" t="n">
        <f aca="false">Q78+P78</f>
        <v>-493909.68</v>
      </c>
      <c r="S78" s="8" t="n">
        <f aca="false">R78/2</f>
        <v>-246954.84</v>
      </c>
      <c r="U78" s="8" t="n">
        <f aca="false">-226244+42.46*H78</f>
        <v>-167649.2</v>
      </c>
      <c r="V78" s="8" t="n">
        <f aca="false">(-0.0562*(H78^2))+(374.59*H78)-846564</f>
        <v>-436657.08</v>
      </c>
      <c r="W78" s="8" t="n">
        <f aca="false">V78/2</f>
        <v>-218328.54</v>
      </c>
      <c r="X78" s="8" t="n">
        <f aca="false">W78-U78</f>
        <v>-50679.34</v>
      </c>
      <c r="Y78" s="8" t="n">
        <v>467336.547363359</v>
      </c>
      <c r="Z78" s="8" t="n">
        <f aca="false">-8E-020*H78^6+2E-015*H78^5-0.00000000001*H78^4+0.00000006*H78^3-0.0001*H78^2+0.1593*H78^1+165.05*H78</f>
        <v>227929.268186039</v>
      </c>
      <c r="AA78" s="8" t="n">
        <f aca="false">(4*H78*(-18+25/2000*H78)*(1-LN(H78/1895))-H78*-9.16-0.25*Z78)</f>
        <v>-49794.457351482</v>
      </c>
      <c r="AB78" s="8" t="n">
        <f aca="false">(8*H78*(-1+8/2000*H78)*(1-LN(H78/1895))-H78*-9.16-0.25*Z78)</f>
        <v>21384.5900960891</v>
      </c>
      <c r="AC78" s="8" t="n">
        <f aca="false">(8*$H78*(31.15-15.53/2000*$H78)*(1-LN($H78/1895))-$H78*-9.16-0.25*$Z78)</f>
        <v>252797.197817209</v>
      </c>
      <c r="AE78" s="8" t="n">
        <f aca="false">AP78-$AN78</f>
        <v>-1.89640682483205</v>
      </c>
      <c r="AF78" s="8" t="n">
        <f aca="false">AQ78-$AN78</f>
        <v>4.68131958283122</v>
      </c>
      <c r="AG78" s="8" t="n">
        <f aca="false">AR78-$AN78</f>
        <v>24.850948576106</v>
      </c>
      <c r="AI78" s="8" t="n">
        <f aca="false">AT78-$AN78</f>
        <v>-3.75828196180787</v>
      </c>
      <c r="AJ78" s="8" t="n">
        <f aca="false">AU78-$AN78</f>
        <v>-0.885834495837631</v>
      </c>
      <c r="AK78" s="8" t="n">
        <f aca="false">AV78-$AN78</f>
        <v>-18.7068043513124</v>
      </c>
      <c r="AL78" s="8" t="n">
        <f aca="false">AW78-$AN78</f>
        <v>-1.59968104262759</v>
      </c>
      <c r="AP78" s="8" t="n">
        <f aca="false">1/8.314/$H78*(0.375*68629+0.5*4601)+$AA78/8.314/$H78+LN(1)</f>
        <v>-1.89640682483205</v>
      </c>
      <c r="AQ78" s="8" t="n">
        <f aca="false">1/8.314/$H78*(0.4375*68629+0.5*4601)+$AB78/8.314/$H78+LN(1)</f>
        <v>4.68131958283122</v>
      </c>
      <c r="AR78" s="8" t="n">
        <f aca="false">1/8.314/$H78*(0.4375*68629+0.5*4601)+$AC78/8.314/$H78+LN(1)</f>
        <v>24.850948576106</v>
      </c>
      <c r="AT78" s="8" t="n">
        <f aca="false">1/8.314/$H78*(0.4375*68629+0.5*4601)+$J78/8.314/$H78+LN(1)</f>
        <v>-3.75828196180787</v>
      </c>
      <c r="AU78" s="8" t="n">
        <f aca="false">1/8.314/$H78*(0.4375*68629+0.5*4601)+$B78/8.314/$H78+LN(1)</f>
        <v>-0.885834495837631</v>
      </c>
      <c r="AV78" s="8" t="n">
        <f aca="false">1/8.314/$H78*(0.4375*68629+0.5*4601)+$S78/8.314/$H78+LN(1)</f>
        <v>-18.7068043513124</v>
      </c>
      <c r="AW78" s="8" t="n">
        <f aca="false">1/8.314/$H78*(0.4375*68629+0.5*4601)+$X78/8.314/$H78+LN(1)</f>
        <v>-1.59968104262759</v>
      </c>
    </row>
    <row r="79" customFormat="false" ht="13.8" hidden="false" customHeight="false" outlineLevel="0" collapsed="false">
      <c r="B79" s="8" t="n">
        <f aca="false">$A$2 + $A$3*H79 +$A$4*H79*LN(H79) + $A$5*H79^2 + $A$6*H79^-1 + $A$7*H79^0.5</f>
        <v>-42155.6312265676</v>
      </c>
      <c r="F79" s="8" t="n">
        <f aca="false">$D$2+$D$3/H79-(($D$4/(8.314*LN(10)))*(1-($D$5/H79)-LN(H79/$D$5)))</f>
        <v>2.84361268996762</v>
      </c>
      <c r="G79" s="8" t="n">
        <f aca="false">8.314*LN(10)*F79*H79</f>
        <v>75395.5868471653</v>
      </c>
      <c r="H79" s="15" t="n">
        <v>1385</v>
      </c>
      <c r="J79" s="17" t="n">
        <f aca="false">-G79</f>
        <v>-75395.5868471653</v>
      </c>
      <c r="O79" s="8" t="n">
        <f aca="false">-115997 + 27.036*H79 + 3.124*H79*LN(H79)</f>
        <v>-47254.8591020339</v>
      </c>
      <c r="P79" s="8" t="n">
        <f aca="false">(-0.0562*(H79^2)) + (128.59*H79)-38275</f>
        <v>32017.905</v>
      </c>
      <c r="Q79" s="8" t="n">
        <f aca="false">-998615+342.43*H79</f>
        <v>-524349.45</v>
      </c>
      <c r="R79" s="8" t="n">
        <f aca="false">Q79+P79</f>
        <v>-492331.545</v>
      </c>
      <c r="S79" s="8" t="n">
        <f aca="false">R79/2</f>
        <v>-246165.7725</v>
      </c>
      <c r="U79" s="8" t="n">
        <f aca="false">-226244+42.46*H79</f>
        <v>-167436.9</v>
      </c>
      <c r="V79" s="8" t="n">
        <f aca="false">(-0.0562*(H79^2))+(374.59*H79)-846564</f>
        <v>-435561.095</v>
      </c>
      <c r="W79" s="8" t="n">
        <f aca="false">V79/2</f>
        <v>-217780.5475</v>
      </c>
      <c r="X79" s="8" t="n">
        <f aca="false">W79-U79</f>
        <v>-50343.6475</v>
      </c>
      <c r="Y79" s="8" t="n">
        <v>469383.099352203</v>
      </c>
      <c r="Z79" s="8" t="n">
        <f aca="false">-8E-020*H79^6+2E-015*H79^5-0.00000000001*H79^4+0.00000006*H79^3-0.0001*H79^2+0.1593*H79^1+165.05*H79</f>
        <v>228755.294420316</v>
      </c>
      <c r="AA79" s="8" t="n">
        <f aca="false">(4*H79*(-18+25/2000*H79)*(1-LN(H79/1895))-H79*-9.16-0.25*Z79)</f>
        <v>-49505.0879494957</v>
      </c>
      <c r="AB79" s="8" t="n">
        <f aca="false">(8*H79*(-1+8/2000*H79)*(1-LN(H79/1895))-H79*-9.16-0.25*Z79)</f>
        <v>21571.9702091804</v>
      </c>
      <c r="AC79" s="8" t="n">
        <f aca="false">(8*$H79*(31.15-15.53/2000*$H79)*(1-LN($H79/1895))-$H79*-9.16-0.25*$Z79)</f>
        <v>252329.179056569</v>
      </c>
      <c r="AE79" s="8" t="n">
        <f aca="false">AP79-$AN79</f>
        <v>-1.86443057202419</v>
      </c>
      <c r="AF79" s="8" t="n">
        <f aca="false">AQ79-$AN79</f>
        <v>4.68069236520543</v>
      </c>
      <c r="AG79" s="8" t="n">
        <f aca="false">AR79-$AN79</f>
        <v>24.7205893027696</v>
      </c>
      <c r="AI79" s="8" t="n">
        <f aca="false">AT79-$AN79</f>
        <v>-3.74036567845332</v>
      </c>
      <c r="AJ79" s="8" t="n">
        <f aca="false">AU79-$AN79</f>
        <v>-0.853672395182898</v>
      </c>
      <c r="AK79" s="8" t="n">
        <f aca="false">AV79-$AN79</f>
        <v>-18.5707449224439</v>
      </c>
      <c r="AL79" s="8" t="n">
        <f aca="false">AW79-$AN79</f>
        <v>-1.56475311531417</v>
      </c>
      <c r="AP79" s="8" t="n">
        <f aca="false">1/8.314/$H79*(0.375*68629+0.5*4601)+$AA79/8.314/$H79+LN(1)</f>
        <v>-1.86443057202419</v>
      </c>
      <c r="AQ79" s="8" t="n">
        <f aca="false">1/8.314/$H79*(0.4375*68629+0.5*4601)+$AB79/8.314/$H79+LN(1)</f>
        <v>4.68069236520543</v>
      </c>
      <c r="AR79" s="8" t="n">
        <f aca="false">1/8.314/$H79*(0.4375*68629+0.5*4601)+$AC79/8.314/$H79+LN(1)</f>
        <v>24.7205893027696</v>
      </c>
      <c r="AT79" s="8" t="n">
        <f aca="false">1/8.314/$H79*(0.4375*68629+0.5*4601)+$J79/8.314/$H79+LN(1)</f>
        <v>-3.74036567845332</v>
      </c>
      <c r="AU79" s="8" t="n">
        <f aca="false">1/8.314/$H79*(0.4375*68629+0.5*4601)+$B79/8.314/$H79+LN(1)</f>
        <v>-0.853672395182898</v>
      </c>
      <c r="AV79" s="8" t="n">
        <f aca="false">1/8.314/$H79*(0.4375*68629+0.5*4601)+$S79/8.314/$H79+LN(1)</f>
        <v>-18.5707449224439</v>
      </c>
      <c r="AW79" s="8" t="n">
        <f aca="false">1/8.314/$H79*(0.4375*68629+0.5*4601)+$X79/8.314/$H79+LN(1)</f>
        <v>-1.56475311531417</v>
      </c>
    </row>
    <row r="80" customFormat="false" ht="13.8" hidden="false" customHeight="false" outlineLevel="0" collapsed="false">
      <c r="B80" s="8" t="n">
        <f aca="false">$A$2 + $A$3*H80 +$A$4*H80*LN(H80) + $A$5*H80^2 + $A$6*H80^-1 + $A$7*H80^0.5</f>
        <v>-41823.0578942434</v>
      </c>
      <c r="F80" s="8" t="n">
        <f aca="false">$D$2+$D$3/H80-(($D$4/(8.314*LN(10)))*(1-($D$5/H80)-LN(H80/$D$5)))</f>
        <v>2.83152469536291</v>
      </c>
      <c r="G80" s="8" t="n">
        <f aca="false">8.314*LN(10)*F80*H80</f>
        <v>75346.1147780903</v>
      </c>
      <c r="H80" s="15" t="n">
        <v>1390</v>
      </c>
      <c r="J80" s="17" t="n">
        <f aca="false">-G80</f>
        <v>-75346.1147780903</v>
      </c>
      <c r="O80" s="8" t="n">
        <f aca="false">-115997 + 27.036*H80 + 3.124*H80*LN(H80)</f>
        <v>-46991.044367317</v>
      </c>
      <c r="P80" s="8" t="n">
        <f aca="false">(-0.0562*(H80^2)) + (128.59*H80)-38275</f>
        <v>31881.08</v>
      </c>
      <c r="Q80" s="8" t="n">
        <f aca="false">-998615+342.43*H80</f>
        <v>-522637.3</v>
      </c>
      <c r="R80" s="8" t="n">
        <f aca="false">Q80+P80</f>
        <v>-490756.22</v>
      </c>
      <c r="S80" s="8" t="n">
        <f aca="false">R80/2</f>
        <v>-245378.11</v>
      </c>
      <c r="U80" s="8" t="n">
        <f aca="false">-226244+42.46*H80</f>
        <v>-167224.6</v>
      </c>
      <c r="V80" s="8" t="n">
        <f aca="false">(-0.0562*(H80^2))+(374.59*H80)-846564</f>
        <v>-434467.92</v>
      </c>
      <c r="W80" s="8" t="n">
        <f aca="false">V80/2</f>
        <v>-217233.96</v>
      </c>
      <c r="X80" s="8" t="n">
        <f aca="false">W80-U80</f>
        <v>-50009.36</v>
      </c>
      <c r="Y80" s="8" t="n">
        <v>471429.651341048</v>
      </c>
      <c r="Z80" s="8" t="n">
        <f aca="false">-8E-020*H80^6+2E-015*H80^5-0.00000000001*H80^4+0.00000006*H80^3-0.0001*H80^2+0.1593*H80^1+165.05*H80</f>
        <v>229581.324800887</v>
      </c>
      <c r="AA80" s="8" t="n">
        <f aca="false">(4*H80*(-18+25/2000*H80)*(1-LN(H80/1895))-H80*-9.16-0.25*Z80)</f>
        <v>-49214.8861428082</v>
      </c>
      <c r="AB80" s="8" t="n">
        <f aca="false">(8*H80*(-1+8/2000*H80)*(1-LN(H80/1895))-H80*-9.16-0.25*Z80)</f>
        <v>21759.195322</v>
      </c>
      <c r="AC80" s="8" t="n">
        <f aca="false">(8*$H80*(31.15-15.53/2000*$H80)*(1-LN($H80/1895))-$H80*-9.16-0.25*$Z80)</f>
        <v>251857.240262187</v>
      </c>
      <c r="AE80" s="8" t="n">
        <f aca="false">AP80-$AN80</f>
        <v>-1.83261233481604</v>
      </c>
      <c r="AF80" s="8" t="n">
        <f aca="false">AQ80-$AN80</f>
        <v>4.6800562475014</v>
      </c>
      <c r="AG80" s="8" t="n">
        <f aca="false">AR80-$AN80</f>
        <v>24.5908286587923</v>
      </c>
      <c r="AI80" s="8" t="n">
        <f aca="false">AT80-$AN80</f>
        <v>-3.72263022396913</v>
      </c>
      <c r="AJ80" s="8" t="n">
        <f aca="false">AU80-$AN80</f>
        <v>-0.821823499085654</v>
      </c>
      <c r="AK80" s="8" t="n">
        <f aca="false">AV80-$AN80</f>
        <v>-18.4357859154101</v>
      </c>
      <c r="AL80" s="8" t="n">
        <f aca="false">AW80-$AN80</f>
        <v>-1.53019804507609</v>
      </c>
      <c r="AP80" s="8" t="n">
        <f aca="false">1/8.314/$H80*(0.375*68629+0.5*4601)+$AA80/8.314/$H80+LN(1)</f>
        <v>-1.83261233481604</v>
      </c>
      <c r="AQ80" s="8" t="n">
        <f aca="false">1/8.314/$H80*(0.4375*68629+0.5*4601)+$AB80/8.314/$H80+LN(1)</f>
        <v>4.6800562475014</v>
      </c>
      <c r="AR80" s="8" t="n">
        <f aca="false">1/8.314/$H80*(0.4375*68629+0.5*4601)+$AC80/8.314/$H80+LN(1)</f>
        <v>24.5908286587923</v>
      </c>
      <c r="AT80" s="8" t="n">
        <f aca="false">1/8.314/$H80*(0.4375*68629+0.5*4601)+$J80/8.314/$H80+LN(1)</f>
        <v>-3.72263022396913</v>
      </c>
      <c r="AU80" s="8" t="n">
        <f aca="false">1/8.314/$H80*(0.4375*68629+0.5*4601)+$B80/8.314/$H80+LN(1)</f>
        <v>-0.821823499085654</v>
      </c>
      <c r="AV80" s="8" t="n">
        <f aca="false">1/8.314/$H80*(0.4375*68629+0.5*4601)+$S80/8.314/$H80+LN(1)</f>
        <v>-18.4357859154101</v>
      </c>
      <c r="AW80" s="8" t="n">
        <f aca="false">1/8.314/$H80*(0.4375*68629+0.5*4601)+$X80/8.314/$H80+LN(1)</f>
        <v>-1.53019804507609</v>
      </c>
    </row>
    <row r="81" customFormat="false" ht="13.8" hidden="false" customHeight="false" outlineLevel="0" collapsed="false">
      <c r="B81" s="8" t="n">
        <f aca="false">$A$2 + $A$3*H81 +$A$4*H81*LN(H81) + $A$5*H81^2 + $A$6*H81^-1 + $A$7*H81^0.5</f>
        <v>-41491.4259524208</v>
      </c>
      <c r="F81" s="8" t="n">
        <f aca="false">$D$2+$D$3/H81-(($D$4/(8.314*LN(10)))*(1-($D$5/H81)-LN(H81/$D$5)))</f>
        <v>2.81954574633792</v>
      </c>
      <c r="G81" s="8" t="n">
        <f aca="false">8.314*LN(10)*F81*H81</f>
        <v>75297.2407318877</v>
      </c>
      <c r="H81" s="15" t="n">
        <v>1395</v>
      </c>
      <c r="J81" s="17" t="n">
        <f aca="false">-G81</f>
        <v>-75297.2407318877</v>
      </c>
      <c r="O81" s="8" t="n">
        <f aca="false">-115997 + 27.036*H81 + 3.124*H81*LN(H81)</f>
        <v>-46727.1734454286</v>
      </c>
      <c r="P81" s="8" t="n">
        <f aca="false">(-0.0562*(H81^2)) + (128.59*H81)-38275</f>
        <v>31741.445</v>
      </c>
      <c r="Q81" s="8" t="n">
        <f aca="false">-998615+342.43*H81</f>
        <v>-520925.15</v>
      </c>
      <c r="R81" s="8" t="n">
        <f aca="false">Q81+P81</f>
        <v>-489183.705</v>
      </c>
      <c r="S81" s="8" t="n">
        <f aca="false">R81/2</f>
        <v>-244591.8525</v>
      </c>
      <c r="U81" s="8" t="n">
        <f aca="false">-226244+42.46*H81</f>
        <v>-167012.3</v>
      </c>
      <c r="V81" s="8" t="n">
        <f aca="false">(-0.0562*(H81^2))+(374.59*H81)-846564</f>
        <v>-433377.555</v>
      </c>
      <c r="W81" s="8" t="n">
        <f aca="false">V81/2</f>
        <v>-216688.7775</v>
      </c>
      <c r="X81" s="8" t="n">
        <f aca="false">W81-U81</f>
        <v>-49676.4775</v>
      </c>
      <c r="Y81" s="8" t="n">
        <v>473476.203329892</v>
      </c>
      <c r="Z81" s="8" t="n">
        <f aca="false">-8E-020*H81^6+2E-015*H81^5-0.00000000001*H81^4+0.00000006*H81^3-0.0001*H81^2+0.1593*H81^1+165.05*H81</f>
        <v>230407.359356798</v>
      </c>
      <c r="AA81" s="8" t="n">
        <f aca="false">(4*H81*(-18+25/2000*H81)*(1-LN(H81/1895))-H81*-9.16-0.25*Z81)</f>
        <v>-48923.8656227102</v>
      </c>
      <c r="AB81" s="8" t="n">
        <f aca="false">(8*H81*(-1+8/2000*H81)*(1-LN(H81/1895))-H81*-9.16-0.25*Z81)</f>
        <v>21946.2591420585</v>
      </c>
      <c r="AC81" s="8" t="n">
        <f aca="false">(8*$H81*(31.15-15.53/2000*$H81)*(1-LN($H81/1895))-$H81*-9.16-0.25*$Z81)</f>
        <v>251381.408800293</v>
      </c>
      <c r="AE81" s="8" t="n">
        <f aca="false">AP81-$AN81</f>
        <v>-1.80095159459927</v>
      </c>
      <c r="AF81" s="8" t="n">
        <f aca="false">AQ81-$AN81</f>
        <v>4.67941078287075</v>
      </c>
      <c r="AG81" s="8" t="n">
        <f aca="false">AR81-$AN81</f>
        <v>24.4616625668577</v>
      </c>
      <c r="AI81" s="8" t="n">
        <f aca="false">AT81-$AN81</f>
        <v>-3.70507346781201</v>
      </c>
      <c r="AJ81" s="8" t="n">
        <f aca="false">AU81-$AN81</f>
        <v>-0.790284078625491</v>
      </c>
      <c r="AK81" s="8" t="n">
        <f aca="false">AV81-$AN81</f>
        <v>-18.3019154977182</v>
      </c>
      <c r="AL81" s="8" t="n">
        <f aca="false">AW81-$AN81</f>
        <v>-1.49601182269748</v>
      </c>
      <c r="AP81" s="8" t="n">
        <f aca="false">1/8.314/$H81*(0.375*68629+0.5*4601)+$AA81/8.314/$H81+LN(1)</f>
        <v>-1.80095159459927</v>
      </c>
      <c r="AQ81" s="8" t="n">
        <f aca="false">1/8.314/$H81*(0.4375*68629+0.5*4601)+$AB81/8.314/$H81+LN(1)</f>
        <v>4.67941078287075</v>
      </c>
      <c r="AR81" s="8" t="n">
        <f aca="false">1/8.314/$H81*(0.4375*68629+0.5*4601)+$AC81/8.314/$H81+LN(1)</f>
        <v>24.4616625668577</v>
      </c>
      <c r="AT81" s="8" t="n">
        <f aca="false">1/8.314/$H81*(0.4375*68629+0.5*4601)+$J81/8.314/$H81+LN(1)</f>
        <v>-3.70507346781201</v>
      </c>
      <c r="AU81" s="8" t="n">
        <f aca="false">1/8.314/$H81*(0.4375*68629+0.5*4601)+$B81/8.314/$H81+LN(1)</f>
        <v>-0.790284078625491</v>
      </c>
      <c r="AV81" s="8" t="n">
        <f aca="false">1/8.314/$H81*(0.4375*68629+0.5*4601)+$S81/8.314/$H81+LN(1)</f>
        <v>-18.3019154977182</v>
      </c>
      <c r="AW81" s="8" t="n">
        <f aca="false">1/8.314/$H81*(0.4375*68629+0.5*4601)+$X81/8.314/$H81+LN(1)</f>
        <v>-1.49601182269748</v>
      </c>
    </row>
    <row r="82" customFormat="false" ht="13.8" hidden="false" customHeight="false" outlineLevel="0" collapsed="false">
      <c r="B82" s="8" t="n">
        <f aca="false">$A$2 + $A$3*H82 +$A$4*H82*LN(H82) + $A$5*H82^2 + $A$6*H82^-1 + $A$7*H82^0.5</f>
        <v>-41160.7312418298</v>
      </c>
      <c r="F82" s="8" t="n">
        <f aca="false">$D$2+$D$3/H82-(($D$4/(8.314*LN(10)))*(1-($D$5/H82)-LN(H82/$D$5)))</f>
        <v>2.80767459457078</v>
      </c>
      <c r="G82" s="8" t="n">
        <f aca="false">8.314*LN(10)*F82*H82</f>
        <v>75248.9625650971</v>
      </c>
      <c r="H82" s="15" t="n">
        <v>1400</v>
      </c>
      <c r="J82" s="17" t="n">
        <f aca="false">-G82</f>
        <v>-75248.9625650971</v>
      </c>
      <c r="O82" s="8" t="n">
        <f aca="false">-115997 + 27.036*H82 + 3.124*H82*LN(H82)</f>
        <v>-46463.2465377572</v>
      </c>
      <c r="P82" s="8" t="n">
        <f aca="false">(-0.0562*(H82^2)) + (128.59*H82)-38275</f>
        <v>31599</v>
      </c>
      <c r="Q82" s="8" t="n">
        <f aca="false">-998615+342.43*H82</f>
        <v>-519213</v>
      </c>
      <c r="R82" s="8" t="n">
        <f aca="false">Q82+P82</f>
        <v>-487614</v>
      </c>
      <c r="S82" s="8" t="n">
        <f aca="false">R82/2</f>
        <v>-243807</v>
      </c>
      <c r="U82" s="8" t="n">
        <f aca="false">-226244+42.46*H82</f>
        <v>-166800</v>
      </c>
      <c r="V82" s="8" t="n">
        <f aca="false">(-0.0562*(H82^2))+(374.59*H82)-846564</f>
        <v>-432290</v>
      </c>
      <c r="W82" s="8" t="n">
        <f aca="false">V82/2</f>
        <v>-216145</v>
      </c>
      <c r="X82" s="8" t="n">
        <f aca="false">W82-U82</f>
        <v>-49345</v>
      </c>
      <c r="Y82" s="8" t="n">
        <v>475522.755318737</v>
      </c>
      <c r="Z82" s="8" t="n">
        <f aca="false">-8E-020*H82^6+2E-015*H82^5-0.00000000001*H82^4+0.00000006*H82^3-0.0001*H82^2+0.1593*H82^1+165.05*H82</f>
        <v>231233.39811712</v>
      </c>
      <c r="AA82" s="8" t="n">
        <f aca="false">(4*H82*(-18+25/2000*H82)*(1-LN(H82/1895))-H82*-9.16-0.25*Z82)</f>
        <v>-48632.0400146369</v>
      </c>
      <c r="AB82" s="8" t="n">
        <f aca="false">(8*H82*(-1+8/2000*H82)*(1-LN(H82/1895))-H82*-9.16-0.25*Z82)</f>
        <v>22133.1554012869</v>
      </c>
      <c r="AC82" s="8" t="n">
        <f aca="false">(8*$H82*(31.15-15.53/2000*$H82)*(1-LN($H82/1895))-$H82*-9.16-0.25*$Z82)</f>
        <v>250901.71188093</v>
      </c>
      <c r="AE82" s="8" t="n">
        <f aca="false">AP82-$AN82</f>
        <v>-1.76944783451638</v>
      </c>
      <c r="AF82" s="8" t="n">
        <f aca="false">AQ82-$AN82</f>
        <v>4.67875553294674</v>
      </c>
      <c r="AG82" s="8" t="n">
        <f aca="false">AR82-$AN82</f>
        <v>24.3330869944783</v>
      </c>
      <c r="AI82" s="8" t="n">
        <f aca="false">AT82-$AN82</f>
        <v>-3.6876933112046</v>
      </c>
      <c r="AJ82" s="8" t="n">
        <f aca="false">AU82-$AN82</f>
        <v>-0.759050460654129</v>
      </c>
      <c r="AK82" s="8" t="n">
        <f aca="false">AV82-$AN82</f>
        <v>-18.1691220059109</v>
      </c>
      <c r="AL82" s="8" t="n">
        <f aca="false">AW82-$AN82</f>
        <v>-1.46219049623698</v>
      </c>
      <c r="AP82" s="8" t="n">
        <f aca="false">1/8.314/$H82*(0.375*68629+0.5*4601)+$AA82/8.314/$H82+LN(1)</f>
        <v>-1.76944783451638</v>
      </c>
      <c r="AQ82" s="8" t="n">
        <f aca="false">1/8.314/$H82*(0.4375*68629+0.5*4601)+$AB82/8.314/$H82+LN(1)</f>
        <v>4.67875553294674</v>
      </c>
      <c r="AR82" s="8" t="n">
        <f aca="false">1/8.314/$H82*(0.4375*68629+0.5*4601)+$AC82/8.314/$H82+LN(1)</f>
        <v>24.3330869944783</v>
      </c>
      <c r="AT82" s="8" t="n">
        <f aca="false">1/8.314/$H82*(0.4375*68629+0.5*4601)+$J82/8.314/$H82+LN(1)</f>
        <v>-3.6876933112046</v>
      </c>
      <c r="AU82" s="8" t="n">
        <f aca="false">1/8.314/$H82*(0.4375*68629+0.5*4601)+$B82/8.314/$H82+LN(1)</f>
        <v>-0.759050460654129</v>
      </c>
      <c r="AV82" s="8" t="n">
        <f aca="false">1/8.314/$H82*(0.4375*68629+0.5*4601)+$S82/8.314/$H82+LN(1)</f>
        <v>-18.1691220059109</v>
      </c>
      <c r="AW82" s="8" t="n">
        <f aca="false">1/8.314/$H82*(0.4375*68629+0.5*4601)+$X82/8.314/$H82+LN(1)</f>
        <v>-1.46219049623698</v>
      </c>
    </row>
    <row r="83" customFormat="false" ht="13.8" hidden="false" customHeight="false" outlineLevel="0" collapsed="false">
      <c r="B83" s="8" t="n">
        <f aca="false">$A$2 + $A$3*H83 +$A$4*H83*LN(H83) + $A$5*H83^2 + $A$6*H83^-1 + $A$7*H83^0.5</f>
        <v>-40830.9696320891</v>
      </c>
      <c r="F83" s="8" t="n">
        <f aca="false">$D$2+$D$3/H83-(($D$4/(8.314*LN(10)))*(1-($D$5/H83)-LN(H83/$D$5)))</f>
        <v>2.79591001007855</v>
      </c>
      <c r="G83" s="8" t="n">
        <f aca="false">8.314*LN(10)*F83*H83</f>
        <v>75201.2781495688</v>
      </c>
      <c r="H83" s="15" t="n">
        <v>1405</v>
      </c>
      <c r="J83" s="17" t="n">
        <f aca="false">-G83</f>
        <v>-75201.2781495688</v>
      </c>
      <c r="O83" s="8" t="n">
        <f aca="false">-115997 + 27.036*H83 + 3.124*H83*LN(H83)</f>
        <v>-46199.2638442529</v>
      </c>
      <c r="P83" s="8" t="n">
        <f aca="false">(-0.0562*(H83^2)) + (128.59*H83)-38275</f>
        <v>31453.745</v>
      </c>
      <c r="Q83" s="8" t="n">
        <f aca="false">-998615+342.43*H83</f>
        <v>-517500.85</v>
      </c>
      <c r="R83" s="8" t="n">
        <f aca="false">Q83+P83</f>
        <v>-486047.105</v>
      </c>
      <c r="S83" s="8" t="n">
        <f aca="false">R83/2</f>
        <v>-243023.5525</v>
      </c>
      <c r="U83" s="8" t="n">
        <f aca="false">-226244+42.46*H83</f>
        <v>-166587.7</v>
      </c>
      <c r="V83" s="8" t="n">
        <f aca="false">(-0.0562*(H83^2))+(374.59*H83)-846564</f>
        <v>-431205.255</v>
      </c>
      <c r="W83" s="8" t="n">
        <f aca="false">V83/2</f>
        <v>-215602.6275</v>
      </c>
      <c r="X83" s="8" t="n">
        <f aca="false">W83-U83</f>
        <v>-49014.9275</v>
      </c>
      <c r="Y83" s="8" t="n">
        <v>477597.978557457</v>
      </c>
      <c r="Z83" s="8" t="n">
        <f aca="false">-8E-020*H83^6+2E-015*H83^5-0.00000000001*H83^4+0.00000006*H83^3-0.0001*H83^2+0.1593*H83^1+165.05*H83</f>
        <v>232059.441110948</v>
      </c>
      <c r="AA83" s="8" t="n">
        <f aca="false">(4*H83*(-18+25/2000*H83)*(1-LN(H83/1895))-H83*-9.16-0.25*Z83)</f>
        <v>-48339.4228787591</v>
      </c>
      <c r="AB83" s="8" t="n">
        <f aca="false">(8*H83*(-1+8/2000*H83)*(1-LN(H83/1895))-H83*-9.16-0.25*Z83)</f>
        <v>22319.877855849</v>
      </c>
      <c r="AC83" s="8" t="n">
        <f aca="false">(8*$H83*(31.15-15.53/2000*$H83)*(1-LN($H83/1895))-$H83*-9.16-0.25*$Z83)</f>
        <v>250418.176559483</v>
      </c>
      <c r="AE83" s="8" t="n">
        <f aca="false">AP83-$AN83</f>
        <v>-1.73810053948013</v>
      </c>
      <c r="AF83" s="8" t="n">
        <f aca="false">AQ83-$AN83</f>
        <v>4.67809006767721</v>
      </c>
      <c r="AG83" s="8" t="n">
        <f aca="false">AR83-$AN83</f>
        <v>24.2050979533286</v>
      </c>
      <c r="AI83" s="8" t="n">
        <f aca="false">AT83-$AN83</f>
        <v>-3.67048768655612</v>
      </c>
      <c r="AJ83" s="8" t="n">
        <f aca="false">AU83-$AN83</f>
        <v>-0.728119026783199</v>
      </c>
      <c r="AK83" s="8" t="n">
        <f aca="false">AV83-$AN83</f>
        <v>-18.0373939425588</v>
      </c>
      <c r="AL83" s="8" t="n">
        <f aca="false">AW83-$AN83</f>
        <v>-1.42873017000865</v>
      </c>
      <c r="AP83" s="8" t="n">
        <f aca="false">1/8.314/$H83*(0.375*68629+0.5*4601)+$AA83/8.314/$H83+LN(1)</f>
        <v>-1.73810053948013</v>
      </c>
      <c r="AQ83" s="8" t="n">
        <f aca="false">1/8.314/$H83*(0.4375*68629+0.5*4601)+$AB83/8.314/$H83+LN(1)</f>
        <v>4.67809006767721</v>
      </c>
      <c r="AR83" s="8" t="n">
        <f aca="false">1/8.314/$H83*(0.4375*68629+0.5*4601)+$AC83/8.314/$H83+LN(1)</f>
        <v>24.2050979533286</v>
      </c>
      <c r="AT83" s="8" t="n">
        <f aca="false">1/8.314/$H83*(0.4375*68629+0.5*4601)+$J83/8.314/$H83+LN(1)</f>
        <v>-3.67048768655612</v>
      </c>
      <c r="AU83" s="8" t="n">
        <f aca="false">1/8.314/$H83*(0.4375*68629+0.5*4601)+$B83/8.314/$H83+LN(1)</f>
        <v>-0.728119026783199</v>
      </c>
      <c r="AV83" s="8" t="n">
        <f aca="false">1/8.314/$H83*(0.4375*68629+0.5*4601)+$S83/8.314/$H83+LN(1)</f>
        <v>-18.0373939425588</v>
      </c>
      <c r="AW83" s="8" t="n">
        <f aca="false">1/8.314/$H83*(0.4375*68629+0.5*4601)+$X83/8.314/$H83+LN(1)</f>
        <v>-1.42873017000865</v>
      </c>
    </row>
    <row r="84" customFormat="false" ht="13.8" hidden="false" customHeight="false" outlineLevel="0" collapsed="false">
      <c r="B84" s="8" t="n">
        <f aca="false">$A$2 + $A$3*H84 +$A$4*H84*LN(H84) + $A$5*H84^2 + $A$6*H84^-1 + $A$7*H84^0.5</f>
        <v>-40502.1370214741</v>
      </c>
      <c r="F84" s="8" t="n">
        <f aca="false">$D$2+$D$3/H84-(($D$4/(8.314*LN(10)))*(1-($D$5/H84)-LN(H84/$D$5)))</f>
        <v>2.78425078088603</v>
      </c>
      <c r="G84" s="8" t="n">
        <f aca="false">8.314*LN(10)*F84*H84</f>
        <v>75154.1853722999</v>
      </c>
      <c r="H84" s="15" t="n">
        <v>1410</v>
      </c>
      <c r="J84" s="17" t="n">
        <f aca="false">-G84</f>
        <v>-75154.1853722999</v>
      </c>
      <c r="O84" s="8" t="n">
        <f aca="false">-115997 + 27.036*H84 + 3.124*H84*LN(H84)</f>
        <v>-45935.2255634427</v>
      </c>
      <c r="P84" s="8" t="n">
        <f aca="false">(-0.0562*(H84^2)) + (128.59*H84)-38275</f>
        <v>31305.68</v>
      </c>
      <c r="Q84" s="8" t="n">
        <f aca="false">-998615+342.43*H84</f>
        <v>-515788.7</v>
      </c>
      <c r="R84" s="8" t="n">
        <f aca="false">Q84+P84</f>
        <v>-484483.02</v>
      </c>
      <c r="S84" s="8" t="n">
        <f aca="false">R84/2</f>
        <v>-242241.51</v>
      </c>
      <c r="U84" s="8" t="n">
        <f aca="false">-226244+42.46*H84</f>
        <v>-166375.4</v>
      </c>
      <c r="V84" s="8" t="n">
        <f aca="false">(-0.0562*(H84^2))+(374.59*H84)-846564</f>
        <v>-430123.32</v>
      </c>
      <c r="W84" s="8" t="n">
        <f aca="false">V84/2</f>
        <v>-215061.66</v>
      </c>
      <c r="X84" s="8" t="n">
        <f aca="false">W84-U84</f>
        <v>-48686.26</v>
      </c>
      <c r="Y84" s="8" t="n">
        <v>479673.201796177</v>
      </c>
      <c r="Z84" s="8" t="n">
        <f aca="false">-8E-020*H84^6+2E-015*H84^5-0.00000000001*H84^4+0.00000006*H84^3-0.0001*H84^2+0.1593*H84^1+165.05*H84</f>
        <v>232885.488367402</v>
      </c>
      <c r="AA84" s="8" t="n">
        <f aca="false">(4*H84*(-18+25/2000*H84)*(1-LN(H84/1895))-H84*-9.16-0.25*Z84)</f>
        <v>-48046.0277105657</v>
      </c>
      <c r="AB84" s="8" t="n">
        <f aca="false">(8*H84*(-1+8/2000*H84)*(1-LN(H84/1895))-H84*-9.16-0.25*Z84)</f>
        <v>22506.4202859554</v>
      </c>
      <c r="AC84" s="8" t="n">
        <f aca="false">(8*$H84*(31.15-15.53/2000*$H84)*(1-LN($H84/1895))-$H84*-9.16-0.25*$Z84)</f>
        <v>249930.829738191</v>
      </c>
      <c r="AE84" s="8" t="n">
        <f aca="false">AP84-$AN84</f>
        <v>-1.70690919619182</v>
      </c>
      <c r="AF84" s="8" t="n">
        <f aca="false">AQ84-$AN84</f>
        <v>4.67741396516134</v>
      </c>
      <c r="AG84" s="8" t="n">
        <f aca="false">AR84-$AN84</f>
        <v>24.0776914985909</v>
      </c>
      <c r="AI84" s="8" t="n">
        <f aca="false">AT84-$AN84</f>
        <v>-3.65345455689539</v>
      </c>
      <c r="AJ84" s="8" t="n">
        <f aca="false">AU84-$AN84</f>
        <v>-0.697486212393527</v>
      </c>
      <c r="AK84" s="8" t="n">
        <f aca="false">AV84-$AN84</f>
        <v>-17.9067199733168</v>
      </c>
      <c r="AL84" s="8" t="n">
        <f aca="false">AW84-$AN84</f>
        <v>-1.39562700358449</v>
      </c>
      <c r="AP84" s="8" t="n">
        <f aca="false">1/8.314/$H84*(0.375*68629+0.5*4601)+$AA84/8.314/$H84+LN(1)</f>
        <v>-1.70690919619182</v>
      </c>
      <c r="AQ84" s="8" t="n">
        <f aca="false">1/8.314/$H84*(0.4375*68629+0.5*4601)+$AB84/8.314/$H84+LN(1)</f>
        <v>4.67741396516134</v>
      </c>
      <c r="AR84" s="8" t="n">
        <f aca="false">1/8.314/$H84*(0.4375*68629+0.5*4601)+$AC84/8.314/$H84+LN(1)</f>
        <v>24.0776914985909</v>
      </c>
      <c r="AT84" s="8" t="n">
        <f aca="false">1/8.314/$H84*(0.4375*68629+0.5*4601)+$J84/8.314/$H84+LN(1)</f>
        <v>-3.65345455689539</v>
      </c>
      <c r="AU84" s="8" t="n">
        <f aca="false">1/8.314/$H84*(0.4375*68629+0.5*4601)+$B84/8.314/$H84+LN(1)</f>
        <v>-0.697486212393527</v>
      </c>
      <c r="AV84" s="8" t="n">
        <f aca="false">1/8.314/$H84*(0.4375*68629+0.5*4601)+$S84/8.314/$H84+LN(1)</f>
        <v>-17.9067199733168</v>
      </c>
      <c r="AW84" s="8" t="n">
        <f aca="false">1/8.314/$H84*(0.4375*68629+0.5*4601)+$X84/8.314/$H84+LN(1)</f>
        <v>-1.39562700358449</v>
      </c>
    </row>
    <row r="85" customFormat="false" ht="13.8" hidden="false" customHeight="false" outlineLevel="0" collapsed="false">
      <c r="B85" s="8" t="n">
        <f aca="false">$A$2 + $A$3*H85 +$A$4*H85*LN(H85) + $A$5*H85^2 + $A$6*H85^-1 + $A$7*H85^0.5</f>
        <v>-40174.2293366872</v>
      </c>
      <c r="F85" s="8" t="n">
        <f aca="false">$D$2+$D$3/H85-(($D$4/(8.314*LN(10)))*(1-($D$5/H85)-LN(H85/$D$5)))</f>
        <v>2.77269571270162</v>
      </c>
      <c r="G85" s="8" t="n">
        <f aca="false">8.314*LN(10)*F85*H85</f>
        <v>75107.6821352737</v>
      </c>
      <c r="H85" s="15" t="n">
        <v>1415</v>
      </c>
      <c r="J85" s="17" t="n">
        <f aca="false">-G85</f>
        <v>-75107.6821352737</v>
      </c>
      <c r="O85" s="8" t="n">
        <f aca="false">-115997 + 27.036*H85 + 3.124*H85*LN(H85)</f>
        <v>-45671.1318924455</v>
      </c>
      <c r="P85" s="8" t="n">
        <f aca="false">(-0.0562*(H85^2)) + (128.59*H85)-38275</f>
        <v>31154.805</v>
      </c>
      <c r="Q85" s="8" t="n">
        <f aca="false">-998615+342.43*H85</f>
        <v>-514076.55</v>
      </c>
      <c r="R85" s="8" t="n">
        <f aca="false">Q85+P85</f>
        <v>-482921.745</v>
      </c>
      <c r="S85" s="8" t="n">
        <f aca="false">R85/2</f>
        <v>-241460.8725</v>
      </c>
      <c r="U85" s="8" t="n">
        <f aca="false">-226244+42.46*H85</f>
        <v>-166163.1</v>
      </c>
      <c r="V85" s="8" t="n">
        <f aca="false">(-0.0562*(H85^2))+(374.59*H85)-846564</f>
        <v>-429044.195</v>
      </c>
      <c r="W85" s="8" t="n">
        <f aca="false">V85/2</f>
        <v>-214522.0975</v>
      </c>
      <c r="X85" s="8" t="n">
        <f aca="false">W85-U85</f>
        <v>-48358.9975</v>
      </c>
      <c r="Y85" s="8" t="n">
        <v>481748.425034896</v>
      </c>
      <c r="Z85" s="8" t="n">
        <f aca="false">-8E-020*H85^6+2E-015*H85^5-0.00000000001*H85^4+0.00000006*H85^3-0.0001*H85^2+0.1593*H85^1+165.05*H85</f>
        <v>233711.539915627</v>
      </c>
      <c r="AA85" s="8" t="n">
        <f aca="false">(4*H85*(-18+25/2000*H85)*(1-LN(H85/1895))-H85*-9.16-0.25*Z85)</f>
        <v>-47751.8679414398</v>
      </c>
      <c r="AB85" s="8" t="n">
        <f aca="false">(8*H85*(-1+8/2000*H85)*(1-LN(H85/1895))-H85*-9.16-0.25*Z85)</f>
        <v>22692.7764956794</v>
      </c>
      <c r="AC85" s="8" t="n">
        <f aca="false">(8*$H85*(31.15-15.53/2000*$H85)*(1-LN($H85/1895))-$H85*-9.16-0.25*$Z85)</f>
        <v>249439.698167634</v>
      </c>
      <c r="AE85" s="8" t="n">
        <f aca="false">AP85-$AN85</f>
        <v>-1.6758732931587</v>
      </c>
      <c r="AF85" s="8" t="n">
        <f aca="false">AQ85-$AN85</f>
        <v>4.67672681148996</v>
      </c>
      <c r="AG85" s="8" t="n">
        <f aca="false">AR85-$AN85</f>
        <v>23.9508637283133</v>
      </c>
      <c r="AI85" s="8" t="n">
        <f aca="false">AT85-$AN85</f>
        <v>-3.63659191531621</v>
      </c>
      <c r="AJ85" s="8" t="n">
        <f aca="false">AU85-$AN85</f>
        <v>-0.667148505665628</v>
      </c>
      <c r="AK85" s="8" t="n">
        <f aca="false">AV85-$AN85</f>
        <v>-17.7770889240423</v>
      </c>
      <c r="AL85" s="8" t="n">
        <f aca="false">AW85-$AN85</f>
        <v>-1.36287721081814</v>
      </c>
      <c r="AP85" s="8" t="n">
        <f aca="false">1/8.314/$H85*(0.375*68629+0.5*4601)+$AA85/8.314/$H85+LN(1)</f>
        <v>-1.6758732931587</v>
      </c>
      <c r="AQ85" s="8" t="n">
        <f aca="false">1/8.314/$H85*(0.4375*68629+0.5*4601)+$AB85/8.314/$H85+LN(1)</f>
        <v>4.67672681148996</v>
      </c>
      <c r="AR85" s="8" t="n">
        <f aca="false">1/8.314/$H85*(0.4375*68629+0.5*4601)+$AC85/8.314/$H85+LN(1)</f>
        <v>23.9508637283133</v>
      </c>
      <c r="AT85" s="8" t="n">
        <f aca="false">1/8.314/$H85*(0.4375*68629+0.5*4601)+$J85/8.314/$H85+LN(1)</f>
        <v>-3.63659191531621</v>
      </c>
      <c r="AU85" s="8" t="n">
        <f aca="false">1/8.314/$H85*(0.4375*68629+0.5*4601)+$B85/8.314/$H85+LN(1)</f>
        <v>-0.667148505665628</v>
      </c>
      <c r="AV85" s="8" t="n">
        <f aca="false">1/8.314/$H85*(0.4375*68629+0.5*4601)+$S85/8.314/$H85+LN(1)</f>
        <v>-17.7770889240423</v>
      </c>
      <c r="AW85" s="8" t="n">
        <f aca="false">1/8.314/$H85*(0.4375*68629+0.5*4601)+$X85/8.314/$H85+LN(1)</f>
        <v>-1.36287721081814</v>
      </c>
    </row>
    <row r="86" customFormat="false" ht="13.8" hidden="false" customHeight="false" outlineLevel="0" collapsed="false">
      <c r="B86" s="8" t="n">
        <f aca="false">$A$2 + $A$3*H86 +$A$4*H86*LN(H86) + $A$5*H86^2 + $A$6*H86^-1 + $A$7*H86^0.5</f>
        <v>-39847.24253263</v>
      </c>
      <c r="F86" s="8" t="n">
        <f aca="false">$D$2+$D$3/H86-(($D$4/(8.314*LN(10)))*(1-($D$5/H86)-LN(H86/$D$5)))</f>
        <v>2.76124362860016</v>
      </c>
      <c r="G86" s="8" t="n">
        <f aca="false">8.314*LN(10)*F86*H86</f>
        <v>75061.7663553004</v>
      </c>
      <c r="H86" s="15" t="n">
        <v>1420</v>
      </c>
      <c r="J86" s="17" t="n">
        <f aca="false">-G86</f>
        <v>-75061.7663553004</v>
      </c>
      <c r="O86" s="8" t="n">
        <f aca="false">-115997 + 27.036*H86 + 3.124*H86*LN(H86)</f>
        <v>-45406.9830269872</v>
      </c>
      <c r="P86" s="8" t="n">
        <f aca="false">(-0.0562*(H86^2)) + (128.59*H86)-38275</f>
        <v>31001.12</v>
      </c>
      <c r="Q86" s="8" t="n">
        <f aca="false">-998615+342.43*H86</f>
        <v>-512364.4</v>
      </c>
      <c r="R86" s="8" t="n">
        <f aca="false">Q86+P86</f>
        <v>-481363.28</v>
      </c>
      <c r="S86" s="8" t="n">
        <f aca="false">R86/2</f>
        <v>-240681.64</v>
      </c>
      <c r="U86" s="8" t="n">
        <f aca="false">-226244+42.46*H86</f>
        <v>-165950.8</v>
      </c>
      <c r="V86" s="8" t="n">
        <f aca="false">(-0.0562*(H86^2))+(374.59*H86)-846564</f>
        <v>-427967.88</v>
      </c>
      <c r="W86" s="8" t="n">
        <f aca="false">V86/2</f>
        <v>-213983.94</v>
      </c>
      <c r="X86" s="8" t="n">
        <f aca="false">W86-U86</f>
        <v>-48033.1400000001</v>
      </c>
      <c r="Y86" s="8" t="n">
        <v>483823.648273616</v>
      </c>
      <c r="Z86" s="8" t="n">
        <f aca="false">-8E-020*H86^6+2E-015*H86^5-0.00000000001*H86^4+0.00000006*H86^3-0.0001*H86^2+0.1593*H86^1+165.05*H86</f>
        <v>234537.595784793</v>
      </c>
      <c r="AA86" s="8" t="n">
        <f aca="false">(4*H86*(-18+25/2000*H86)*(1-LN(H86/1895))-H86*-9.16-0.25*Z86)</f>
        <v>-47456.9569392264</v>
      </c>
      <c r="AB86" s="8" t="n">
        <f aca="false">(8*H86*(-1+8/2000*H86)*(1-LN(H86/1895))-H86*-9.16-0.25*Z86)</f>
        <v>22878.9403127751</v>
      </c>
      <c r="AC86" s="8" t="n">
        <f aca="false">(8*$H86*(31.15-15.53/2000*$H86)*(1-LN($H86/1895))-$H86*-9.16-0.25*$Z86)</f>
        <v>248944.808448204</v>
      </c>
      <c r="AE86" s="8" t="n">
        <f aca="false">AP86-$AN86</f>
        <v>-1.64499232071022</v>
      </c>
      <c r="AF86" s="8" t="n">
        <f aca="false">AQ86-$AN86</f>
        <v>4.67602820058946</v>
      </c>
      <c r="AG86" s="8" t="n">
        <f aca="false">AR86-$AN86</f>
        <v>23.8246107827798</v>
      </c>
      <c r="AI86" s="8" t="n">
        <f aca="false">AT86-$AN86</f>
        <v>-3.61989778443457</v>
      </c>
      <c r="AJ86" s="8" t="n">
        <f aca="false">AU86-$AN86</f>
        <v>-0.637102446630831</v>
      </c>
      <c r="AK86" s="8" t="n">
        <f aca="false">AV86-$AN86</f>
        <v>-17.648489777975</v>
      </c>
      <c r="AL86" s="8" t="n">
        <f aca="false">AW86-$AN86</f>
        <v>-1.33047705888931</v>
      </c>
      <c r="AP86" s="8" t="n">
        <f aca="false">1/8.314/$H86*(0.375*68629+0.5*4601)+$AA86/8.314/$H86+LN(1)</f>
        <v>-1.64499232071022</v>
      </c>
      <c r="AQ86" s="8" t="n">
        <f aca="false">1/8.314/$H86*(0.4375*68629+0.5*4601)+$AB86/8.314/$H86+LN(1)</f>
        <v>4.67602820058946</v>
      </c>
      <c r="AR86" s="8" t="n">
        <f aca="false">1/8.314/$H86*(0.4375*68629+0.5*4601)+$AC86/8.314/$H86+LN(1)</f>
        <v>23.8246107827798</v>
      </c>
      <c r="AT86" s="8" t="n">
        <f aca="false">1/8.314/$H86*(0.4375*68629+0.5*4601)+$J86/8.314/$H86+LN(1)</f>
        <v>-3.61989778443457</v>
      </c>
      <c r="AU86" s="8" t="n">
        <f aca="false">1/8.314/$H86*(0.4375*68629+0.5*4601)+$B86/8.314/$H86+LN(1)</f>
        <v>-0.637102446630831</v>
      </c>
      <c r="AV86" s="8" t="n">
        <f aca="false">1/8.314/$H86*(0.4375*68629+0.5*4601)+$S86/8.314/$H86+LN(1)</f>
        <v>-17.648489777975</v>
      </c>
      <c r="AW86" s="8" t="n">
        <f aca="false">1/8.314/$H86*(0.4375*68629+0.5*4601)+$X86/8.314/$H86+LN(1)</f>
        <v>-1.33047705888931</v>
      </c>
    </row>
    <row r="87" customFormat="false" ht="13.8" hidden="false" customHeight="false" outlineLevel="0" collapsed="false">
      <c r="B87" s="8" t="n">
        <f aca="false">$A$2 + $A$3*H87 +$A$4*H87*LN(H87) + $A$5*H87^2 + $A$6*H87^-1 + $A$7*H87^0.5</f>
        <v>-39521.1725921755</v>
      </c>
      <c r="F87" s="8" t="n">
        <f aca="false">$D$2+$D$3/H87-(($D$4/(8.314*LN(10)))*(1-($D$5/H87)-LN(H87/$D$5)))</f>
        <v>2.74989336871253</v>
      </c>
      <c r="G87" s="8" t="n">
        <f aca="false">8.314*LN(10)*F87*H87</f>
        <v>75016.4359638606</v>
      </c>
      <c r="H87" s="15" t="n">
        <v>1425</v>
      </c>
      <c r="J87" s="17" t="n">
        <f aca="false">-G87</f>
        <v>-75016.4359638606</v>
      </c>
      <c r="O87" s="8" t="n">
        <f aca="false">-115997 + 27.036*H87 + 3.124*H87*LN(H87)</f>
        <v>-45142.7791614152</v>
      </c>
      <c r="P87" s="8" t="n">
        <f aca="false">(-0.0562*(H87^2)) + (128.59*H87)-38275</f>
        <v>30844.625</v>
      </c>
      <c r="Q87" s="8" t="n">
        <f aca="false">-998615+342.43*H87</f>
        <v>-510652.25</v>
      </c>
      <c r="R87" s="8" t="n">
        <f aca="false">Q87+P87</f>
        <v>-479807.625</v>
      </c>
      <c r="S87" s="8" t="n">
        <f aca="false">R87/2</f>
        <v>-239903.8125</v>
      </c>
      <c r="U87" s="8" t="n">
        <f aca="false">-226244+42.46*H87</f>
        <v>-165738.5</v>
      </c>
      <c r="V87" s="8" t="n">
        <f aca="false">(-0.0562*(H87^2))+(374.59*H87)-846564</f>
        <v>-426894.375</v>
      </c>
      <c r="W87" s="8" t="n">
        <f aca="false">V87/2</f>
        <v>-213447.1875</v>
      </c>
      <c r="X87" s="8" t="n">
        <f aca="false">W87-U87</f>
        <v>-47708.6875</v>
      </c>
      <c r="Y87" s="8" t="n">
        <v>485898.871512336</v>
      </c>
      <c r="Z87" s="8" t="n">
        <f aca="false">-8E-020*H87^6+2E-015*H87^5-0.00000000001*H87^4+0.00000006*H87^3-0.0001*H87^2+0.1593*H87^1+165.05*H87</f>
        <v>235363.656004097</v>
      </c>
      <c r="AA87" s="8" t="n">
        <f aca="false">(4*H87*(-18+25/2000*H87)*(1-LN(H87/1895))-H87*-9.16-0.25*Z87)</f>
        <v>-47161.308008794</v>
      </c>
      <c r="AB87" s="8" t="n">
        <f aca="false">(8*H87*(-1+8/2000*H87)*(1-LN(H87/1895))-H87*-9.16-0.25*Z87)</f>
        <v>23064.9055884979</v>
      </c>
      <c r="AC87" s="8" t="n">
        <f aca="false">(8*$H87*(31.15-15.53/2000*$H87)*(1-LN($H87/1895))-$H87*-9.16-0.25*$Z87)</f>
        <v>248446.187031551</v>
      </c>
      <c r="AE87" s="8" t="n">
        <f aca="false">AP87-$AN87</f>
        <v>-1.61426577101351</v>
      </c>
      <c r="AF87" s="8" t="n">
        <f aca="false">AQ87-$AN87</f>
        <v>4.67531773406918</v>
      </c>
      <c r="AG87" s="8" t="n">
        <f aca="false">AR87-$AN87</f>
        <v>23.6989288438905</v>
      </c>
      <c r="AI87" s="8" t="n">
        <f aca="false">AT87-$AN87</f>
        <v>-3.60337021585747</v>
      </c>
      <c r="AJ87" s="8" t="n">
        <f aca="false">AU87-$AN87</f>
        <v>-0.607344626242398</v>
      </c>
      <c r="AK87" s="8" t="n">
        <f aca="false">AV87-$AN87</f>
        <v>-17.520911672976</v>
      </c>
      <c r="AL87" s="8" t="n">
        <f aca="false">AW87-$AN87</f>
        <v>-1.29842286736808</v>
      </c>
      <c r="AP87" s="8" t="n">
        <f aca="false">1/8.314/$H87*(0.375*68629+0.5*4601)+$AA87/8.314/$H87+LN(1)</f>
        <v>-1.61426577101351</v>
      </c>
      <c r="AQ87" s="8" t="n">
        <f aca="false">1/8.314/$H87*(0.4375*68629+0.5*4601)+$AB87/8.314/$H87+LN(1)</f>
        <v>4.67531773406918</v>
      </c>
      <c r="AR87" s="8" t="n">
        <f aca="false">1/8.314/$H87*(0.4375*68629+0.5*4601)+$AC87/8.314/$H87+LN(1)</f>
        <v>23.6989288438905</v>
      </c>
      <c r="AT87" s="8" t="n">
        <f aca="false">1/8.314/$H87*(0.4375*68629+0.5*4601)+$J87/8.314/$H87+LN(1)</f>
        <v>-3.60337021585747</v>
      </c>
      <c r="AU87" s="8" t="n">
        <f aca="false">1/8.314/$H87*(0.4375*68629+0.5*4601)+$B87/8.314/$H87+LN(1)</f>
        <v>-0.607344626242398</v>
      </c>
      <c r="AV87" s="8" t="n">
        <f aca="false">1/8.314/$H87*(0.4375*68629+0.5*4601)+$S87/8.314/$H87+LN(1)</f>
        <v>-17.520911672976</v>
      </c>
      <c r="AW87" s="8" t="n">
        <f aca="false">1/8.314/$H87*(0.4375*68629+0.5*4601)+$X87/8.314/$H87+LN(1)</f>
        <v>-1.29842286736808</v>
      </c>
    </row>
    <row r="88" customFormat="false" ht="13.8" hidden="false" customHeight="false" outlineLevel="0" collapsed="false">
      <c r="B88" s="8" t="n">
        <f aca="false">$A$2 + $A$3*H88 +$A$4*H88*LN(H88) + $A$5*H88^2 + $A$6*H88^-1 + $A$7*H88^0.5</f>
        <v>-39196.0155259423</v>
      </c>
      <c r="F88" s="8" t="n">
        <f aca="false">$D$2+$D$3/H88-(($D$4/(8.314*LN(10)))*(1-($D$5/H88)-LN(H88/$D$5)))</f>
        <v>2.7386437899218</v>
      </c>
      <c r="G88" s="8" t="n">
        <f aca="false">8.314*LN(10)*F88*H88</f>
        <v>74971.6889069512</v>
      </c>
      <c r="H88" s="15" t="n">
        <v>1430</v>
      </c>
      <c r="J88" s="17" t="n">
        <f aca="false">-G88</f>
        <v>-74971.6889069512</v>
      </c>
      <c r="O88" s="8" t="n">
        <f aca="false">-115997 + 27.036*H88 + 3.124*H88*LN(H88)</f>
        <v>-44878.5204887131</v>
      </c>
      <c r="P88" s="8" t="n">
        <f aca="false">(-0.0562*(H88^2)) + (128.59*H88)-38275</f>
        <v>30685.32</v>
      </c>
      <c r="Q88" s="8" t="n">
        <f aca="false">-998615+342.43*H88</f>
        <v>-508940.1</v>
      </c>
      <c r="R88" s="8" t="n">
        <f aca="false">Q88+P88</f>
        <v>-478254.78</v>
      </c>
      <c r="S88" s="8" t="n">
        <f aca="false">R88/2</f>
        <v>-239127.39</v>
      </c>
      <c r="U88" s="8" t="n">
        <f aca="false">-226244+42.46*H88</f>
        <v>-165526.2</v>
      </c>
      <c r="V88" s="8" t="n">
        <f aca="false">(-0.0562*(H88^2))+(374.59*H88)-846564</f>
        <v>-425823.68</v>
      </c>
      <c r="W88" s="8" t="n">
        <f aca="false">V88/2</f>
        <v>-212911.84</v>
      </c>
      <c r="X88" s="8" t="n">
        <f aca="false">W88-U88</f>
        <v>-47385.64</v>
      </c>
      <c r="Y88" s="8" t="n">
        <v>487974.094751056</v>
      </c>
      <c r="Z88" s="8" t="n">
        <f aca="false">-8E-020*H88^6+2E-015*H88^5-0.00000000001*H88^4+0.00000006*H88^3-0.0001*H88^2+0.1593*H88^1+165.05*H88</f>
        <v>236189.720602762</v>
      </c>
      <c r="AA88" s="8" t="n">
        <f aca="false">(4*H88*(-18+25/2000*H88)*(1-LN(H88/1895))-H88*-9.16-0.25*Z88)</f>
        <v>-46864.9343925882</v>
      </c>
      <c r="AB88" s="8" t="n">
        <f aca="false">(8*H88*(-1+8/2000*H88)*(1-LN(H88/1895))-H88*-9.16-0.25*Z88)</f>
        <v>23250.6661974268</v>
      </c>
      <c r="AC88" s="8" t="n">
        <f aca="false">(8*$H88*(31.15-15.53/2000*$H88)*(1-LN($H88/1895))-$H88*-9.16-0.25*$Z88)</f>
        <v>247943.860222017</v>
      </c>
      <c r="AE88" s="8" t="n">
        <f aca="false">AP88-$AN88</f>
        <v>-1.58369313808777</v>
      </c>
      <c r="AF88" s="8" t="n">
        <f aca="false">AQ88-$AN88</f>
        <v>4.67459502107211</v>
      </c>
      <c r="AG88" s="8" t="n">
        <f aca="false">AR88-$AN88</f>
        <v>23.5738141345558</v>
      </c>
      <c r="AI88" s="8" t="n">
        <f aca="false">AT88-$AN88</f>
        <v>-3.58700728966317</v>
      </c>
      <c r="AJ88" s="8" t="n">
        <f aca="false">AU88-$AN88</f>
        <v>-0.577871685466279</v>
      </c>
      <c r="AK88" s="8" t="n">
        <f aca="false">AV88-$AN88</f>
        <v>-17.3943438988243</v>
      </c>
      <c r="AL88" s="8" t="n">
        <f aca="false">AW88-$AN88</f>
        <v>-1.26671100729917</v>
      </c>
      <c r="AP88" s="8" t="n">
        <f aca="false">1/8.314/$H88*(0.375*68629+0.5*4601)+$AA88/8.314/$H88+LN(1)</f>
        <v>-1.58369313808777</v>
      </c>
      <c r="AQ88" s="8" t="n">
        <f aca="false">1/8.314/$H88*(0.4375*68629+0.5*4601)+$AB88/8.314/$H88+LN(1)</f>
        <v>4.67459502107211</v>
      </c>
      <c r="AR88" s="8" t="n">
        <f aca="false">1/8.314/$H88*(0.4375*68629+0.5*4601)+$AC88/8.314/$H88+LN(1)</f>
        <v>23.5738141345558</v>
      </c>
      <c r="AT88" s="8" t="n">
        <f aca="false">1/8.314/$H88*(0.4375*68629+0.5*4601)+$J88/8.314/$H88+LN(1)</f>
        <v>-3.58700728966317</v>
      </c>
      <c r="AU88" s="8" t="n">
        <f aca="false">1/8.314/$H88*(0.4375*68629+0.5*4601)+$B88/8.314/$H88+LN(1)</f>
        <v>-0.577871685466279</v>
      </c>
      <c r="AV88" s="8" t="n">
        <f aca="false">1/8.314/$H88*(0.4375*68629+0.5*4601)+$S88/8.314/$H88+LN(1)</f>
        <v>-17.3943438988243</v>
      </c>
      <c r="AW88" s="8" t="n">
        <f aca="false">1/8.314/$H88*(0.4375*68629+0.5*4601)+$X88/8.314/$H88+LN(1)</f>
        <v>-1.26671100729917</v>
      </c>
    </row>
    <row r="89" customFormat="false" ht="13.8" hidden="false" customHeight="false" outlineLevel="0" collapsed="false">
      <c r="B89" s="8" t="n">
        <f aca="false">$A$2 + $A$3*H89 +$A$4*H89*LN(H89) + $A$5*H89^2 + $A$6*H89^-1 + $A$7*H89^0.5</f>
        <v>-38871.7673720704</v>
      </c>
      <c r="F89" s="8" t="n">
        <f aca="false">$D$2+$D$3/H89-(($D$4/(8.314*LN(10)))*(1-($D$5/H89)-LN(H89/$D$5)))</f>
        <v>2.72749376556586</v>
      </c>
      <c r="G89" s="8" t="n">
        <f aca="false">8.314*LN(10)*F89*H89</f>
        <v>74927.5231449325</v>
      </c>
      <c r="H89" s="15" t="n">
        <v>1435</v>
      </c>
      <c r="J89" s="17" t="n">
        <f aca="false">-G89</f>
        <v>-74927.5231449325</v>
      </c>
      <c r="O89" s="8" t="n">
        <f aca="false">-115997 + 27.036*H89 + 3.124*H89*LN(H89)</f>
        <v>-44614.2072005152</v>
      </c>
      <c r="P89" s="8" t="n">
        <f aca="false">(-0.0562*(H89^2)) + (128.59*H89)-38275</f>
        <v>30523.205</v>
      </c>
      <c r="Q89" s="8" t="n">
        <f aca="false">-998615+342.43*H89</f>
        <v>-507227.95</v>
      </c>
      <c r="R89" s="8" t="n">
        <f aca="false">Q89+P89</f>
        <v>-476704.745</v>
      </c>
      <c r="S89" s="8" t="n">
        <f aca="false">R89/2</f>
        <v>-238352.3725</v>
      </c>
      <c r="U89" s="8" t="n">
        <f aca="false">-226244+42.46*H89</f>
        <v>-165313.9</v>
      </c>
      <c r="V89" s="8" t="n">
        <f aca="false">(-0.0562*(H89^2))+(374.59*H89)-846564</f>
        <v>-424755.795</v>
      </c>
      <c r="W89" s="8" t="n">
        <f aca="false">V89/2</f>
        <v>-212377.8975</v>
      </c>
      <c r="X89" s="8" t="n">
        <f aca="false">W89-U89</f>
        <v>-47063.9975000001</v>
      </c>
      <c r="Y89" s="8" t="n">
        <v>490049.317989776</v>
      </c>
      <c r="Z89" s="8" t="n">
        <f aca="false">-8E-020*H89^6+2E-015*H89^5-0.00000000001*H89^4+0.00000006*H89^3-0.0001*H89^2+0.1593*H89^1+165.05*H89</f>
        <v>237015.78961004</v>
      </c>
      <c r="AA89" s="8" t="n">
        <f aca="false">(4*H89*(-18+25/2000*H89)*(1-LN(H89/1895))-H89*-9.16-0.25*Z89)</f>
        <v>-46567.8492711796</v>
      </c>
      <c r="AB89" s="8" t="n">
        <f aca="false">(8*H89*(-1+8/2000*H89)*(1-LN(H89/1895))-H89*-9.16-0.25*Z89)</f>
        <v>23436.2160372883</v>
      </c>
      <c r="AC89" s="8" t="n">
        <f aca="false">(8*$H89*(31.15-15.53/2000*$H89)*(1-LN($H89/1895))-$H89*-9.16-0.25*$Z89)</f>
        <v>247437.854178042</v>
      </c>
      <c r="AE89" s="8" t="n">
        <f aca="false">AP89-$AN89</f>
        <v>-1.55327391781794</v>
      </c>
      <c r="AF89" s="8" t="n">
        <f aca="false">AQ89-$AN89</f>
        <v>4.67385967812893</v>
      </c>
      <c r="AG89" s="8" t="n">
        <f aca="false">AR89-$AN89</f>
        <v>23.4492629180989</v>
      </c>
      <c r="AI89" s="8" t="n">
        <f aca="false">AT89-$AN89</f>
        <v>-3.57080711389231</v>
      </c>
      <c r="AJ89" s="8" t="n">
        <f aca="false">AU89-$AN89</f>
        <v>-0.548680314391023</v>
      </c>
      <c r="AK89" s="8" t="n">
        <f aca="false">AV89-$AN89</f>
        <v>-17.2687758945702</v>
      </c>
      <c r="AL89" s="8" t="n">
        <f aca="false">AW89-$AN89</f>
        <v>-1.23533790030502</v>
      </c>
      <c r="AP89" s="8" t="n">
        <f aca="false">1/8.314/$H89*(0.375*68629+0.5*4601)+$AA89/8.314/$H89+LN(1)</f>
        <v>-1.55327391781794</v>
      </c>
      <c r="AQ89" s="8" t="n">
        <f aca="false">1/8.314/$H89*(0.4375*68629+0.5*4601)+$AB89/8.314/$H89+LN(1)</f>
        <v>4.67385967812893</v>
      </c>
      <c r="AR89" s="8" t="n">
        <f aca="false">1/8.314/$H89*(0.4375*68629+0.5*4601)+$AC89/8.314/$H89+LN(1)</f>
        <v>23.4492629180989</v>
      </c>
      <c r="AT89" s="8" t="n">
        <f aca="false">1/8.314/$H89*(0.4375*68629+0.5*4601)+$J89/8.314/$H89+LN(1)</f>
        <v>-3.57080711389231</v>
      </c>
      <c r="AU89" s="8" t="n">
        <f aca="false">1/8.314/$H89*(0.4375*68629+0.5*4601)+$B89/8.314/$H89+LN(1)</f>
        <v>-0.548680314391023</v>
      </c>
      <c r="AV89" s="8" t="n">
        <f aca="false">1/8.314/$H89*(0.4375*68629+0.5*4601)+$S89/8.314/$H89+LN(1)</f>
        <v>-17.2687758945702</v>
      </c>
      <c r="AW89" s="8" t="n">
        <f aca="false">1/8.314/$H89*(0.4375*68629+0.5*4601)+$X89/8.314/$H89+LN(1)</f>
        <v>-1.23533790030502</v>
      </c>
    </row>
    <row r="90" customFormat="false" ht="13.8" hidden="false" customHeight="false" outlineLevel="0" collapsed="false">
      <c r="B90" s="8" t="n">
        <f aca="false">$A$2 + $A$3*H90 +$A$4*H90*LN(H90) + $A$5*H90^2 + $A$6*H90^-1 + $A$7*H90^0.5</f>
        <v>-38548.4241959986</v>
      </c>
      <c r="F90" s="8" t="n">
        <f aca="false">$D$2+$D$3/H90-(($D$4/(8.314*LN(10)))*(1-($D$5/H90)-LN(H90/$D$5)))</f>
        <v>2.71644218514626</v>
      </c>
      <c r="G90" s="8" t="n">
        <f aca="false">8.314*LN(10)*F90*H90</f>
        <v>74883.9366523786</v>
      </c>
      <c r="H90" s="15" t="n">
        <v>1440</v>
      </c>
      <c r="J90" s="17" t="n">
        <f aca="false">-G90</f>
        <v>-74883.9366523786</v>
      </c>
      <c r="O90" s="8" t="n">
        <f aca="false">-115997 + 27.036*H90 + 3.124*H90*LN(H90)</f>
        <v>-44349.8394871201</v>
      </c>
      <c r="P90" s="8" t="n">
        <f aca="false">(-0.0562*(H90^2)) + (128.59*H90)-38275</f>
        <v>30358.28</v>
      </c>
      <c r="Q90" s="8" t="n">
        <f aca="false">-998615+342.43*H90</f>
        <v>-505515.8</v>
      </c>
      <c r="R90" s="8" t="n">
        <f aca="false">Q90+P90</f>
        <v>-475157.52</v>
      </c>
      <c r="S90" s="8" t="n">
        <f aca="false">R90/2</f>
        <v>-237578.76</v>
      </c>
      <c r="U90" s="8" t="n">
        <f aca="false">-226244+42.46*H90</f>
        <v>-165101.6</v>
      </c>
      <c r="V90" s="8" t="n">
        <f aca="false">(-0.0562*(H90^2))+(374.59*H90)-846564</f>
        <v>-423690.72</v>
      </c>
      <c r="W90" s="8" t="n">
        <f aca="false">V90/2</f>
        <v>-211845.36</v>
      </c>
      <c r="X90" s="8" t="n">
        <f aca="false">W90-U90</f>
        <v>-46743.76</v>
      </c>
      <c r="Y90" s="8" t="n">
        <v>492124.541228495</v>
      </c>
      <c r="Z90" s="8" t="n">
        <f aca="false">-8E-020*H90^6+2E-015*H90^5-0.00000000001*H90^4+0.00000006*H90^3-0.0001*H90^2+0.1593*H90^1+165.05*H90</f>
        <v>237841.863055209</v>
      </c>
      <c r="AA90" s="8" t="n">
        <f aca="false">(4*H90*(-18+25/2000*H90)*(1-LN(H90/1895))-H90*-9.16-0.25*Z90)</f>
        <v>-46270.0657638022</v>
      </c>
      <c r="AB90" s="8" t="n">
        <f aca="false">(8*H90*(-1+8/2000*H90)*(1-LN(H90/1895))-H90*-9.16-0.25*Z90)</f>
        <v>23621.549028783</v>
      </c>
      <c r="AC90" s="8" t="n">
        <f aca="false">(8*$H90*(31.15-15.53/2000*$H90)*(1-LN($H90/1895))-$H90*-9.16-0.25*$Z90)</f>
        <v>246928.194913563</v>
      </c>
      <c r="AE90" s="8" t="n">
        <f aca="false">AP90-$AN90</f>
        <v>-1.52300760796734</v>
      </c>
      <c r="AF90" s="8" t="n">
        <f aca="false">AQ90-$AN90</f>
        <v>4.67311132901523</v>
      </c>
      <c r="AG90" s="8" t="n">
        <f aca="false">AR90-$AN90</f>
        <v>23.3252714976715</v>
      </c>
      <c r="AI90" s="8" t="n">
        <f aca="false">AT90-$AN90</f>
        <v>-3.55476782405001</v>
      </c>
      <c r="AJ90" s="8" t="n">
        <f aca="false">AU90-$AN90</f>
        <v>-0.519767251356364</v>
      </c>
      <c r="AK90" s="8" t="n">
        <f aca="false">AV90-$AN90</f>
        <v>-17.1441972459439</v>
      </c>
      <c r="AL90" s="8" t="n">
        <f aca="false">AW90-$AN90</f>
        <v>-1.20430001770775</v>
      </c>
      <c r="AP90" s="8" t="n">
        <f aca="false">1/8.314/$H90*(0.375*68629+0.5*4601)+$AA90/8.314/$H90+LN(1)</f>
        <v>-1.52300760796734</v>
      </c>
      <c r="AQ90" s="8" t="n">
        <f aca="false">1/8.314/$H90*(0.4375*68629+0.5*4601)+$AB90/8.314/$H90+LN(1)</f>
        <v>4.67311132901523</v>
      </c>
      <c r="AR90" s="8" t="n">
        <f aca="false">1/8.314/$H90*(0.4375*68629+0.5*4601)+$AC90/8.314/$H90+LN(1)</f>
        <v>23.3252714976715</v>
      </c>
      <c r="AT90" s="8" t="n">
        <f aca="false">1/8.314/$H90*(0.4375*68629+0.5*4601)+$J90/8.314/$H90+LN(1)</f>
        <v>-3.55476782405001</v>
      </c>
      <c r="AU90" s="8" t="n">
        <f aca="false">1/8.314/$H90*(0.4375*68629+0.5*4601)+$B90/8.314/$H90+LN(1)</f>
        <v>-0.519767251356364</v>
      </c>
      <c r="AV90" s="8" t="n">
        <f aca="false">1/8.314/$H90*(0.4375*68629+0.5*4601)+$S90/8.314/$H90+LN(1)</f>
        <v>-17.1441972459439</v>
      </c>
      <c r="AW90" s="8" t="n">
        <f aca="false">1/8.314/$H90*(0.4375*68629+0.5*4601)+$X90/8.314/$H90+LN(1)</f>
        <v>-1.20430001770775</v>
      </c>
    </row>
    <row r="91" customFormat="false" ht="13.8" hidden="false" customHeight="false" outlineLevel="0" collapsed="false">
      <c r="B91" s="8" t="n">
        <f aca="false">$A$2 + $A$3*H91 +$A$4*H91*LN(H91) + $A$5*H91^2 + $A$6*H91^-1 + $A$7*H91^0.5</f>
        <v>-38225.9820902431</v>
      </c>
      <c r="F91" s="8" t="n">
        <f aca="false">$D$2+$D$3/H91-(($D$4/(8.314*LN(10)))*(1-($D$5/H91)-LN(H91/$D$5)))</f>
        <v>2.70548795404328</v>
      </c>
      <c r="G91" s="8" t="n">
        <f aca="false">8.314*LN(10)*F91*H91</f>
        <v>74840.9274179291</v>
      </c>
      <c r="H91" s="15" t="n">
        <v>1445</v>
      </c>
      <c r="J91" s="17" t="n">
        <f aca="false">-G91</f>
        <v>-74840.9274179291</v>
      </c>
      <c r="O91" s="8" t="n">
        <f aca="false">-115997 + 27.036*H91 + 3.124*H91*LN(H91)</f>
        <v>-44085.4175375049</v>
      </c>
      <c r="P91" s="8" t="n">
        <f aca="false">(-0.0562*(H91^2)) + (128.59*H91)-38275</f>
        <v>30190.545</v>
      </c>
      <c r="Q91" s="8" t="n">
        <f aca="false">-998615+342.43*H91</f>
        <v>-503803.65</v>
      </c>
      <c r="R91" s="8" t="n">
        <f aca="false">Q91+P91</f>
        <v>-473613.105</v>
      </c>
      <c r="S91" s="8" t="n">
        <f aca="false">R91/2</f>
        <v>-236806.5525</v>
      </c>
      <c r="U91" s="8" t="n">
        <f aca="false">-226244+42.46*H91</f>
        <v>-164889.3</v>
      </c>
      <c r="V91" s="8" t="n">
        <f aca="false">(-0.0562*(H91^2))+(374.59*H91)-846564</f>
        <v>-422628.455</v>
      </c>
      <c r="W91" s="8" t="n">
        <f aca="false">V91/2</f>
        <v>-211314.2275</v>
      </c>
      <c r="X91" s="8" t="n">
        <f aca="false">W91-U91</f>
        <v>-46424.9275000001</v>
      </c>
      <c r="Y91" s="8" t="n">
        <v>494199.764467215</v>
      </c>
      <c r="Z91" s="8" t="n">
        <f aca="false">-8E-020*H91^6+2E-015*H91^5-0.00000000001*H91^4+0.00000006*H91^3-0.0001*H91^2+0.1593*H91^1+165.05*H91</f>
        <v>238667.940967575</v>
      </c>
      <c r="AA91" s="8" t="n">
        <f aca="false">(4*H91*(-18+25/2000*H91)*(1-LN(H91/1895))-H91*-9.16-0.25*Z91)</f>
        <v>-45971.5969288883</v>
      </c>
      <c r="AB91" s="8" t="n">
        <f aca="false">(8*H91*(-1+8/2000*H91)*(1-LN(H91/1895))-H91*-9.16-0.25*Z91)</f>
        <v>23806.6591154138</v>
      </c>
      <c r="AC91" s="8" t="n">
        <f aca="false">(8*$H91*(31.15-15.53/2000*$H91)*(1-LN($H91/1895))-$H91*-9.16-0.25*$Z91)</f>
        <v>246414.90829938</v>
      </c>
      <c r="AE91" s="8" t="n">
        <f aca="false">AP91-$AN91</f>
        <v>-1.49289370818958</v>
      </c>
      <c r="AF91" s="8" t="n">
        <f aca="false">AQ91-$AN91</f>
        <v>4.67234960461188</v>
      </c>
      <c r="AG91" s="8" t="n">
        <f aca="false">AR91-$AN91</f>
        <v>23.2018362156782</v>
      </c>
      <c r="AI91" s="8" t="n">
        <f aca="false">AT91-$AN91</f>
        <v>-3.53888758261831</v>
      </c>
      <c r="AJ91" s="8" t="n">
        <f aca="false">AU91-$AN91</f>
        <v>-0.491129282099989</v>
      </c>
      <c r="AK91" s="8" t="n">
        <f aca="false">AV91-$AN91</f>
        <v>-17.0205976828179</v>
      </c>
      <c r="AL91" s="8" t="n">
        <f aca="false">AW91-$AN91</f>
        <v>-1.17359387966935</v>
      </c>
      <c r="AP91" s="8" t="n">
        <f aca="false">1/8.314/$H91*(0.375*68629+0.5*4601)+$AA91/8.314/$H91+LN(1)</f>
        <v>-1.49289370818958</v>
      </c>
      <c r="AQ91" s="8" t="n">
        <f aca="false">1/8.314/$H91*(0.4375*68629+0.5*4601)+$AB91/8.314/$H91+LN(1)</f>
        <v>4.67234960461188</v>
      </c>
      <c r="AR91" s="8" t="n">
        <f aca="false">1/8.314/$H91*(0.4375*68629+0.5*4601)+$AC91/8.314/$H91+LN(1)</f>
        <v>23.2018362156782</v>
      </c>
      <c r="AT91" s="8" t="n">
        <f aca="false">1/8.314/$H91*(0.4375*68629+0.5*4601)+$J91/8.314/$H91+LN(1)</f>
        <v>-3.53888758261831</v>
      </c>
      <c r="AU91" s="8" t="n">
        <f aca="false">1/8.314/$H91*(0.4375*68629+0.5*4601)+$B91/8.314/$H91+LN(1)</f>
        <v>-0.491129282099989</v>
      </c>
      <c r="AV91" s="8" t="n">
        <f aca="false">1/8.314/$H91*(0.4375*68629+0.5*4601)+$S91/8.314/$H91+LN(1)</f>
        <v>-17.0205976828179</v>
      </c>
      <c r="AW91" s="8" t="n">
        <f aca="false">1/8.314/$H91*(0.4375*68629+0.5*4601)+$X91/8.314/$H91+LN(1)</f>
        <v>-1.17359387966935</v>
      </c>
    </row>
    <row r="92" customFormat="false" ht="13.8" hidden="false" customHeight="false" outlineLevel="0" collapsed="false">
      <c r="B92" s="8" t="n">
        <f aca="false">$A$2 + $A$3*H92 +$A$4*H92*LN(H92) + $A$5*H92^2 + $A$6*H92^-1 + $A$7*H92^0.5</f>
        <v>-37904.437174177</v>
      </c>
      <c r="F92" s="8" t="n">
        <f aca="false">$D$2+$D$3/H92-(($D$4/(8.314*LN(10)))*(1-($D$5/H92)-LN(H92/$D$5)))</f>
        <v>2.69462999323682</v>
      </c>
      <c r="G92" s="8" t="n">
        <f aca="false">8.314*LN(10)*F92*H92</f>
        <v>74798.4934441431</v>
      </c>
      <c r="H92" s="15" t="n">
        <v>1450</v>
      </c>
      <c r="J92" s="17" t="n">
        <f aca="false">-G92</f>
        <v>-74798.4934441431</v>
      </c>
      <c r="O92" s="8" t="n">
        <f aca="false">-115997 + 27.036*H92 + 3.124*H92*LN(H92)</f>
        <v>-43820.9415393388</v>
      </c>
      <c r="P92" s="8" t="n">
        <f aca="false">(-0.0562*(H92^2)) + (128.59*H92)-38275</f>
        <v>30020</v>
      </c>
      <c r="Q92" s="8" t="n">
        <f aca="false">-998615+342.43*H92</f>
        <v>-502091.5</v>
      </c>
      <c r="R92" s="8" t="n">
        <f aca="false">Q92+P92</f>
        <v>-472071.5</v>
      </c>
      <c r="S92" s="8" t="n">
        <f aca="false">R92/2</f>
        <v>-236035.75</v>
      </c>
      <c r="U92" s="8" t="n">
        <f aca="false">-226244+42.46*H92</f>
        <v>-164677</v>
      </c>
      <c r="V92" s="8" t="n">
        <f aca="false">(-0.0562*(H92^2))+(374.59*H92)-846564</f>
        <v>-421569</v>
      </c>
      <c r="W92" s="8" t="n">
        <f aca="false">V92/2</f>
        <v>-210784.5</v>
      </c>
      <c r="X92" s="8" t="n">
        <f aca="false">W92-U92</f>
        <v>-46107.5</v>
      </c>
      <c r="Y92" s="8" t="n">
        <v>496274.987705935</v>
      </c>
      <c r="Z92" s="8" t="n">
        <f aca="false">-8E-020*H92^6+2E-015*H92^5-0.00000000001*H92^4+0.00000006*H92^3-0.0001*H92^2+0.1593*H92^1+165.05*H92</f>
        <v>239494.023376474</v>
      </c>
      <c r="AA92" s="8" t="n">
        <f aca="false">(4*H92*(-18+25/2000*H92)*(1-LN(H92/1895))-H92*-9.16-0.25*Z92)</f>
        <v>-45672.4557645946</v>
      </c>
      <c r="AB92" s="8" t="n">
        <f aca="false">(8*H92*(-1+8/2000*H92)*(1-LN(H92/1895))-H92*-9.16-0.25*Z92)</f>
        <v>23991.5402633157</v>
      </c>
      <c r="AC92" s="8" t="n">
        <f aca="false">(8*$H92*(31.15-15.53/2000*$H92)*(1-LN($H92/1895))-$H92*-9.16-0.25*$Z92)</f>
        <v>245898.020064516</v>
      </c>
      <c r="AE92" s="8" t="n">
        <f aca="false">AP92-$AN92</f>
        <v>-1.4629317200397</v>
      </c>
      <c r="AF92" s="8" t="n">
        <f aca="false">AQ92-$AN92</f>
        <v>4.67157414276839</v>
      </c>
      <c r="AG92" s="8" t="n">
        <f aca="false">AR92-$AN92</f>
        <v>23.0789534532128</v>
      </c>
      <c r="AI92" s="8" t="n">
        <f aca="false">AT92-$AN92</f>
        <v>-3.52316457857897</v>
      </c>
      <c r="AJ92" s="8" t="n">
        <f aca="false">AU92-$AN92</f>
        <v>-0.462763238922051</v>
      </c>
      <c r="AK92" s="8" t="n">
        <f aca="false">AV92-$AN92</f>
        <v>-16.8979670767214</v>
      </c>
      <c r="AL92" s="8" t="n">
        <f aca="false">AW92-$AN92</f>
        <v>-1.14321605434954</v>
      </c>
      <c r="AP92" s="8" t="n">
        <f aca="false">1/8.314/$H92*(0.375*68629+0.5*4601)+$AA92/8.314/$H92+LN(1)</f>
        <v>-1.4629317200397</v>
      </c>
      <c r="AQ92" s="8" t="n">
        <f aca="false">1/8.314/$H92*(0.4375*68629+0.5*4601)+$AB92/8.314/$H92+LN(1)</f>
        <v>4.67157414276839</v>
      </c>
      <c r="AR92" s="8" t="n">
        <f aca="false">1/8.314/$H92*(0.4375*68629+0.5*4601)+$AC92/8.314/$H92+LN(1)</f>
        <v>23.0789534532128</v>
      </c>
      <c r="AT92" s="8" t="n">
        <f aca="false">1/8.314/$H92*(0.4375*68629+0.5*4601)+$J92/8.314/$H92+LN(1)</f>
        <v>-3.52316457857897</v>
      </c>
      <c r="AU92" s="8" t="n">
        <f aca="false">1/8.314/$H92*(0.4375*68629+0.5*4601)+$B92/8.314/$H92+LN(1)</f>
        <v>-0.462763238922051</v>
      </c>
      <c r="AV92" s="8" t="n">
        <f aca="false">1/8.314/$H92*(0.4375*68629+0.5*4601)+$S92/8.314/$H92+LN(1)</f>
        <v>-16.8979670767214</v>
      </c>
      <c r="AW92" s="8" t="n">
        <f aca="false">1/8.314/$H92*(0.4375*68629+0.5*4601)+$X92/8.314/$H92+LN(1)</f>
        <v>-1.14321605434954</v>
      </c>
    </row>
    <row r="93" customFormat="false" ht="13.8" hidden="false" customHeight="false" outlineLevel="0" collapsed="false">
      <c r="B93" s="8" t="n">
        <f aca="false">$A$2 + $A$3*H93 +$A$4*H93*LN(H93) + $A$5*H93^2 + $A$6*H93^-1 + $A$7*H93^0.5</f>
        <v>-37583.7855938124</v>
      </c>
      <c r="F93" s="8" t="n">
        <f aca="false">$D$2+$D$3/H93-(($D$4/(8.314*LN(10)))*(1-($D$5/H93)-LN(H93/$D$5)))</f>
        <v>2.68386723903326</v>
      </c>
      <c r="G93" s="8" t="n">
        <f aca="false">8.314*LN(10)*F93*H93</f>
        <v>74756.6327473552</v>
      </c>
      <c r="H93" s="15" t="n">
        <v>1455</v>
      </c>
      <c r="J93" s="17" t="n">
        <f aca="false">-G93</f>
        <v>-74756.6327473552</v>
      </c>
      <c r="O93" s="8" t="n">
        <f aca="false">-115997 + 27.036*H93 + 3.124*H93*LN(H93)</f>
        <v>-43556.4116789971</v>
      </c>
      <c r="P93" s="8" t="n">
        <f aca="false">(-0.0562*(H93^2)) + (128.59*H93)-38275</f>
        <v>29846.645</v>
      </c>
      <c r="Q93" s="8" t="n">
        <f aca="false">-998615+342.43*H93</f>
        <v>-500379.35</v>
      </c>
      <c r="R93" s="8" t="n">
        <f aca="false">Q93+P93</f>
        <v>-470532.705</v>
      </c>
      <c r="S93" s="8" t="n">
        <f aca="false">R93/2</f>
        <v>-235266.3525</v>
      </c>
      <c r="U93" s="8" t="n">
        <f aca="false">-226244+42.46*H93</f>
        <v>-164464.7</v>
      </c>
      <c r="V93" s="8" t="n">
        <f aca="false">(-0.0562*(H93^2))+(374.59*H93)-846564</f>
        <v>-420512.355</v>
      </c>
      <c r="W93" s="8" t="n">
        <f aca="false">V93/2</f>
        <v>-210256.1775</v>
      </c>
      <c r="X93" s="8" t="n">
        <f aca="false">W93-U93</f>
        <v>-45791.4775</v>
      </c>
      <c r="Y93" s="8" t="n">
        <v>498350.210944655</v>
      </c>
      <c r="Z93" s="8" t="n">
        <f aca="false">-8E-020*H93^6+2E-015*H93^5-0.00000000001*H93^4+0.00000006*H93^3-0.0001*H93^2+0.1593*H93^1+165.05*H93</f>
        <v>240320.11031127</v>
      </c>
      <c r="AA93" s="8" t="n">
        <f aca="false">(4*H93*(-18+25/2000*H93)*(1-LN(H93/1895))-H93*-9.16-0.25*Z93)</f>
        <v>-45372.6552093222</v>
      </c>
      <c r="AB93" s="8" t="n">
        <f aca="false">(8*H93*(-1+8/2000*H93)*(1-LN(H93/1895))-H93*-9.16-0.25*Z93)</f>
        <v>24176.186461088</v>
      </c>
      <c r="AC93" s="8" t="n">
        <f aca="false">(8*$H93*(31.15-15.53/2000*$H93)*(1-LN($H93/1895))-$H93*-9.16-0.25*$Z93)</f>
        <v>245377.555797555</v>
      </c>
      <c r="AE93" s="8" t="n">
        <f aca="false">AP93-$AN93</f>
        <v>-1.43312114698448</v>
      </c>
      <c r="AF93" s="8" t="n">
        <f aca="false">AQ93-$AN93</f>
        <v>4.67078458816933</v>
      </c>
      <c r="AG93" s="8" t="n">
        <f aca="false">AR93-$AN93</f>
        <v>22.9566196295037</v>
      </c>
      <c r="AI93" s="8" t="n">
        <f aca="false">AT93-$AN93</f>
        <v>-3.50759702694624</v>
      </c>
      <c r="AJ93" s="8" t="n">
        <f aca="false">AU93-$AN93</f>
        <v>-0.434665999867106</v>
      </c>
      <c r="AK93" s="8" t="n">
        <f aca="false">AV93-$AN93</f>
        <v>-16.7762954384068</v>
      </c>
      <c r="AL93" s="8" t="n">
        <f aca="false">AW93-$AN93</f>
        <v>-1.11316315708113</v>
      </c>
      <c r="AP93" s="8" t="n">
        <f aca="false">1/8.314/$H93*(0.375*68629+0.5*4601)+$AA93/8.314/$H93+LN(1)</f>
        <v>-1.43312114698448</v>
      </c>
      <c r="AQ93" s="8" t="n">
        <f aca="false">1/8.314/$H93*(0.4375*68629+0.5*4601)+$AB93/8.314/$H93+LN(1)</f>
        <v>4.67078458816933</v>
      </c>
      <c r="AR93" s="8" t="n">
        <f aca="false">1/8.314/$H93*(0.4375*68629+0.5*4601)+$AC93/8.314/$H93+LN(1)</f>
        <v>22.9566196295037</v>
      </c>
      <c r="AT93" s="8" t="n">
        <f aca="false">1/8.314/$H93*(0.4375*68629+0.5*4601)+$J93/8.314/$H93+LN(1)</f>
        <v>-3.50759702694624</v>
      </c>
      <c r="AU93" s="8" t="n">
        <f aca="false">1/8.314/$H93*(0.4375*68629+0.5*4601)+$B93/8.314/$H93+LN(1)</f>
        <v>-0.434665999867106</v>
      </c>
      <c r="AV93" s="8" t="n">
        <f aca="false">1/8.314/$H93*(0.4375*68629+0.5*4601)+$S93/8.314/$H93+LN(1)</f>
        <v>-16.7762954384068</v>
      </c>
      <c r="AW93" s="8" t="n">
        <f aca="false">1/8.314/$H93*(0.4375*68629+0.5*4601)+$X93/8.314/$H93+LN(1)</f>
        <v>-1.11316315708113</v>
      </c>
    </row>
    <row r="94" customFormat="false" ht="13.8" hidden="false" customHeight="false" outlineLevel="0" collapsed="false">
      <c r="B94" s="8" t="n">
        <f aca="false">$A$2 + $A$3*H94 +$A$4*H94*LN(H94) + $A$5*H94^2 + $A$6*H94^-1 + $A$7*H94^0.5</f>
        <v>-37264.0235215836</v>
      </c>
      <c r="F94" s="8" t="n">
        <f aca="false">$D$2+$D$3/H94-(($D$4/(8.314*LN(10)))*(1-($D$5/H94)-LN(H94/$D$5)))</f>
        <v>2.67319864279789</v>
      </c>
      <c r="G94" s="8" t="n">
        <f aca="false">8.314*LN(10)*F94*H94</f>
        <v>74715.3433575337</v>
      </c>
      <c r="H94" s="15" t="n">
        <v>1460</v>
      </c>
      <c r="J94" s="17" t="n">
        <f aca="false">-G94</f>
        <v>-74715.3433575337</v>
      </c>
      <c r="O94" s="8" t="n">
        <f aca="false">-115997 + 27.036*H94 + 3.124*H94*LN(H94)</f>
        <v>-43291.8281415738</v>
      </c>
      <c r="P94" s="8" t="n">
        <f aca="false">(-0.0562*(H94^2)) + (128.59*H94)-38275</f>
        <v>29670.48</v>
      </c>
      <c r="Q94" s="8" t="n">
        <f aca="false">-998615+342.43*H94</f>
        <v>-498667.2</v>
      </c>
      <c r="R94" s="8" t="n">
        <f aca="false">Q94+P94</f>
        <v>-468996.72</v>
      </c>
      <c r="S94" s="8" t="n">
        <f aca="false">R94/2</f>
        <v>-234498.36</v>
      </c>
      <c r="U94" s="8" t="n">
        <f aca="false">-226244+42.46*H94</f>
        <v>-164252.4</v>
      </c>
      <c r="V94" s="8" t="n">
        <f aca="false">(-0.0562*(H94^2))+(374.59*H94)-846564</f>
        <v>-419458.52</v>
      </c>
      <c r="W94" s="8" t="n">
        <f aca="false">V94/2</f>
        <v>-209729.26</v>
      </c>
      <c r="X94" s="8" t="n">
        <f aca="false">W94-U94</f>
        <v>-45476.86</v>
      </c>
      <c r="Y94" s="8" t="n">
        <v>500425.434183375</v>
      </c>
      <c r="Z94" s="8" t="n">
        <f aca="false">-8E-020*H94^6+2E-015*H94^5-0.00000000001*H94^4+0.00000006*H94^3-0.0001*H94^2+0.1593*H94^1+165.05*H94</f>
        <v>241146.201801357</v>
      </c>
      <c r="AA94" s="8" t="n">
        <f aca="false">(4*H94*(-18+25/2000*H94)*(1-LN(H94/1895))-H94*-9.16-0.25*Z94)</f>
        <v>-45072.2081422306</v>
      </c>
      <c r="AB94" s="8" t="n">
        <f aca="false">(8*H94*(-1+8/2000*H94)*(1-LN(H94/1895))-H94*-9.16-0.25*Z94)</f>
        <v>24360.5917196278</v>
      </c>
      <c r="AC94" s="8" t="n">
        <f aca="false">(8*$H94*(31.15-15.53/2000*$H94)*(1-LN($H94/1895))-$H94*-9.16-0.25*$Z94)</f>
        <v>244853.540947961</v>
      </c>
      <c r="AE94" s="8" t="n">
        <f aca="false">AP94-$AN94</f>
        <v>-1.40346149441202</v>
      </c>
      <c r="AF94" s="8" t="n">
        <f aca="false">AQ94-$AN94</f>
        <v>4.6699805922036</v>
      </c>
      <c r="AG94" s="8" t="n">
        <f aca="false">AR94-$AN94</f>
        <v>22.8348312013703</v>
      </c>
      <c r="AI94" s="8" t="n">
        <f aca="false">AT94-$AN94</f>
        <v>-3.49218316830941</v>
      </c>
      <c r="AJ94" s="8" t="n">
        <f aca="false">AU94-$AN94</f>
        <v>-0.406834487922962</v>
      </c>
      <c r="AK94" s="8" t="n">
        <f aca="false">AV94-$AN94</f>
        <v>-16.6555729154652</v>
      </c>
      <c r="AL94" s="8" t="n">
        <f aca="false">AW94-$AN94</f>
        <v>-1.08343184956222</v>
      </c>
      <c r="AP94" s="8" t="n">
        <f aca="false">1/8.314/$H94*(0.375*68629+0.5*4601)+$AA94/8.314/$H94+LN(1)</f>
        <v>-1.40346149441202</v>
      </c>
      <c r="AQ94" s="8" t="n">
        <f aca="false">1/8.314/$H94*(0.4375*68629+0.5*4601)+$AB94/8.314/$H94+LN(1)</f>
        <v>4.6699805922036</v>
      </c>
      <c r="AR94" s="8" t="n">
        <f aca="false">1/8.314/$H94*(0.4375*68629+0.5*4601)+$AC94/8.314/$H94+LN(1)</f>
        <v>22.8348312013703</v>
      </c>
      <c r="AT94" s="8" t="n">
        <f aca="false">1/8.314/$H94*(0.4375*68629+0.5*4601)+$J94/8.314/$H94+LN(1)</f>
        <v>-3.49218316830941</v>
      </c>
      <c r="AU94" s="8" t="n">
        <f aca="false">1/8.314/$H94*(0.4375*68629+0.5*4601)+$B94/8.314/$H94+LN(1)</f>
        <v>-0.406834487922962</v>
      </c>
      <c r="AV94" s="8" t="n">
        <f aca="false">1/8.314/$H94*(0.4375*68629+0.5*4601)+$S94/8.314/$H94+LN(1)</f>
        <v>-16.6555729154652</v>
      </c>
      <c r="AW94" s="8" t="n">
        <f aca="false">1/8.314/$H94*(0.4375*68629+0.5*4601)+$X94/8.314/$H94+LN(1)</f>
        <v>-1.08343184956222</v>
      </c>
    </row>
    <row r="95" customFormat="false" ht="13.8" hidden="false" customHeight="false" outlineLevel="0" collapsed="false">
      <c r="B95" s="8" t="n">
        <f aca="false">$A$2 + $A$3*H95 +$A$4*H95*LN(H95) + $A$5*H95^2 + $A$6*H95^-1 + $A$7*H95^0.5</f>
        <v>-36945.1471561311</v>
      </c>
      <c r="F95" s="8" t="n">
        <f aca="false">$D$2+$D$3/H95-(($D$4/(8.314*LN(10)))*(1-($D$5/H95)-LN(H95/$D$5)))</f>
        <v>2.66262317069298</v>
      </c>
      <c r="G95" s="8" t="n">
        <f aca="false">8.314*LN(10)*F95*H95</f>
        <v>74674.6233181402</v>
      </c>
      <c r="H95" s="15" t="n">
        <v>1465</v>
      </c>
      <c r="J95" s="17" t="n">
        <f aca="false">-G95</f>
        <v>-74674.6233181402</v>
      </c>
      <c r="O95" s="8" t="n">
        <f aca="false">-115997 + 27.036*H95 + 3.124*H95*LN(H95)</f>
        <v>-43027.1911108953</v>
      </c>
      <c r="P95" s="8" t="n">
        <f aca="false">(-0.0562*(H95^2)) + (128.59*H95)-38275</f>
        <v>29491.505</v>
      </c>
      <c r="Q95" s="8" t="n">
        <f aca="false">-998615+342.43*H95</f>
        <v>-496955.05</v>
      </c>
      <c r="R95" s="8" t="n">
        <f aca="false">Q95+P95</f>
        <v>-467463.545</v>
      </c>
      <c r="S95" s="8" t="n">
        <f aca="false">R95/2</f>
        <v>-233731.7725</v>
      </c>
      <c r="U95" s="8" t="n">
        <f aca="false">-226244+42.46*H95</f>
        <v>-164040.1</v>
      </c>
      <c r="V95" s="8" t="n">
        <f aca="false">(-0.0562*(H95^2))+(374.59*H95)-846564</f>
        <v>-418407.495</v>
      </c>
      <c r="W95" s="8" t="n">
        <f aca="false">V95/2</f>
        <v>-209203.7475</v>
      </c>
      <c r="X95" s="8" t="n">
        <f aca="false">W95-U95</f>
        <v>-45163.6475</v>
      </c>
      <c r="Y95" s="8" t="n">
        <v>502500.657422094</v>
      </c>
      <c r="Z95" s="8" t="n">
        <f aca="false">-8E-020*H95^6+2E-015*H95^5-0.00000000001*H95^4+0.00000006*H95^3-0.0001*H95^2+0.1593*H95^1+165.05*H95</f>
        <v>241972.297876159</v>
      </c>
      <c r="AA95" s="8" t="n">
        <f aca="false">(4*H95*(-18+25/2000*H95)*(1-LN(H95/1895))-H95*-9.16-0.25*Z95)</f>
        <v>-44771.1273837451</v>
      </c>
      <c r="AB95" s="8" t="n">
        <f aca="false">(8*H95*(-1+8/2000*H95)*(1-LN(H95/1895))-H95*-9.16-0.25*Z95)</f>
        <v>24544.7500719662</v>
      </c>
      <c r="AC95" s="8" t="n">
        <f aca="false">(8*$H95*(31.15-15.53/2000*$H95)*(1-LN($H95/1895))-$H95*-9.16-0.25*$Z95)</f>
        <v>244326.00082738</v>
      </c>
      <c r="AE95" s="8" t="n">
        <f aca="false">AP95-$AN95</f>
        <v>-1.37395226964059</v>
      </c>
      <c r="AF95" s="8" t="n">
        <f aca="false">AQ95-$AN95</f>
        <v>4.66916181283646</v>
      </c>
      <c r="AG95" s="8" t="n">
        <f aca="false">AR95-$AN95</f>
        <v>22.7135846626875</v>
      </c>
      <c r="AI95" s="8" t="n">
        <f aca="false">AT95-$AN95</f>
        <v>-3.47692126838486</v>
      </c>
      <c r="AJ95" s="8" t="n">
        <f aca="false">AU95-$AN95</f>
        <v>-0.379265670235993</v>
      </c>
      <c r="AK95" s="8" t="n">
        <f aca="false">AV95-$AN95</f>
        <v>-16.535789789992</v>
      </c>
      <c r="AL95" s="8" t="n">
        <f aca="false">AW95-$AN95</f>
        <v>-1.05401883906499</v>
      </c>
      <c r="AP95" s="8" t="n">
        <f aca="false">1/8.314/$H95*(0.375*68629+0.5*4601)+$AA95/8.314/$H95+LN(1)</f>
        <v>-1.37395226964059</v>
      </c>
      <c r="AQ95" s="8" t="n">
        <f aca="false">1/8.314/$H95*(0.4375*68629+0.5*4601)+$AB95/8.314/$H95+LN(1)</f>
        <v>4.66916181283646</v>
      </c>
      <c r="AR95" s="8" t="n">
        <f aca="false">1/8.314/$H95*(0.4375*68629+0.5*4601)+$AC95/8.314/$H95+LN(1)</f>
        <v>22.7135846626875</v>
      </c>
      <c r="AT95" s="8" t="n">
        <f aca="false">1/8.314/$H95*(0.4375*68629+0.5*4601)+$J95/8.314/$H95+LN(1)</f>
        <v>-3.47692126838486</v>
      </c>
      <c r="AU95" s="8" t="n">
        <f aca="false">1/8.314/$H95*(0.4375*68629+0.5*4601)+$B95/8.314/$H95+LN(1)</f>
        <v>-0.379265670235993</v>
      </c>
      <c r="AV95" s="8" t="n">
        <f aca="false">1/8.314/$H95*(0.4375*68629+0.5*4601)+$S95/8.314/$H95+LN(1)</f>
        <v>-16.535789789992</v>
      </c>
      <c r="AW95" s="8" t="n">
        <f aca="false">1/8.314/$H95*(0.4375*68629+0.5*4601)+$X95/8.314/$H95+LN(1)</f>
        <v>-1.05401883906499</v>
      </c>
    </row>
    <row r="96" customFormat="false" ht="13.8" hidden="false" customHeight="false" outlineLevel="0" collapsed="false">
      <c r="B96" s="8" t="n">
        <f aca="false">$A$2 + $A$3*H96 +$A$4*H96*LN(H96) + $A$5*H96^2 + $A$6*H96^-1 + $A$7*H96^0.5</f>
        <v>-36627.1527220882</v>
      </c>
      <c r="F96" s="8" t="n">
        <f aca="false">$D$2+$D$3/H96-(($D$4/(8.314*LN(10)))*(1-($D$5/H96)-LN(H96/$D$5)))</f>
        <v>2.65213980342118</v>
      </c>
      <c r="G96" s="8" t="n">
        <f aca="false">8.314*LN(10)*F96*H96</f>
        <v>74634.4706859917</v>
      </c>
      <c r="H96" s="15" t="n">
        <v>1470</v>
      </c>
      <c r="J96" s="17" t="n">
        <f aca="false">-G96</f>
        <v>-74634.4706859917</v>
      </c>
      <c r="O96" s="8" t="n">
        <f aca="false">-115997 + 27.036*H96 + 3.124*H96*LN(H96)</f>
        <v>-42762.500769533</v>
      </c>
      <c r="P96" s="8" t="n">
        <f aca="false">(-0.0562*(H96^2)) + (128.59*H96)-38275</f>
        <v>29309.72</v>
      </c>
      <c r="Q96" s="8" t="n">
        <f aca="false">-998615+342.43*H96</f>
        <v>-495242.9</v>
      </c>
      <c r="R96" s="8" t="n">
        <f aca="false">Q96+P96</f>
        <v>-465933.18</v>
      </c>
      <c r="S96" s="8" t="n">
        <f aca="false">R96/2</f>
        <v>-232966.59</v>
      </c>
      <c r="U96" s="8" t="n">
        <f aca="false">-226244+42.46*H96</f>
        <v>-163827.8</v>
      </c>
      <c r="V96" s="8" t="n">
        <f aca="false">(-0.0562*(H96^2))+(374.59*H96)-846564</f>
        <v>-417359.28</v>
      </c>
      <c r="W96" s="8" t="n">
        <f aca="false">V96/2</f>
        <v>-208679.64</v>
      </c>
      <c r="X96" s="8" t="n">
        <f aca="false">W96-U96</f>
        <v>-44851.8400000001</v>
      </c>
      <c r="Y96" s="8" t="n">
        <v>504575.880660814</v>
      </c>
      <c r="Z96" s="8" t="n">
        <f aca="false">-8E-020*H96^6+2E-015*H96^5-0.00000000001*H96^4+0.00000006*H96^3-0.0001*H96^2+0.1593*H96^1+165.05*H96</f>
        <v>242798.398565132</v>
      </c>
      <c r="AA96" s="8" t="n">
        <f aca="false">(4*H96*(-18+25/2000*H96)*(1-LN(H96/1895))-H96*-9.16-0.25*Z96)</f>
        <v>-44469.425696058</v>
      </c>
      <c r="AB96" s="8" t="n">
        <f aca="false">(8*H96*(-1+8/2000*H96)*(1-LN(H96/1895))-H96*-9.16-0.25*Z96)</f>
        <v>24728.6555731052</v>
      </c>
      <c r="AC96" s="8" t="n">
        <f aca="false">(8*$H96*(31.15-15.53/2000*$H96)*(1-LN($H96/1895))-$H96*-9.16-0.25*$Z96)</f>
        <v>243794.96061093</v>
      </c>
      <c r="AE96" s="8" t="n">
        <f aca="false">AP96-$AN96</f>
        <v>-1.34459298192689</v>
      </c>
      <c r="AF96" s="8" t="n">
        <f aca="false">AQ96-$AN96</f>
        <v>4.66832791448448</v>
      </c>
      <c r="AG96" s="8" t="n">
        <f aca="false">AR96-$AN96</f>
        <v>22.5928765438618</v>
      </c>
      <c r="AI96" s="8" t="n">
        <f aca="false">AT96-$AN96</f>
        <v>-3.4618096175774</v>
      </c>
      <c r="AJ96" s="8" t="n">
        <f aca="false">AU96-$AN96</f>
        <v>-0.351956557342683</v>
      </c>
      <c r="AK96" s="8" t="n">
        <f aca="false">AV96-$AN96</f>
        <v>-16.4169364762985</v>
      </c>
      <c r="AL96" s="8" t="n">
        <f aca="false">AW96-$AN96</f>
        <v>-1.02492087766067</v>
      </c>
      <c r="AP96" s="8" t="n">
        <f aca="false">1/8.314/$H96*(0.375*68629+0.5*4601)+$AA96/8.314/$H96+LN(1)</f>
        <v>-1.34459298192689</v>
      </c>
      <c r="AQ96" s="8" t="n">
        <f aca="false">1/8.314/$H96*(0.4375*68629+0.5*4601)+$AB96/8.314/$H96+LN(1)</f>
        <v>4.66832791448448</v>
      </c>
      <c r="AR96" s="8" t="n">
        <f aca="false">1/8.314/$H96*(0.4375*68629+0.5*4601)+$AC96/8.314/$H96+LN(1)</f>
        <v>22.5928765438618</v>
      </c>
      <c r="AT96" s="8" t="n">
        <f aca="false">1/8.314/$H96*(0.4375*68629+0.5*4601)+$J96/8.314/$H96+LN(1)</f>
        <v>-3.4618096175774</v>
      </c>
      <c r="AU96" s="8" t="n">
        <f aca="false">1/8.314/$H96*(0.4375*68629+0.5*4601)+$B96/8.314/$H96+LN(1)</f>
        <v>-0.351956557342683</v>
      </c>
      <c r="AV96" s="8" t="n">
        <f aca="false">1/8.314/$H96*(0.4375*68629+0.5*4601)+$S96/8.314/$H96+LN(1)</f>
        <v>-16.4169364762985</v>
      </c>
      <c r="AW96" s="8" t="n">
        <f aca="false">1/8.314/$H96*(0.4375*68629+0.5*4601)+$X96/8.314/$H96+LN(1)</f>
        <v>-1.02492087766067</v>
      </c>
    </row>
    <row r="97" customFormat="false" ht="13.8" hidden="false" customHeight="false" outlineLevel="0" collapsed="false">
      <c r="B97" s="8" t="n">
        <f aca="false">$A$2 + $A$3*H97 +$A$4*H97*LN(H97) + $A$5*H97^2 + $A$6*H97^-1 + $A$7*H97^0.5</f>
        <v>-36310.0364698683</v>
      </c>
      <c r="F97" s="8" t="n">
        <f aca="false">$D$2+$D$3/H97-(($D$4/(8.314*LN(10)))*(1-($D$5/H97)-LN(H97/$D$5)))</f>
        <v>2.64174753597427</v>
      </c>
      <c r="G97" s="8" t="n">
        <f aca="false">8.314*LN(10)*F97*H97</f>
        <v>74594.8835311239</v>
      </c>
      <c r="H97" s="15" t="n">
        <v>1475</v>
      </c>
      <c r="J97" s="17" t="n">
        <f aca="false">-G97</f>
        <v>-74594.8835311239</v>
      </c>
      <c r="O97" s="8" t="n">
        <f aca="false">-115997 + 27.036*H97 + 3.124*H97*LN(H97)</f>
        <v>-42497.7572988166</v>
      </c>
      <c r="P97" s="8" t="n">
        <f aca="false">(-0.0562*(H97^2)) + (128.59*H97)-38275</f>
        <v>29125.125</v>
      </c>
      <c r="Q97" s="8" t="n">
        <f aca="false">-998615+342.43*H97</f>
        <v>-493530.75</v>
      </c>
      <c r="R97" s="8" t="n">
        <f aca="false">Q97+P97</f>
        <v>-464405.625</v>
      </c>
      <c r="S97" s="8" t="n">
        <f aca="false">R97/2</f>
        <v>-232202.8125</v>
      </c>
      <c r="U97" s="8" t="n">
        <f aca="false">-226244+42.46*H97</f>
        <v>-163615.5</v>
      </c>
      <c r="V97" s="8" t="n">
        <f aca="false">(-0.0562*(H97^2))+(374.59*H97)-846564</f>
        <v>-416313.875</v>
      </c>
      <c r="W97" s="8" t="n">
        <f aca="false">V97/2</f>
        <v>-208156.9375</v>
      </c>
      <c r="X97" s="8" t="n">
        <f aca="false">W97-U97</f>
        <v>-44541.4375</v>
      </c>
      <c r="Y97" s="8" t="n">
        <v>506651.103899534</v>
      </c>
      <c r="Z97" s="8" t="n">
        <f aca="false">-8E-020*H97^6+2E-015*H97^5-0.00000000001*H97^4+0.00000006*H97^3-0.0001*H97^2+0.1593*H97^1+165.05*H97</f>
        <v>243624.503897761</v>
      </c>
      <c r="AA97" s="8" t="n">
        <f aca="false">(4*H97*(-18+25/2000*H97)*(1-LN(H97/1895))-H97*-9.16-0.25*Z97)</f>
        <v>-44167.1157836234</v>
      </c>
      <c r="AB97" s="8" t="n">
        <f aca="false">(8*H97*(-1+8/2000*H97)*(1-LN(H97/1895))-H97*-9.16-0.25*Z97)</f>
        <v>24912.3022998573</v>
      </c>
      <c r="AC97" s="8" t="n">
        <f aca="false">(8*$H97*(31.15-15.53/2000*$H97)*(1-LN($H97/1895))-$H97*-9.16-0.25*$Z97)</f>
        <v>243260.445338465</v>
      </c>
      <c r="AE97" s="8" t="n">
        <f aca="false">AP97-$AN97</f>
        <v>-1.31538314247346</v>
      </c>
      <c r="AF97" s="8" t="n">
        <f aca="false">AQ97-$AN97</f>
        <v>4.66747856789302</v>
      </c>
      <c r="AG97" s="8" t="n">
        <f aca="false">AR97-$AN97</f>
        <v>22.4727034113148</v>
      </c>
      <c r="AI97" s="8" t="n">
        <f aca="false">AT97-$AN97</f>
        <v>-3.44684653055079</v>
      </c>
      <c r="AJ97" s="8" t="n">
        <f aca="false">AU97-$AN97</f>
        <v>-0.324904202416858</v>
      </c>
      <c r="AK97" s="8" t="n">
        <f aca="false">AV97-$AN97</f>
        <v>-16.2990035186718</v>
      </c>
      <c r="AL97" s="8" t="n">
        <f aca="false">AW97-$AN97</f>
        <v>-0.996134761460147</v>
      </c>
      <c r="AP97" s="8" t="n">
        <f aca="false">1/8.314/$H97*(0.375*68629+0.5*4601)+$AA97/8.314/$H97+LN(1)</f>
        <v>-1.31538314247346</v>
      </c>
      <c r="AQ97" s="8" t="n">
        <f aca="false">1/8.314/$H97*(0.4375*68629+0.5*4601)+$AB97/8.314/$H97+LN(1)</f>
        <v>4.66747856789302</v>
      </c>
      <c r="AR97" s="8" t="n">
        <f aca="false">1/8.314/$H97*(0.4375*68629+0.5*4601)+$AC97/8.314/$H97+LN(1)</f>
        <v>22.4727034113148</v>
      </c>
      <c r="AT97" s="8" t="n">
        <f aca="false">1/8.314/$H97*(0.4375*68629+0.5*4601)+$J97/8.314/$H97+LN(1)</f>
        <v>-3.44684653055079</v>
      </c>
      <c r="AU97" s="8" t="n">
        <f aca="false">1/8.314/$H97*(0.4375*68629+0.5*4601)+$B97/8.314/$H97+LN(1)</f>
        <v>-0.324904202416858</v>
      </c>
      <c r="AV97" s="8" t="n">
        <f aca="false">1/8.314/$H97*(0.4375*68629+0.5*4601)+$S97/8.314/$H97+LN(1)</f>
        <v>-16.2990035186718</v>
      </c>
      <c r="AW97" s="8" t="n">
        <f aca="false">1/8.314/$H97*(0.4375*68629+0.5*4601)+$X97/8.314/$H97+LN(1)</f>
        <v>-0.996134761460147</v>
      </c>
    </row>
    <row r="98" customFormat="false" ht="13.8" hidden="false" customHeight="false" outlineLevel="0" collapsed="false">
      <c r="B98" s="8" t="n">
        <f aca="false">$A$2 + $A$3*H98 +$A$4*H98*LN(H98) + $A$5*H98^2 + $A$6*H98^-1 + $A$7*H98^0.5</f>
        <v>-35993.7946754543</v>
      </c>
      <c r="F98" s="8" t="n">
        <f aca="false">$D$2+$D$3/H98-(($D$4/(8.314*LN(10)))*(1-($D$5/H98)-LN(H98/$D$5)))</f>
        <v>2.63144537738706</v>
      </c>
      <c r="G98" s="8" t="n">
        <f aca="false">8.314*LN(10)*F98*H98</f>
        <v>74555.8599366575</v>
      </c>
      <c r="H98" s="15" t="n">
        <v>1480</v>
      </c>
      <c r="J98" s="17" t="n">
        <f aca="false">-G98</f>
        <v>-74555.8599366575</v>
      </c>
      <c r="O98" s="8" t="n">
        <f aca="false">-115997 + 27.036*H98 + 3.124*H98*LN(H98)</f>
        <v>-42232.9608788463</v>
      </c>
      <c r="P98" s="8" t="n">
        <f aca="false">(-0.0562*(H98^2)) + (128.59*H98)-38275</f>
        <v>28937.72</v>
      </c>
      <c r="Q98" s="8" t="n">
        <f aca="false">-998615+342.43*H98</f>
        <v>-491818.6</v>
      </c>
      <c r="R98" s="8" t="n">
        <f aca="false">Q98+P98</f>
        <v>-462880.88</v>
      </c>
      <c r="S98" s="8" t="n">
        <f aca="false">R98/2</f>
        <v>-231440.44</v>
      </c>
      <c r="U98" s="8" t="n">
        <f aca="false">-226244+42.46*H98</f>
        <v>-163403.2</v>
      </c>
      <c r="V98" s="8" t="n">
        <f aca="false">(-0.0562*(H98^2))+(374.59*H98)-846564</f>
        <v>-415271.28</v>
      </c>
      <c r="W98" s="8" t="n">
        <f aca="false">V98/2</f>
        <v>-207635.64</v>
      </c>
      <c r="X98" s="8" t="n">
        <f aca="false">W98-U98</f>
        <v>-44232.44</v>
      </c>
      <c r="Y98" s="8" t="n">
        <v>508726.327138254</v>
      </c>
      <c r="Z98" s="8" t="n">
        <f aca="false">-8E-020*H98^6+2E-015*H98^5-0.00000000001*H98^4+0.00000006*H98^3-0.0001*H98^2+0.1593*H98^1+165.05*H98</f>
        <v>244450.613903564</v>
      </c>
      <c r="AA98" s="8" t="n">
        <f aca="false">(4*H98*(-18+25/2000*H98)*(1-LN(H98/1895))-H98*-9.16-0.25*Z98)</f>
        <v>-43864.2102936462</v>
      </c>
      <c r="AB98" s="8" t="n">
        <f aca="false">(8*H98*(-1+8/2000*H98)*(1-LN(H98/1895))-H98*-9.16-0.25*Z98)</f>
        <v>25095.684350686</v>
      </c>
      <c r="AC98" s="8" t="n">
        <f aca="false">(8*$H98*(31.15-15.53/2000*$H98)*(1-LN($H98/1895))-$H98*-9.16-0.25*$Z98)</f>
        <v>242722.479915833</v>
      </c>
      <c r="AE98" s="8" t="n">
        <f aca="false">AP98-$AN98</f>
        <v>-1.28632226443562</v>
      </c>
      <c r="AF98" s="8" t="n">
        <f aca="false">AQ98-$AN98</f>
        <v>4.66661345001641</v>
      </c>
      <c r="AG98" s="8" t="n">
        <f aca="false">AR98-$AN98</f>
        <v>22.3530618669773</v>
      </c>
      <c r="AI98" s="8" t="n">
        <f aca="false">AT98-$AN98</f>
        <v>-3.43203034580693</v>
      </c>
      <c r="AJ98" s="8" t="n">
        <f aca="false">AU98-$AN98</f>
        <v>-0.29810570053234</v>
      </c>
      <c r="AK98" s="8" t="n">
        <f aca="false">AV98-$AN98</f>
        <v>-16.1819815891788</v>
      </c>
      <c r="AL98" s="8" t="n">
        <f aca="false">AW98-$AN98</f>
        <v>-0.967657329870164</v>
      </c>
      <c r="AP98" s="8" t="n">
        <f aca="false">1/8.314/$H98*(0.375*68629+0.5*4601)+$AA98/8.314/$H98+LN(1)</f>
        <v>-1.28632226443562</v>
      </c>
      <c r="AQ98" s="8" t="n">
        <f aca="false">1/8.314/$H98*(0.4375*68629+0.5*4601)+$AB98/8.314/$H98+LN(1)</f>
        <v>4.66661345001641</v>
      </c>
      <c r="AR98" s="8" t="n">
        <f aca="false">1/8.314/$H98*(0.4375*68629+0.5*4601)+$AC98/8.314/$H98+LN(1)</f>
        <v>22.3530618669773</v>
      </c>
      <c r="AT98" s="8" t="n">
        <f aca="false">1/8.314/$H98*(0.4375*68629+0.5*4601)+$J98/8.314/$H98+LN(1)</f>
        <v>-3.43203034580693</v>
      </c>
      <c r="AU98" s="8" t="n">
        <f aca="false">1/8.314/$H98*(0.4375*68629+0.5*4601)+$B98/8.314/$H98+LN(1)</f>
        <v>-0.29810570053234</v>
      </c>
      <c r="AV98" s="8" t="n">
        <f aca="false">1/8.314/$H98*(0.4375*68629+0.5*4601)+$S98/8.314/$H98+LN(1)</f>
        <v>-16.1819815891788</v>
      </c>
      <c r="AW98" s="8" t="n">
        <f aca="false">1/8.314/$H98*(0.4375*68629+0.5*4601)+$X98/8.314/$H98+LN(1)</f>
        <v>-0.967657329870164</v>
      </c>
    </row>
    <row r="99" customFormat="false" ht="13.8" hidden="false" customHeight="false" outlineLevel="0" collapsed="false">
      <c r="B99" s="8" t="n">
        <f aca="false">$A$2 + $A$3*H99 +$A$4*H99*LN(H99) + $A$5*H99^2 + $A$6*H99^-1 + $A$7*H99^0.5</f>
        <v>-35678.4236401891</v>
      </c>
      <c r="F99" s="8" t="n">
        <f aca="false">$D$2+$D$3/H99-(($D$4/(8.314*LN(10)))*(1-($D$5/H99)-LN(H99/$D$5)))</f>
        <v>2.62123235049627</v>
      </c>
      <c r="G99" s="8" t="n">
        <f aca="false">8.314*LN(10)*F99*H99</f>
        <v>74517.3979986649</v>
      </c>
      <c r="H99" s="15" t="n">
        <v>1485</v>
      </c>
      <c r="J99" s="17" t="n">
        <f aca="false">-G99</f>
        <v>-74517.3979986649</v>
      </c>
      <c r="O99" s="8" t="n">
        <f aca="false">-115997 + 27.036*H99 + 3.124*H99*LN(H99)</f>
        <v>-41968.1116885053</v>
      </c>
      <c r="P99" s="8" t="n">
        <f aca="false">(-0.0562*(H99^2)) + (128.59*H99)-38275</f>
        <v>28747.505</v>
      </c>
      <c r="Q99" s="8" t="n">
        <f aca="false">-998615+342.43*H99</f>
        <v>-490106.45</v>
      </c>
      <c r="R99" s="8" t="n">
        <f aca="false">Q99+P99</f>
        <v>-461358.945</v>
      </c>
      <c r="S99" s="8" t="n">
        <f aca="false">R99/2</f>
        <v>-230679.4725</v>
      </c>
      <c r="U99" s="8" t="n">
        <f aca="false">-226244+42.46*H99</f>
        <v>-163190.9</v>
      </c>
      <c r="V99" s="8" t="n">
        <f aca="false">(-0.0562*(H99^2))+(374.59*H99)-846564</f>
        <v>-414231.495</v>
      </c>
      <c r="W99" s="8" t="n">
        <f aca="false">V99/2</f>
        <v>-207115.7475</v>
      </c>
      <c r="X99" s="8" t="n">
        <f aca="false">W99-U99</f>
        <v>-43924.8475000001</v>
      </c>
      <c r="Y99" s="8" t="n">
        <v>510801.550376974</v>
      </c>
      <c r="Z99" s="8" t="n">
        <f aca="false">-8E-020*H99^6+2E-015*H99^5-0.00000000001*H99^4+0.00000006*H99^3-0.0001*H99^2+0.1593*H99^1+165.05*H99</f>
        <v>245276.72861209</v>
      </c>
      <c r="AA99" s="8" t="n">
        <f aca="false">(4*H99*(-18+25/2000*H99)*(1-LN(H99/1895))-H99*-9.16-0.25*Z99)</f>
        <v>-43560.7218165654</v>
      </c>
      <c r="AB99" s="8" t="n">
        <f aca="false">(8*H99*(-1+8/2000*H99)*(1-LN(H99/1895))-H99*-9.16-0.25*Z99)</f>
        <v>25278.795845549</v>
      </c>
      <c r="AC99" s="8" t="n">
        <f aca="false">(8*$H99*(31.15-15.53/2000*$H99)*(1-LN($H99/1895))-$H99*-9.16-0.25*$Z99)</f>
        <v>242181.089116112</v>
      </c>
      <c r="AE99" s="8" t="n">
        <f aca="false">AP99-$AN99</f>
        <v>-1.25740986292768</v>
      </c>
      <c r="AF99" s="8" t="n">
        <f aca="false">AQ99-$AN99</f>
        <v>4.66573224390072</v>
      </c>
      <c r="AG99" s="8" t="n">
        <f aca="false">AR99-$AN99</f>
        <v>22.2339485477914</v>
      </c>
      <c r="AI99" s="8" t="n">
        <f aca="false">AT99-$AN99</f>
        <v>-3.4173594252739</v>
      </c>
      <c r="AJ99" s="8" t="n">
        <f aca="false">AU99-$AN99</f>
        <v>-0.271558187940596</v>
      </c>
      <c r="AK99" s="8" t="n">
        <f aca="false">AV99-$AN99</f>
        <v>-16.0658614855151</v>
      </c>
      <c r="AL99" s="8" t="n">
        <f aca="false">AW99-$AN99</f>
        <v>-0.939485464864352</v>
      </c>
      <c r="AP99" s="8" t="n">
        <f aca="false">1/8.314/$H99*(0.375*68629+0.5*4601)+$AA99/8.314/$H99+LN(1)</f>
        <v>-1.25740986292768</v>
      </c>
      <c r="AQ99" s="8" t="n">
        <f aca="false">1/8.314/$H99*(0.4375*68629+0.5*4601)+$AB99/8.314/$H99+LN(1)</f>
        <v>4.66573224390072</v>
      </c>
      <c r="AR99" s="8" t="n">
        <f aca="false">1/8.314/$H99*(0.4375*68629+0.5*4601)+$AC99/8.314/$H99+LN(1)</f>
        <v>22.2339485477914</v>
      </c>
      <c r="AT99" s="8" t="n">
        <f aca="false">1/8.314/$H99*(0.4375*68629+0.5*4601)+$J99/8.314/$H99+LN(1)</f>
        <v>-3.4173594252739</v>
      </c>
      <c r="AU99" s="8" t="n">
        <f aca="false">1/8.314/$H99*(0.4375*68629+0.5*4601)+$B99/8.314/$H99+LN(1)</f>
        <v>-0.271558187940596</v>
      </c>
      <c r="AV99" s="8" t="n">
        <f aca="false">1/8.314/$H99*(0.4375*68629+0.5*4601)+$S99/8.314/$H99+LN(1)</f>
        <v>-16.0658614855151</v>
      </c>
      <c r="AW99" s="8" t="n">
        <f aca="false">1/8.314/$H99*(0.4375*68629+0.5*4601)+$X99/8.314/$H99+LN(1)</f>
        <v>-0.939485464864352</v>
      </c>
    </row>
    <row r="100" customFormat="false" ht="13.8" hidden="false" customHeight="false" outlineLevel="0" collapsed="false">
      <c r="B100" s="8" t="n">
        <f aca="false">$A$2 + $A$3*H100 +$A$4*H100*LN(H100) + $A$5*H100^2 + $A$6*H100^-1 + $A$7*H100^0.5</f>
        <v>-35363.919690568</v>
      </c>
      <c r="F100" s="8" t="n">
        <f aca="false">$D$2+$D$3/H100-(($D$4/(8.314*LN(10)))*(1-($D$5/H100)-LN(H100/$D$5)))</f>
        <v>2.6111074917044</v>
      </c>
      <c r="G100" s="8" t="n">
        <f aca="false">8.314*LN(10)*F100*H100</f>
        <v>74479.4958260397</v>
      </c>
      <c r="H100" s="15" t="n">
        <v>1490</v>
      </c>
      <c r="J100" s="17" t="n">
        <f aca="false">-G100</f>
        <v>-74479.4958260397</v>
      </c>
      <c r="O100" s="8" t="n">
        <f aca="false">-115997 + 27.036*H100 + 3.124*H100*LN(H100)</f>
        <v>-41703.2099054724</v>
      </c>
      <c r="P100" s="8" t="n">
        <f aca="false">(-0.0562*(H100^2)) + (128.59*H100)-38275</f>
        <v>28554.48</v>
      </c>
      <c r="Q100" s="8" t="n">
        <f aca="false">-998615+342.43*H100</f>
        <v>-488394.3</v>
      </c>
      <c r="R100" s="8" t="n">
        <f aca="false">Q100+P100</f>
        <v>-459839.82</v>
      </c>
      <c r="S100" s="8" t="n">
        <f aca="false">R100/2</f>
        <v>-229919.91</v>
      </c>
      <c r="U100" s="8" t="n">
        <f aca="false">-226244+42.46*H100</f>
        <v>-162978.6</v>
      </c>
      <c r="V100" s="8" t="n">
        <f aca="false">(-0.0562*(H100^2))+(374.59*H100)-846564</f>
        <v>-413194.52</v>
      </c>
      <c r="W100" s="8" t="n">
        <f aca="false">V100/2</f>
        <v>-206597.26</v>
      </c>
      <c r="X100" s="8" t="n">
        <f aca="false">W100-U100</f>
        <v>-43618.66</v>
      </c>
      <c r="Y100" s="8" t="n">
        <v>512876.773615693</v>
      </c>
      <c r="Z100" s="8" t="n">
        <f aca="false">-8E-020*H100^6+2E-015*H100^5-0.00000000001*H100^4+0.00000006*H100^3-0.0001*H100^2+0.1593*H100^1+165.05*H100</f>
        <v>246102.848052923</v>
      </c>
      <c r="AA100" s="8" t="n">
        <f aca="false">(4*H100*(-18+25/2000*H100)*(1-LN(H100/1895))-H100*-9.16-0.25*Z100)</f>
        <v>-43256.6628865313</v>
      </c>
      <c r="AB100" s="8" t="n">
        <f aca="false">(8*H100*(-1+8/2000*H100)*(1-LN(H100/1895))-H100*-9.16-0.25*Z100)</f>
        <v>25461.6309257422</v>
      </c>
      <c r="AC100" s="8" t="n">
        <f aca="false">(8*$H100*(31.15-15.53/2000*$H100)*(1-LN($H100/1895))-$H100*-9.16-0.25*$Z100)</f>
        <v>241636.297580828</v>
      </c>
      <c r="AE100" s="8" t="n">
        <f aca="false">AP100-$AN100</f>
        <v>-1.22864545502866</v>
      </c>
      <c r="AF100" s="8" t="n">
        <f aca="false">AQ100-$AN100</f>
        <v>4.66483463856891</v>
      </c>
      <c r="AG100" s="8" t="n">
        <f aca="false">AR100-$AN100</f>
        <v>22.1153601252216</v>
      </c>
      <c r="AI100" s="8" t="n">
        <f aca="false">AT100-$AN100</f>
        <v>-3.40283215390227</v>
      </c>
      <c r="AJ100" s="8" t="n">
        <f aca="false">AU100-$AN100</f>
        <v>-0.245258841363076</v>
      </c>
      <c r="AK100" s="8" t="n">
        <f aca="false">AV100-$AN100</f>
        <v>-15.9506341288972</v>
      </c>
      <c r="AL100" s="8" t="n">
        <f aca="false">AW100-$AN100</f>
        <v>-0.911616090269022</v>
      </c>
      <c r="AP100" s="8" t="n">
        <f aca="false">1/8.314/$H100*(0.375*68629+0.5*4601)+$AA100/8.314/$H100+LN(1)</f>
        <v>-1.22864545502866</v>
      </c>
      <c r="AQ100" s="8" t="n">
        <f aca="false">1/8.314/$H100*(0.4375*68629+0.5*4601)+$AB100/8.314/$H100+LN(1)</f>
        <v>4.66483463856891</v>
      </c>
      <c r="AR100" s="8" t="n">
        <f aca="false">1/8.314/$H100*(0.4375*68629+0.5*4601)+$AC100/8.314/$H100+LN(1)</f>
        <v>22.1153601252216</v>
      </c>
      <c r="AT100" s="8" t="n">
        <f aca="false">1/8.314/$H100*(0.4375*68629+0.5*4601)+$J100/8.314/$H100+LN(1)</f>
        <v>-3.40283215390227</v>
      </c>
      <c r="AU100" s="8" t="n">
        <f aca="false">1/8.314/$H100*(0.4375*68629+0.5*4601)+$B100/8.314/$H100+LN(1)</f>
        <v>-0.245258841363076</v>
      </c>
      <c r="AV100" s="8" t="n">
        <f aca="false">1/8.314/$H100*(0.4375*68629+0.5*4601)+$S100/8.314/$H100+LN(1)</f>
        <v>-15.9506341288972</v>
      </c>
      <c r="AW100" s="8" t="n">
        <f aca="false">1/8.314/$H100*(0.4375*68629+0.5*4601)+$X100/8.314/$H100+LN(1)</f>
        <v>-0.911616090269022</v>
      </c>
    </row>
    <row r="101" customFormat="false" ht="13.8" hidden="false" customHeight="false" outlineLevel="0" collapsed="false">
      <c r="B101" s="8" t="n">
        <f aca="false">$A$2 + $A$3*H101 +$A$4*H101*LN(H101) + $A$5*H101^2 + $A$6*H101^-1 + $A$7*H101^0.5</f>
        <v>-35050.2791780327</v>
      </c>
      <c r="F101" s="8" t="n">
        <f aca="false">$D$2+$D$3/H101-(($D$4/(8.314*LN(10)))*(1-($D$5/H101)-LN(H101/$D$5)))</f>
        <v>2.60106985074837</v>
      </c>
      <c r="G101" s="8" t="n">
        <f aca="false">8.314*LN(10)*F101*H101</f>
        <v>74442.1515403676</v>
      </c>
      <c r="H101" s="15" t="n">
        <v>1495</v>
      </c>
      <c r="J101" s="17" t="n">
        <f aca="false">-G101</f>
        <v>-74442.1515403676</v>
      </c>
      <c r="O101" s="8" t="n">
        <f aca="false">-115997 + 27.036*H101 + 3.124*H101*LN(H101)</f>
        <v>-41438.2557062336</v>
      </c>
      <c r="P101" s="8" t="n">
        <f aca="false">(-0.0562*(H101^2)) + (128.59*H101)-38275</f>
        <v>28358.645</v>
      </c>
      <c r="Q101" s="8" t="n">
        <f aca="false">-998615+342.43*H101</f>
        <v>-486682.15</v>
      </c>
      <c r="R101" s="8" t="n">
        <f aca="false">Q101+P101</f>
        <v>-458323.505</v>
      </c>
      <c r="S101" s="8" t="n">
        <f aca="false">R101/2</f>
        <v>-229161.7525</v>
      </c>
      <c r="U101" s="8" t="n">
        <f aca="false">-226244+42.46*H101</f>
        <v>-162766.3</v>
      </c>
      <c r="V101" s="8" t="n">
        <f aca="false">(-0.0562*(H101^2))+(374.59*H101)-846564</f>
        <v>-412160.355</v>
      </c>
      <c r="W101" s="8" t="n">
        <f aca="false">V101/2</f>
        <v>-206080.1775</v>
      </c>
      <c r="X101" s="8" t="n">
        <f aca="false">W101-U101</f>
        <v>-43313.8775000001</v>
      </c>
      <c r="Y101" s="8" t="n">
        <v>514951.996854413</v>
      </c>
      <c r="Z101" s="8" t="n">
        <f aca="false">-8E-020*H101^6+2E-015*H101^5-0.00000000001*H101^4+0.00000006*H101^3-0.0001*H101^2+0.1593*H101^1+165.05*H101</f>
        <v>246928.972255676</v>
      </c>
      <c r="AA101" s="8" t="n">
        <f aca="false">(4*H101*(-18+25/2000*H101)*(1-LN(H101/1895))-H101*-9.16-0.25*Z101)</f>
        <v>-42952.0459818763</v>
      </c>
      <c r="AB101" s="8" t="n">
        <f aca="false">(8*H101*(-1+8/2000*H101)*(1-LN(H101/1895))-H101*-9.16-0.25*Z101)</f>
        <v>25644.1837537463</v>
      </c>
      <c r="AC101" s="8" t="n">
        <f aca="false">(8*$H101*(31.15-15.53/2000*$H101)*(1-LN($H101/1895))-$H101*-9.16-0.25*$Z101)</f>
        <v>241088.129821164</v>
      </c>
      <c r="AE101" s="8" t="n">
        <f aca="false">AP101-$AN101</f>
        <v>-1.20002855978724</v>
      </c>
      <c r="AF101" s="8" t="n">
        <f aca="false">AQ101-$AN101</f>
        <v>4.66392032890859</v>
      </c>
      <c r="AG101" s="8" t="n">
        <f aca="false">AR101-$AN101</f>
        <v>21.9972933047746</v>
      </c>
      <c r="AI101" s="8" t="n">
        <f aca="false">AT101-$AN101</f>
        <v>-3.38844693926975</v>
      </c>
      <c r="AJ101" s="8" t="n">
        <f aca="false">AU101-$AN101</f>
        <v>-0.219204877297889</v>
      </c>
      <c r="AK101" s="8" t="n">
        <f aca="false">AV101-$AN101</f>
        <v>-15.8362905619968</v>
      </c>
      <c r="AL101" s="8" t="n">
        <f aca="false">AW101-$AN101</f>
        <v>-0.884046171063363</v>
      </c>
      <c r="AP101" s="8" t="n">
        <f aca="false">1/8.314/$H101*(0.375*68629+0.5*4601)+$AA101/8.314/$H101+LN(1)</f>
        <v>-1.20002855978724</v>
      </c>
      <c r="AQ101" s="8" t="n">
        <f aca="false">1/8.314/$H101*(0.4375*68629+0.5*4601)+$AB101/8.314/$H101+LN(1)</f>
        <v>4.66392032890859</v>
      </c>
      <c r="AR101" s="8" t="n">
        <f aca="false">1/8.314/$H101*(0.4375*68629+0.5*4601)+$AC101/8.314/$H101+LN(1)</f>
        <v>21.9972933047746</v>
      </c>
      <c r="AT101" s="8" t="n">
        <f aca="false">1/8.314/$H101*(0.4375*68629+0.5*4601)+$J101/8.314/$H101+LN(1)</f>
        <v>-3.38844693926975</v>
      </c>
      <c r="AU101" s="8" t="n">
        <f aca="false">1/8.314/$H101*(0.4375*68629+0.5*4601)+$B101/8.314/$H101+LN(1)</f>
        <v>-0.219204877297889</v>
      </c>
      <c r="AV101" s="8" t="n">
        <f aca="false">1/8.314/$H101*(0.4375*68629+0.5*4601)+$S101/8.314/$H101+LN(1)</f>
        <v>-15.8362905619968</v>
      </c>
      <c r="AW101" s="8" t="n">
        <f aca="false">1/8.314/$H101*(0.4375*68629+0.5*4601)+$X101/8.314/$H101+LN(1)</f>
        <v>-0.884046171063363</v>
      </c>
    </row>
    <row r="102" customFormat="false" ht="13.8" hidden="false" customHeight="false" outlineLevel="0" collapsed="false">
      <c r="B102" s="8" t="n">
        <f aca="false">$A$2 + $A$3*H102 +$A$4*H102*LN(H102) + $A$5*H102^2 + $A$6*H102^-1 + $A$7*H102^0.5</f>
        <v>-34737.4984787661</v>
      </c>
      <c r="F102" s="8" t="n">
        <f aca="false">$D$2+$D$3/H102-(($D$4/(8.314*LN(10)))*(1-($D$5/H102)-LN(H102/$D$5)))</f>
        <v>2.59111849047281</v>
      </c>
      <c r="G102" s="8" t="n">
        <f aca="false">8.314*LN(10)*F102*H102</f>
        <v>74405.363275799</v>
      </c>
      <c r="H102" s="15" t="n">
        <v>1500</v>
      </c>
      <c r="J102" s="17" t="n">
        <f aca="false">-G102</f>
        <v>-74405.363275799</v>
      </c>
      <c r="O102" s="8" t="n">
        <f aca="false">-115997 + 27.036*H102 + 3.124*H102*LN(H102)</f>
        <v>-41173.2492660949</v>
      </c>
      <c r="P102" s="8" t="n">
        <f aca="false">(-0.0562*(H102^2)) + (128.59*H102)-38275</f>
        <v>28160</v>
      </c>
      <c r="Q102" s="8" t="n">
        <f aca="false">-998615+342.43*H102</f>
        <v>-484970</v>
      </c>
      <c r="R102" s="8" t="n">
        <f aca="false">Q102+P102</f>
        <v>-456810</v>
      </c>
      <c r="S102" s="8" t="n">
        <f aca="false">R102/2</f>
        <v>-228405</v>
      </c>
      <c r="U102" s="8" t="n">
        <f aca="false">-226244+42.46*H102</f>
        <v>-162554</v>
      </c>
      <c r="V102" s="8" t="n">
        <f aca="false">(-0.0562*(H102^2))+(374.59*H102)-846564</f>
        <v>-411129</v>
      </c>
      <c r="W102" s="8" t="n">
        <f aca="false">V102/2</f>
        <v>-205564.5</v>
      </c>
      <c r="X102" s="8" t="n">
        <f aca="false">W102-U102</f>
        <v>-43010.5</v>
      </c>
      <c r="Y102" s="8" t="n">
        <v>517027.220093133</v>
      </c>
      <c r="Z102" s="8" t="n">
        <f aca="false">-8E-020*H102^6+2E-015*H102^5-0.00000000001*H102^4+0.00000006*H102^3-0.0001*H102^2+0.1593*H102^1+165.05*H102</f>
        <v>247755.10125</v>
      </c>
      <c r="AA102" s="8" t="n">
        <f aca="false">(4*H102*(-18+25/2000*H102)*(1-LN(H102/1895))-H102*-9.16-0.25*Z102)</f>
        <v>-42646.883525582</v>
      </c>
      <c r="AB102" s="8" t="n">
        <f aca="false">(8*H102*(-1+8/2000*H102)*(1-LN(H102/1895))-H102*-9.16-0.25*Z102)</f>
        <v>25826.4485130735</v>
      </c>
      <c r="AC102" s="8" t="n">
        <f aca="false">(8*$H102*(31.15-15.53/2000*$H102)*(1-LN($H102/1895))-$H102*-9.16-0.25*$Z102)</f>
        <v>240536.61021915</v>
      </c>
      <c r="AE102" s="8" t="n">
        <f aca="false">AP102-$AN102</f>
        <v>-1.17155869822644</v>
      </c>
      <c r="AF102" s="8" t="n">
        <f aca="false">AQ102-$AN102</f>
        <v>4.66298901556199</v>
      </c>
      <c r="AG102" s="8" t="n">
        <f aca="false">AR102-$AN102</f>
        <v>21.8797448255272</v>
      </c>
      <c r="AI102" s="8" t="n">
        <f aca="false">AT102-$AN102</f>
        <v>-3.37420221119389</v>
      </c>
      <c r="AJ102" s="8" t="n">
        <f aca="false">AU102-$AN102</f>
        <v>-0.193393551340398</v>
      </c>
      <c r="AK102" s="8" t="n">
        <f aca="false">AV102-$AN102</f>
        <v>-15.7228219469169</v>
      </c>
      <c r="AL102" s="8" t="n">
        <f aca="false">AW102-$AN102</f>
        <v>-0.856772712693449</v>
      </c>
      <c r="AP102" s="8" t="n">
        <f aca="false">1/8.314/$H102*(0.375*68629+0.5*4601)+$AA102/8.314/$H102+LN(1)</f>
        <v>-1.17155869822644</v>
      </c>
      <c r="AQ102" s="8" t="n">
        <f aca="false">1/8.314/$H102*(0.4375*68629+0.5*4601)+$AB102/8.314/$H102+LN(1)</f>
        <v>4.66298901556199</v>
      </c>
      <c r="AR102" s="8" t="n">
        <f aca="false">1/8.314/$H102*(0.4375*68629+0.5*4601)+$AC102/8.314/$H102+LN(1)</f>
        <v>21.8797448255272</v>
      </c>
      <c r="AT102" s="8" t="n">
        <f aca="false">1/8.314/$H102*(0.4375*68629+0.5*4601)+$J102/8.314/$H102+LN(1)</f>
        <v>-3.37420221119389</v>
      </c>
      <c r="AU102" s="8" t="n">
        <f aca="false">1/8.314/$H102*(0.4375*68629+0.5*4601)+$B102/8.314/$H102+LN(1)</f>
        <v>-0.193393551340398</v>
      </c>
      <c r="AV102" s="8" t="n">
        <f aca="false">1/8.314/$H102*(0.4375*68629+0.5*4601)+$S102/8.314/$H102+LN(1)</f>
        <v>-15.7228219469169</v>
      </c>
      <c r="AW102" s="8" t="n">
        <f aca="false">1/8.314/$H102*(0.4375*68629+0.5*4601)+$X102/8.314/$H102+LN(1)</f>
        <v>-0.856772712693449</v>
      </c>
    </row>
    <row r="103" customFormat="false" ht="13.8" hidden="false" customHeight="false" outlineLevel="0" collapsed="false">
      <c r="B103" s="8" t="n">
        <f aca="false">$A$2 + $A$3*H103 +$A$4*H103*LN(H103) + $A$5*H103^2 + $A$6*H103^-1 + $A$7*H103^0.5</f>
        <v>-34425.5739934896</v>
      </c>
      <c r="F103" s="8" t="n">
        <f aca="false">$D$2+$D$3/H103-(($D$4/(8.314*LN(10)))*(1-($D$5/H103)-LN(H103/$D$5)))</f>
        <v>2.58125248660799</v>
      </c>
      <c r="G103" s="8" t="n">
        <f aca="false">8.314*LN(10)*F103*H103</f>
        <v>74369.1291789233</v>
      </c>
      <c r="H103" s="15" t="n">
        <v>1505</v>
      </c>
      <c r="J103" s="17" t="n">
        <f aca="false">-G103</f>
        <v>-74369.1291789233</v>
      </c>
      <c r="O103" s="8" t="n">
        <f aca="false">-115997 + 27.036*H103 + 3.124*H103*LN(H103)</f>
        <v>-40908.190759193</v>
      </c>
      <c r="P103" s="8" t="n">
        <f aca="false">(-0.0562*(H103^2)) + (128.59*H103)-38275</f>
        <v>27958.545</v>
      </c>
      <c r="Q103" s="8" t="n">
        <f aca="false">-998615+342.43*H103</f>
        <v>-483257.85</v>
      </c>
      <c r="R103" s="8" t="n">
        <f aca="false">Q103+P103</f>
        <v>-455299.305</v>
      </c>
      <c r="S103" s="8" t="n">
        <f aca="false">R103/2</f>
        <v>-227649.6525</v>
      </c>
      <c r="U103" s="8" t="n">
        <f aca="false">-226244+42.46*H103</f>
        <v>-162341.7</v>
      </c>
      <c r="V103" s="8" t="n">
        <f aca="false">(-0.0562*(H103^2))+(374.59*H103)-846564</f>
        <v>-410100.455</v>
      </c>
      <c r="W103" s="8" t="n">
        <f aca="false">V103/2</f>
        <v>-205050.2275</v>
      </c>
      <c r="X103" s="8" t="n">
        <f aca="false">W103-U103</f>
        <v>-42708.5275</v>
      </c>
      <c r="Y103" s="8" t="n">
        <v>519129.366793494</v>
      </c>
      <c r="Z103" s="8" t="n">
        <f aca="false">-8E-020*H103^6+2E-015*H103^5-0.00000000001*H103^4+0.00000006*H103^3-0.0001*H103^2+0.1593*H103^1+165.05*H103</f>
        <v>248581.235065576</v>
      </c>
      <c r="AA103" s="8" t="n">
        <f aca="false">(4*H103*(-18+25/2000*H103)*(1-LN(H103/1895))-H103*-9.16-0.25*Z103)</f>
        <v>-42341.1878857375</v>
      </c>
      <c r="AB103" s="8" t="n">
        <f aca="false">(8*H103*(-1+8/2000*H103)*(1-LN(H103/1895))-H103*-9.16-0.25*Z103)</f>
        <v>26008.4194081179</v>
      </c>
      <c r="AC103" s="8" t="n">
        <f aca="false">(8*$H103*(31.15-15.53/2000*$H103)*(1-LN($H103/1895))-$H103*-9.16-0.25*$Z103)</f>
        <v>239981.763028834</v>
      </c>
      <c r="AE103" s="8" t="n">
        <f aca="false">AP103-$AN103</f>
        <v>-1.14323539334745</v>
      </c>
      <c r="AF103" s="8" t="n">
        <f aca="false">AQ103-$AN103</f>
        <v>4.66204040481835</v>
      </c>
      <c r="AG103" s="8" t="n">
        <f aca="false">AR103-$AN103</f>
        <v>21.7627114596629</v>
      </c>
      <c r="AI103" s="8" t="n">
        <f aca="false">AT103-$AN103</f>
        <v>-3.36009642135255</v>
      </c>
      <c r="AJ103" s="8" t="n">
        <f aca="false">AU103-$AN103</f>
        <v>-0.167822157517568</v>
      </c>
      <c r="AK103" s="8" t="n">
        <f aca="false">AV103-$AN103</f>
        <v>-15.6102195632072</v>
      </c>
      <c r="AL103" s="8" t="n">
        <f aca="false">AW103-$AN103</f>
        <v>-0.829792760400141</v>
      </c>
      <c r="AP103" s="8" t="n">
        <f aca="false">1/8.314/$H103*(0.375*68629+0.5*4601)+$AA103/8.314/$H103+LN(1)</f>
        <v>-1.14323539334745</v>
      </c>
      <c r="AQ103" s="8" t="n">
        <f aca="false">1/8.314/$H103*(0.4375*68629+0.5*4601)+$AB103/8.314/$H103+LN(1)</f>
        <v>4.66204040481835</v>
      </c>
      <c r="AR103" s="8" t="n">
        <f aca="false">1/8.314/$H103*(0.4375*68629+0.5*4601)+$AC103/8.314/$H103+LN(1)</f>
        <v>21.7627114596629</v>
      </c>
      <c r="AT103" s="8" t="n">
        <f aca="false">1/8.314/$H103*(0.4375*68629+0.5*4601)+$J103/8.314/$H103+LN(1)</f>
        <v>-3.36009642135255</v>
      </c>
      <c r="AU103" s="8" t="n">
        <f aca="false">1/8.314/$H103*(0.4375*68629+0.5*4601)+$B103/8.314/$H103+LN(1)</f>
        <v>-0.167822157517568</v>
      </c>
      <c r="AV103" s="8" t="n">
        <f aca="false">1/8.314/$H103*(0.4375*68629+0.5*4601)+$S103/8.314/$H103+LN(1)</f>
        <v>-15.6102195632072</v>
      </c>
      <c r="AW103" s="8" t="n">
        <f aca="false">1/8.314/$H103*(0.4375*68629+0.5*4601)+$X103/8.314/$H103+LN(1)</f>
        <v>-0.829792760400141</v>
      </c>
    </row>
    <row r="104" customFormat="false" ht="13.8" hidden="false" customHeight="false" outlineLevel="0" collapsed="false">
      <c r="B104" s="8" t="n">
        <f aca="false">$A$2 + $A$3*H104 +$A$4*H104*LN(H104) + $A$5*H104^2 + $A$6*H104^-1 + $A$7*H104^0.5</f>
        <v>-34114.502147262</v>
      </c>
      <c r="F104" s="8" t="n">
        <f aca="false">$D$2+$D$3/H104-(($D$4/(8.314*LN(10)))*(1-($D$5/H104)-LN(H104/$D$5)))</f>
        <v>2.57147092755219</v>
      </c>
      <c r="G104" s="8" t="n">
        <f aca="false">8.314*LN(10)*F104*H104</f>
        <v>74333.447408645</v>
      </c>
      <c r="H104" s="15" t="n">
        <v>1510</v>
      </c>
      <c r="J104" s="17" t="n">
        <f aca="false">-G104</f>
        <v>-74333.447408645</v>
      </c>
      <c r="O104" s="8" t="n">
        <f aca="false">-115997 + 27.036*H104 + 3.124*H104*LN(H104)</f>
        <v>-40643.0803585079</v>
      </c>
      <c r="P104" s="8" t="n">
        <f aca="false">(-0.0562*(H104^2)) + (128.59*H104)-38275</f>
        <v>27754.28</v>
      </c>
      <c r="Q104" s="8" t="n">
        <f aca="false">-998615+342.43*H104</f>
        <v>-481545.7</v>
      </c>
      <c r="R104" s="8" t="n">
        <f aca="false">Q104+P104</f>
        <v>-453791.42</v>
      </c>
      <c r="S104" s="8" t="n">
        <f aca="false">R104/2</f>
        <v>-226895.71</v>
      </c>
      <c r="U104" s="8" t="n">
        <f aca="false">-226244+42.46*H104</f>
        <v>-162129.4</v>
      </c>
      <c r="V104" s="8" t="n">
        <f aca="false">(-0.0562*(H104^2))+(374.59*H104)-846564</f>
        <v>-409074.72</v>
      </c>
      <c r="W104" s="8" t="n">
        <f aca="false">V104/2</f>
        <v>-204537.36</v>
      </c>
      <c r="X104" s="8" t="n">
        <f aca="false">W104-U104</f>
        <v>-42407.9600000001</v>
      </c>
      <c r="Y104" s="8" t="n">
        <v>521231.513493855</v>
      </c>
      <c r="Z104" s="8" t="n">
        <f aca="false">-8E-020*H104^6+2E-015*H104^5-0.00000000001*H104^4+0.00000006*H104^3-0.0001*H104^2+0.1593*H104^1+165.05*H104</f>
        <v>249407.373732123</v>
      </c>
      <c r="AA104" s="8" t="n">
        <f aca="false">(4*H104*(-18+25/2000*H104)*(1-LN(H104/1895))-H104*-9.16-0.25*Z104)</f>
        <v>-42034.9713759963</v>
      </c>
      <c r="AB104" s="8" t="n">
        <f aca="false">(8*H104*(-1+8/2000*H104)*(1-LN(H104/1895))-H104*-9.16-0.25*Z104)</f>
        <v>26190.0906640059</v>
      </c>
      <c r="AC104" s="8" t="n">
        <f aca="false">(8*$H104*(31.15-15.53/2000*$H104)*(1-LN($H104/1895))-$H104*-9.16-0.25*$Z104)</f>
        <v>239423.61237745</v>
      </c>
      <c r="AE104" s="8" t="n">
        <f aca="false">AP104-$AN104</f>
        <v>-1.11505817013322</v>
      </c>
      <c r="AF104" s="8" t="n">
        <f aca="false">AQ104-$AN104</f>
        <v>4.66107420850858</v>
      </c>
      <c r="AG104" s="8" t="n">
        <f aca="false">AR104-$AN104</f>
        <v>21.646190012016</v>
      </c>
      <c r="AI104" s="8" t="n">
        <f aca="false">AT104-$AN104</f>
        <v>-3.34612804291214</v>
      </c>
      <c r="AJ104" s="8" t="n">
        <f aca="false">AU104-$AN104</f>
        <v>-0.142488027635664</v>
      </c>
      <c r="AK104" s="8" t="n">
        <f aca="false">AV104-$AN104</f>
        <v>-15.4984748059206</v>
      </c>
      <c r="AL104" s="8" t="n">
        <f aca="false">AW104-$AN104</f>
        <v>-0.803103398560164</v>
      </c>
      <c r="AP104" s="8" t="n">
        <f aca="false">1/8.314/$H104*(0.375*68629+0.5*4601)+$AA104/8.314/$H104+LN(1)</f>
        <v>-1.11505817013322</v>
      </c>
      <c r="AQ104" s="8" t="n">
        <f aca="false">1/8.314/$H104*(0.4375*68629+0.5*4601)+$AB104/8.314/$H104+LN(1)</f>
        <v>4.66107420850858</v>
      </c>
      <c r="AR104" s="8" t="n">
        <f aca="false">1/8.314/$H104*(0.4375*68629+0.5*4601)+$AC104/8.314/$H104+LN(1)</f>
        <v>21.646190012016</v>
      </c>
      <c r="AT104" s="8" t="n">
        <f aca="false">1/8.314/$H104*(0.4375*68629+0.5*4601)+$J104/8.314/$H104+LN(1)</f>
        <v>-3.34612804291214</v>
      </c>
      <c r="AU104" s="8" t="n">
        <f aca="false">1/8.314/$H104*(0.4375*68629+0.5*4601)+$B104/8.314/$H104+LN(1)</f>
        <v>-0.142488027635664</v>
      </c>
      <c r="AV104" s="8" t="n">
        <f aca="false">1/8.314/$H104*(0.4375*68629+0.5*4601)+$S104/8.314/$H104+LN(1)</f>
        <v>-15.4984748059206</v>
      </c>
      <c r="AW104" s="8" t="n">
        <f aca="false">1/8.314/$H104*(0.4375*68629+0.5*4601)+$X104/8.314/$H104+LN(1)</f>
        <v>-0.803103398560164</v>
      </c>
    </row>
    <row r="105" customFormat="false" ht="13.8" hidden="false" customHeight="false" outlineLevel="0" collapsed="false">
      <c r="B105" s="8" t="n">
        <f aca="false">$A$2 + $A$3*H105 +$A$4*H105*LN(H105) + $A$5*H105^2 + $A$6*H105^-1 + $A$7*H105^0.5</f>
        <v>-33804.2793892786</v>
      </c>
      <c r="F105" s="8" t="n">
        <f aca="false">$D$2+$D$3/H105-(($D$4/(8.314*LN(10)))*(1-($D$5/H105)-LN(H105/$D$5)))</f>
        <v>2.56177291415846</v>
      </c>
      <c r="G105" s="8" t="n">
        <f aca="false">8.314*LN(10)*F105*H105</f>
        <v>74298.3161360614</v>
      </c>
      <c r="H105" s="15" t="n">
        <v>1515</v>
      </c>
      <c r="J105" s="17" t="n">
        <f aca="false">-G105</f>
        <v>-74298.3161360614</v>
      </c>
      <c r="O105" s="8" t="n">
        <f aca="false">-115997 + 27.036*H105 + 3.124*H105*LN(H105)</f>
        <v>-40377.9182358741</v>
      </c>
      <c r="P105" s="8" t="n">
        <f aca="false">(-0.0562*(H105^2)) + (128.59*H105)-38275</f>
        <v>27547.205</v>
      </c>
      <c r="Q105" s="8" t="n">
        <f aca="false">-998615+342.43*H105</f>
        <v>-479833.55</v>
      </c>
      <c r="R105" s="8" t="n">
        <f aca="false">Q105+P105</f>
        <v>-452286.345</v>
      </c>
      <c r="S105" s="8" t="n">
        <f aca="false">R105/2</f>
        <v>-226143.1725</v>
      </c>
      <c r="U105" s="8" t="n">
        <f aca="false">-226244+42.46*H105</f>
        <v>-161917.1</v>
      </c>
      <c r="V105" s="8" t="n">
        <f aca="false">(-0.0562*(H105^2))+(374.59*H105)-846564</f>
        <v>-408051.795</v>
      </c>
      <c r="W105" s="8" t="n">
        <f aca="false">V105/2</f>
        <v>-204025.8975</v>
      </c>
      <c r="X105" s="8" t="n">
        <f aca="false">W105-U105</f>
        <v>-42108.7975</v>
      </c>
      <c r="Y105" s="8" t="n">
        <v>523333.660194216</v>
      </c>
      <c r="Z105" s="8" t="n">
        <f aca="false">-8E-020*H105^6+2E-015*H105^5-0.00000000001*H105^4+0.00000006*H105^3-0.0001*H105^2+0.1593*H105^1+165.05*H105</f>
        <v>250233.517279392</v>
      </c>
      <c r="AA105" s="8" t="n">
        <f aca="false">(4*H105*(-18+25/2000*H105)*(1-LN(H105/1895))-H105*-9.16-0.25*Z105)</f>
        <v>-41728.2462560236</v>
      </c>
      <c r="AB105" s="8" t="n">
        <f aca="false">(8*H105*(-1+8/2000*H105)*(1-LN(H105/1895))-H105*-9.16-0.25*Z105)</f>
        <v>26371.4565264487</v>
      </c>
      <c r="AC105" s="8" t="n">
        <f aca="false">(8*$H105*(31.15-15.53/2000*$H105)*(1-LN($H105/1895))-$H105*-9.16-0.25*$Z105)</f>
        <v>238862.182266556</v>
      </c>
      <c r="AE105" s="8" t="n">
        <f aca="false">AP105-$AN105</f>
        <v>-1.08702655555134</v>
      </c>
      <c r="AF105" s="8" t="n">
        <f aca="false">AQ105-$AN105</f>
        <v>4.66009014390207</v>
      </c>
      <c r="AG105" s="8" t="n">
        <f aca="false">AR105-$AN105</f>
        <v>21.5301773196236</v>
      </c>
      <c r="AI105" s="8" t="n">
        <f aca="false">AT105-$AN105</f>
        <v>-3.33229557016329</v>
      </c>
      <c r="AJ105" s="8" t="n">
        <f aca="false">AU105-$AN105</f>
        <v>-0.117388530640877</v>
      </c>
      <c r="AK105" s="8" t="n">
        <f aca="false">AV105-$AN105</f>
        <v>-15.3875791837062</v>
      </c>
      <c r="AL105" s="8" t="n">
        <f aca="false">AW105-$AN105</f>
        <v>-0.776701750040291</v>
      </c>
      <c r="AP105" s="8" t="n">
        <f aca="false">1/8.314/$H105*(0.375*68629+0.5*4601)+$AA105/8.314/$H105+LN(1)</f>
        <v>-1.08702655555134</v>
      </c>
      <c r="AQ105" s="8" t="n">
        <f aca="false">1/8.314/$H105*(0.4375*68629+0.5*4601)+$AB105/8.314/$H105+LN(1)</f>
        <v>4.66009014390207</v>
      </c>
      <c r="AR105" s="8" t="n">
        <f aca="false">1/8.314/$H105*(0.4375*68629+0.5*4601)+$AC105/8.314/$H105+LN(1)</f>
        <v>21.5301773196236</v>
      </c>
      <c r="AT105" s="8" t="n">
        <f aca="false">1/8.314/$H105*(0.4375*68629+0.5*4601)+$J105/8.314/$H105+LN(1)</f>
        <v>-3.33229557016329</v>
      </c>
      <c r="AU105" s="8" t="n">
        <f aca="false">1/8.314/$H105*(0.4375*68629+0.5*4601)+$B105/8.314/$H105+LN(1)</f>
        <v>-0.117388530640877</v>
      </c>
      <c r="AV105" s="8" t="n">
        <f aca="false">1/8.314/$H105*(0.4375*68629+0.5*4601)+$S105/8.314/$H105+LN(1)</f>
        <v>-15.3875791837062</v>
      </c>
      <c r="AW105" s="8" t="n">
        <f aca="false">1/8.314/$H105*(0.4375*68629+0.5*4601)+$X105/8.314/$H105+LN(1)</f>
        <v>-0.776701750040291</v>
      </c>
    </row>
    <row r="106" customFormat="false" ht="13.8" hidden="false" customHeight="false" outlineLevel="0" collapsed="false">
      <c r="B106" s="8" t="n">
        <f aca="false">$A$2 + $A$3*H106 +$A$4*H106*LN(H106) + $A$5*H106^2 + $A$6*H106^-1 + $A$7*H106^0.5</f>
        <v>-33494.9021926735</v>
      </c>
      <c r="F106" s="8" t="n">
        <f aca="false">$D$2+$D$3/H106-(($D$4/(8.314*LN(10)))*(1-($D$5/H106)-LN(H106/$D$5)))</f>
        <v>2.55215755952555</v>
      </c>
      <c r="G106" s="8" t="n">
        <f aca="false">8.314*LN(10)*F106*H106</f>
        <v>74263.7335443419</v>
      </c>
      <c r="H106" s="15" t="n">
        <v>1520</v>
      </c>
      <c r="J106" s="17" t="n">
        <f aca="false">-G106</f>
        <v>-74263.7335443419</v>
      </c>
      <c r="O106" s="8" t="n">
        <f aca="false">-115997 + 27.036*H106 + 3.124*H106*LN(H106)</f>
        <v>-40112.7045619915</v>
      </c>
      <c r="P106" s="8" t="n">
        <f aca="false">(-0.0562*(H106^2)) + (128.59*H106)-38275</f>
        <v>27337.32</v>
      </c>
      <c r="Q106" s="8" t="n">
        <f aca="false">-998615+342.43*H106</f>
        <v>-478121.4</v>
      </c>
      <c r="R106" s="8" t="n">
        <f aca="false">Q106+P106</f>
        <v>-450784.08</v>
      </c>
      <c r="S106" s="8" t="n">
        <f aca="false">R106/2</f>
        <v>-225392.04</v>
      </c>
      <c r="U106" s="8" t="n">
        <f aca="false">-226244+42.46*H106</f>
        <v>-161704.8</v>
      </c>
      <c r="V106" s="8" t="n">
        <f aca="false">(-0.0562*(H106^2))+(374.59*H106)-846564</f>
        <v>-407031.68</v>
      </c>
      <c r="W106" s="8" t="n">
        <f aca="false">V106/2</f>
        <v>-203515.84</v>
      </c>
      <c r="X106" s="8" t="n">
        <f aca="false">W106-U106</f>
        <v>-41811.04</v>
      </c>
      <c r="Y106" s="8" t="n">
        <v>525435.806894577</v>
      </c>
      <c r="Z106" s="8" t="n">
        <f aca="false">-8E-020*H106^6+2E-015*H106^5-0.00000000001*H106^4+0.00000006*H106^3-0.0001*H106^2+0.1593*H106^1+165.05*H106</f>
        <v>251059.665737172</v>
      </c>
      <c r="AA106" s="8" t="n">
        <f aca="false">(4*H106*(-18+25/2000*H106)*(1-LN(H106/1895))-H106*-9.16-0.25*Z106)</f>
        <v>-41421.0247319417</v>
      </c>
      <c r="AB106" s="8" t="n">
        <f aca="false">(8*H106*(-1+8/2000*H106)*(1-LN(H106/1895))-H106*-9.16-0.25*Z106)</f>
        <v>26552.5112615964</v>
      </c>
      <c r="AC106" s="8" t="n">
        <f aca="false">(8*$H106*(31.15-15.53/2000*$H106)*(1-LN($H106/1895))-$H106*-9.16-0.25*$Z106)</f>
        <v>238297.49657317</v>
      </c>
      <c r="AE106" s="8" t="n">
        <f aca="false">AP106-$AN106</f>
        <v>-1.05914007855659</v>
      </c>
      <c r="AF106" s="8" t="n">
        <f aca="false">AQ106-$AN106</f>
        <v>4.65908793360568</v>
      </c>
      <c r="AG106" s="8" t="n">
        <f aca="false">AR106-$AN106</f>
        <v>21.4146702512859</v>
      </c>
      <c r="AI106" s="8" t="n">
        <f aca="false">AT106-$AN106</f>
        <v>-3.31859751816387</v>
      </c>
      <c r="AJ106" s="8" t="n">
        <f aca="false">AU106-$AN106</f>
        <v>-0.0925210719928264</v>
      </c>
      <c r="AK106" s="8" t="n">
        <f aca="false">AV106-$AN106</f>
        <v>-15.2775243169416</v>
      </c>
      <c r="AL106" s="8" t="n">
        <f aca="false">AW106-$AN106</f>
        <v>-0.750584975564363</v>
      </c>
      <c r="AP106" s="8" t="n">
        <f aca="false">1/8.314/$H106*(0.375*68629+0.5*4601)+$AA106/8.314/$H106+LN(1)</f>
        <v>-1.05914007855659</v>
      </c>
      <c r="AQ106" s="8" t="n">
        <f aca="false">1/8.314/$H106*(0.4375*68629+0.5*4601)+$AB106/8.314/$H106+LN(1)</f>
        <v>4.65908793360568</v>
      </c>
      <c r="AR106" s="8" t="n">
        <f aca="false">1/8.314/$H106*(0.4375*68629+0.5*4601)+$AC106/8.314/$H106+LN(1)</f>
        <v>21.4146702512859</v>
      </c>
      <c r="AT106" s="8" t="n">
        <f aca="false">1/8.314/$H106*(0.4375*68629+0.5*4601)+$J106/8.314/$H106+LN(1)</f>
        <v>-3.31859751816387</v>
      </c>
      <c r="AU106" s="8" t="n">
        <f aca="false">1/8.314/$H106*(0.4375*68629+0.5*4601)+$B106/8.314/$H106+LN(1)</f>
        <v>-0.0925210719928264</v>
      </c>
      <c r="AV106" s="8" t="n">
        <f aca="false">1/8.314/$H106*(0.4375*68629+0.5*4601)+$S106/8.314/$H106+LN(1)</f>
        <v>-15.2775243169416</v>
      </c>
      <c r="AW106" s="8" t="n">
        <f aca="false">1/8.314/$H106*(0.4375*68629+0.5*4601)+$X106/8.314/$H106+LN(1)</f>
        <v>-0.750584975564363</v>
      </c>
    </row>
    <row r="107" customFormat="false" ht="13.8" hidden="false" customHeight="false" outlineLevel="0" collapsed="false">
      <c r="B107" s="8" t="n">
        <f aca="false">$A$2 + $A$3*H107 +$A$4*H107*LN(H107) + $A$5*H107^2 + $A$6*H107^-1 + $A$7*H107^0.5</f>
        <v>-33186.3670543227</v>
      </c>
      <c r="F107" s="8" t="n">
        <f aca="false">$D$2+$D$3/H107-(($D$4/(8.314*LN(10)))*(1-($D$5/H107)-LN(H107/$D$5)))</f>
        <v>2.54262398879319</v>
      </c>
      <c r="G107" s="8" t="n">
        <f aca="false">8.314*LN(10)*F107*H107</f>
        <v>74229.6978286086</v>
      </c>
      <c r="H107" s="15" t="n">
        <v>1525</v>
      </c>
      <c r="J107" s="17" t="n">
        <f aca="false">-G107</f>
        <v>-74229.6978286086</v>
      </c>
      <c r="O107" s="8" t="n">
        <f aca="false">-115997 + 27.036*H107 + 3.124*H107*LN(H107)</f>
        <v>-39847.4395064373</v>
      </c>
      <c r="P107" s="8" t="n">
        <f aca="false">(-0.0562*(H107^2)) + (128.59*H107)-38275</f>
        <v>27124.625</v>
      </c>
      <c r="Q107" s="8" t="n">
        <f aca="false">-998615+342.43*H107</f>
        <v>-476409.25</v>
      </c>
      <c r="R107" s="8" t="n">
        <f aca="false">Q107+P107</f>
        <v>-449284.625</v>
      </c>
      <c r="S107" s="8" t="n">
        <f aca="false">R107/2</f>
        <v>-224642.3125</v>
      </c>
      <c r="U107" s="8" t="n">
        <f aca="false">-226244+42.46*H107</f>
        <v>-161492.5</v>
      </c>
      <c r="V107" s="8" t="n">
        <f aca="false">(-0.0562*(H107^2))+(374.59*H107)-846564</f>
        <v>-406014.375</v>
      </c>
      <c r="W107" s="8" t="n">
        <f aca="false">V107/2</f>
        <v>-203007.1875</v>
      </c>
      <c r="X107" s="8" t="n">
        <f aca="false">W107-U107</f>
        <v>-41514.6875</v>
      </c>
      <c r="Y107" s="8" t="n">
        <v>527537.953594938</v>
      </c>
      <c r="Z107" s="8" t="n">
        <f aca="false">-8E-020*H107^6+2E-015*H107^5-0.00000000001*H107^4+0.00000006*H107^3-0.0001*H107^2+0.1593*H107^1+165.05*H107</f>
        <v>251885.819135286</v>
      </c>
      <c r="AA107" s="8" t="n">
        <f aca="false">(4*H107*(-18+25/2000*H107)*(1-LN(H107/1895))-H107*-9.16-0.25*Z107)</f>
        <v>-41113.3189567678</v>
      </c>
      <c r="AB107" s="8" t="n">
        <f aca="false">(8*H107*(-1+8/2000*H107)*(1-LN(H107/1895))-H107*-9.16-0.25*Z107)</f>
        <v>26733.2491558939</v>
      </c>
      <c r="AC107" s="8" t="n">
        <f aca="false">(8*$H107*(31.15-15.53/2000*$H107)*(1-LN($H107/1895))-$H107*-9.16-0.25*$Z107)</f>
        <v>237729.579050885</v>
      </c>
      <c r="AE107" s="8" t="n">
        <f aca="false">AP107-$AN107</f>
        <v>-1.03139827009294</v>
      </c>
      <c r="AF107" s="8" t="n">
        <f aca="false">AQ107-$AN107</f>
        <v>4.65806730546492</v>
      </c>
      <c r="AG107" s="8" t="n">
        <f aca="false">AR107-$AN107</f>
        <v>21.2996657071331</v>
      </c>
      <c r="AI107" s="8" t="n">
        <f aca="false">AT107-$AN107</f>
        <v>-3.30503242238915</v>
      </c>
      <c r="AJ107" s="8" t="n">
        <f aca="false">AU107-$AN107</f>
        <v>-0.0678830930504502</v>
      </c>
      <c r="AK107" s="8" t="n">
        <f aca="false">AV107-$AN107</f>
        <v>-15.1683019359011</v>
      </c>
      <c r="AL107" s="8" t="n">
        <f aca="false">AW107-$AN107</f>
        <v>-0.724750273092591</v>
      </c>
      <c r="AP107" s="8" t="n">
        <f aca="false">1/8.314/$H107*(0.375*68629+0.5*4601)+$AA107/8.314/$H107+LN(1)</f>
        <v>-1.03139827009294</v>
      </c>
      <c r="AQ107" s="8" t="n">
        <f aca="false">1/8.314/$H107*(0.4375*68629+0.5*4601)+$AB107/8.314/$H107+LN(1)</f>
        <v>4.65806730546492</v>
      </c>
      <c r="AR107" s="8" t="n">
        <f aca="false">1/8.314/$H107*(0.4375*68629+0.5*4601)+$AC107/8.314/$H107+LN(1)</f>
        <v>21.2996657071331</v>
      </c>
      <c r="AT107" s="8" t="n">
        <f aca="false">1/8.314/$H107*(0.4375*68629+0.5*4601)+$J107/8.314/$H107+LN(1)</f>
        <v>-3.30503242238915</v>
      </c>
      <c r="AU107" s="8" t="n">
        <f aca="false">1/8.314/$H107*(0.4375*68629+0.5*4601)+$B107/8.314/$H107+LN(1)</f>
        <v>-0.0678830930504502</v>
      </c>
      <c r="AV107" s="8" t="n">
        <f aca="false">1/8.314/$H107*(0.4375*68629+0.5*4601)+$S107/8.314/$H107+LN(1)</f>
        <v>-15.1683019359011</v>
      </c>
      <c r="AW107" s="8" t="n">
        <f aca="false">1/8.314/$H107*(0.4375*68629+0.5*4601)+$X107/8.314/$H107+LN(1)</f>
        <v>-0.724750273092591</v>
      </c>
    </row>
    <row r="108" customFormat="false" ht="13.8" hidden="false" customHeight="false" outlineLevel="0" collapsed="false">
      <c r="B108" s="8" t="n">
        <f aca="false">$A$2 + $A$3*H108 +$A$4*H108*LN(H108) + $A$5*H108^2 + $A$6*H108^-1 + $A$7*H108^0.5</f>
        <v>-32878.6704946489</v>
      </c>
      <c r="F108" s="8" t="n">
        <f aca="false">$D$2+$D$3/H108-(($D$4/(8.314*LN(10)))*(1-($D$5/H108)-LN(H108/$D$5)))</f>
        <v>2.53317133894122</v>
      </c>
      <c r="G108" s="8" t="n">
        <f aca="false">8.314*LN(10)*F108*H108</f>
        <v>74196.2071958192</v>
      </c>
      <c r="H108" s="15" t="n">
        <v>1530</v>
      </c>
      <c r="J108" s="17" t="n">
        <f aca="false">-G108</f>
        <v>-74196.2071958192</v>
      </c>
      <c r="O108" s="8" t="n">
        <f aca="false">-115997 + 27.036*H108 + 3.124*H108*LN(H108)</f>
        <v>-39582.1232376766</v>
      </c>
      <c r="P108" s="8" t="n">
        <f aca="false">(-0.0562*(H108^2)) + (128.59*H108)-38275</f>
        <v>26909.12</v>
      </c>
      <c r="Q108" s="8" t="n">
        <f aca="false">-998615+342.43*H108</f>
        <v>-474697.1</v>
      </c>
      <c r="R108" s="8" t="n">
        <f aca="false">Q108+P108</f>
        <v>-447787.98</v>
      </c>
      <c r="S108" s="8" t="n">
        <f aca="false">R108/2</f>
        <v>-223893.99</v>
      </c>
      <c r="U108" s="8" t="n">
        <f aca="false">-226244+42.46*H108</f>
        <v>-161280.2</v>
      </c>
      <c r="V108" s="8" t="n">
        <f aca="false">(-0.0562*(H108^2))+(374.59*H108)-846564</f>
        <v>-404999.88</v>
      </c>
      <c r="W108" s="8" t="n">
        <f aca="false">V108/2</f>
        <v>-202499.94</v>
      </c>
      <c r="X108" s="8" t="n">
        <f aca="false">W108-U108</f>
        <v>-41219.74</v>
      </c>
      <c r="Y108" s="8" t="n">
        <v>529640.100295298</v>
      </c>
      <c r="Z108" s="8" t="n">
        <f aca="false">-8E-020*H108^6+2E-015*H108^5-0.00000000001*H108^4+0.00000006*H108^3-0.0001*H108^2+0.1593*H108^1+165.05*H108</f>
        <v>252711.977503594</v>
      </c>
      <c r="AA108" s="8" t="n">
        <f aca="false">(4*H108*(-18+25/2000*H108)*(1-LN(H108/1895))-H108*-9.16-0.25*Z108)</f>
        <v>-40805.1410308481</v>
      </c>
      <c r="AB108" s="8" t="n">
        <f aca="false">(8*H108*(-1+8/2000*H108)*(1-LN(H108/1895))-H108*-9.16-0.25*Z108)</f>
        <v>26913.6645159377</v>
      </c>
      <c r="AC108" s="8" t="n">
        <f aca="false">(8*$H108*(31.15-15.53/2000*$H108)*(1-LN($H108/1895))-$H108*-9.16-0.25*$Z108)</f>
        <v>237158.453330973</v>
      </c>
      <c r="AE108" s="8" t="n">
        <f aca="false">AP108-$AN108</f>
        <v>-1.0038006630951</v>
      </c>
      <c r="AF108" s="8" t="n">
        <f aca="false">AQ108-$AN108</f>
        <v>4.65702799246705</v>
      </c>
      <c r="AG108" s="8" t="n">
        <f aca="false">AR108-$AN108</f>
        <v>21.1851606182007</v>
      </c>
      <c r="AI108" s="8" t="n">
        <f aca="false">AT108-$AN108</f>
        <v>-3.29159883838892</v>
      </c>
      <c r="AJ108" s="8" t="n">
        <f aca="false">AU108-$AN108</f>
        <v>-0.0434720704700706</v>
      </c>
      <c r="AK108" s="8" t="n">
        <f aca="false">AV108-$AN108</f>
        <v>-15.05990387896</v>
      </c>
      <c r="AL108" s="8" t="n">
        <f aca="false">AW108-$AN108</f>
        <v>-0.699194877213174</v>
      </c>
      <c r="AP108" s="8" t="n">
        <f aca="false">1/8.314/$H108*(0.375*68629+0.5*4601)+$AA108/8.314/$H108+LN(1)</f>
        <v>-1.0038006630951</v>
      </c>
      <c r="AQ108" s="8" t="n">
        <f aca="false">1/8.314/$H108*(0.4375*68629+0.5*4601)+$AB108/8.314/$H108+LN(1)</f>
        <v>4.65702799246705</v>
      </c>
      <c r="AR108" s="8" t="n">
        <f aca="false">1/8.314/$H108*(0.4375*68629+0.5*4601)+$AC108/8.314/$H108+LN(1)</f>
        <v>21.1851606182007</v>
      </c>
      <c r="AT108" s="8" t="n">
        <f aca="false">1/8.314/$H108*(0.4375*68629+0.5*4601)+$J108/8.314/$H108+LN(1)</f>
        <v>-3.29159883838892</v>
      </c>
      <c r="AU108" s="8" t="n">
        <f aca="false">1/8.314/$H108*(0.4375*68629+0.5*4601)+$B108/8.314/$H108+LN(1)</f>
        <v>-0.0434720704700706</v>
      </c>
      <c r="AV108" s="8" t="n">
        <f aca="false">1/8.314/$H108*(0.4375*68629+0.5*4601)+$S108/8.314/$H108+LN(1)</f>
        <v>-15.05990387896</v>
      </c>
      <c r="AW108" s="8" t="n">
        <f aca="false">1/8.314/$H108*(0.4375*68629+0.5*4601)+$X108/8.314/$H108+LN(1)</f>
        <v>-0.699194877213174</v>
      </c>
    </row>
    <row r="109" customFormat="false" ht="13.8" hidden="false" customHeight="false" outlineLevel="0" collapsed="false">
      <c r="B109" s="8" t="n">
        <f aca="false">$A$2 + $A$3*H109 +$A$4*H109*LN(H109) + $A$5*H109^2 + $A$6*H109^-1 + $A$7*H109^0.5</f>
        <v>-32571.8090574272</v>
      </c>
      <c r="F109" s="8" t="n">
        <f aca="false">$D$2+$D$3/H109-(($D$4/(8.314*LN(10)))*(1-($D$5/H109)-LN(H109/$D$5)))</f>
        <v>2.52379875859287</v>
      </c>
      <c r="G109" s="8" t="n">
        <f aca="false">8.314*LN(10)*F109*H109</f>
        <v>74163.2598646504</v>
      </c>
      <c r="H109" s="15" t="n">
        <v>1535</v>
      </c>
      <c r="J109" s="17" t="n">
        <f aca="false">-G109</f>
        <v>-74163.2598646504</v>
      </c>
      <c r="O109" s="8" t="n">
        <f aca="false">-115997 + 27.036*H109 + 3.124*H109*LN(H109)</f>
        <v>-39316.7559230735</v>
      </c>
      <c r="P109" s="8" t="n">
        <f aca="false">(-0.0562*(H109^2)) + (128.59*H109)-38275</f>
        <v>26690.805</v>
      </c>
      <c r="Q109" s="8" t="n">
        <f aca="false">-998615+342.43*H109</f>
        <v>-472984.95</v>
      </c>
      <c r="R109" s="8" t="n">
        <f aca="false">Q109+P109</f>
        <v>-446294.145</v>
      </c>
      <c r="S109" s="8" t="n">
        <f aca="false">R109/2</f>
        <v>-223147.0725</v>
      </c>
      <c r="U109" s="8" t="n">
        <f aca="false">-226244+42.46*H109</f>
        <v>-161067.9</v>
      </c>
      <c r="V109" s="8" t="n">
        <f aca="false">(-0.0562*(H109^2))+(374.59*H109)-846564</f>
        <v>-403988.195</v>
      </c>
      <c r="W109" s="8" t="n">
        <f aca="false">V109/2</f>
        <v>-201994.0975</v>
      </c>
      <c r="X109" s="8" t="n">
        <f aca="false">W109-U109</f>
        <v>-40926.1975</v>
      </c>
      <c r="Y109" s="8" t="n">
        <v>531742.246995659</v>
      </c>
      <c r="Z109" s="8" t="n">
        <f aca="false">-8E-020*H109^6+2E-015*H109^5-0.00000000001*H109^4+0.00000006*H109^3-0.0001*H109^2+0.1593*H109^1+165.05*H109</f>
        <v>253538.140871994</v>
      </c>
      <c r="AA109" s="8" t="n">
        <f aca="false">(4*H109*(-18+25/2000*H109)*(1-LN(H109/1895))-H109*-9.16-0.25*Z109)</f>
        <v>-40496.5030022864</v>
      </c>
      <c r="AB109" s="8" t="n">
        <f aca="false">(8*H109*(-1+8/2000*H109)*(1-LN(H109/1895))-H109*-9.16-0.25*Z109)</f>
        <v>27093.7516683345</v>
      </c>
      <c r="AC109" s="8" t="n">
        <f aca="false">(8*$H109*(31.15-15.53/2000*$H109)*(1-LN($H109/1895))-$H109*-9.16-0.25*$Z109)</f>
        <v>236584.142923475</v>
      </c>
      <c r="AE109" s="8" t="n">
        <f aca="false">AP109-$AN109</f>
        <v>-0.976346792489761</v>
      </c>
      <c r="AF109" s="8" t="n">
        <f aca="false">AQ109-$AN109</f>
        <v>4.65596973264628</v>
      </c>
      <c r="AG109" s="8" t="n">
        <f aca="false">AR109-$AN109</f>
        <v>21.0711519460112</v>
      </c>
      <c r="AI109" s="8" t="n">
        <f aca="false">AT109-$AN109</f>
        <v>-3.27829534145148</v>
      </c>
      <c r="AJ109" s="8" t="n">
        <f aca="false">AU109-$AN109</f>
        <v>-0.0192855156152922</v>
      </c>
      <c r="AK109" s="8" t="n">
        <f aca="false">AV109-$AN109</f>
        <v>-14.9523220908338</v>
      </c>
      <c r="AL109" s="8" t="n">
        <f aca="false">AW109-$AN109</f>
        <v>-0.673916058545729</v>
      </c>
      <c r="AP109" s="8" t="n">
        <f aca="false">1/8.314/$H109*(0.375*68629+0.5*4601)+$AA109/8.314/$H109+LN(1)</f>
        <v>-0.976346792489761</v>
      </c>
      <c r="AQ109" s="8" t="n">
        <f aca="false">1/8.314/$H109*(0.4375*68629+0.5*4601)+$AB109/8.314/$H109+LN(1)</f>
        <v>4.65596973264628</v>
      </c>
      <c r="AR109" s="8" t="n">
        <f aca="false">1/8.314/$H109*(0.4375*68629+0.5*4601)+$AC109/8.314/$H109+LN(1)</f>
        <v>21.0711519460112</v>
      </c>
      <c r="AT109" s="8" t="n">
        <f aca="false">1/8.314/$H109*(0.4375*68629+0.5*4601)+$J109/8.314/$H109+LN(1)</f>
        <v>-3.27829534145148</v>
      </c>
      <c r="AU109" s="8" t="n">
        <f aca="false">1/8.314/$H109*(0.4375*68629+0.5*4601)+$B109/8.314/$H109+LN(1)</f>
        <v>-0.0192855156152922</v>
      </c>
      <c r="AV109" s="8" t="n">
        <f aca="false">1/8.314/$H109*(0.4375*68629+0.5*4601)+$S109/8.314/$H109+LN(1)</f>
        <v>-14.9523220908338</v>
      </c>
      <c r="AW109" s="8" t="n">
        <f aca="false">1/8.314/$H109*(0.4375*68629+0.5*4601)+$X109/8.314/$H109+LN(1)</f>
        <v>-0.673916058545729</v>
      </c>
    </row>
    <row r="110" customFormat="false" ht="13.8" hidden="false" customHeight="false" outlineLevel="0" collapsed="false">
      <c r="B110" s="8" t="n">
        <f aca="false">$A$2 + $A$3*H110 +$A$4*H110*LN(H110) + $A$5*H110^2 + $A$6*H110^-1 + $A$7*H110^0.5</f>
        <v>-32265.7793095938</v>
      </c>
      <c r="F110" s="8" t="n">
        <f aca="false">$D$2+$D$3/H110-(($D$4/(8.314*LN(10)))*(1-($D$5/H110)-LN(H110/$D$5)))</f>
        <v>2.51450540782184</v>
      </c>
      <c r="G110" s="8" t="n">
        <f aca="false">8.314*LN(10)*F110*H110</f>
        <v>74130.8540653838</v>
      </c>
      <c r="H110" s="15" t="n">
        <v>1540</v>
      </c>
      <c r="J110" s="17" t="n">
        <f aca="false">-G110</f>
        <v>-74130.8540653838</v>
      </c>
      <c r="O110" s="8" t="n">
        <f aca="false">-115997 + 27.036*H110 + 3.124*H110*LN(H110)</f>
        <v>-39051.3377289015</v>
      </c>
      <c r="P110" s="8" t="n">
        <f aca="false">(-0.0562*(H110^2)) + (128.59*H110)-38275</f>
        <v>26469.68</v>
      </c>
      <c r="Q110" s="8" t="n">
        <f aca="false">-998615+342.43*H110</f>
        <v>-471272.8</v>
      </c>
      <c r="R110" s="8" t="n">
        <f aca="false">Q110+P110</f>
        <v>-444803.12</v>
      </c>
      <c r="S110" s="8" t="n">
        <f aca="false">R110/2</f>
        <v>-222401.56</v>
      </c>
      <c r="U110" s="8" t="n">
        <f aca="false">-226244+42.46*H110</f>
        <v>-160855.6</v>
      </c>
      <c r="V110" s="8" t="n">
        <f aca="false">(-0.0562*(H110^2))+(374.59*H110)-846564</f>
        <v>-402979.32</v>
      </c>
      <c r="W110" s="8" t="n">
        <f aca="false">V110/2</f>
        <v>-201489.66</v>
      </c>
      <c r="X110" s="8" t="n">
        <f aca="false">W110-U110</f>
        <v>-40634.06</v>
      </c>
      <c r="Y110" s="8" t="n">
        <v>533844.39369602</v>
      </c>
      <c r="Z110" s="8" t="n">
        <f aca="false">-8E-020*H110^6+2E-015*H110^5-0.00000000001*H110^4+0.00000006*H110^3-0.0001*H110^2+0.1593*H110^1+165.05*H110</f>
        <v>254364.309270419</v>
      </c>
      <c r="AA110" s="8" t="n">
        <f aca="false">(4*H110*(-18+25/2000*H110)*(1-LN(H110/1895))-H110*-9.16-0.25*Z110)</f>
        <v>-40187.4168673666</v>
      </c>
      <c r="AB110" s="8" t="n">
        <f aca="false">(8*H110*(-1+8/2000*H110)*(1-LN(H110/1895))-H110*-9.16-0.25*Z110)</f>
        <v>27273.5049595615</v>
      </c>
      <c r="AC110" s="8" t="n">
        <f aca="false">(8*$H110*(31.15-15.53/2000*$H110)*(1-LN($H110/1895))-$H110*-9.16-0.25*$Z110)</f>
        <v>236006.671218277</v>
      </c>
      <c r="AE110" s="8" t="n">
        <f aca="false">AP110-$AN110</f>
        <v>-0.949036195196226</v>
      </c>
      <c r="AF110" s="8" t="n">
        <f aca="false">AQ110-$AN110</f>
        <v>4.65489226899093</v>
      </c>
      <c r="AG110" s="8" t="n">
        <f aca="false">AR110-$AN110</f>
        <v>20.9576366821632</v>
      </c>
      <c r="AI110" s="8" t="n">
        <f aca="false">AT110-$AN110</f>
        <v>-3.26512052627424</v>
      </c>
      <c r="AJ110" s="8" t="n">
        <f aca="false">AU110-$AN110</f>
        <v>0.00467902602137249</v>
      </c>
      <c r="AK110" s="8" t="n">
        <f aca="false">AV110-$AN110</f>
        <v>-14.8455486208523</v>
      </c>
      <c r="AL110" s="8" t="n">
        <f aca="false">AW110-$AN110</f>
        <v>-0.648911123156372</v>
      </c>
      <c r="AP110" s="8" t="n">
        <f aca="false">1/8.314/$H110*(0.375*68629+0.5*4601)+$AA110/8.314/$H110+LN(1)</f>
        <v>-0.949036195196226</v>
      </c>
      <c r="AQ110" s="8" t="n">
        <f aca="false">1/8.314/$H110*(0.4375*68629+0.5*4601)+$AB110/8.314/$H110+LN(1)</f>
        <v>4.65489226899093</v>
      </c>
      <c r="AR110" s="8" t="n">
        <f aca="false">1/8.314/$H110*(0.4375*68629+0.5*4601)+$AC110/8.314/$H110+LN(1)</f>
        <v>20.9576366821632</v>
      </c>
      <c r="AT110" s="8" t="n">
        <f aca="false">1/8.314/$H110*(0.4375*68629+0.5*4601)+$J110/8.314/$H110+LN(1)</f>
        <v>-3.26512052627424</v>
      </c>
      <c r="AU110" s="8" t="n">
        <f aca="false">1/8.314/$H110*(0.4375*68629+0.5*4601)+$B110/8.314/$H110+LN(1)</f>
        <v>0.00467902602137249</v>
      </c>
      <c r="AV110" s="8" t="n">
        <f aca="false">1/8.314/$H110*(0.4375*68629+0.5*4601)+$S110/8.314/$H110+LN(1)</f>
        <v>-14.8455486208523</v>
      </c>
      <c r="AW110" s="8" t="n">
        <f aca="false">1/8.314/$H110*(0.4375*68629+0.5*4601)+$X110/8.314/$H110+LN(1)</f>
        <v>-0.648911123156372</v>
      </c>
    </row>
    <row r="111" customFormat="false" ht="13.8" hidden="false" customHeight="false" outlineLevel="0" collapsed="false">
      <c r="B111" s="8" t="n">
        <f aca="false">$A$2 + $A$3*H111 +$A$4*H111*LN(H111) + $A$5*H111^2 + $A$6*H111^-1 + $A$7*H111^0.5</f>
        <v>-31960.5778410549</v>
      </c>
      <c r="F111" s="8" t="n">
        <f aca="false">$D$2+$D$3/H111-(($D$4/(8.314*LN(10)))*(1-($D$5/H111)-LN(H111/$D$5)))</f>
        <v>2.50529045796322</v>
      </c>
      <c r="G111" s="8" t="n">
        <f aca="false">8.314*LN(10)*F111*H111</f>
        <v>74098.9880397929</v>
      </c>
      <c r="H111" s="15" t="n">
        <v>1545</v>
      </c>
      <c r="J111" s="17" t="n">
        <f aca="false">-G111</f>
        <v>-74098.9880397929</v>
      </c>
      <c r="O111" s="8" t="n">
        <f aca="false">-115997 + 27.036*H111 + 3.124*H111*LN(H111)</f>
        <v>-38785.8688203547</v>
      </c>
      <c r="P111" s="8" t="n">
        <f aca="false">(-0.0562*(H111^2)) + (128.59*H111)-38275</f>
        <v>26245.745</v>
      </c>
      <c r="Q111" s="8" t="n">
        <f aca="false">-998615+342.43*H111</f>
        <v>-469560.65</v>
      </c>
      <c r="R111" s="8" t="n">
        <f aca="false">Q111+P111</f>
        <v>-443314.905</v>
      </c>
      <c r="S111" s="8" t="n">
        <f aca="false">R111/2</f>
        <v>-221657.4525</v>
      </c>
      <c r="U111" s="8" t="n">
        <f aca="false">-226244+42.46*H111</f>
        <v>-160643.3</v>
      </c>
      <c r="V111" s="8" t="n">
        <f aca="false">(-0.0562*(H111^2))+(374.59*H111)-846564</f>
        <v>-401973.255</v>
      </c>
      <c r="W111" s="8" t="n">
        <f aca="false">V111/2</f>
        <v>-200986.6275</v>
      </c>
      <c r="X111" s="8" t="n">
        <f aca="false">W111-U111</f>
        <v>-40343.3275</v>
      </c>
      <c r="Y111" s="8" t="n">
        <v>535946.540396381</v>
      </c>
      <c r="Z111" s="8" t="n">
        <f aca="false">-8E-020*H111^6+2E-015*H111^5-0.00000000001*H111^4+0.00000006*H111^3-0.0001*H111^2+0.1593*H111^1+165.05*H111</f>
        <v>255190.482728842</v>
      </c>
      <c r="AA111" s="8" t="n">
        <f aca="false">(4*H111*(-18+25/2000*H111)*(1-LN(H111/1895))-H111*-9.16-0.25*Z111)</f>
        <v>-39877.8945709725</v>
      </c>
      <c r="AB111" s="8" t="n">
        <f aca="false">(8*H111*(-1+8/2000*H111)*(1-LN(H111/1895))-H111*-9.16-0.25*Z111)</f>
        <v>27452.9187558281</v>
      </c>
      <c r="AC111" s="8" t="n">
        <f aca="false">(8*$H111*(31.15-15.53/2000*$H111)*(1-LN($H111/1895))-$H111*-9.16-0.25*$Z111)</f>
        <v>235426.06148617</v>
      </c>
      <c r="AE111" s="8" t="n">
        <f aca="false">AP111-$AN111</f>
        <v>-0.921868410126834</v>
      </c>
      <c r="AF111" s="8" t="n">
        <f aca="false">AQ111-$AN111</f>
        <v>4.65379534935248</v>
      </c>
      <c r="AG111" s="8" t="n">
        <f aca="false">AR111-$AN111</f>
        <v>20.8446118479276</v>
      </c>
      <c r="AI111" s="8" t="n">
        <f aca="false">AT111-$AN111</f>
        <v>-3.25207300664087</v>
      </c>
      <c r="AJ111" s="8" t="n">
        <f aca="false">AU111-$AN111</f>
        <v>0.0284239753856212</v>
      </c>
      <c r="AK111" s="8" t="n">
        <f aca="false">AV111-$AN111</f>
        <v>-14.7395756212666</v>
      </c>
      <c r="AL111" s="8" t="n">
        <f aca="false">AW111-$AN111</f>
        <v>-0.624177411984153</v>
      </c>
      <c r="AP111" s="8" t="n">
        <f aca="false">1/8.314/$H111*(0.375*68629+0.5*4601)+$AA111/8.314/$H111+LN(1)</f>
        <v>-0.921868410126834</v>
      </c>
      <c r="AQ111" s="8" t="n">
        <f aca="false">1/8.314/$H111*(0.4375*68629+0.5*4601)+$AB111/8.314/$H111+LN(1)</f>
        <v>4.65379534935248</v>
      </c>
      <c r="AR111" s="8" t="n">
        <f aca="false">1/8.314/$H111*(0.4375*68629+0.5*4601)+$AC111/8.314/$H111+LN(1)</f>
        <v>20.8446118479276</v>
      </c>
      <c r="AT111" s="8" t="n">
        <f aca="false">1/8.314/$H111*(0.4375*68629+0.5*4601)+$J111/8.314/$H111+LN(1)</f>
        <v>-3.25207300664087</v>
      </c>
      <c r="AU111" s="8" t="n">
        <f aca="false">1/8.314/$H111*(0.4375*68629+0.5*4601)+$B111/8.314/$H111+LN(1)</f>
        <v>0.0284239753856212</v>
      </c>
      <c r="AV111" s="8" t="n">
        <f aca="false">1/8.314/$H111*(0.4375*68629+0.5*4601)+$S111/8.314/$H111+LN(1)</f>
        <v>-14.7395756212666</v>
      </c>
      <c r="AW111" s="8" t="n">
        <f aca="false">1/8.314/$H111*(0.4375*68629+0.5*4601)+$X111/8.314/$H111+LN(1)</f>
        <v>-0.624177411984153</v>
      </c>
    </row>
    <row r="112" customFormat="false" ht="13.8" hidden="false" customHeight="false" outlineLevel="0" collapsed="false">
      <c r="B112" s="8" t="n">
        <f aca="false">$A$2 + $A$3*H112 +$A$4*H112*LN(H112) + $A$5*H112^2 + $A$6*H112^-1 + $A$7*H112^0.5</f>
        <v>-31656.2012644981</v>
      </c>
      <c r="F112" s="8" t="n">
        <f aca="false">$D$2+$D$3/H112-(($D$4/(8.314*LN(10)))*(1-($D$5/H112)-LN(H112/$D$5)))</f>
        <v>2.49615309142804</v>
      </c>
      <c r="G112" s="8" t="n">
        <f aca="false">8.314*LN(10)*F112*H112</f>
        <v>74067.660041031</v>
      </c>
      <c r="H112" s="15" t="n">
        <v>1550</v>
      </c>
      <c r="J112" s="17" t="n">
        <f aca="false">-G112</f>
        <v>-74067.660041031</v>
      </c>
      <c r="O112" s="8" t="n">
        <f aca="false">-115997 + 27.036*H112 + 3.124*H112*LN(H112)</f>
        <v>-38520.3493615579</v>
      </c>
      <c r="P112" s="8" t="n">
        <f aca="false">(-0.0562*(H112^2)) + (128.59*H112)-38275</f>
        <v>26019</v>
      </c>
      <c r="Q112" s="8" t="n">
        <f aca="false">-998615+342.43*H112</f>
        <v>-467848.5</v>
      </c>
      <c r="R112" s="8" t="n">
        <f aca="false">Q112+P112</f>
        <v>-441829.5</v>
      </c>
      <c r="S112" s="8" t="n">
        <f aca="false">R112/2</f>
        <v>-220914.75</v>
      </c>
      <c r="U112" s="8" t="n">
        <f aca="false">-226244+42.46*H112</f>
        <v>-160431</v>
      </c>
      <c r="V112" s="8" t="n">
        <f aca="false">(-0.0562*(H112^2))+(374.59*H112)-846564</f>
        <v>-400970</v>
      </c>
      <c r="W112" s="8" t="n">
        <f aca="false">V112/2</f>
        <v>-200485</v>
      </c>
      <c r="X112" s="8" t="n">
        <f aca="false">W112-U112</f>
        <v>-40054</v>
      </c>
      <c r="Y112" s="8" t="n">
        <v>538048.687096742</v>
      </c>
      <c r="Z112" s="8" t="n">
        <f aca="false">-8E-020*H112^6+2E-015*H112^5-0.00000000001*H112^4+0.00000006*H112^3-0.0001*H112^2+0.1593*H112^1+165.05*H112</f>
        <v>256016.661277274</v>
      </c>
      <c r="AA112" s="8" t="n">
        <f aca="false">(4*H112*(-18+25/2000*H112)*(1-LN(H112/1895))-H112*-9.16-0.25*Z112)</f>
        <v>-39567.9480070009</v>
      </c>
      <c r="AB112" s="8" t="n">
        <f aca="false">(8*H112*(-1+8/2000*H112)*(1-LN(H112/1895))-H112*-9.16-0.25*Z112)</f>
        <v>27631.9874429381</v>
      </c>
      <c r="AC112" s="8" t="n">
        <f aca="false">(8*$H112*(31.15-15.53/2000*$H112)*(1-LN($H112/1895))-$H112*-9.16-0.25*$Z112)</f>
        <v>234842.336879905</v>
      </c>
      <c r="AE112" s="8" t="n">
        <f aca="false">AP112-$AN112</f>
        <v>-0.894842978186884</v>
      </c>
      <c r="AF112" s="8" t="n">
        <f aca="false">AQ112-$AN112</f>
        <v>4.65267872635648</v>
      </c>
      <c r="AG112" s="8" t="n">
        <f aca="false">AR112-$AN112</f>
        <v>20.7320744938506</v>
      </c>
      <c r="AI112" s="8" t="n">
        <f aca="false">AT112-$AN112</f>
        <v>-3.2391514151048</v>
      </c>
      <c r="AJ112" s="8" t="n">
        <f aca="false">AU112-$AN112</f>
        <v>0.0519517204173212</v>
      </c>
      <c r="AK112" s="8" t="n">
        <f aca="false">AV112-$AN112</f>
        <v>-14.6343953455889</v>
      </c>
      <c r="AL112" s="8" t="n">
        <f aca="false">AW112-$AN112</f>
        <v>-0.599712300278582</v>
      </c>
      <c r="AP112" s="8" t="n">
        <f aca="false">1/8.314/$H112*(0.375*68629+0.5*4601)+$AA112/8.314/$H112+LN(1)</f>
        <v>-0.894842978186884</v>
      </c>
      <c r="AQ112" s="8" t="n">
        <f aca="false">1/8.314/$H112*(0.4375*68629+0.5*4601)+$AB112/8.314/$H112+LN(1)</f>
        <v>4.65267872635648</v>
      </c>
      <c r="AR112" s="8" t="n">
        <f aca="false">1/8.314/$H112*(0.4375*68629+0.5*4601)+$AC112/8.314/$H112+LN(1)</f>
        <v>20.7320744938506</v>
      </c>
      <c r="AT112" s="8" t="n">
        <f aca="false">1/8.314/$H112*(0.4375*68629+0.5*4601)+$J112/8.314/$H112+LN(1)</f>
        <v>-3.2391514151048</v>
      </c>
      <c r="AU112" s="8" t="n">
        <f aca="false">1/8.314/$H112*(0.4375*68629+0.5*4601)+$B112/8.314/$H112+LN(1)</f>
        <v>0.0519517204173212</v>
      </c>
      <c r="AV112" s="8" t="n">
        <f aca="false">1/8.314/$H112*(0.4375*68629+0.5*4601)+$S112/8.314/$H112+LN(1)</f>
        <v>-14.6343953455889</v>
      </c>
      <c r="AW112" s="8" t="n">
        <f aca="false">1/8.314/$H112*(0.4375*68629+0.5*4601)+$X112/8.314/$H112+LN(1)</f>
        <v>-0.599712300278582</v>
      </c>
    </row>
    <row r="113" customFormat="false" ht="13.8" hidden="false" customHeight="false" outlineLevel="0" collapsed="false">
      <c r="B113" s="8" t="n">
        <f aca="false">$A$2 + $A$3*H113 +$A$4*H113*LN(H113) + $A$5*H113^2 + $A$6*H113^-1 + $A$7*H113^0.5</f>
        <v>-31352.646215204</v>
      </c>
      <c r="F113" s="8" t="n">
        <f aca="false">$D$2+$D$3/H113-(($D$4/(8.314*LN(10)))*(1-($D$5/H113)-LN(H113/$D$5)))</f>
        <v>2.48709250152156</v>
      </c>
      <c r="G113" s="8" t="n">
        <f aca="false">8.314*LN(10)*F113*H113</f>
        <v>74036.8683335219</v>
      </c>
      <c r="H113" s="15" t="n">
        <v>1555</v>
      </c>
      <c r="J113" s="17" t="n">
        <f aca="false">-G113</f>
        <v>-74036.8683335219</v>
      </c>
      <c r="O113" s="8" t="n">
        <f aca="false">-115997 + 27.036*H113 + 3.124*H113*LN(H113)</f>
        <v>-38254.7795155768</v>
      </c>
      <c r="P113" s="8" t="n">
        <f aca="false">(-0.0562*(H113^2)) + (128.59*H113)-38275</f>
        <v>25789.445</v>
      </c>
      <c r="Q113" s="8" t="n">
        <f aca="false">-998615+342.43*H113</f>
        <v>-466136.35</v>
      </c>
      <c r="R113" s="8" t="n">
        <f aca="false">Q113+P113</f>
        <v>-440346.905</v>
      </c>
      <c r="S113" s="8" t="n">
        <f aca="false">R113/2</f>
        <v>-220173.4525</v>
      </c>
      <c r="U113" s="8" t="n">
        <f aca="false">-226244+42.46*H113</f>
        <v>-160218.7</v>
      </c>
      <c r="V113" s="8" t="n">
        <f aca="false">(-0.0562*(H113^2))+(374.59*H113)-846564</f>
        <v>-399969.555</v>
      </c>
      <c r="W113" s="8" t="n">
        <f aca="false">V113/2</f>
        <v>-199984.7775</v>
      </c>
      <c r="X113" s="8" t="n">
        <f aca="false">W113-U113</f>
        <v>-39766.0775</v>
      </c>
      <c r="Y113" s="8" t="n">
        <v>540150.833797103</v>
      </c>
      <c r="Z113" s="8" t="n">
        <f aca="false">-8E-020*H113^6+2E-015*H113^5-0.00000000001*H113^4+0.00000006*H113^3-0.0001*H113^2+0.1593*H113^1+165.05*H113</f>
        <v>256842.844945763</v>
      </c>
      <c r="AA113" s="8" t="n">
        <f aca="false">(4*H113*(-18+25/2000*H113)*(1-LN(H113/1895))-H113*-9.16-0.25*Z113)</f>
        <v>-39257.5890187701</v>
      </c>
      <c r="AB113" s="8" t="n">
        <f aca="false">(8*H113*(-1+8/2000*H113)*(1-LN(H113/1895))-H113*-9.16-0.25*Z113)</f>
        <v>27810.7054261551</v>
      </c>
      <c r="AC113" s="8" t="n">
        <f aca="false">(8*$H113*(31.15-15.53/2000*$H113)*(1-LN($H113/1895))-$H113*-9.16-0.25*$Z113)</f>
        <v>234255.520435226</v>
      </c>
      <c r="AE113" s="8" t="n">
        <f aca="false">AP113-$AN113</f>
        <v>-0.867959442274186</v>
      </c>
      <c r="AF113" s="8" t="n">
        <f aca="false">AQ113-$AN113</f>
        <v>4.65154215731534</v>
      </c>
      <c r="AG113" s="8" t="n">
        <f aca="false">AR113-$AN113</f>
        <v>20.6200216993632</v>
      </c>
      <c r="AI113" s="8" t="n">
        <f aca="false">AT113-$AN113</f>
        <v>-3.22635440267893</v>
      </c>
      <c r="AJ113" s="8" t="n">
        <f aca="false">AU113-$AN113</f>
        <v>0.075264616595724</v>
      </c>
      <c r="AK113" s="8" t="n">
        <f aca="false">AV113-$AN113</f>
        <v>-14.5300001469648</v>
      </c>
      <c r="AL113" s="8" t="n">
        <f aca="false">AW113-$AN113</f>
        <v>-0.57551319704802</v>
      </c>
      <c r="AP113" s="8" t="n">
        <f aca="false">1/8.314/$H113*(0.375*68629+0.5*4601)+$AA113/8.314/$H113+LN(1)</f>
        <v>-0.867959442274186</v>
      </c>
      <c r="AQ113" s="8" t="n">
        <f aca="false">1/8.314/$H113*(0.4375*68629+0.5*4601)+$AB113/8.314/$H113+LN(1)</f>
        <v>4.65154215731534</v>
      </c>
      <c r="AR113" s="8" t="n">
        <f aca="false">1/8.314/$H113*(0.4375*68629+0.5*4601)+$AC113/8.314/$H113+LN(1)</f>
        <v>20.6200216993632</v>
      </c>
      <c r="AT113" s="8" t="n">
        <f aca="false">1/8.314/$H113*(0.4375*68629+0.5*4601)+$J113/8.314/$H113+LN(1)</f>
        <v>-3.22635440267893</v>
      </c>
      <c r="AU113" s="8" t="n">
        <f aca="false">1/8.314/$H113*(0.4375*68629+0.5*4601)+$B113/8.314/$H113+LN(1)</f>
        <v>0.075264616595724</v>
      </c>
      <c r="AV113" s="8" t="n">
        <f aca="false">1/8.314/$H113*(0.4375*68629+0.5*4601)+$S113/8.314/$H113+LN(1)</f>
        <v>-14.5300001469648</v>
      </c>
      <c r="AW113" s="8" t="n">
        <f aca="false">1/8.314/$H113*(0.4375*68629+0.5*4601)+$X113/8.314/$H113+LN(1)</f>
        <v>-0.57551319704802</v>
      </c>
    </row>
    <row r="114" customFormat="false" ht="13.8" hidden="false" customHeight="false" outlineLevel="0" collapsed="false">
      <c r="B114" s="8" t="n">
        <f aca="false">$A$2 + $A$3*H114 +$A$4*H114*LN(H114) + $A$5*H114^2 + $A$6*H114^-1 + $A$7*H114^0.5</f>
        <v>-31049.9093508617</v>
      </c>
      <c r="F114" s="8" t="n">
        <f aca="false">$D$2+$D$3/H114-(($D$4/(8.314*LN(10)))*(1-($D$5/H114)-LN(H114/$D$5)))</f>
        <v>2.478107892265</v>
      </c>
      <c r="G114" s="8" t="n">
        <f aca="false">8.314*LN(10)*F114*H114</f>
        <v>74006.6111928503</v>
      </c>
      <c r="H114" s="15" t="n">
        <v>1560</v>
      </c>
      <c r="J114" s="17" t="n">
        <f aca="false">-G114</f>
        <v>-74006.6111928503</v>
      </c>
      <c r="O114" s="8" t="n">
        <f aca="false">-115997 + 27.036*H114 + 3.124*H114*LN(H114)</f>
        <v>-37989.1594444289</v>
      </c>
      <c r="P114" s="8" t="n">
        <f aca="false">(-0.0562*(H114^2)) + (128.59*H114)-38275</f>
        <v>25557.08</v>
      </c>
      <c r="Q114" s="8" t="n">
        <f aca="false">-998615+342.43*H114</f>
        <v>-464424.2</v>
      </c>
      <c r="R114" s="8" t="n">
        <f aca="false">Q114+P114</f>
        <v>-438867.12</v>
      </c>
      <c r="S114" s="8" t="n">
        <f aca="false">R114/2</f>
        <v>-219433.56</v>
      </c>
      <c r="U114" s="8" t="n">
        <f aca="false">-226244+42.46*H114</f>
        <v>-160006.4</v>
      </c>
      <c r="V114" s="8" t="n">
        <f aca="false">(-0.0562*(H114^2))+(374.59*H114)-846564</f>
        <v>-398971.92</v>
      </c>
      <c r="W114" s="8" t="n">
        <f aca="false">V114/2</f>
        <v>-199485.96</v>
      </c>
      <c r="X114" s="8" t="n">
        <f aca="false">W114-U114</f>
        <v>-39479.5600000001</v>
      </c>
      <c r="Y114" s="8" t="n">
        <v>542252.980497464</v>
      </c>
      <c r="Z114" s="8" t="n">
        <f aca="false">-8E-020*H114^6+2E-015*H114^5-0.00000000001*H114^4+0.00000006*H114^3-0.0001*H114^2+0.1593*H114^1+165.05*H114</f>
        <v>257669.0337644</v>
      </c>
      <c r="AA114" s="8" t="n">
        <f aca="false">(4*H114*(-18+25/2000*H114)*(1-LN(H114/1895))-H114*-9.16-0.25*Z114)</f>
        <v>-38946.8293994252</v>
      </c>
      <c r="AB114" s="8" t="n">
        <f aca="false">(8*H114*(-1+8/2000*H114)*(1-LN(H114/1895))-H114*-9.16-0.25*Z114)</f>
        <v>27989.0671300677</v>
      </c>
      <c r="AC114" s="8" t="n">
        <f aca="false">(8*$H114*(31.15-15.53/2000*$H114)*(1-LN($H114/1895))-$H114*-9.16-0.25*$Z114)</f>
        <v>233665.635071894</v>
      </c>
      <c r="AE114" s="8" t="n">
        <f aca="false">AP114-$AN114</f>
        <v>-0.841217347278397</v>
      </c>
      <c r="AF114" s="8" t="n">
        <f aca="false">AQ114-$AN114</f>
        <v>4.65038540414282</v>
      </c>
      <c r="AG114" s="8" t="n">
        <f aca="false">AR114-$AN114</f>
        <v>20.5084505723967</v>
      </c>
      <c r="AI114" s="8" t="n">
        <f aca="false">AT114-$AN114</f>
        <v>-3.21368063853141</v>
      </c>
      <c r="AJ114" s="8" t="n">
        <f aca="false">AU114-$AN114</f>
        <v>0.0983649874738859</v>
      </c>
      <c r="AK114" s="8" t="n">
        <f aca="false">AV114-$AN114</f>
        <v>-14.4263824765764</v>
      </c>
      <c r="AL114" s="8" t="n">
        <f aca="false">AW114-$AN114</f>
        <v>-0.551577544518675</v>
      </c>
      <c r="AP114" s="8" t="n">
        <f aca="false">1/8.314/$H114*(0.375*68629+0.5*4601)+$AA114/8.314/$H114+LN(1)</f>
        <v>-0.841217347278397</v>
      </c>
      <c r="AQ114" s="8" t="n">
        <f aca="false">1/8.314/$H114*(0.4375*68629+0.5*4601)+$AB114/8.314/$H114+LN(1)</f>
        <v>4.65038540414282</v>
      </c>
      <c r="AR114" s="8" t="n">
        <f aca="false">1/8.314/$H114*(0.4375*68629+0.5*4601)+$AC114/8.314/$H114+LN(1)</f>
        <v>20.5084505723967</v>
      </c>
      <c r="AT114" s="8" t="n">
        <f aca="false">1/8.314/$H114*(0.4375*68629+0.5*4601)+$J114/8.314/$H114+LN(1)</f>
        <v>-3.21368063853141</v>
      </c>
      <c r="AU114" s="8" t="n">
        <f aca="false">1/8.314/$H114*(0.4375*68629+0.5*4601)+$B114/8.314/$H114+LN(1)</f>
        <v>0.0983649874738859</v>
      </c>
      <c r="AV114" s="8" t="n">
        <f aca="false">1/8.314/$H114*(0.4375*68629+0.5*4601)+$S114/8.314/$H114+LN(1)</f>
        <v>-14.4263824765764</v>
      </c>
      <c r="AW114" s="8" t="n">
        <f aca="false">1/8.314/$H114*(0.4375*68629+0.5*4601)+$X114/8.314/$H114+LN(1)</f>
        <v>-0.551577544518675</v>
      </c>
    </row>
    <row r="115" customFormat="false" ht="13.8" hidden="false" customHeight="false" outlineLevel="0" collapsed="false">
      <c r="B115" s="8" t="n">
        <f aca="false">$A$2 + $A$3*H115 +$A$4*H115*LN(H115) + $A$5*H115^2 + $A$6*H115^-1 + $A$7*H115^0.5</f>
        <v>-30747.9873513831</v>
      </c>
      <c r="F115" s="8" t="n">
        <f aca="false">$D$2+$D$3/H115-(($D$4/(8.314*LN(10)))*(1-($D$5/H115)-LN(H115/$D$5)))</f>
        <v>2.4691984782208</v>
      </c>
      <c r="G115" s="8" t="n">
        <f aca="false">8.314*LN(10)*F115*H115</f>
        <v>73976.8869056551</v>
      </c>
      <c r="H115" s="15" t="n">
        <v>1565</v>
      </c>
      <c r="J115" s="17" t="n">
        <f aca="false">-G115</f>
        <v>-73976.8869056551</v>
      </c>
      <c r="O115" s="8" t="n">
        <f aca="false">-115997 + 27.036*H115 + 3.124*H115*LN(H115)</f>
        <v>-37723.4893090927</v>
      </c>
      <c r="P115" s="8" t="n">
        <f aca="false">(-0.0562*(H115^2)) + (128.59*H115)-38275</f>
        <v>25321.905</v>
      </c>
      <c r="Q115" s="8" t="n">
        <f aca="false">-998615+342.43*H115</f>
        <v>-462712.05</v>
      </c>
      <c r="R115" s="8" t="n">
        <f aca="false">Q115+P115</f>
        <v>-437390.145</v>
      </c>
      <c r="S115" s="8" t="n">
        <f aca="false">R115/2</f>
        <v>-218695.0725</v>
      </c>
      <c r="U115" s="8" t="n">
        <f aca="false">-226244+42.46*H115</f>
        <v>-159794.1</v>
      </c>
      <c r="V115" s="8" t="n">
        <f aca="false">(-0.0562*(H115^2))+(374.59*H115)-846564</f>
        <v>-397977.095</v>
      </c>
      <c r="W115" s="8" t="n">
        <f aca="false">V115/2</f>
        <v>-198988.5475</v>
      </c>
      <c r="X115" s="8" t="n">
        <f aca="false">W115-U115</f>
        <v>-39194.4475</v>
      </c>
      <c r="Y115" s="8" t="n">
        <v>544355.127197825</v>
      </c>
      <c r="Z115" s="8" t="n">
        <f aca="false">-8E-020*H115^6+2E-015*H115^5-0.00000000001*H115^4+0.00000006*H115^3-0.0001*H115^2+0.1593*H115^1+165.05*H115</f>
        <v>258495.227763311</v>
      </c>
      <c r="AA115" s="8" t="n">
        <f aca="false">(4*H115*(-18+25/2000*H115)*(1-LN(H115/1895))-H115*-9.16-0.25*Z115)</f>
        <v>-38635.6808923361</v>
      </c>
      <c r="AB115" s="8" t="n">
        <f aca="false">(8*H115*(-1+8/2000*H115)*(1-LN(H115/1895))-H115*-9.16-0.25*Z115)</f>
        <v>28167.0669984566</v>
      </c>
      <c r="AC115" s="8" t="n">
        <f aca="false">(8*$H115*(31.15-15.53/2000*$H115)*(1-LN($H115/1895))-$H115*-9.16-0.25*$Z115)</f>
        <v>233072.703594702</v>
      </c>
      <c r="AE115" s="8" t="n">
        <f aca="false">AP115-$AN115</f>
        <v>-0.814616240079756</v>
      </c>
      <c r="AF115" s="8" t="n">
        <f aca="false">AQ115-$AN115</f>
        <v>4.64920823327039</v>
      </c>
      <c r="AG115" s="8" t="n">
        <f aca="false">AR115-$AN115</f>
        <v>20.3973582490062</v>
      </c>
      <c r="AI115" s="8" t="n">
        <f aca="false">AT115-$AN115</f>
        <v>-3.20112880968743</v>
      </c>
      <c r="AJ115" s="8" t="n">
        <f aca="false">AU115-$AN115</f>
        <v>0.121255125202949</v>
      </c>
      <c r="AK115" s="8" t="n">
        <f aca="false">AV115-$AN115</f>
        <v>-14.3235348820766</v>
      </c>
      <c r="AL115" s="8" t="n">
        <f aca="false">AW115-$AN115</f>
        <v>-0.527902817603934</v>
      </c>
      <c r="AP115" s="8" t="n">
        <f aca="false">1/8.314/$H115*(0.375*68629+0.5*4601)+$AA115/8.314/$H115+LN(1)</f>
        <v>-0.814616240079756</v>
      </c>
      <c r="AQ115" s="8" t="n">
        <f aca="false">1/8.314/$H115*(0.4375*68629+0.5*4601)+$AB115/8.314/$H115+LN(1)</f>
        <v>4.64920823327039</v>
      </c>
      <c r="AR115" s="8" t="n">
        <f aca="false">1/8.314/$H115*(0.4375*68629+0.5*4601)+$AC115/8.314/$H115+LN(1)</f>
        <v>20.3973582490062</v>
      </c>
      <c r="AT115" s="8" t="n">
        <f aca="false">1/8.314/$H115*(0.4375*68629+0.5*4601)+$J115/8.314/$H115+LN(1)</f>
        <v>-3.20112880968743</v>
      </c>
      <c r="AU115" s="8" t="n">
        <f aca="false">1/8.314/$H115*(0.4375*68629+0.5*4601)+$B115/8.314/$H115+LN(1)</f>
        <v>0.121255125202949</v>
      </c>
      <c r="AV115" s="8" t="n">
        <f aca="false">1/8.314/$H115*(0.4375*68629+0.5*4601)+$S115/8.314/$H115+LN(1)</f>
        <v>-14.3235348820766</v>
      </c>
      <c r="AW115" s="8" t="n">
        <f aca="false">1/8.314/$H115*(0.4375*68629+0.5*4601)+$X115/8.314/$H115+LN(1)</f>
        <v>-0.527902817603934</v>
      </c>
    </row>
    <row r="116" customFormat="false" ht="13.8" hidden="false" customHeight="false" outlineLevel="0" collapsed="false">
      <c r="B116" s="8" t="n">
        <f aca="false">$A$2 + $A$3*H116 +$A$4*H116*LN(H116) + $A$5*H116^2 + $A$6*H116^-1 + $A$7*H116^0.5</f>
        <v>-30446.8769187207</v>
      </c>
      <c r="F116" s="8" t="n">
        <f aca="false">$D$2+$D$3/H116-(($D$4/(8.314*LN(10)))*(1-($D$5/H116)-LN(H116/$D$5)))</f>
        <v>2.46036348432124</v>
      </c>
      <c r="G116" s="8" t="n">
        <f aca="false">8.314*LN(10)*F116*H116</f>
        <v>73947.6937695233</v>
      </c>
      <c r="H116" s="15" t="n">
        <v>1570</v>
      </c>
      <c r="J116" s="17" t="n">
        <f aca="false">-G116</f>
        <v>-73947.6937695233</v>
      </c>
      <c r="O116" s="8" t="n">
        <f aca="false">-115997 + 27.036*H116 + 3.124*H116*LN(H116)</f>
        <v>-37457.7692695182</v>
      </c>
      <c r="P116" s="8" t="n">
        <f aca="false">(-0.0562*(H116^2)) + (128.59*H116)-38275</f>
        <v>25083.92</v>
      </c>
      <c r="Q116" s="8" t="n">
        <f aca="false">-998615+342.43*H116</f>
        <v>-460999.9</v>
      </c>
      <c r="R116" s="8" t="n">
        <f aca="false">Q116+P116</f>
        <v>-435915.98</v>
      </c>
      <c r="S116" s="8" t="n">
        <f aca="false">R116/2</f>
        <v>-217957.99</v>
      </c>
      <c r="U116" s="8" t="n">
        <f aca="false">-226244+42.46*H116</f>
        <v>-159581.8</v>
      </c>
      <c r="V116" s="8" t="n">
        <f aca="false">(-0.0562*(H116^2))+(374.59*H116)-846564</f>
        <v>-396985.08</v>
      </c>
      <c r="W116" s="8" t="n">
        <f aca="false">V116/2</f>
        <v>-198492.54</v>
      </c>
      <c r="X116" s="8" t="n">
        <f aca="false">W116-U116</f>
        <v>-38910.7400000001</v>
      </c>
      <c r="Y116" s="8" t="n">
        <v>546457.273898186</v>
      </c>
      <c r="Z116" s="8" t="n">
        <f aca="false">-8E-020*H116^6+2E-015*H116^5-0.00000000001*H116^4+0.00000006*H116^3-0.0001*H116^2+0.1593*H116^1+165.05*H116</f>
        <v>259321.426972665</v>
      </c>
      <c r="AA116" s="8" t="n">
        <f aca="false">(4*H116*(-18+25/2000*H116)*(1-LN(H116/1895))-H116*-9.16-0.25*Z116)</f>
        <v>-38324.1551914938</v>
      </c>
      <c r="AB116" s="8" t="n">
        <f aca="false">(8*H116*(-1+8/2000*H116)*(1-LN(H116/1895))-H116*-9.16-0.25*Z116)</f>
        <v>28344.6994941636</v>
      </c>
      <c r="AC116" s="8" t="n">
        <f aca="false">(8*$H116*(31.15-15.53/2000*$H116)*(1-LN($H116/1895))-$H116*-9.16-0.25*$Z116)</f>
        <v>232476.748694471</v>
      </c>
      <c r="AE116" s="8" t="n">
        <f aca="false">AP116-$AN116</f>
        <v>-0.788155669547783</v>
      </c>
      <c r="AF116" s="8" t="n">
        <f aca="false">AQ116-$AN116</f>
        <v>4.64801041556515</v>
      </c>
      <c r="AG116" s="8" t="n">
        <f aca="false">AR116-$AN116</f>
        <v>20.2867418929985</v>
      </c>
      <c r="AI116" s="8" t="n">
        <f aca="false">AT116-$AN116</f>
        <v>-3.18869762073666</v>
      </c>
      <c r="AJ116" s="8" t="n">
        <f aca="false">AU116-$AN116</f>
        <v>0.143937291046129</v>
      </c>
      <c r="AK116" s="8" t="n">
        <f aca="false">AV116-$AN116</f>
        <v>-14.2214500060523</v>
      </c>
      <c r="AL116" s="8" t="n">
        <f aca="false">AW116-$AN116</f>
        <v>-0.50448652338394</v>
      </c>
      <c r="AP116" s="8" t="n">
        <f aca="false">1/8.314/$H116*(0.375*68629+0.5*4601)+$AA116/8.314/$H116+LN(1)</f>
        <v>-0.788155669547783</v>
      </c>
      <c r="AQ116" s="8" t="n">
        <f aca="false">1/8.314/$H116*(0.4375*68629+0.5*4601)+$AB116/8.314/$H116+LN(1)</f>
        <v>4.64801041556515</v>
      </c>
      <c r="AR116" s="8" t="n">
        <f aca="false">1/8.314/$H116*(0.4375*68629+0.5*4601)+$AC116/8.314/$H116+LN(1)</f>
        <v>20.2867418929985</v>
      </c>
      <c r="AT116" s="8" t="n">
        <f aca="false">1/8.314/$H116*(0.4375*68629+0.5*4601)+$J116/8.314/$H116+LN(1)</f>
        <v>-3.18869762073666</v>
      </c>
      <c r="AU116" s="8" t="n">
        <f aca="false">1/8.314/$H116*(0.4375*68629+0.5*4601)+$B116/8.314/$H116+LN(1)</f>
        <v>0.143937291046129</v>
      </c>
      <c r="AV116" s="8" t="n">
        <f aca="false">1/8.314/$H116*(0.4375*68629+0.5*4601)+$S116/8.314/$H116+LN(1)</f>
        <v>-14.2214500060523</v>
      </c>
      <c r="AW116" s="8" t="n">
        <f aca="false">1/8.314/$H116*(0.4375*68629+0.5*4601)+$X116/8.314/$H116+LN(1)</f>
        <v>-0.50448652338394</v>
      </c>
    </row>
    <row r="117" customFormat="false" ht="13.8" hidden="false" customHeight="false" outlineLevel="0" collapsed="false">
      <c r="B117" s="8" t="n">
        <f aca="false">$A$2 + $A$3*H117 +$A$4*H117*LN(H117) + $A$5*H117^2 + $A$6*H117^-1 + $A$7*H117^0.5</f>
        <v>-30146.5747766864</v>
      </c>
      <c r="F117" s="8" t="n">
        <f aca="false">$D$2+$D$3/H117-(($D$4/(8.314*LN(10)))*(1-($D$5/H117)-LN(H117/$D$5)))</f>
        <v>2.45160214570034</v>
      </c>
      <c r="G117" s="8" t="n">
        <f aca="false">8.314*LN(10)*F117*H117</f>
        <v>73919.0300928852</v>
      </c>
      <c r="H117" s="15" t="n">
        <v>1575</v>
      </c>
      <c r="J117" s="17" t="n">
        <f aca="false">-G117</f>
        <v>-73919.0300928852</v>
      </c>
      <c r="O117" s="8" t="n">
        <f aca="false">-115997 + 27.036*H117 + 3.124*H117*LN(H117)</f>
        <v>-37191.9994846367</v>
      </c>
      <c r="P117" s="8" t="n">
        <f aca="false">(-0.0562*(H117^2)) + (128.59*H117)-38275</f>
        <v>24843.125</v>
      </c>
      <c r="Q117" s="8" t="n">
        <f aca="false">-998615+342.43*H117</f>
        <v>-459287.75</v>
      </c>
      <c r="R117" s="8" t="n">
        <f aca="false">Q117+P117</f>
        <v>-434444.625</v>
      </c>
      <c r="S117" s="8" t="n">
        <f aca="false">R117/2</f>
        <v>-217222.3125</v>
      </c>
      <c r="U117" s="8" t="n">
        <f aca="false">-226244+42.46*H117</f>
        <v>-159369.5</v>
      </c>
      <c r="V117" s="8" t="n">
        <f aca="false">(-0.0562*(H117^2))+(374.59*H117)-846564</f>
        <v>-395995.875</v>
      </c>
      <c r="W117" s="8" t="n">
        <f aca="false">V117/2</f>
        <v>-197997.9375</v>
      </c>
      <c r="X117" s="8" t="n">
        <f aca="false">W117-U117</f>
        <v>-38628.4375</v>
      </c>
      <c r="Y117" s="8" t="n">
        <v>548559.420598547</v>
      </c>
      <c r="Z117" s="8" t="n">
        <f aca="false">-8E-020*H117^6+2E-015*H117^5-0.00000000001*H117^4+0.00000006*H117^3-0.0001*H117^2+0.1593*H117^1+165.05*H117</f>
        <v>260147.631422672</v>
      </c>
      <c r="AA117" s="8" t="n">
        <f aca="false">(4*H117*(-18+25/2000*H117)*(1-LN(H117/1895))-H117*-9.16-0.25*Z117)</f>
        <v>-38012.2639419005</v>
      </c>
      <c r="AB117" s="8" t="n">
        <f aca="false">(8*H117*(-1+8/2000*H117)*(1-LN(H117/1895))-H117*-9.16-0.25*Z117)</f>
        <v>28521.9590989607</v>
      </c>
      <c r="AC117" s="8" t="n">
        <f aca="false">(8*$H117*(31.15-15.53/2000*$H117)*(1-LN($H117/1895))-$H117*-9.16-0.25*$Z117)</f>
        <v>231877.792949038</v>
      </c>
      <c r="AE117" s="8" t="n">
        <f aca="false">AP117-$AN117</f>
        <v>-0.761835186539474</v>
      </c>
      <c r="AF117" s="8" t="n">
        <f aca="false">AQ117-$AN117</f>
        <v>4.64679172624953</v>
      </c>
      <c r="AG117" s="8" t="n">
        <f aca="false">AR117-$AN117</f>
        <v>20.1765986955671</v>
      </c>
      <c r="AI117" s="8" t="n">
        <f aca="false">AT117-$AN117</f>
        <v>-3.17638579354656</v>
      </c>
      <c r="AJ117" s="8" t="n">
        <f aca="false">AU117-$AN117</f>
        <v>0.166413715882837</v>
      </c>
      <c r="AK117" s="8" t="n">
        <f aca="false">AV117-$AN117</f>
        <v>-14.120120584518</v>
      </c>
      <c r="AL117" s="8" t="n">
        <f aca="false">AW117-$AN117</f>
        <v>-0.481326200594904</v>
      </c>
      <c r="AP117" s="8" t="n">
        <f aca="false">1/8.314/$H117*(0.375*68629+0.5*4601)+$AA117/8.314/$H117+LN(1)</f>
        <v>-0.761835186539474</v>
      </c>
      <c r="AQ117" s="8" t="n">
        <f aca="false">1/8.314/$H117*(0.4375*68629+0.5*4601)+$AB117/8.314/$H117+LN(1)</f>
        <v>4.64679172624953</v>
      </c>
      <c r="AR117" s="8" t="n">
        <f aca="false">1/8.314/$H117*(0.4375*68629+0.5*4601)+$AC117/8.314/$H117+LN(1)</f>
        <v>20.1765986955671</v>
      </c>
      <c r="AT117" s="8" t="n">
        <f aca="false">1/8.314/$H117*(0.4375*68629+0.5*4601)+$J117/8.314/$H117+LN(1)</f>
        <v>-3.17638579354656</v>
      </c>
      <c r="AU117" s="8" t="n">
        <f aca="false">1/8.314/$H117*(0.4375*68629+0.5*4601)+$B117/8.314/$H117+LN(1)</f>
        <v>0.166413715882837</v>
      </c>
      <c r="AV117" s="8" t="n">
        <f aca="false">1/8.314/$H117*(0.4375*68629+0.5*4601)+$S117/8.314/$H117+LN(1)</f>
        <v>-14.120120584518</v>
      </c>
      <c r="AW117" s="8" t="n">
        <f aca="false">1/8.314/$H117*(0.4375*68629+0.5*4601)+$X117/8.314/$H117+LN(1)</f>
        <v>-0.481326200594904</v>
      </c>
    </row>
    <row r="118" customFormat="false" ht="13.8" hidden="false" customHeight="false" outlineLevel="0" collapsed="false">
      <c r="B118" s="8" t="n">
        <f aca="false">$A$2 + $A$3*H118 +$A$4*H118*LN(H118) + $A$5*H118^2 + $A$6*H118^-1 + $A$7*H118^0.5</f>
        <v>-29847.0776707713</v>
      </c>
      <c r="F118" s="8" t="n">
        <f aca="false">$D$2+$D$3/H118-(($D$4/(8.314*LN(10)))*(1-($D$5/H118)-LN(H118/$D$5)))</f>
        <v>2.44291370752909</v>
      </c>
      <c r="G118" s="8" t="n">
        <f aca="false">8.314*LN(10)*F118*H118</f>
        <v>73890.8941949113</v>
      </c>
      <c r="H118" s="15" t="n">
        <v>1580</v>
      </c>
      <c r="J118" s="17" t="n">
        <f aca="false">-G118</f>
        <v>-73890.8941949113</v>
      </c>
      <c r="O118" s="8" t="n">
        <f aca="false">-115997 + 27.036*H118 + 3.124*H118*LN(H118)</f>
        <v>-36926.1801123704</v>
      </c>
      <c r="P118" s="8" t="n">
        <f aca="false">(-0.0562*(H118^2)) + (128.59*H118)-38275</f>
        <v>24599.52</v>
      </c>
      <c r="Q118" s="8" t="n">
        <f aca="false">-998615+342.43*H118</f>
        <v>-457575.6</v>
      </c>
      <c r="R118" s="8" t="n">
        <f aca="false">Q118+P118</f>
        <v>-432976.08</v>
      </c>
      <c r="S118" s="8" t="n">
        <f aca="false">R118/2</f>
        <v>-216488.04</v>
      </c>
      <c r="U118" s="8" t="n">
        <f aca="false">-226244+42.46*H118</f>
        <v>-159157.2</v>
      </c>
      <c r="V118" s="8" t="n">
        <f aca="false">(-0.0562*(H118^2))+(374.59*H118)-846564</f>
        <v>-395009.48</v>
      </c>
      <c r="W118" s="8" t="n">
        <f aca="false">V118/2</f>
        <v>-197504.74</v>
      </c>
      <c r="X118" s="8" t="n">
        <f aca="false">W118-U118</f>
        <v>-38347.54</v>
      </c>
      <c r="Y118" s="8" t="n">
        <v>550661.567298907</v>
      </c>
      <c r="Z118" s="8" t="n">
        <f aca="false">-8E-020*H118^6+2E-015*H118^5-0.00000000001*H118^4+0.00000006*H118^3-0.0001*H118^2+0.1593*H118^1+165.05*H118</f>
        <v>260973.841143581</v>
      </c>
      <c r="AA118" s="8" t="n">
        <f aca="false">(4*H118*(-18+25/2000*H118)*(1-LN(H118/1895))-H118*-9.16-0.25*Z118)</f>
        <v>-37700.0187399549</v>
      </c>
      <c r="AB118" s="8" t="n">
        <f aca="false">(8*H118*(-1+8/2000*H118)*(1-LN(H118/1895))-H118*-9.16-0.25*Z118)</f>
        <v>28698.8403134222</v>
      </c>
      <c r="AC118" s="8" t="n">
        <f aca="false">(8*$H118*(31.15-15.53/2000*$H118)*(1-LN($H118/1895))-$H118*-9.16-0.25*$Z118)</f>
        <v>231275.858824235</v>
      </c>
      <c r="AE118" s="8" t="n">
        <f aca="false">AP118-$AN118</f>
        <v>-0.735654343897198</v>
      </c>
      <c r="AF118" s="8" t="n">
        <f aca="false">AQ118-$AN118</f>
        <v>4.64555194482254</v>
      </c>
      <c r="AG118" s="8" t="n">
        <f aca="false">AR118-$AN118</f>
        <v>20.0669258749338</v>
      </c>
      <c r="AI118" s="8" t="n">
        <f aca="false">AT118-$AN118</f>
        <v>-3.16419206698107</v>
      </c>
      <c r="AJ118" s="8" t="n">
        <f aca="false">AU118-$AN118</f>
        <v>0.188686600703153</v>
      </c>
      <c r="AK118" s="8" t="n">
        <f aca="false">AV118-$AN118</f>
        <v>-14.0195394454375</v>
      </c>
      <c r="AL118" s="8" t="n">
        <f aca="false">AW118-$AN118</f>
        <v>-0.458419419128326</v>
      </c>
      <c r="AP118" s="8" t="n">
        <f aca="false">1/8.314/$H118*(0.375*68629+0.5*4601)+$AA118/8.314/$H118+LN(1)</f>
        <v>-0.735654343897198</v>
      </c>
      <c r="AQ118" s="8" t="n">
        <f aca="false">1/8.314/$H118*(0.4375*68629+0.5*4601)+$AB118/8.314/$H118+LN(1)</f>
        <v>4.64555194482254</v>
      </c>
      <c r="AR118" s="8" t="n">
        <f aca="false">1/8.314/$H118*(0.4375*68629+0.5*4601)+$AC118/8.314/$H118+LN(1)</f>
        <v>20.0669258749338</v>
      </c>
      <c r="AT118" s="8" t="n">
        <f aca="false">1/8.314/$H118*(0.4375*68629+0.5*4601)+$J118/8.314/$H118+LN(1)</f>
        <v>-3.16419206698107</v>
      </c>
      <c r="AU118" s="8" t="n">
        <f aca="false">1/8.314/$H118*(0.4375*68629+0.5*4601)+$B118/8.314/$H118+LN(1)</f>
        <v>0.188686600703153</v>
      </c>
      <c r="AV118" s="8" t="n">
        <f aca="false">1/8.314/$H118*(0.4375*68629+0.5*4601)+$S118/8.314/$H118+LN(1)</f>
        <v>-14.0195394454375</v>
      </c>
      <c r="AW118" s="8" t="n">
        <f aca="false">1/8.314/$H118*(0.4375*68629+0.5*4601)+$X118/8.314/$H118+LN(1)</f>
        <v>-0.458419419128326</v>
      </c>
    </row>
    <row r="119" customFormat="false" ht="13.8" hidden="false" customHeight="false" outlineLevel="0" collapsed="false">
      <c r="B119" s="8" t="n">
        <f aca="false">$A$2 + $A$3*H119 +$A$4*H119*LN(H119) + $A$5*H119^2 + $A$6*H119^-1 + $A$7*H119^0.5</f>
        <v>-29548.3823679674</v>
      </c>
      <c r="F119" s="8" t="n">
        <f aca="false">$D$2+$D$3/H119-(($D$4/(8.314*LN(10)))*(1-($D$5/H119)-LN(H119/$D$5)))</f>
        <v>2.4342974248537</v>
      </c>
      <c r="G119" s="8" t="n">
        <f aca="false">8.314*LN(10)*F119*H119</f>
        <v>73863.2844054106</v>
      </c>
      <c r="H119" s="15" t="n">
        <v>1585</v>
      </c>
      <c r="J119" s="17" t="n">
        <f aca="false">-G119</f>
        <v>-73863.2844054106</v>
      </c>
      <c r="O119" s="8" t="n">
        <f aca="false">-115997 + 27.036*H119 + 3.124*H119*LN(H119)</f>
        <v>-36660.3113096417</v>
      </c>
      <c r="P119" s="8" t="n">
        <f aca="false">(-0.0562*(H119^2)) + (128.59*H119)-38275</f>
        <v>24353.105</v>
      </c>
      <c r="Q119" s="8" t="n">
        <f aca="false">-998615+342.43*H119</f>
        <v>-455863.45</v>
      </c>
      <c r="R119" s="8" t="n">
        <f aca="false">Q119+P119</f>
        <v>-431510.345</v>
      </c>
      <c r="S119" s="8" t="n">
        <f aca="false">R119/2</f>
        <v>-215755.1725</v>
      </c>
      <c r="U119" s="8" t="n">
        <f aca="false">-226244+42.46*H119</f>
        <v>-158944.9</v>
      </c>
      <c r="V119" s="8" t="n">
        <f aca="false">(-0.0562*(H119^2))+(374.59*H119)-846564</f>
        <v>-394025.895</v>
      </c>
      <c r="W119" s="8" t="n">
        <f aca="false">V119/2</f>
        <v>-197012.9475</v>
      </c>
      <c r="X119" s="8" t="n">
        <f aca="false">W119-U119</f>
        <v>-38068.0475000001</v>
      </c>
      <c r="Y119" s="8" t="n">
        <v>552763.713999268</v>
      </c>
      <c r="Z119" s="8" t="n">
        <f aca="false">-8E-020*H119^6+2E-015*H119^5-0.00000000001*H119^4+0.00000006*H119^3-0.0001*H119^2+0.1593*H119^1+165.05*H119</f>
        <v>261800.056165686</v>
      </c>
      <c r="AA119" s="8" t="n">
        <f aca="false">(4*H119*(-18+25/2000*H119)*(1-LN(H119/1895))-H119*-9.16-0.25*Z119)</f>
        <v>-37387.4311338354</v>
      </c>
      <c r="AB119" s="8" t="n">
        <f aca="false">(8*H119*(-1+8/2000*H119)*(1-LN(H119/1895))-H119*-9.16-0.25*Z119)</f>
        <v>28875.3376567964</v>
      </c>
      <c r="AC119" s="8" t="n">
        <f aca="false">(8*$H119*(31.15-15.53/2000*$H119)*(1-LN($H119/1895))-$H119*-9.16-0.25*$Z119)</f>
        <v>230670.968674848</v>
      </c>
      <c r="AE119" s="8" t="n">
        <f aca="false">AP119-$AN119</f>
        <v>-0.709612696446446</v>
      </c>
      <c r="AF119" s="8" t="n">
        <f aca="false">AQ119-$AN119</f>
        <v>4.64429085498266</v>
      </c>
      <c r="AG119" s="8" t="n">
        <f aca="false">AR119-$AN119</f>
        <v>19.9577206759947</v>
      </c>
      <c r="AI119" s="8" t="n">
        <f aca="false">AT119-$AN119</f>
        <v>-3.15211519662479</v>
      </c>
      <c r="AJ119" s="8" t="n">
        <f aca="false">AU119-$AN119</f>
        <v>0.210758117092799</v>
      </c>
      <c r="AK119" s="8" t="n">
        <f aca="false">AV119-$AN119</f>
        <v>-13.9196995072733</v>
      </c>
      <c r="AL119" s="8" t="n">
        <f aca="false">AW119-$AN119</f>
        <v>-0.435763779539518</v>
      </c>
      <c r="AP119" s="8" t="n">
        <f aca="false">1/8.314/$H119*(0.375*68629+0.5*4601)+$AA119/8.314/$H119+LN(1)</f>
        <v>-0.709612696446446</v>
      </c>
      <c r="AQ119" s="8" t="n">
        <f aca="false">1/8.314/$H119*(0.4375*68629+0.5*4601)+$AB119/8.314/$H119+LN(1)</f>
        <v>4.64429085498266</v>
      </c>
      <c r="AR119" s="8" t="n">
        <f aca="false">1/8.314/$H119*(0.4375*68629+0.5*4601)+$AC119/8.314/$H119+LN(1)</f>
        <v>19.9577206759947</v>
      </c>
      <c r="AT119" s="8" t="n">
        <f aca="false">1/8.314/$H119*(0.4375*68629+0.5*4601)+$J119/8.314/$H119+LN(1)</f>
        <v>-3.15211519662479</v>
      </c>
      <c r="AU119" s="8" t="n">
        <f aca="false">1/8.314/$H119*(0.4375*68629+0.5*4601)+$B119/8.314/$H119+LN(1)</f>
        <v>0.210758117092799</v>
      </c>
      <c r="AV119" s="8" t="n">
        <f aca="false">1/8.314/$H119*(0.4375*68629+0.5*4601)+$S119/8.314/$H119+LN(1)</f>
        <v>-13.9196995072733</v>
      </c>
      <c r="AW119" s="8" t="n">
        <f aca="false">1/8.314/$H119*(0.4375*68629+0.5*4601)+$X119/8.314/$H119+LN(1)</f>
        <v>-0.435763779539518</v>
      </c>
    </row>
    <row r="120" customFormat="false" ht="13.8" hidden="false" customHeight="false" outlineLevel="0" collapsed="false">
      <c r="B120" s="8" t="n">
        <f aca="false">$A$2 + $A$3*H120 +$A$4*H120*LN(H120) + $A$5*H120^2 + $A$6*H120^-1 + $A$7*H120^0.5</f>
        <v>-29250.4856565915</v>
      </c>
      <c r="F120" s="8" t="n">
        <f aca="false">$D$2+$D$3/H120-(($D$4/(8.314*LN(10)))*(1-($D$5/H120)-LN(H120/$D$5)))</f>
        <v>2.42575256243707</v>
      </c>
      <c r="G120" s="8" t="n">
        <f aca="false">8.314*LN(10)*F120*H120</f>
        <v>73836.1990647292</v>
      </c>
      <c r="H120" s="15" t="n">
        <v>1590</v>
      </c>
      <c r="J120" s="17" t="n">
        <f aca="false">-G120</f>
        <v>-73836.1990647292</v>
      </c>
      <c r="O120" s="8" t="n">
        <f aca="false">-115997 + 27.036*H120 + 3.124*H120*LN(H120)</f>
        <v>-36394.3932323834</v>
      </c>
      <c r="P120" s="8" t="n">
        <f aca="false">(-0.0562*(H120^2)) + (128.59*H120)-38275</f>
        <v>24103.88</v>
      </c>
      <c r="Q120" s="8" t="n">
        <f aca="false">-998615+342.43*H120</f>
        <v>-454151.3</v>
      </c>
      <c r="R120" s="8" t="n">
        <f aca="false">Q120+P120</f>
        <v>-430047.42</v>
      </c>
      <c r="S120" s="8" t="n">
        <f aca="false">R120/2</f>
        <v>-215023.71</v>
      </c>
      <c r="U120" s="8" t="n">
        <f aca="false">-226244+42.46*H120</f>
        <v>-158732.6</v>
      </c>
      <c r="V120" s="8" t="n">
        <f aca="false">(-0.0562*(H120^2))+(374.59*H120)-846564</f>
        <v>-393045.12</v>
      </c>
      <c r="W120" s="8" t="n">
        <f aca="false">V120/2</f>
        <v>-196522.56</v>
      </c>
      <c r="X120" s="8" t="n">
        <f aca="false">W120-U120</f>
        <v>-37789.96</v>
      </c>
      <c r="Y120" s="8" t="n">
        <v>554865.860699629</v>
      </c>
      <c r="Z120" s="8" t="n">
        <f aca="false">-8E-020*H120^6+2E-015*H120^5-0.00000000001*H120^4+0.00000006*H120^3-0.0001*H120^2+0.1593*H120^1+165.05*H120</f>
        <v>262626.276519319</v>
      </c>
      <c r="AA120" s="8" t="n">
        <f aca="false">(4*H120*(-18+25/2000*H120)*(1-LN(H120/1895))-H120*-9.16-0.25*Z120)</f>
        <v>-37074.5126238754</v>
      </c>
      <c r="AB120" s="8" t="n">
        <f aca="false">(8*H120*(-1+8/2000*H120)*(1-LN(H120/1895))-H120*-9.16-0.25*Z120)</f>
        <v>29051.4456668798</v>
      </c>
      <c r="AC120" s="8" t="n">
        <f aca="false">(8*$H120*(31.15-15.53/2000*$H120)*(1-LN($H120/1895))-$H120*-9.16-0.25*$Z120)</f>
        <v>230063.144745571</v>
      </c>
      <c r="AE120" s="8" t="n">
        <f aca="false">AP120-$AN120</f>
        <v>-0.683709800993053</v>
      </c>
      <c r="AF120" s="8" t="n">
        <f aca="false">AQ120-$AN120</f>
        <v>4.64300824455226</v>
      </c>
      <c r="AG120" s="8" t="n">
        <f aca="false">AR120-$AN120</f>
        <v>19.8489803699731</v>
      </c>
      <c r="AI120" s="8" t="n">
        <f aca="false">AT120-$AN120</f>
        <v>-3.14015395451252</v>
      </c>
      <c r="AJ120" s="8" t="n">
        <f aca="false">AU120-$AN120</f>
        <v>0.23263040770879</v>
      </c>
      <c r="AK120" s="8" t="n">
        <f aca="false">AV120-$AN120</f>
        <v>-13.8205937775639</v>
      </c>
      <c r="AL120" s="8" t="n">
        <f aca="false">AW120-$AN120</f>
        <v>-0.413356912565454</v>
      </c>
      <c r="AP120" s="8" t="n">
        <f aca="false">1/8.314/$H120*(0.375*68629+0.5*4601)+$AA120/8.314/$H120+LN(1)</f>
        <v>-0.683709800993053</v>
      </c>
      <c r="AQ120" s="8" t="n">
        <f aca="false">1/8.314/$H120*(0.4375*68629+0.5*4601)+$AB120/8.314/$H120+LN(1)</f>
        <v>4.64300824455226</v>
      </c>
      <c r="AR120" s="8" t="n">
        <f aca="false">1/8.314/$H120*(0.4375*68629+0.5*4601)+$AC120/8.314/$H120+LN(1)</f>
        <v>19.8489803699731</v>
      </c>
      <c r="AT120" s="8" t="n">
        <f aca="false">1/8.314/$H120*(0.4375*68629+0.5*4601)+$J120/8.314/$H120+LN(1)</f>
        <v>-3.14015395451252</v>
      </c>
      <c r="AU120" s="8" t="n">
        <f aca="false">1/8.314/$H120*(0.4375*68629+0.5*4601)+$B120/8.314/$H120+LN(1)</f>
        <v>0.23263040770879</v>
      </c>
      <c r="AV120" s="8" t="n">
        <f aca="false">1/8.314/$H120*(0.4375*68629+0.5*4601)+$S120/8.314/$H120+LN(1)</f>
        <v>-13.8205937775639</v>
      </c>
      <c r="AW120" s="8" t="n">
        <f aca="false">1/8.314/$H120*(0.4375*68629+0.5*4601)+$X120/8.314/$H120+LN(1)</f>
        <v>-0.413356912565454</v>
      </c>
    </row>
    <row r="121" customFormat="false" ht="13.8" hidden="false" customHeight="false" outlineLevel="0" collapsed="false">
      <c r="B121" s="8" t="n">
        <f aca="false">$A$2 + $A$3*H121 +$A$4*H121*LN(H121) + $A$5*H121^2 + $A$6*H121^-1 + $A$7*H121^0.5</f>
        <v>-28953.3843461092</v>
      </c>
      <c r="F121" s="8" t="n">
        <f aca="false">$D$2+$D$3/H121-(($D$4/(8.314*LN(10)))*(1-($D$5/H121)-LN(H121/$D$5)))</f>
        <v>2.41727839460325</v>
      </c>
      <c r="G121" s="8" t="n">
        <f aca="false">8.314*LN(10)*F121*H121</f>
        <v>73809.6365236515</v>
      </c>
      <c r="H121" s="15" t="n">
        <v>1595</v>
      </c>
      <c r="J121" s="17" t="n">
        <f aca="false">-G121</f>
        <v>-73809.6365236515</v>
      </c>
      <c r="O121" s="8" t="n">
        <f aca="false">-115997 + 27.036*H121 + 3.124*H121*LN(H121)</f>
        <v>-36128.4260355473</v>
      </c>
      <c r="P121" s="8" t="n">
        <f aca="false">(-0.0562*(H121^2)) + (128.59*H121)-38275</f>
        <v>23851.845</v>
      </c>
      <c r="Q121" s="8" t="n">
        <f aca="false">-998615+342.43*H121</f>
        <v>-452439.15</v>
      </c>
      <c r="R121" s="8" t="n">
        <f aca="false">Q121+P121</f>
        <v>-428587.305</v>
      </c>
      <c r="S121" s="8" t="n">
        <f aca="false">R121/2</f>
        <v>-214293.6525</v>
      </c>
      <c r="U121" s="8" t="n">
        <f aca="false">-226244+42.46*H121</f>
        <v>-158520.3</v>
      </c>
      <c r="V121" s="8" t="n">
        <f aca="false">(-0.0562*(H121^2))+(374.59*H121)-846564</f>
        <v>-392067.155</v>
      </c>
      <c r="W121" s="8" t="n">
        <f aca="false">V121/2</f>
        <v>-196033.5775</v>
      </c>
      <c r="X121" s="8" t="n">
        <f aca="false">W121-U121</f>
        <v>-37513.2775</v>
      </c>
      <c r="Y121" s="8" t="n">
        <v>556968.00739999</v>
      </c>
      <c r="Z121" s="8" t="n">
        <f aca="false">-8E-020*H121^6+2E-015*H121^5-0.00000000001*H121^4+0.00000006*H121^3-0.0001*H121^2+0.1593*H121^1+165.05*H121</f>
        <v>263452.502234857</v>
      </c>
      <c r="AA121" s="8" t="n">
        <f aca="false">(4*H121*(-18+25/2000*H121)*(1-LN(H121/1895))-H121*-9.16-0.25*Z121)</f>
        <v>-36761.2746629383</v>
      </c>
      <c r="AB121" s="8" t="n">
        <f aca="false">(8*H121*(-1+8/2000*H121)*(1-LN(H121/1895))-H121*-9.16-0.25*Z121)</f>
        <v>29227.158899892</v>
      </c>
      <c r="AC121" s="8" t="n">
        <f aca="false">(8*$H121*(31.15-15.53/2000*$H121)*(1-LN($H121/1895))-$H121*-9.16-0.25*$Z121)</f>
        <v>229452.409171948</v>
      </c>
      <c r="AE121" s="8" t="n">
        <f aca="false">AP121-$AN121</f>
        <v>-0.657945216320417</v>
      </c>
      <c r="AF121" s="8" t="n">
        <f aca="false">AQ121-$AN121</f>
        <v>4.64170390540351</v>
      </c>
      <c r="AG121" s="8" t="n">
        <f aca="false">AR121-$AN121</f>
        <v>19.7407022540782</v>
      </c>
      <c r="AI121" s="8" t="n">
        <f aca="false">AT121-$AN121</f>
        <v>-3.12830712886384</v>
      </c>
      <c r="AJ121" s="8" t="n">
        <f aca="false">AU121-$AN121</f>
        <v>0.254305586746139</v>
      </c>
      <c r="AK121" s="8" t="n">
        <f aca="false">AV121-$AN121</f>
        <v>-13.7222153515278</v>
      </c>
      <c r="AL121" s="8" t="n">
        <f aca="false">AW121-$AN121</f>
        <v>-0.391196478651788</v>
      </c>
      <c r="AP121" s="8" t="n">
        <f aca="false">1/8.314/$H121*(0.375*68629+0.5*4601)+$AA121/8.314/$H121+LN(1)</f>
        <v>-0.657945216320417</v>
      </c>
      <c r="AQ121" s="8" t="n">
        <f aca="false">1/8.314/$H121*(0.4375*68629+0.5*4601)+$AB121/8.314/$H121+LN(1)</f>
        <v>4.64170390540351</v>
      </c>
      <c r="AR121" s="8" t="n">
        <f aca="false">1/8.314/$H121*(0.4375*68629+0.5*4601)+$AC121/8.314/$H121+LN(1)</f>
        <v>19.7407022540782</v>
      </c>
      <c r="AT121" s="8" t="n">
        <f aca="false">1/8.314/$H121*(0.4375*68629+0.5*4601)+$J121/8.314/$H121+LN(1)</f>
        <v>-3.12830712886384</v>
      </c>
      <c r="AU121" s="8" t="n">
        <f aca="false">1/8.314/$H121*(0.4375*68629+0.5*4601)+$B121/8.314/$H121+LN(1)</f>
        <v>0.254305586746139</v>
      </c>
      <c r="AV121" s="8" t="n">
        <f aca="false">1/8.314/$H121*(0.4375*68629+0.5*4601)+$S121/8.314/$H121+LN(1)</f>
        <v>-13.7222153515278</v>
      </c>
      <c r="AW121" s="8" t="n">
        <f aca="false">1/8.314/$H121*(0.4375*68629+0.5*4601)+$X121/8.314/$H121+LN(1)</f>
        <v>-0.391196478651788</v>
      </c>
    </row>
    <row r="122" customFormat="false" ht="13.8" hidden="false" customHeight="false" outlineLevel="0" collapsed="false">
      <c r="B122" s="8" t="n">
        <f aca="false">$A$2 + $A$3*H122 +$A$4*H122*LN(H122) + $A$5*H122^2 + $A$6*H122^-1 + $A$7*H122^0.5</f>
        <v>-28657.0752669614</v>
      </c>
      <c r="F122" s="8" t="n">
        <f aca="false">$D$2+$D$3/H122-(($D$4/(8.314*LN(10)))*(1-($D$5/H122)-LN(H122/$D$5)))</f>
        <v>2.40887420508477</v>
      </c>
      <c r="G122" s="8" t="n">
        <f aca="false">8.314*LN(10)*F122*H122</f>
        <v>73783.5951433021</v>
      </c>
      <c r="H122" s="15" t="n">
        <v>1600</v>
      </c>
      <c r="J122" s="17" t="n">
        <f aca="false">-G122</f>
        <v>-73783.5951433021</v>
      </c>
      <c r="O122" s="8" t="n">
        <f aca="false">-115997 + 27.036*H122 + 3.124*H122*LN(H122)</f>
        <v>-35862.4098731138</v>
      </c>
      <c r="P122" s="8" t="n">
        <f aca="false">(-0.0562*(H122^2)) + (128.59*H122)-38275</f>
        <v>23597</v>
      </c>
      <c r="Q122" s="8" t="n">
        <f aca="false">-998615+342.43*H122</f>
        <v>-450727</v>
      </c>
      <c r="R122" s="8" t="n">
        <f aca="false">Q122+P122</f>
        <v>-427130</v>
      </c>
      <c r="S122" s="8" t="n">
        <f aca="false">R122/2</f>
        <v>-213565</v>
      </c>
      <c r="U122" s="8" t="n">
        <f aca="false">-226244+42.46*H122</f>
        <v>-158308</v>
      </c>
      <c r="V122" s="8" t="n">
        <f aca="false">(-0.0562*(H122^2))+(374.59*H122)-846564</f>
        <v>-391092</v>
      </c>
      <c r="W122" s="8" t="n">
        <f aca="false">V122/2</f>
        <v>-195546</v>
      </c>
      <c r="X122" s="8" t="n">
        <f aca="false">W122-U122</f>
        <v>-37238</v>
      </c>
      <c r="Y122" s="8" t="n">
        <v>559070.154100351</v>
      </c>
      <c r="Z122" s="8" t="n">
        <f aca="false">-8E-020*H122^6+2E-015*H122^5-0.00000000001*H122^4+0.00000006*H122^3-0.0001*H122^2+0.1593*H122^1+165.05*H122</f>
        <v>264278.73334272</v>
      </c>
      <c r="AA122" s="8" t="n">
        <f aca="false">(4*H122*(-18+25/2000*H122)*(1-LN(H122/1895))-H122*-9.16-0.25*Z122)</f>
        <v>-36447.7286567852</v>
      </c>
      <c r="AB122" s="8" t="n">
        <f aca="false">(8*H122*(-1+8/2000*H122)*(1-LN(H122/1895))-H122*-9.16-0.25*Z122)</f>
        <v>29402.4719303518</v>
      </c>
      <c r="AC122" s="8" t="n">
        <f aca="false">(8*$H122*(31.15-15.53/2000*$H122)*(1-LN($H122/1895))-$H122*-9.16-0.25*$Z122)</f>
        <v>228838.783981304</v>
      </c>
      <c r="AE122" s="8" t="n">
        <f aca="false">AP122-$AN122</f>
        <v>-0.632318503186284</v>
      </c>
      <c r="AF122" s="8" t="n">
        <f aca="false">AQ122-$AN122</f>
        <v>4.64037763338584</v>
      </c>
      <c r="AG122" s="8" t="n">
        <f aca="false">AR122-$AN122</f>
        <v>19.6328836511685</v>
      </c>
      <c r="AI122" s="8" t="n">
        <f aca="false">AT122-$AN122</f>
        <v>-3.11657352382293</v>
      </c>
      <c r="AJ122" s="8" t="n">
        <f aca="false">AU122-$AN122</f>
        <v>0.275785740395613</v>
      </c>
      <c r="AK122" s="8" t="n">
        <f aca="false">AV122-$AN122</f>
        <v>-13.6245574106928</v>
      </c>
      <c r="AL122" s="8" t="n">
        <f aca="false">AW122-$AN122</f>
        <v>-0.369280167488573</v>
      </c>
      <c r="AP122" s="8" t="n">
        <f aca="false">1/8.314/$H122*(0.375*68629+0.5*4601)+$AA122/8.314/$H122+LN(1)</f>
        <v>-0.632318503186284</v>
      </c>
      <c r="AQ122" s="8" t="n">
        <f aca="false">1/8.314/$H122*(0.4375*68629+0.5*4601)+$AB122/8.314/$H122+LN(1)</f>
        <v>4.64037763338584</v>
      </c>
      <c r="AR122" s="8" t="n">
        <f aca="false">1/8.314/$H122*(0.4375*68629+0.5*4601)+$AC122/8.314/$H122+LN(1)</f>
        <v>19.6328836511685</v>
      </c>
      <c r="AT122" s="8" t="n">
        <f aca="false">1/8.314/$H122*(0.4375*68629+0.5*4601)+$J122/8.314/$H122+LN(1)</f>
        <v>-3.11657352382293</v>
      </c>
      <c r="AU122" s="8" t="n">
        <f aca="false">1/8.314/$H122*(0.4375*68629+0.5*4601)+$B122/8.314/$H122+LN(1)</f>
        <v>0.275785740395613</v>
      </c>
      <c r="AV122" s="8" t="n">
        <f aca="false">1/8.314/$H122*(0.4375*68629+0.5*4601)+$S122/8.314/$H122+LN(1)</f>
        <v>-13.6245574106928</v>
      </c>
      <c r="AW122" s="8" t="n">
        <f aca="false">1/8.314/$H122*(0.4375*68629+0.5*4601)+$X122/8.314/$H122+LN(1)</f>
        <v>-0.369280167488573</v>
      </c>
    </row>
    <row r="123" customFormat="false" ht="13.8" hidden="false" customHeight="false" outlineLevel="0" collapsed="false">
      <c r="B123" s="8" t="n">
        <f aca="false">$A$2 + $A$3*H123 +$A$4*H123*LN(H123) + $A$5*H123^2 + $A$6*H123^-1 + $A$7*H123^0.5</f>
        <v>-28361.5552703923</v>
      </c>
      <c r="F123" s="8" t="n">
        <f aca="false">$D$2+$D$3/H123-(($D$4/(8.314*LN(10)))*(1-($D$5/H123)-LN(H123/$D$5)))</f>
        <v>2.40053928687303</v>
      </c>
      <c r="G123" s="8" t="n">
        <f aca="false">8.314*LN(10)*F123*H123</f>
        <v>73758.0732950483</v>
      </c>
      <c r="H123" s="15" t="n">
        <v>1605</v>
      </c>
      <c r="J123" s="17" t="n">
        <f aca="false">-G123</f>
        <v>-73758.0732950483</v>
      </c>
      <c r="O123" s="8" t="n">
        <f aca="false">-115997 + 27.036*H123 + 3.124*H123*LN(H123)</f>
        <v>-35596.3448981008</v>
      </c>
      <c r="P123" s="8" t="n">
        <f aca="false">(-0.0562*(H123^2)) + (128.59*H123)-38275</f>
        <v>23339.345</v>
      </c>
      <c r="Q123" s="8" t="n">
        <f aca="false">-998615+342.43*H123</f>
        <v>-449014.85</v>
      </c>
      <c r="R123" s="8" t="n">
        <f aca="false">Q123+P123</f>
        <v>-425675.505</v>
      </c>
      <c r="S123" s="8" t="n">
        <f aca="false">R123/2</f>
        <v>-212837.7525</v>
      </c>
      <c r="U123" s="8" t="n">
        <f aca="false">-226244+42.46*H123</f>
        <v>-158095.7</v>
      </c>
      <c r="V123" s="8" t="n">
        <f aca="false">(-0.0562*(H123^2))+(374.59*H123)-846564</f>
        <v>-390119.655</v>
      </c>
      <c r="W123" s="8" t="n">
        <f aca="false">V123/2</f>
        <v>-195059.8275</v>
      </c>
      <c r="X123" s="8" t="n">
        <f aca="false">W123-U123</f>
        <v>-36964.1275</v>
      </c>
      <c r="Y123" s="8" t="n">
        <v>561197.816189461</v>
      </c>
      <c r="Z123" s="8" t="n">
        <f aca="false">-8E-020*H123^6+2E-015*H123^5-0.00000000001*H123^4+0.00000006*H123^3-0.0001*H123^2+0.1593*H123^1+165.05*H123</f>
        <v>265104.969873371</v>
      </c>
      <c r="AA123" s="8" t="n">
        <f aca="false">(4*H123*(-18+25/2000*H123)*(1-LN(H123/1895))-H123*-9.16-0.25*Z123)</f>
        <v>-36133.8859644404</v>
      </c>
      <c r="AB123" s="8" t="n">
        <f aca="false">(8*H123*(-1+8/2000*H123)*(1-LN(H123/1895))-H123*-9.16-0.25*Z123)</f>
        <v>29577.3793509551</v>
      </c>
      <c r="AC123" s="8" t="n">
        <f aca="false">(8*$H123*(31.15-15.53/2000*$H123)*(1-LN($H123/1895))-$H123*-9.16-0.25*$Z123)</f>
        <v>228222.291093656</v>
      </c>
      <c r="AE123" s="8" t="n">
        <f aca="false">AP123-$AN123</f>
        <v>-0.606829224319329</v>
      </c>
      <c r="AF123" s="8" t="n">
        <f aca="false">AQ123-$AN123</f>
        <v>4.63902922825479</v>
      </c>
      <c r="AG123" s="8" t="n">
        <f aca="false">AR123-$AN123</f>
        <v>19.525521909421</v>
      </c>
      <c r="AI123" s="8" t="n">
        <f aca="false">AT123-$AN123</f>
        <v>-3.10495195920316</v>
      </c>
      <c r="AJ123" s="8" t="n">
        <f aca="false">AU123-$AN123</f>
        <v>0.29707292729283</v>
      </c>
      <c r="AK123" s="8" t="n">
        <f aca="false">AV123-$AN123</f>
        <v>-13.5276132215525</v>
      </c>
      <c r="AL123" s="8" t="n">
        <f aca="false">AW123-$AN123</f>
        <v>-0.347605697554776</v>
      </c>
      <c r="AP123" s="8" t="n">
        <f aca="false">1/8.314/$H123*(0.375*68629+0.5*4601)+$AA123/8.314/$H123+LN(1)</f>
        <v>-0.606829224319329</v>
      </c>
      <c r="AQ123" s="8" t="n">
        <f aca="false">1/8.314/$H123*(0.4375*68629+0.5*4601)+$AB123/8.314/$H123+LN(1)</f>
        <v>4.63902922825479</v>
      </c>
      <c r="AR123" s="8" t="n">
        <f aca="false">1/8.314/$H123*(0.4375*68629+0.5*4601)+$AC123/8.314/$H123+LN(1)</f>
        <v>19.525521909421</v>
      </c>
      <c r="AT123" s="8" t="n">
        <f aca="false">1/8.314/$H123*(0.4375*68629+0.5*4601)+$J123/8.314/$H123+LN(1)</f>
        <v>-3.10495195920316</v>
      </c>
      <c r="AU123" s="8" t="n">
        <f aca="false">1/8.314/$H123*(0.4375*68629+0.5*4601)+$B123/8.314/$H123+LN(1)</f>
        <v>0.29707292729283</v>
      </c>
      <c r="AV123" s="8" t="n">
        <f aca="false">1/8.314/$H123*(0.4375*68629+0.5*4601)+$S123/8.314/$H123+LN(1)</f>
        <v>-13.5276132215525</v>
      </c>
      <c r="AW123" s="8" t="n">
        <f aca="false">1/8.314/$H123*(0.4375*68629+0.5*4601)+$X123/8.314/$H123+LN(1)</f>
        <v>-0.347605697554776</v>
      </c>
    </row>
    <row r="124" customFormat="false" ht="13.8" hidden="false" customHeight="false" outlineLevel="0" collapsed="false">
      <c r="B124" s="8" t="n">
        <f aca="false">$A$2 + $A$3*H124 +$A$4*H124*LN(H124) + $A$5*H124^2 + $A$6*H124^-1 + $A$7*H124^0.5</f>
        <v>-28066.8212282786</v>
      </c>
      <c r="F124" s="8" t="n">
        <f aca="false">$D$2+$D$3/H124-(($D$4/(8.314*LN(10)))*(1-($D$5/H124)-LN(H124/$D$5)))</f>
        <v>2.39227294207133</v>
      </c>
      <c r="G124" s="8" t="n">
        <f aca="false">8.314*LN(10)*F124*H124</f>
        <v>73733.0693604047</v>
      </c>
      <c r="H124" s="15" t="n">
        <v>1610</v>
      </c>
      <c r="J124" s="17" t="n">
        <f aca="false">-G124</f>
        <v>-73733.0693604047</v>
      </c>
      <c r="O124" s="8" t="n">
        <f aca="false">-115997 + 27.036*H124 + 3.124*H124*LN(H124)</f>
        <v>-35330.231262573</v>
      </c>
      <c r="P124" s="8" t="n">
        <f aca="false">(-0.0562*(H124^2)) + (128.59*H124)-38275</f>
        <v>23078.88</v>
      </c>
      <c r="Q124" s="8" t="n">
        <f aca="false">-998615+342.43*H124</f>
        <v>-447302.7</v>
      </c>
      <c r="R124" s="8" t="n">
        <f aca="false">Q124+P124</f>
        <v>-424223.82</v>
      </c>
      <c r="S124" s="8" t="n">
        <f aca="false">R124/2</f>
        <v>-212111.91</v>
      </c>
      <c r="U124" s="8" t="n">
        <f aca="false">-226244+42.46*H124</f>
        <v>-157883.4</v>
      </c>
      <c r="V124" s="8" t="n">
        <f aca="false">(-0.0562*(H124^2))+(374.59*H124)-846564</f>
        <v>-389150.12</v>
      </c>
      <c r="W124" s="8" t="n">
        <f aca="false">V124/2</f>
        <v>-194575.06</v>
      </c>
      <c r="X124" s="8" t="n">
        <f aca="false">W124-U124</f>
        <v>-36691.6600000001</v>
      </c>
      <c r="Y124" s="8" t="n">
        <v>563325.478278571</v>
      </c>
      <c r="Z124" s="8" t="n">
        <f aca="false">-8E-020*H124^6+2E-015*H124^5-0.00000000001*H124^4+0.00000006*H124^3-0.0001*H124^2+0.1593*H124^1+165.05*H124</f>
        <v>265931.211857316</v>
      </c>
      <c r="AA124" s="8" t="n">
        <f aca="false">(4*H124*(-18+25/2000*H124)*(1-LN(H124/1895))-H124*-9.16-0.25*Z124)</f>
        <v>-35819.7578985512</v>
      </c>
      <c r="AB124" s="8" t="n">
        <f aca="false">(8*H124*(-1+8/2000*H124)*(1-LN(H124/1895))-H124*-9.16-0.25*Z124)</f>
        <v>29751.8757724533</v>
      </c>
      <c r="AC124" s="8" t="n">
        <f aca="false">(8*$H124*(31.15-15.53/2000*$H124)*(1-LN($H124/1895))-$H124*-9.16-0.25*$Z124)</f>
        <v>227602.952322633</v>
      </c>
      <c r="AE124" s="8" t="n">
        <f aca="false">AP124-$AN124</f>
        <v>-0.581476944415484</v>
      </c>
      <c r="AF124" s="8" t="n">
        <f aca="false">AQ124-$AN124</f>
        <v>4.6376584936023</v>
      </c>
      <c r="AG124" s="8" t="n">
        <f aca="false">AR124-$AN124</f>
        <v>19.4186144020064</v>
      </c>
      <c r="AI124" s="8" t="n">
        <f aca="false">AT124-$AN124</f>
        <v>-3.09344127023674</v>
      </c>
      <c r="AJ124" s="8" t="n">
        <f aca="false">AU124-$AN124</f>
        <v>0.318169178958891</v>
      </c>
      <c r="AK124" s="8" t="n">
        <f aca="false">AV124-$AN124</f>
        <v>-13.4313761342464</v>
      </c>
      <c r="AL124" s="8" t="n">
        <f aca="false">AW124-$AN124</f>
        <v>-0.326170815671247</v>
      </c>
      <c r="AP124" s="8" t="n">
        <f aca="false">1/8.314/$H124*(0.375*68629+0.5*4601)+$AA124/8.314/$H124+LN(1)</f>
        <v>-0.581476944415484</v>
      </c>
      <c r="AQ124" s="8" t="n">
        <f aca="false">1/8.314/$H124*(0.4375*68629+0.5*4601)+$AB124/8.314/$H124+LN(1)</f>
        <v>4.6376584936023</v>
      </c>
      <c r="AR124" s="8" t="n">
        <f aca="false">1/8.314/$H124*(0.4375*68629+0.5*4601)+$AC124/8.314/$H124+LN(1)</f>
        <v>19.4186144020064</v>
      </c>
      <c r="AT124" s="8" t="n">
        <f aca="false">1/8.314/$H124*(0.4375*68629+0.5*4601)+$J124/8.314/$H124+LN(1)</f>
        <v>-3.09344127023674</v>
      </c>
      <c r="AU124" s="8" t="n">
        <f aca="false">1/8.314/$H124*(0.4375*68629+0.5*4601)+$B124/8.314/$H124+LN(1)</f>
        <v>0.318169178958891</v>
      </c>
      <c r="AV124" s="8" t="n">
        <f aca="false">1/8.314/$H124*(0.4375*68629+0.5*4601)+$S124/8.314/$H124+LN(1)</f>
        <v>-13.4313761342464</v>
      </c>
      <c r="AW124" s="8" t="n">
        <f aca="false">1/8.314/$H124*(0.4375*68629+0.5*4601)+$X124/8.314/$H124+LN(1)</f>
        <v>-0.326170815671247</v>
      </c>
    </row>
    <row r="125" customFormat="false" ht="13.8" hidden="false" customHeight="false" outlineLevel="0" collapsed="false">
      <c r="B125" s="8" t="n">
        <f aca="false">$A$2 + $A$3*H125 +$A$4*H125*LN(H125) + $A$5*H125^2 + $A$6*H125^-1 + $A$7*H125^0.5</f>
        <v>-27772.8700329593</v>
      </c>
      <c r="F125" s="8" t="n">
        <f aca="false">$D$2+$D$3/H125-(($D$4/(8.314*LN(10)))*(1-($D$5/H125)-LN(H125/$D$5)))</f>
        <v>2.38407448175085</v>
      </c>
      <c r="G125" s="8" t="n">
        <f aca="false">8.314*LN(10)*F125*H125</f>
        <v>73708.5817309389</v>
      </c>
      <c r="H125" s="15" t="n">
        <v>1615</v>
      </c>
      <c r="J125" s="17" t="n">
        <f aca="false">-G125</f>
        <v>-73708.5817309389</v>
      </c>
      <c r="O125" s="8" t="n">
        <f aca="false">-115997 + 27.036*H125 + 3.124*H125*LN(H125)</f>
        <v>-35064.0691176504</v>
      </c>
      <c r="P125" s="8" t="n">
        <f aca="false">(-0.0562*(H125^2)) + (128.59*H125)-38275</f>
        <v>22815.605</v>
      </c>
      <c r="Q125" s="8" t="n">
        <f aca="false">-998615+342.43*H125</f>
        <v>-445590.55</v>
      </c>
      <c r="R125" s="8" t="n">
        <f aca="false">Q125+P125</f>
        <v>-422774.945</v>
      </c>
      <c r="S125" s="8" t="n">
        <f aca="false">R125/2</f>
        <v>-211387.4725</v>
      </c>
      <c r="U125" s="8" t="n">
        <f aca="false">-226244+42.46*H125</f>
        <v>-157671.1</v>
      </c>
      <c r="V125" s="8" t="n">
        <f aca="false">(-0.0562*(H125^2))+(374.59*H125)-846564</f>
        <v>-388183.395</v>
      </c>
      <c r="W125" s="8" t="n">
        <f aca="false">V125/2</f>
        <v>-194091.6975</v>
      </c>
      <c r="X125" s="8" t="n">
        <f aca="false">W125-U125</f>
        <v>-36420.5975</v>
      </c>
      <c r="Y125" s="8" t="n">
        <v>565453.140367681</v>
      </c>
      <c r="Z125" s="8" t="n">
        <f aca="false">-8E-020*H125^6+2E-015*H125^5-0.00000000001*H125^4+0.00000006*H125^3-0.0001*H125^2+0.1593*H125^1+165.05*H125</f>
        <v>266757.459325107</v>
      </c>
      <c r="AA125" s="8" t="n">
        <f aca="false">(4*H125*(-18+25/2000*H125)*(1-LN(H125/1895))-H125*-9.16-0.25*Z125)</f>
        <v>-35505.3557257459</v>
      </c>
      <c r="AB125" s="8" t="n">
        <f aca="false">(8*H125*(-1+8/2000*H125)*(1-LN(H125/1895))-H125*-9.16-0.25*Z125)</f>
        <v>29925.9558235334</v>
      </c>
      <c r="AC125" s="8" t="n">
        <f aca="false">(8*$H125*(31.15-15.53/2000*$H125)*(1-LN($H125/1895))-$H125*-9.16-0.25*$Z125)</f>
        <v>226980.789376362</v>
      </c>
      <c r="AE125" s="8" t="n">
        <f aca="false">AP125-$AN125</f>
        <v>-0.5562612301341</v>
      </c>
      <c r="AF125" s="8" t="n">
        <f aca="false">AQ125-$AN125</f>
        <v>4.63626523678837</v>
      </c>
      <c r="AG125" s="8" t="n">
        <f aca="false">AR125-$AN125</f>
        <v>19.3121585267688</v>
      </c>
      <c r="AI125" s="8" t="n">
        <f aca="false">AT125-$AN125</f>
        <v>-3.0820403073289</v>
      </c>
      <c r="AJ125" s="8" t="n">
        <f aca="false">AU125-$AN125</f>
        <v>0.33907650023279</v>
      </c>
      <c r="AK125" s="8" t="n">
        <f aca="false">AV125-$AN125</f>
        <v>-13.3358395812651</v>
      </c>
      <c r="AL125" s="8" t="n">
        <f aca="false">AW125-$AN125</f>
        <v>-0.304973296561956</v>
      </c>
      <c r="AP125" s="8" t="n">
        <f aca="false">1/8.314/$H125*(0.375*68629+0.5*4601)+$AA125/8.314/$H125+LN(1)</f>
        <v>-0.5562612301341</v>
      </c>
      <c r="AQ125" s="8" t="n">
        <f aca="false">1/8.314/$H125*(0.4375*68629+0.5*4601)+$AB125/8.314/$H125+LN(1)</f>
        <v>4.63626523678837</v>
      </c>
      <c r="AR125" s="8" t="n">
        <f aca="false">1/8.314/$H125*(0.4375*68629+0.5*4601)+$AC125/8.314/$H125+LN(1)</f>
        <v>19.3121585267688</v>
      </c>
      <c r="AT125" s="8" t="n">
        <f aca="false">1/8.314/$H125*(0.4375*68629+0.5*4601)+$J125/8.314/$H125+LN(1)</f>
        <v>-3.0820403073289</v>
      </c>
      <c r="AU125" s="8" t="n">
        <f aca="false">1/8.314/$H125*(0.4375*68629+0.5*4601)+$B125/8.314/$H125+LN(1)</f>
        <v>0.33907650023279</v>
      </c>
      <c r="AV125" s="8" t="n">
        <f aca="false">1/8.314/$H125*(0.4375*68629+0.5*4601)+$S125/8.314/$H125+LN(1)</f>
        <v>-13.3358395812651</v>
      </c>
      <c r="AW125" s="8" t="n">
        <f aca="false">1/8.314/$H125*(0.4375*68629+0.5*4601)+$X125/8.314/$H125+LN(1)</f>
        <v>-0.304973296561956</v>
      </c>
    </row>
    <row r="126" customFormat="false" ht="13.8" hidden="false" customHeight="false" outlineLevel="0" collapsed="false">
      <c r="B126" s="8" t="n">
        <f aca="false">$A$2 + $A$3*H126 +$A$4*H126*LN(H126) + $A$5*H126^2 + $A$6*H126^-1 + $A$7*H126^0.5</f>
        <v>-27479.6985970693</v>
      </c>
      <c r="F126" s="8" t="n">
        <f aca="false">$D$2+$D$3/H126-(($D$4/(8.314*LN(10)))*(1-($D$5/H126)-LN(H126/$D$5)))</f>
        <v>2.37594322580916</v>
      </c>
      <c r="G126" s="8" t="n">
        <f aca="false">8.314*LN(10)*F126*H126</f>
        <v>73684.6088081777</v>
      </c>
      <c r="H126" s="15" t="n">
        <v>1620</v>
      </c>
      <c r="J126" s="17" t="n">
        <f aca="false">-G126</f>
        <v>-73684.6088081777</v>
      </c>
      <c r="O126" s="8" t="n">
        <f aca="false">-115997 + 27.036*H126 + 3.124*H126*LN(H126)</f>
        <v>-34797.8586135174</v>
      </c>
      <c r="P126" s="8" t="n">
        <f aca="false">(-0.0562*(H126^2)) + (128.59*H126)-38275</f>
        <v>22549.52</v>
      </c>
      <c r="Q126" s="8" t="n">
        <f aca="false">-998615+342.43*H126</f>
        <v>-443878.4</v>
      </c>
      <c r="R126" s="8" t="n">
        <f aca="false">Q126+P126</f>
        <v>-421328.88</v>
      </c>
      <c r="S126" s="8" t="n">
        <f aca="false">R126/2</f>
        <v>-210664.44</v>
      </c>
      <c r="U126" s="8" t="n">
        <f aca="false">-226244+42.46*H126</f>
        <v>-157458.8</v>
      </c>
      <c r="V126" s="8" t="n">
        <f aca="false">(-0.0562*(H126^2))+(374.59*H126)-846564</f>
        <v>-387219.48</v>
      </c>
      <c r="W126" s="8" t="n">
        <f aca="false">V126/2</f>
        <v>-193609.74</v>
      </c>
      <c r="X126" s="8" t="n">
        <f aca="false">W126-U126</f>
        <v>-36150.9400000001</v>
      </c>
      <c r="Y126" s="8" t="n">
        <v>567580.802456791</v>
      </c>
      <c r="Z126" s="8" t="n">
        <f aca="false">-8E-020*H126^6+2E-015*H126^5-0.00000000001*H126^4+0.00000006*H126^3-0.0001*H126^2+0.1593*H126^1+165.05*H126</f>
        <v>267583.71230734</v>
      </c>
      <c r="AA126" s="8" t="n">
        <f aca="false">(4*H126*(-18+25/2000*H126)*(1-LN(H126/1895))-H126*-9.16-0.25*Z126)</f>
        <v>-35190.6906669854</v>
      </c>
      <c r="AB126" s="8" t="n">
        <f aca="false">(8*H126*(-1+8/2000*H126)*(1-LN(H126/1895))-H126*-9.16-0.25*Z126)</f>
        <v>30099.6141506992</v>
      </c>
      <c r="AC126" s="8" t="n">
        <f aca="false">(8*$H126*(31.15-15.53/2000*$H126)*(1-LN($H126/1895))-$H126*-9.16-0.25*$Z126)</f>
        <v>226355.82385836</v>
      </c>
      <c r="AE126" s="8" t="n">
        <f aca="false">AP126-$AN126</f>
        <v>-0.531181650093802</v>
      </c>
      <c r="AF126" s="8" t="n">
        <f aca="false">AQ126-$AN126</f>
        <v>4.6348492688741</v>
      </c>
      <c r="AG126" s="8" t="n">
        <f aca="false">AR126-$AN126</f>
        <v>19.2061517059103</v>
      </c>
      <c r="AI126" s="8" t="n">
        <f aca="false">AT126-$AN126</f>
        <v>-3.07074793581685</v>
      </c>
      <c r="AJ126" s="8" t="n">
        <f aca="false">AU126-$AN126</f>
        <v>0.359796869695524</v>
      </c>
      <c r="AK126" s="8" t="n">
        <f aca="false">AV126-$AN126</f>
        <v>-13.2409970761797</v>
      </c>
      <c r="AL126" s="8" t="n">
        <f aca="false">AW126-$AN126</f>
        <v>-0.284010942423466</v>
      </c>
      <c r="AP126" s="8" t="n">
        <f aca="false">1/8.314/$H126*(0.375*68629+0.5*4601)+$AA126/8.314/$H126+LN(1)</f>
        <v>-0.531181650093802</v>
      </c>
      <c r="AQ126" s="8" t="n">
        <f aca="false">1/8.314/$H126*(0.4375*68629+0.5*4601)+$AB126/8.314/$H126+LN(1)</f>
        <v>4.6348492688741</v>
      </c>
      <c r="AR126" s="8" t="n">
        <f aca="false">1/8.314/$H126*(0.4375*68629+0.5*4601)+$AC126/8.314/$H126+LN(1)</f>
        <v>19.2061517059103</v>
      </c>
      <c r="AT126" s="8" t="n">
        <f aca="false">1/8.314/$H126*(0.4375*68629+0.5*4601)+$J126/8.314/$H126+LN(1)</f>
        <v>-3.07074793581685</v>
      </c>
      <c r="AU126" s="8" t="n">
        <f aca="false">1/8.314/$H126*(0.4375*68629+0.5*4601)+$B126/8.314/$H126+LN(1)</f>
        <v>0.359796869695524</v>
      </c>
      <c r="AV126" s="8" t="n">
        <f aca="false">1/8.314/$H126*(0.4375*68629+0.5*4601)+$S126/8.314/$H126+LN(1)</f>
        <v>-13.2409970761797</v>
      </c>
      <c r="AW126" s="8" t="n">
        <f aca="false">1/8.314/$H126*(0.4375*68629+0.5*4601)+$X126/8.314/$H126+LN(1)</f>
        <v>-0.284010942423466</v>
      </c>
    </row>
    <row r="127" customFormat="false" ht="13.8" hidden="false" customHeight="false" outlineLevel="0" collapsed="false">
      <c r="B127" s="8" t="n">
        <f aca="false">$A$2 + $A$3*H127 +$A$4*H127*LN(H127) + $A$5*H127^2 + $A$6*H127^-1 + $A$7*H127^0.5</f>
        <v>-27187.3038533723</v>
      </c>
      <c r="F127" s="8" t="n">
        <f aca="false">$D$2+$D$3/H127-(($D$4/(8.314*LN(10)))*(1-($D$5/H127)-LN(H127/$D$5)))</f>
        <v>2.36787850283154</v>
      </c>
      <c r="G127" s="8" t="n">
        <f aca="false">8.314*LN(10)*F127*H127</f>
        <v>73661.1490035151</v>
      </c>
      <c r="H127" s="15" t="n">
        <v>1625</v>
      </c>
      <c r="J127" s="17" t="n">
        <f aca="false">-G127</f>
        <v>-73661.1490035151</v>
      </c>
      <c r="O127" s="8" t="n">
        <f aca="false">-115997 + 27.036*H127 + 3.124*H127*LN(H127)</f>
        <v>-34531.5998994314</v>
      </c>
      <c r="P127" s="8" t="n">
        <f aca="false">(-0.0562*(H127^2)) + (128.59*H127)-38275</f>
        <v>22280.625</v>
      </c>
      <c r="Q127" s="8" t="n">
        <f aca="false">-998615+342.43*H127</f>
        <v>-442166.25</v>
      </c>
      <c r="R127" s="8" t="n">
        <f aca="false">Q127+P127</f>
        <v>-419885.625</v>
      </c>
      <c r="S127" s="8" t="n">
        <f aca="false">R127/2</f>
        <v>-209942.8125</v>
      </c>
      <c r="U127" s="8" t="n">
        <f aca="false">-226244+42.46*H127</f>
        <v>-157246.5</v>
      </c>
      <c r="V127" s="8" t="n">
        <f aca="false">(-0.0562*(H127^2))+(374.59*H127)-846564</f>
        <v>-386258.375</v>
      </c>
      <c r="W127" s="8" t="n">
        <f aca="false">V127/2</f>
        <v>-193129.1875</v>
      </c>
      <c r="X127" s="8" t="n">
        <f aca="false">W127-U127</f>
        <v>-35882.6875</v>
      </c>
      <c r="Y127" s="8" t="n">
        <v>569708.464545901</v>
      </c>
      <c r="Z127" s="8" t="n">
        <f aca="false">-8E-020*H127^6+2E-015*H127^5-0.00000000001*H127^4+0.00000006*H127^3-0.0001*H127^2+0.1593*H127^1+165.05*H127</f>
        <v>268409.970834656</v>
      </c>
      <c r="AA127" s="8" t="n">
        <f aca="false">(4*H127*(-18+25/2000*H127)*(1-LN(H127/1895))-H127*-9.16-0.25*Z127)</f>
        <v>-34875.7738979126</v>
      </c>
      <c r="AB127" s="8" t="n">
        <f aca="false">(8*H127*(-1+8/2000*H127)*(1-LN(H127/1895))-H127*-9.16-0.25*Z127)</f>
        <v>30272.8454181533</v>
      </c>
      <c r="AC127" s="8" t="n">
        <f aca="false">(8*$H127*(31.15-15.53/2000*$H127)*(1-LN($H127/1895))-$H127*-9.16-0.25*$Z127)</f>
        <v>225728.077268411</v>
      </c>
      <c r="AE127" s="8" t="n">
        <f aca="false">AP127-$AN127</f>
        <v>-0.506237774868166</v>
      </c>
      <c r="AF127" s="8" t="n">
        <f aca="false">AQ127-$AN127</f>
        <v>4.63341040455605</v>
      </c>
      <c r="AG127" s="8" t="n">
        <f aca="false">AR127-$AN127</f>
        <v>19.1005913856821</v>
      </c>
      <c r="AI127" s="8" t="n">
        <f aca="false">AT127-$AN127</f>
        <v>-3.05956303573325</v>
      </c>
      <c r="AJ127" s="8" t="n">
        <f aca="false">AU127-$AN127</f>
        <v>0.38033224008643</v>
      </c>
      <c r="AK127" s="8" t="n">
        <f aca="false">AV127-$AN127</f>
        <v>-13.1468422123943</v>
      </c>
      <c r="AL127" s="8" t="n">
        <f aca="false">AW127-$AN127</f>
        <v>-0.263281582502174</v>
      </c>
      <c r="AP127" s="8" t="n">
        <f aca="false">1/8.314/$H127*(0.375*68629+0.5*4601)+$AA127/8.314/$H127+LN(1)</f>
        <v>-0.506237774868166</v>
      </c>
      <c r="AQ127" s="8" t="n">
        <f aca="false">1/8.314/$H127*(0.4375*68629+0.5*4601)+$AB127/8.314/$H127+LN(1)</f>
        <v>4.63341040455605</v>
      </c>
      <c r="AR127" s="8" t="n">
        <f aca="false">1/8.314/$H127*(0.4375*68629+0.5*4601)+$AC127/8.314/$H127+LN(1)</f>
        <v>19.1005913856821</v>
      </c>
      <c r="AT127" s="8" t="n">
        <f aca="false">1/8.314/$H127*(0.4375*68629+0.5*4601)+$J127/8.314/$H127+LN(1)</f>
        <v>-3.05956303573325</v>
      </c>
      <c r="AU127" s="8" t="n">
        <f aca="false">1/8.314/$H127*(0.4375*68629+0.5*4601)+$B127/8.314/$H127+LN(1)</f>
        <v>0.38033224008643</v>
      </c>
      <c r="AV127" s="8" t="n">
        <f aca="false">1/8.314/$H127*(0.4375*68629+0.5*4601)+$S127/8.314/$H127+LN(1)</f>
        <v>-13.1468422123943</v>
      </c>
      <c r="AW127" s="8" t="n">
        <f aca="false">1/8.314/$H127*(0.4375*68629+0.5*4601)+$X127/8.314/$H127+LN(1)</f>
        <v>-0.263281582502174</v>
      </c>
    </row>
    <row r="128" customFormat="false" ht="13.8" hidden="false" customHeight="false" outlineLevel="0" collapsed="false">
      <c r="B128" s="8" t="n">
        <f aca="false">$A$2 + $A$3*H128 +$A$4*H128*LN(H128) + $A$5*H128^2 + $A$6*H128^-1 + $A$7*H128^0.5</f>
        <v>-26895.6827545954</v>
      </c>
      <c r="F128" s="8" t="n">
        <f aca="false">$D$2+$D$3/H128-(($D$4/(8.314*LN(10)))*(1-($D$5/H128)-LN(H128/$D$5)))</f>
        <v>2.35987964995477</v>
      </c>
      <c r="G128" s="8" t="n">
        <f aca="false">8.314*LN(10)*F128*H128</f>
        <v>73638.2007381213</v>
      </c>
      <c r="H128" s="15" t="n">
        <v>1630</v>
      </c>
      <c r="J128" s="17" t="n">
        <f aca="false">-G128</f>
        <v>-73638.2007381213</v>
      </c>
      <c r="O128" s="8" t="n">
        <f aca="false">-115997 + 27.036*H128 + 3.124*H128*LN(H128)</f>
        <v>-34265.293123731</v>
      </c>
      <c r="P128" s="8" t="n">
        <f aca="false">(-0.0562*(H128^2)) + (128.59*H128)-38275</f>
        <v>22008.92</v>
      </c>
      <c r="Q128" s="8" t="n">
        <f aca="false">-998615+342.43*H128</f>
        <v>-440454.1</v>
      </c>
      <c r="R128" s="8" t="n">
        <f aca="false">Q128+P128</f>
        <v>-418445.18</v>
      </c>
      <c r="S128" s="8" t="n">
        <f aca="false">R128/2</f>
        <v>-209222.59</v>
      </c>
      <c r="U128" s="8" t="n">
        <f aca="false">-226244+42.46*H128</f>
        <v>-157034.2</v>
      </c>
      <c r="V128" s="8" t="n">
        <f aca="false">(-0.0562*(H128^2))+(374.59*H128)-846564</f>
        <v>-385300.08</v>
      </c>
      <c r="W128" s="8" t="n">
        <f aca="false">V128/2</f>
        <v>-192650.04</v>
      </c>
      <c r="X128" s="8" t="n">
        <f aca="false">W128-U128</f>
        <v>-35615.84</v>
      </c>
      <c r="Y128" s="8" t="n">
        <v>571836.126635011</v>
      </c>
      <c r="Z128" s="8" t="n">
        <f aca="false">-8E-020*H128^6+2E-015*H128^5-0.00000000001*H128^4+0.00000006*H128^3-0.0001*H128^2+0.1593*H128^1+165.05*H128</f>
        <v>269236.234937742</v>
      </c>
      <c r="AA128" s="8" t="n">
        <f aca="false">(4*H128*(-18+25/2000*H128)*(1-LN(H128/1895))-H128*-9.16-0.25*Z128)</f>
        <v>-34560.6165491976</v>
      </c>
      <c r="AB128" s="8" t="n">
        <f aca="false">(8*H128*(-1+8/2000*H128)*(1-LN(H128/1895))-H128*-9.16-0.25*Z128)</f>
        <v>30445.6443076808</v>
      </c>
      <c r="AC128" s="8" t="n">
        <f aca="false">(8*$H128*(31.15-15.53/2000*$H128)*(1-LN($H128/1895))-$H128*-9.16-0.25*$Z128)</f>
        <v>225097.571003429</v>
      </c>
      <c r="AE128" s="8" t="n">
        <f aca="false">AP128-$AN128</f>
        <v>-0.481429176981217</v>
      </c>
      <c r="AF128" s="8" t="n">
        <f aca="false">AQ128-$AN128</f>
        <v>4.63194846210183</v>
      </c>
      <c r="AG128" s="8" t="n">
        <f aca="false">AR128-$AN128</f>
        <v>18.9954750360785</v>
      </c>
      <c r="AI128" s="8" t="n">
        <f aca="false">AT128-$AN128</f>
        <v>-3.04848450157405</v>
      </c>
      <c r="AJ128" s="8" t="n">
        <f aca="false">AU128-$AN128</f>
        <v>0.400684538711745</v>
      </c>
      <c r="AK128" s="8" t="n">
        <f aca="false">AV128-$AN128</f>
        <v>-13.0533686619214</v>
      </c>
      <c r="AL128" s="8" t="n">
        <f aca="false">AW128-$AN128</f>
        <v>-0.242783072679536</v>
      </c>
      <c r="AP128" s="8" t="n">
        <f aca="false">1/8.314/$H128*(0.375*68629+0.5*4601)+$AA128/8.314/$H128+LN(1)</f>
        <v>-0.481429176981217</v>
      </c>
      <c r="AQ128" s="8" t="n">
        <f aca="false">1/8.314/$H128*(0.4375*68629+0.5*4601)+$AB128/8.314/$H128+LN(1)</f>
        <v>4.63194846210183</v>
      </c>
      <c r="AR128" s="8" t="n">
        <f aca="false">1/8.314/$H128*(0.4375*68629+0.5*4601)+$AC128/8.314/$H128+LN(1)</f>
        <v>18.9954750360785</v>
      </c>
      <c r="AT128" s="8" t="n">
        <f aca="false">1/8.314/$H128*(0.4375*68629+0.5*4601)+$J128/8.314/$H128+LN(1)</f>
        <v>-3.04848450157405</v>
      </c>
      <c r="AU128" s="8" t="n">
        <f aca="false">1/8.314/$H128*(0.4375*68629+0.5*4601)+$B128/8.314/$H128+LN(1)</f>
        <v>0.400684538711745</v>
      </c>
      <c r="AV128" s="8" t="n">
        <f aca="false">1/8.314/$H128*(0.4375*68629+0.5*4601)+$S128/8.314/$H128+LN(1)</f>
        <v>-13.0533686619214</v>
      </c>
      <c r="AW128" s="8" t="n">
        <f aca="false">1/8.314/$H128*(0.4375*68629+0.5*4601)+$X128/8.314/$H128+LN(1)</f>
        <v>-0.242783072679536</v>
      </c>
    </row>
    <row r="129" customFormat="false" ht="13.8" hidden="false" customHeight="false" outlineLevel="0" collapsed="false">
      <c r="B129" s="8" t="n">
        <f aca="false">$A$2 + $A$3*H129 +$A$4*H129*LN(H129) + $A$5*H129^2 + $A$6*H129^-1 + $A$7*H129^0.5</f>
        <v>-26604.8322732667</v>
      </c>
      <c r="F129" s="8" t="n">
        <f aca="false">$D$2+$D$3/H129-(($D$4/(8.314*LN(10)))*(1-($D$5/H129)-LN(H129/$D$5)))</f>
        <v>2.3519460127335</v>
      </c>
      <c r="G129" s="8" t="n">
        <f aca="false">8.314*LN(10)*F129*H129</f>
        <v>73615.7624428523</v>
      </c>
      <c r="H129" s="15" t="n">
        <v>1635</v>
      </c>
      <c r="J129" s="17" t="n">
        <f aca="false">-G129</f>
        <v>-73615.7624428523</v>
      </c>
      <c r="O129" s="8" t="n">
        <f aca="false">-115997 + 27.036*H129 + 3.124*H129*LN(H129)</f>
        <v>-33998.9384338451</v>
      </c>
      <c r="P129" s="8" t="n">
        <f aca="false">(-0.0562*(H129^2)) + (128.59*H129)-38275</f>
        <v>21734.405</v>
      </c>
      <c r="Q129" s="8" t="n">
        <f aca="false">-998615+342.43*H129</f>
        <v>-438741.95</v>
      </c>
      <c r="R129" s="8" t="n">
        <f aca="false">Q129+P129</f>
        <v>-417007.545</v>
      </c>
      <c r="S129" s="8" t="n">
        <f aca="false">R129/2</f>
        <v>-208503.7725</v>
      </c>
      <c r="U129" s="8" t="n">
        <f aca="false">-226244+42.46*H129</f>
        <v>-156821.9</v>
      </c>
      <c r="V129" s="8" t="n">
        <f aca="false">(-0.0562*(H129^2))+(374.59*H129)-846564</f>
        <v>-384344.595</v>
      </c>
      <c r="W129" s="8" t="n">
        <f aca="false">V129/2</f>
        <v>-192172.2975</v>
      </c>
      <c r="X129" s="8" t="n">
        <f aca="false">W129-U129</f>
        <v>-35350.3975</v>
      </c>
      <c r="Y129" s="8" t="n">
        <v>573963.788724121</v>
      </c>
      <c r="Z129" s="8" t="n">
        <f aca="false">-8E-020*H129^6+2E-015*H129^5-0.00000000001*H129^4+0.00000006*H129^3-0.0001*H129^2+0.1593*H129^1+165.05*H129</f>
        <v>270062.504647333</v>
      </c>
      <c r="AA129" s="8" t="n">
        <f aca="false">(4*H129*(-18+25/2000*H129)*(1-LN(H129/1895))-H129*-9.16-0.25*Z129)</f>
        <v>-34245.2297068789</v>
      </c>
      <c r="AB129" s="8" t="n">
        <f aca="false">(8*H129*(-1+8/2000*H129)*(1-LN(H129/1895))-H129*-9.16-0.25*Z129)</f>
        <v>30618.0055185338</v>
      </c>
      <c r="AC129" s="8" t="n">
        <f aca="false">(8*$H129*(31.15-15.53/2000*$H129)*(1-LN($H129/1895))-$H129*-9.16-0.25*$Z129)</f>
        <v>224464.326358315</v>
      </c>
      <c r="AE129" s="8" t="n">
        <f aca="false">AP129-$AN129</f>
        <v>-0.45675543090273</v>
      </c>
      <c r="AF129" s="8" t="n">
        <f aca="false">AQ129-$AN129</f>
        <v>4.63046326328707</v>
      </c>
      <c r="AG129" s="8" t="n">
        <f aca="false">AR129-$AN129</f>
        <v>18.8908001505375</v>
      </c>
      <c r="AI129" s="8" t="n">
        <f aca="false">AT129-$AN129</f>
        <v>-3.03751124207076</v>
      </c>
      <c r="AJ129" s="8" t="n">
        <f aca="false">AU129-$AN129</f>
        <v>0.420855667845423</v>
      </c>
      <c r="AK129" s="8" t="n">
        <f aca="false">AV129-$AN129</f>
        <v>-12.9605701741802</v>
      </c>
      <c r="AL129" s="8" t="n">
        <f aca="false">AW129-$AN129</f>
        <v>-0.222513295064734</v>
      </c>
      <c r="AP129" s="8" t="n">
        <f aca="false">1/8.314/$H129*(0.375*68629+0.5*4601)+$AA129/8.314/$H129+LN(1)</f>
        <v>-0.45675543090273</v>
      </c>
      <c r="AQ129" s="8" t="n">
        <f aca="false">1/8.314/$H129*(0.4375*68629+0.5*4601)+$AB129/8.314/$H129+LN(1)</f>
        <v>4.63046326328707</v>
      </c>
      <c r="AR129" s="8" t="n">
        <f aca="false">1/8.314/$H129*(0.4375*68629+0.5*4601)+$AC129/8.314/$H129+LN(1)</f>
        <v>18.8908001505375</v>
      </c>
      <c r="AT129" s="8" t="n">
        <f aca="false">1/8.314/$H129*(0.4375*68629+0.5*4601)+$J129/8.314/$H129+LN(1)</f>
        <v>-3.03751124207076</v>
      </c>
      <c r="AU129" s="8" t="n">
        <f aca="false">1/8.314/$H129*(0.4375*68629+0.5*4601)+$B129/8.314/$H129+LN(1)</f>
        <v>0.420855667845423</v>
      </c>
      <c r="AV129" s="8" t="n">
        <f aca="false">1/8.314/$H129*(0.4375*68629+0.5*4601)+$S129/8.314/$H129+LN(1)</f>
        <v>-12.9605701741802</v>
      </c>
      <c r="AW129" s="8" t="n">
        <f aca="false">1/8.314/$H129*(0.4375*68629+0.5*4601)+$X129/8.314/$H129+LN(1)</f>
        <v>-0.222513295064734</v>
      </c>
    </row>
    <row r="130" customFormat="false" ht="13.8" hidden="false" customHeight="false" outlineLevel="0" collapsed="false">
      <c r="B130" s="8" t="n">
        <f aca="false">$A$2 + $A$3*H130 +$A$4*H130*LN(H130) + $A$5*H130^2 + $A$6*H130^-1 + $A$7*H130^0.5</f>
        <v>-26314.7494015525</v>
      </c>
      <c r="F130" s="8" t="n">
        <f aca="false">$D$2+$D$3/H130-(($D$4/(8.314*LN(10)))*(1-($D$5/H130)-LN(H130/$D$5)))</f>
        <v>2.34407694500912</v>
      </c>
      <c r="G130" s="8" t="n">
        <f aca="false">8.314*LN(10)*F130*H130</f>
        <v>73593.8325581617</v>
      </c>
      <c r="H130" s="15" t="n">
        <v>1640</v>
      </c>
      <c r="J130" s="17" t="n">
        <f aca="false">-G130</f>
        <v>-73593.8325581617</v>
      </c>
      <c r="O130" s="8" t="n">
        <f aca="false">-115997 + 27.036*H130 + 3.124*H130*LN(H130)</f>
        <v>-33732.5359763006</v>
      </c>
      <c r="P130" s="8" t="n">
        <f aca="false">(-0.0562*(H130^2)) + (128.59*H130)-38275</f>
        <v>21457.08</v>
      </c>
      <c r="Q130" s="8" t="n">
        <f aca="false">-998615+342.43*H130</f>
        <v>-437029.8</v>
      </c>
      <c r="R130" s="8" t="n">
        <f aca="false">Q130+P130</f>
        <v>-415572.72</v>
      </c>
      <c r="S130" s="8" t="n">
        <f aca="false">R130/2</f>
        <v>-207786.36</v>
      </c>
      <c r="U130" s="8" t="n">
        <f aca="false">-226244+42.46*H130</f>
        <v>-156609.6</v>
      </c>
      <c r="V130" s="8" t="n">
        <f aca="false">(-0.0562*(H130^2))+(374.59*H130)-846564</f>
        <v>-383391.92</v>
      </c>
      <c r="W130" s="8" t="n">
        <f aca="false">V130/2</f>
        <v>-191695.96</v>
      </c>
      <c r="X130" s="8" t="n">
        <f aca="false">W130-U130</f>
        <v>-35086.36</v>
      </c>
      <c r="Y130" s="8" t="n">
        <v>576091.450813231</v>
      </c>
      <c r="Z130" s="8" t="n">
        <f aca="false">-8E-020*H130^6+2E-015*H130^5-0.00000000001*H130^4+0.00000006*H130^3-0.0001*H130^2+0.1593*H130^1+165.05*H130</f>
        <v>270888.779994207</v>
      </c>
      <c r="AA130" s="8" t="n">
        <f aca="false">(4*H130*(-18+25/2000*H130)*(1-LN(H130/1895))-H130*-9.16-0.25*Z130)</f>
        <v>-33929.6244126999</v>
      </c>
      <c r="AB130" s="8" t="n">
        <f aca="false">(8*H130*(-1+8/2000*H130)*(1-LN(H130/1895))-H130*-9.16-0.25*Z130)</f>
        <v>30789.9237673172</v>
      </c>
      <c r="AC130" s="8" t="n">
        <f aca="false">(8*$H130*(31.15-15.53/2000*$H130)*(1-LN($H130/1895))-$H130*-9.16-0.25*$Z130)</f>
        <v>223828.364526805</v>
      </c>
      <c r="AE130" s="8" t="n">
        <f aca="false">AP130-$AN130</f>
        <v>-0.43221611304323</v>
      </c>
      <c r="AF130" s="8" t="n">
        <f aca="false">AQ130-$AN130</f>
        <v>4.62895463333352</v>
      </c>
      <c r="AG130" s="8" t="n">
        <f aca="false">AR130-$AN130</f>
        <v>18.7865642456454</v>
      </c>
      <c r="AI130" s="8" t="n">
        <f aca="false">AT130-$AN130</f>
        <v>-3.02664217996692</v>
      </c>
      <c r="AJ130" s="8" t="n">
        <f aca="false">AU130-$AN130</f>
        <v>0.440847505122677</v>
      </c>
      <c r="AK130" s="8" t="n">
        <f aca="false">AV130-$AN130</f>
        <v>-12.8684405748165</v>
      </c>
      <c r="AL130" s="8" t="n">
        <f aca="false">AW130-$AN130</f>
        <v>-0.202470157594888</v>
      </c>
      <c r="AP130" s="8" t="n">
        <f aca="false">1/8.314/$H130*(0.375*68629+0.5*4601)+$AA130/8.314/$H130+LN(1)</f>
        <v>-0.43221611304323</v>
      </c>
      <c r="AQ130" s="8" t="n">
        <f aca="false">1/8.314/$H130*(0.4375*68629+0.5*4601)+$AB130/8.314/$H130+LN(1)</f>
        <v>4.62895463333352</v>
      </c>
      <c r="AR130" s="8" t="n">
        <f aca="false">1/8.314/$H130*(0.4375*68629+0.5*4601)+$AC130/8.314/$H130+LN(1)</f>
        <v>18.7865642456454</v>
      </c>
      <c r="AT130" s="8" t="n">
        <f aca="false">1/8.314/$H130*(0.4375*68629+0.5*4601)+$J130/8.314/$H130+LN(1)</f>
        <v>-3.02664217996692</v>
      </c>
      <c r="AU130" s="8" t="n">
        <f aca="false">1/8.314/$H130*(0.4375*68629+0.5*4601)+$B130/8.314/$H130+LN(1)</f>
        <v>0.440847505122677</v>
      </c>
      <c r="AV130" s="8" t="n">
        <f aca="false">1/8.314/$H130*(0.4375*68629+0.5*4601)+$S130/8.314/$H130+LN(1)</f>
        <v>-12.8684405748165</v>
      </c>
      <c r="AW130" s="8" t="n">
        <f aca="false">1/8.314/$H130*(0.4375*68629+0.5*4601)+$X130/8.314/$H130+LN(1)</f>
        <v>-0.202470157594888</v>
      </c>
    </row>
    <row r="131" customFormat="false" ht="13.8" hidden="false" customHeight="false" outlineLevel="0" collapsed="false">
      <c r="B131" s="8" t="n">
        <f aca="false">$A$2 + $A$3*H131 +$A$4*H131*LN(H131) + $A$5*H131^2 + $A$6*H131^-1 + $A$7*H131^0.5</f>
        <v>-26025.4311510968</v>
      </c>
      <c r="F131" s="8" t="n">
        <f aca="false">$D$2+$D$3/H131-(($D$4/(8.314*LN(10)))*(1-($D$5/H131)-LN(H131/$D$5)))</f>
        <v>2.33627180878101</v>
      </c>
      <c r="G131" s="8" t="n">
        <f aca="false">8.314*LN(10)*F131*H131</f>
        <v>73572.4095340125</v>
      </c>
      <c r="H131" s="15" t="n">
        <v>1645</v>
      </c>
      <c r="J131" s="17" t="n">
        <f aca="false">-G131</f>
        <v>-73572.4095340125</v>
      </c>
      <c r="O131" s="8" t="n">
        <f aca="false">-115997 + 27.036*H131 + 3.124*H131*LN(H131)</f>
        <v>-33466.0858967312</v>
      </c>
      <c r="P131" s="8" t="n">
        <f aca="false">(-0.0562*(H131^2)) + (128.59*H131)-38275</f>
        <v>21176.945</v>
      </c>
      <c r="Q131" s="8" t="n">
        <f aca="false">-998615+342.43*H131</f>
        <v>-435317.65</v>
      </c>
      <c r="R131" s="8" t="n">
        <f aca="false">Q131+P131</f>
        <v>-414140.705</v>
      </c>
      <c r="S131" s="8" t="n">
        <f aca="false">R131/2</f>
        <v>-207070.3525</v>
      </c>
      <c r="U131" s="8" t="n">
        <f aca="false">-226244+42.46*H131</f>
        <v>-156397.3</v>
      </c>
      <c r="V131" s="8" t="n">
        <f aca="false">(-0.0562*(H131^2))+(374.59*H131)-846564</f>
        <v>-382442.055</v>
      </c>
      <c r="W131" s="8" t="n">
        <f aca="false">V131/2</f>
        <v>-191221.0275</v>
      </c>
      <c r="X131" s="8" t="n">
        <f aca="false">W131-U131</f>
        <v>-34823.7275</v>
      </c>
      <c r="Y131" s="8" t="n">
        <v>578219.112902341</v>
      </c>
      <c r="Z131" s="8" t="n">
        <f aca="false">-8E-020*H131^6+2E-015*H131^5-0.00000000001*H131^4+0.00000006*H131^3-0.0001*H131^2+0.1593*H131^1+165.05*H131</f>
        <v>271715.061009192</v>
      </c>
      <c r="AA131" s="8" t="n">
        <f aca="false">(4*H131*(-18+25/2000*H131)*(1-LN(H131/1895))-H131*-9.16-0.25*Z131)</f>
        <v>-33613.8116644446</v>
      </c>
      <c r="AB131" s="8" t="n">
        <f aca="false">(8*H131*(-1+8/2000*H131)*(1-LN(H131/1895))-H131*-9.16-0.25*Z131)</f>
        <v>30961.3937878753</v>
      </c>
      <c r="AC131" s="8" t="n">
        <f aca="false">(8*$H131*(31.15-15.53/2000*$H131)*(1-LN($H131/1895))-$H131*-9.16-0.25*$Z131)</f>
        <v>223189.706602303</v>
      </c>
      <c r="AE131" s="8" t="n">
        <f aca="false">AP131-$AN131</f>
        <v>-0.407810801749023</v>
      </c>
      <c r="AF131" s="8" t="n">
        <f aca="false">AQ131-$AN131</f>
        <v>4.62742240084841</v>
      </c>
      <c r="AG131" s="8" t="n">
        <f aca="false">AR131-$AN131</f>
        <v>18.6827648608458</v>
      </c>
      <c r="AI131" s="8" t="n">
        <f aca="false">AT131-$AN131</f>
        <v>-3.0158762517987</v>
      </c>
      <c r="AJ131" s="8" t="n">
        <f aca="false">AU131-$AN131</f>
        <v>0.460661903926157</v>
      </c>
      <c r="AK131" s="8" t="n">
        <f aca="false">AV131-$AN131</f>
        <v>-12.7769737645441</v>
      </c>
      <c r="AL131" s="8" t="n">
        <f aca="false">AW131-$AN131</f>
        <v>-0.182651593642539</v>
      </c>
      <c r="AP131" s="8" t="n">
        <f aca="false">1/8.314/$H131*(0.375*68629+0.5*4601)+$AA131/8.314/$H131+LN(1)</f>
        <v>-0.407810801749023</v>
      </c>
      <c r="AQ131" s="8" t="n">
        <f aca="false">1/8.314/$H131*(0.4375*68629+0.5*4601)+$AB131/8.314/$H131+LN(1)</f>
        <v>4.62742240084841</v>
      </c>
      <c r="AR131" s="8" t="n">
        <f aca="false">1/8.314/$H131*(0.4375*68629+0.5*4601)+$AC131/8.314/$H131+LN(1)</f>
        <v>18.6827648608458</v>
      </c>
      <c r="AT131" s="8" t="n">
        <f aca="false">1/8.314/$H131*(0.4375*68629+0.5*4601)+$J131/8.314/$H131+LN(1)</f>
        <v>-3.0158762517987</v>
      </c>
      <c r="AU131" s="8" t="n">
        <f aca="false">1/8.314/$H131*(0.4375*68629+0.5*4601)+$B131/8.314/$H131+LN(1)</f>
        <v>0.460661903926157</v>
      </c>
      <c r="AV131" s="8" t="n">
        <f aca="false">1/8.314/$H131*(0.4375*68629+0.5*4601)+$S131/8.314/$H131+LN(1)</f>
        <v>-12.7769737645441</v>
      </c>
      <c r="AW131" s="8" t="n">
        <f aca="false">1/8.314/$H131*(0.4375*68629+0.5*4601)+$X131/8.314/$H131+LN(1)</f>
        <v>-0.182651593642539</v>
      </c>
    </row>
    <row r="132" customFormat="false" ht="13.8" hidden="false" customHeight="false" outlineLevel="0" collapsed="false">
      <c r="B132" s="8" t="n">
        <f aca="false">$A$2 + $A$3*H132 +$A$4*H132*LN(H132) + $A$5*H132^2 + $A$6*H132^-1 + $A$7*H132^0.5</f>
        <v>-25736.8745528629</v>
      </c>
      <c r="F132" s="8" t="n">
        <f aca="false">$D$2+$D$3/H132-(($D$4/(8.314*LN(10)))*(1-($D$5/H132)-LN(H132/$D$5)))</f>
        <v>2.32852997408023</v>
      </c>
      <c r="G132" s="8" t="n">
        <f aca="false">8.314*LN(10)*F132*H132</f>
        <v>73551.4918297902</v>
      </c>
      <c r="H132" s="15" t="n">
        <v>1650</v>
      </c>
      <c r="J132" s="17" t="n">
        <f aca="false">-G132</f>
        <v>-73551.4918297902</v>
      </c>
      <c r="O132" s="8" t="n">
        <f aca="false">-115997 + 27.036*H132 + 3.124*H132*LN(H132)</f>
        <v>-33199.588339885</v>
      </c>
      <c r="P132" s="8" t="n">
        <f aca="false">(-0.0562*(H132^2)) + (128.59*H132)-38275</f>
        <v>20894</v>
      </c>
      <c r="Q132" s="8" t="n">
        <f aca="false">-998615+342.43*H132</f>
        <v>-433605.5</v>
      </c>
      <c r="R132" s="8" t="n">
        <f aca="false">Q132+P132</f>
        <v>-412711.5</v>
      </c>
      <c r="S132" s="8" t="n">
        <f aca="false">R132/2</f>
        <v>-206355.75</v>
      </c>
      <c r="U132" s="8" t="n">
        <f aca="false">-226244+42.46*H132</f>
        <v>-156185</v>
      </c>
      <c r="V132" s="8" t="n">
        <f aca="false">(-0.0562*(H132^2))+(374.59*H132)-846564</f>
        <v>-381495</v>
      </c>
      <c r="W132" s="8" t="n">
        <f aca="false">V132/2</f>
        <v>-190747.5</v>
      </c>
      <c r="X132" s="8" t="n">
        <f aca="false">W132-U132</f>
        <v>-34562.5</v>
      </c>
      <c r="Y132" s="8" t="n">
        <v>580346.774991451</v>
      </c>
      <c r="Z132" s="8" t="n">
        <f aca="false">-8E-020*H132^6+2E-015*H132^5-0.00000000001*H132^4+0.00000006*H132^3-0.0001*H132^2+0.1593*H132^1+165.05*H132</f>
        <v>272541.347723164</v>
      </c>
      <c r="AA132" s="8" t="n">
        <f aca="false">(4*H132*(-18+25/2000*H132)*(1-LN(H132/1895))-H132*-9.16-0.25*Z132)</f>
        <v>-33297.8024162666</v>
      </c>
      <c r="AB132" s="8" t="n">
        <f aca="false">(8*H132*(-1+8/2000*H132)*(1-LN(H132/1895))-H132*-9.16-0.25*Z132)</f>
        <v>31132.4103311799</v>
      </c>
      <c r="AC132" s="8" t="n">
        <f aca="false">(8*$H132*(31.15-15.53/2000*$H132)*(1-LN($H132/1895))-$H132*-9.16-0.25*$Z132)</f>
        <v>222548.37357871</v>
      </c>
      <c r="AE132" s="8" t="n">
        <f aca="false">AP132-$AN132</f>
        <v>-0.383539077296899</v>
      </c>
      <c r="AF132" s="8" t="n">
        <f aca="false">AQ132-$AN132</f>
        <v>4.62586639776499</v>
      </c>
      <c r="AG132" s="8" t="n">
        <f aca="false">AR132-$AN132</f>
        <v>18.5793995581538</v>
      </c>
      <c r="AI132" s="8" t="n">
        <f aca="false">AT132-$AN132</f>
        <v>-3.00521240767965</v>
      </c>
      <c r="AJ132" s="8" t="n">
        <f aca="false">AU132-$AN132</f>
        <v>0.48030069376496</v>
      </c>
      <c r="AK132" s="8" t="n">
        <f aca="false">AV132-$AN132</f>
        <v>-12.6861637180076</v>
      </c>
      <c r="AL132" s="8" t="n">
        <f aca="false">AW132-$AN132</f>
        <v>-0.163055561630255</v>
      </c>
      <c r="AP132" s="8" t="n">
        <f aca="false">1/8.314/$H132*(0.375*68629+0.5*4601)+$AA132/8.314/$H132+LN(1)</f>
        <v>-0.383539077296899</v>
      </c>
      <c r="AQ132" s="8" t="n">
        <f aca="false">1/8.314/$H132*(0.4375*68629+0.5*4601)+$AB132/8.314/$H132+LN(1)</f>
        <v>4.62586639776499</v>
      </c>
      <c r="AR132" s="8" t="n">
        <f aca="false">1/8.314/$H132*(0.4375*68629+0.5*4601)+$AC132/8.314/$H132+LN(1)</f>
        <v>18.5793995581538</v>
      </c>
      <c r="AT132" s="8" t="n">
        <f aca="false">1/8.314/$H132*(0.4375*68629+0.5*4601)+$J132/8.314/$H132+LN(1)</f>
        <v>-3.00521240767965</v>
      </c>
      <c r="AU132" s="8" t="n">
        <f aca="false">1/8.314/$H132*(0.4375*68629+0.5*4601)+$B132/8.314/$H132+LN(1)</f>
        <v>0.48030069376496</v>
      </c>
      <c r="AV132" s="8" t="n">
        <f aca="false">1/8.314/$H132*(0.4375*68629+0.5*4601)+$S132/8.314/$H132+LN(1)</f>
        <v>-12.6861637180076</v>
      </c>
      <c r="AW132" s="8" t="n">
        <f aca="false">1/8.314/$H132*(0.4375*68629+0.5*4601)+$X132/8.314/$H132+LN(1)</f>
        <v>-0.163055561630255</v>
      </c>
    </row>
    <row r="133" customFormat="false" ht="13.8" hidden="false" customHeight="false" outlineLevel="0" collapsed="false">
      <c r="B133" s="8" t="n">
        <f aca="false">$A$2 + $A$3*H133 +$A$4*H133*LN(H133) + $A$5*H133^2 + $A$6*H133^-1 + $A$7*H133^0.5</f>
        <v>-25449.0766569741</v>
      </c>
      <c r="F133" s="8" t="n">
        <f aca="false">$D$2+$D$3/H133-(($D$4/(8.314*LN(10)))*(1-($D$5/H133)-LN(H133/$D$5)))</f>
        <v>2.32085081884543</v>
      </c>
      <c r="G133" s="8" t="n">
        <f aca="false">8.314*LN(10)*F133*H133</f>
        <v>73531.0779142178</v>
      </c>
      <c r="H133" s="15" t="n">
        <v>1655</v>
      </c>
      <c r="J133" s="17" t="n">
        <f aca="false">-G133</f>
        <v>-73531.0779142178</v>
      </c>
      <c r="O133" s="8" t="n">
        <f aca="false">-115997 + 27.036*H133 + 3.124*H133*LN(H133)</f>
        <v>-32933.043449633</v>
      </c>
      <c r="P133" s="8" t="n">
        <f aca="false">(-0.0562*(H133^2)) + (128.59*H133)-38275</f>
        <v>20608.245</v>
      </c>
      <c r="Q133" s="8" t="n">
        <f aca="false">-998615+342.43*H133</f>
        <v>-431893.35</v>
      </c>
      <c r="R133" s="8" t="n">
        <f aca="false">Q133+P133</f>
        <v>-411285.105</v>
      </c>
      <c r="S133" s="8" t="n">
        <f aca="false">R133/2</f>
        <v>-205642.5525</v>
      </c>
      <c r="U133" s="8" t="n">
        <f aca="false">-226244+42.46*H133</f>
        <v>-155972.7</v>
      </c>
      <c r="V133" s="8" t="n">
        <f aca="false">(-0.0562*(H133^2))+(374.59*H133)-846564</f>
        <v>-380550.755</v>
      </c>
      <c r="W133" s="8" t="n">
        <f aca="false">V133/2</f>
        <v>-190275.3775</v>
      </c>
      <c r="X133" s="8" t="n">
        <f aca="false">W133-U133</f>
        <v>-34302.6775</v>
      </c>
      <c r="Y133" s="8" t="n">
        <v>582474.437080561</v>
      </c>
      <c r="Z133" s="8" t="n">
        <f aca="false">-8E-020*H133^6+2E-015*H133^5-0.00000000001*H133^4+0.00000006*H133^3-0.0001*H133^2+0.1593*H133^1+165.05*H133</f>
        <v>273367.640167044</v>
      </c>
      <c r="AA133" s="8" t="n">
        <f aca="false">(4*H133*(-18+25/2000*H133)*(1-LN(H133/1895))-H133*-9.16-0.25*Z133)</f>
        <v>-32981.6075790155</v>
      </c>
      <c r="AB133" s="8" t="n">
        <f aca="false">(8*H133*(-1+8/2000*H133)*(1-LN(H133/1895))-H133*-9.16-0.25*Z133)</f>
        <v>31302.9681652195</v>
      </c>
      <c r="AC133" s="8" t="n">
        <f aca="false">(8*$H133*(31.15-15.53/2000*$H133)*(1-LN($H133/1895))-$H133*-9.16-0.25*$Z133)</f>
        <v>221904.386351241</v>
      </c>
      <c r="AE133" s="8" t="n">
        <f aca="false">AP133-$AN133</f>
        <v>-0.35940052188864</v>
      </c>
      <c r="AF133" s="8" t="n">
        <f aca="false">AQ133-$AN133</f>
        <v>4.62428645928424</v>
      </c>
      <c r="AG133" s="8" t="n">
        <f aca="false">AR133-$AN133</f>
        <v>18.4764659218747</v>
      </c>
      <c r="AI133" s="8" t="n">
        <f aca="false">AT133-$AN133</f>
        <v>-2.99464961108935</v>
      </c>
      <c r="AJ133" s="8" t="n">
        <f aca="false">AU133-$AN133</f>
        <v>0.49976568064684</v>
      </c>
      <c r="AK133" s="8" t="n">
        <f aca="false">AV133-$AN133</f>
        <v>-12.5960044826656</v>
      </c>
      <c r="AL133" s="8" t="n">
        <f aca="false">AW133-$AN133</f>
        <v>-0.143680044652234</v>
      </c>
      <c r="AP133" s="8" t="n">
        <f aca="false">1/8.314/$H133*(0.375*68629+0.5*4601)+$AA133/8.314/$H133+LN(1)</f>
        <v>-0.35940052188864</v>
      </c>
      <c r="AQ133" s="8" t="n">
        <f aca="false">1/8.314/$H133*(0.4375*68629+0.5*4601)+$AB133/8.314/$H133+LN(1)</f>
        <v>4.62428645928424</v>
      </c>
      <c r="AR133" s="8" t="n">
        <f aca="false">1/8.314/$H133*(0.4375*68629+0.5*4601)+$AC133/8.314/$H133+LN(1)</f>
        <v>18.4764659218747</v>
      </c>
      <c r="AT133" s="8" t="n">
        <f aca="false">1/8.314/$H133*(0.4375*68629+0.5*4601)+$J133/8.314/$H133+LN(1)</f>
        <v>-2.99464961108935</v>
      </c>
      <c r="AU133" s="8" t="n">
        <f aca="false">1/8.314/$H133*(0.4375*68629+0.5*4601)+$B133/8.314/$H133+LN(1)</f>
        <v>0.49976568064684</v>
      </c>
      <c r="AV133" s="8" t="n">
        <f aca="false">1/8.314/$H133*(0.4375*68629+0.5*4601)+$S133/8.314/$H133+LN(1)</f>
        <v>-12.5960044826656</v>
      </c>
      <c r="AW133" s="8" t="n">
        <f aca="false">1/8.314/$H133*(0.4375*68629+0.5*4601)+$X133/8.314/$H133+LN(1)</f>
        <v>-0.143680044652234</v>
      </c>
    </row>
    <row r="134" customFormat="false" ht="13.8" hidden="false" customHeight="false" outlineLevel="0" collapsed="false">
      <c r="B134" s="8" t="n">
        <f aca="false">$A$2 + $A$3*H134 +$A$4*H134*LN(H134) + $A$5*H134^2 + $A$6*H134^-1 + $A$7*H134^0.5</f>
        <v>-25162.0345325586</v>
      </c>
      <c r="F134" s="8" t="n">
        <f aca="false">$D$2+$D$3/H134-(($D$4/(8.314*LN(10)))*(1-($D$5/H134)-LN(H134/$D$5)))</f>
        <v>2.31323372880114</v>
      </c>
      <c r="G134" s="8" t="n">
        <f aca="false">8.314*LN(10)*F134*H134</f>
        <v>73511.1662652705</v>
      </c>
      <c r="H134" s="15" t="n">
        <v>1660</v>
      </c>
      <c r="J134" s="17" t="n">
        <f aca="false">-G134</f>
        <v>-73511.1662652705</v>
      </c>
      <c r="O134" s="8" t="n">
        <f aca="false">-115997 + 27.036*H134 + 3.124*H134*LN(H134)</f>
        <v>-32666.4513689769</v>
      </c>
      <c r="P134" s="8" t="n">
        <f aca="false">(-0.0562*(H134^2)) + (128.59*H134)-38275</f>
        <v>20319.68</v>
      </c>
      <c r="Q134" s="8" t="n">
        <f aca="false">-998615+342.43*H134</f>
        <v>-430181.2</v>
      </c>
      <c r="R134" s="8" t="n">
        <f aca="false">Q134+P134</f>
        <v>-409861.52</v>
      </c>
      <c r="S134" s="8" t="n">
        <f aca="false">R134/2</f>
        <v>-204930.76</v>
      </c>
      <c r="U134" s="8" t="n">
        <f aca="false">-226244+42.46*H134</f>
        <v>-155760.4</v>
      </c>
      <c r="V134" s="8" t="n">
        <f aca="false">(-0.0562*(H134^2))+(374.59*H134)-846564</f>
        <v>-379609.32</v>
      </c>
      <c r="W134" s="8" t="n">
        <f aca="false">V134/2</f>
        <v>-189804.66</v>
      </c>
      <c r="X134" s="8" t="n">
        <f aca="false">W134-U134</f>
        <v>-34044.26</v>
      </c>
      <c r="Y134" s="8" t="n">
        <v>584602.09916967</v>
      </c>
      <c r="Z134" s="8" t="n">
        <f aca="false">-8E-020*H134^6+2E-015*H134^5-0.00000000001*H134^4+0.00000006*H134^3-0.0001*H134^2+0.1593*H134^1+165.05*H134</f>
        <v>274193.938371804</v>
      </c>
      <c r="AA134" s="8" t="n">
        <f aca="false">(4*H134*(-18+25/2000*H134)*(1-LN(H134/1895))-H134*-9.16-0.25*Z134)</f>
        <v>-32665.238020561</v>
      </c>
      <c r="AB134" s="8" t="n">
        <f aca="false">(8*H134*(-1+8/2000*H134)*(1-LN(H134/1895))-H134*-9.16-0.25*Z134)</f>
        <v>31473.0620748889</v>
      </c>
      <c r="AC134" s="8" t="n">
        <f aca="false">(8*$H134*(31.15-15.53/2000*$H134)*(1-LN($H134/1895))-$H134*-9.16-0.25*$Z134)</f>
        <v>221257.76571723</v>
      </c>
      <c r="AE134" s="8" t="n">
        <f aca="false">AP134-$AN134</f>
        <v>-0.335394719645552</v>
      </c>
      <c r="AF134" s="8" t="n">
        <f aca="false">AQ134-$AN134</f>
        <v>4.62268242381764</v>
      </c>
      <c r="AG134" s="8" t="n">
        <f aca="false">AR134-$AN134</f>
        <v>18.3739615583259</v>
      </c>
      <c r="AI134" s="8" t="n">
        <f aca="false">AT134-$AN134</f>
        <v>-2.98418683866598</v>
      </c>
      <c r="AJ134" s="8" t="n">
        <f aca="false">AU134-$AN134</f>
        <v>0.519058647443374</v>
      </c>
      <c r="AK134" s="8" t="n">
        <f aca="false">AV134-$AN134</f>
        <v>-12.5064901776942</v>
      </c>
      <c r="AL134" s="8" t="n">
        <f aca="false">AW134-$AN134</f>
        <v>-0.124523050102745</v>
      </c>
      <c r="AP134" s="8" t="n">
        <f aca="false">1/8.314/$H134*(0.375*68629+0.5*4601)+$AA134/8.314/$H134+LN(1)</f>
        <v>-0.335394719645552</v>
      </c>
      <c r="AQ134" s="8" t="n">
        <f aca="false">1/8.314/$H134*(0.4375*68629+0.5*4601)+$AB134/8.314/$H134+LN(1)</f>
        <v>4.62268242381764</v>
      </c>
      <c r="AR134" s="8" t="n">
        <f aca="false">1/8.314/$H134*(0.4375*68629+0.5*4601)+$AC134/8.314/$H134+LN(1)</f>
        <v>18.3739615583259</v>
      </c>
      <c r="AT134" s="8" t="n">
        <f aca="false">1/8.314/$H134*(0.4375*68629+0.5*4601)+$J134/8.314/$H134+LN(1)</f>
        <v>-2.98418683866598</v>
      </c>
      <c r="AU134" s="8" t="n">
        <f aca="false">1/8.314/$H134*(0.4375*68629+0.5*4601)+$B134/8.314/$H134+LN(1)</f>
        <v>0.519058647443374</v>
      </c>
      <c r="AV134" s="8" t="n">
        <f aca="false">1/8.314/$H134*(0.4375*68629+0.5*4601)+$S134/8.314/$H134+LN(1)</f>
        <v>-12.5064901776942</v>
      </c>
      <c r="AW134" s="8" t="n">
        <f aca="false">1/8.314/$H134*(0.4375*68629+0.5*4601)+$X134/8.314/$H134+LN(1)</f>
        <v>-0.124523050102745</v>
      </c>
    </row>
    <row r="135" customFormat="false" ht="13.8" hidden="false" customHeight="false" outlineLevel="0" collapsed="false">
      <c r="B135" s="8" t="n">
        <f aca="false">$A$2 + $A$3*H135 +$A$4*H135*LN(H135) + $A$5*H135^2 + $A$6*H135^-1 + $A$7*H135^0.5</f>
        <v>-24875.7452675944</v>
      </c>
      <c r="F135" s="8" t="n">
        <f aca="false">$D$2+$D$3/H135-(($D$4/(8.314*LN(10)))*(1-($D$5/H135)-LN(H135/$D$5)))</f>
        <v>2.30567809733824</v>
      </c>
      <c r="G135" s="8" t="n">
        <f aca="false">8.314*LN(10)*F135*H135</f>
        <v>73491.7553700923</v>
      </c>
      <c r="H135" s="15" t="n">
        <v>1665</v>
      </c>
      <c r="J135" s="17" t="n">
        <f aca="false">-G135</f>
        <v>-73491.7553700923</v>
      </c>
      <c r="O135" s="8" t="n">
        <f aca="false">-115997 + 27.036*H135 + 3.124*H135*LN(H135)</f>
        <v>-32399.8122400568</v>
      </c>
      <c r="P135" s="8" t="n">
        <f aca="false">(-0.0562*(H135^2)) + (128.59*H135)-38275</f>
        <v>20028.305</v>
      </c>
      <c r="Q135" s="8" t="n">
        <f aca="false">-998615+342.43*H135</f>
        <v>-428469.05</v>
      </c>
      <c r="R135" s="8" t="n">
        <f aca="false">Q135+P135</f>
        <v>-408440.745</v>
      </c>
      <c r="S135" s="8" t="n">
        <f aca="false">R135/2</f>
        <v>-204220.3725</v>
      </c>
      <c r="U135" s="8" t="n">
        <f aca="false">-226244+42.46*H135</f>
        <v>-155548.1</v>
      </c>
      <c r="V135" s="8" t="n">
        <f aca="false">(-0.0562*(H135^2))+(374.59*H135)-846564</f>
        <v>-378670.695</v>
      </c>
      <c r="W135" s="8" t="n">
        <f aca="false">V135/2</f>
        <v>-189335.3475</v>
      </c>
      <c r="X135" s="8" t="n">
        <f aca="false">W135-U135</f>
        <v>-33787.2475</v>
      </c>
      <c r="Y135" s="8" t="n">
        <v>586729.76125878</v>
      </c>
      <c r="Z135" s="8" t="n">
        <f aca="false">-8E-020*H135^6+2E-015*H135^5-0.00000000001*H135^4+0.00000006*H135^3-0.0001*H135^2+0.1593*H135^1+165.05*H135</f>
        <v>275020.242368464</v>
      </c>
      <c r="AA135" s="8" t="n">
        <f aca="false">(4*H135*(-18+25/2000*H135)*(1-LN(H135/1895))-H135*-9.16-0.25*Z135)</f>
        <v>-32348.704566112</v>
      </c>
      <c r="AB135" s="8" t="n">
        <f aca="false">(8*H135*(-1+8/2000*H135)*(1-LN(H135/1895))-H135*-9.16-0.25*Z135)</f>
        <v>31642.6868618807</v>
      </c>
      <c r="AC135" s="8" t="n">
        <f aca="false">(8*$H135*(31.15-15.53/2000*$H135)*(1-LN($H135/1895))-$H135*-9.16-0.25*$Z135)</f>
        <v>220608.532376934</v>
      </c>
      <c r="AE135" s="8" t="n">
        <f aca="false">AP135-$AN135</f>
        <v>-0.311521256602669</v>
      </c>
      <c r="AF135" s="8" t="n">
        <f aca="false">AQ135-$AN135</f>
        <v>4.62105413293115</v>
      </c>
      <c r="AG135" s="8" t="n">
        <f aca="false">AR135-$AN135</f>
        <v>18.2718840955654</v>
      </c>
      <c r="AI135" s="8" t="n">
        <f aca="false">AT135-$AN135</f>
        <v>-2.97382308000271</v>
      </c>
      <c r="AJ135" s="8" t="n">
        <f aca="false">AU135-$AN135</f>
        <v>0.538181354248567</v>
      </c>
      <c r="AK135" s="8" t="n">
        <f aca="false">AV135-$AN135</f>
        <v>-12.4176149929097</v>
      </c>
      <c r="AL135" s="8" t="n">
        <f aca="false">AW135-$AN135</f>
        <v>-0.105582609311259</v>
      </c>
      <c r="AP135" s="8" t="n">
        <f aca="false">1/8.314/$H135*(0.375*68629+0.5*4601)+$AA135/8.314/$H135+LN(1)</f>
        <v>-0.311521256602669</v>
      </c>
      <c r="AQ135" s="8" t="n">
        <f aca="false">1/8.314/$H135*(0.4375*68629+0.5*4601)+$AB135/8.314/$H135+LN(1)</f>
        <v>4.62105413293115</v>
      </c>
      <c r="AR135" s="8" t="n">
        <f aca="false">1/8.314/$H135*(0.4375*68629+0.5*4601)+$AC135/8.314/$H135+LN(1)</f>
        <v>18.2718840955654</v>
      </c>
      <c r="AT135" s="8" t="n">
        <f aca="false">1/8.314/$H135*(0.4375*68629+0.5*4601)+$J135/8.314/$H135+LN(1)</f>
        <v>-2.97382308000271</v>
      </c>
      <c r="AU135" s="8" t="n">
        <f aca="false">1/8.314/$H135*(0.4375*68629+0.5*4601)+$B135/8.314/$H135+LN(1)</f>
        <v>0.538181354248567</v>
      </c>
      <c r="AV135" s="8" t="n">
        <f aca="false">1/8.314/$H135*(0.4375*68629+0.5*4601)+$S135/8.314/$H135+LN(1)</f>
        <v>-12.4176149929097</v>
      </c>
      <c r="AW135" s="8" t="n">
        <f aca="false">1/8.314/$H135*(0.4375*68629+0.5*4601)+$X135/8.314/$H135+LN(1)</f>
        <v>-0.105582609311259</v>
      </c>
    </row>
    <row r="136" customFormat="false" ht="13.8" hidden="false" customHeight="false" outlineLevel="0" collapsed="false">
      <c r="B136" s="8" t="n">
        <f aca="false">$A$2 + $A$3*H136 +$A$4*H136*LN(H136) + $A$5*H136^2 + $A$6*H136^-1 + $A$7*H136^0.5</f>
        <v>-24590.2059687551</v>
      </c>
      <c r="F136" s="8" t="n">
        <f aca="false">$D$2+$D$3/H136-(($D$4/(8.314*LN(10)))*(1-($D$5/H136)-LN(H136/$D$5)))</f>
        <v>2.2981833253966</v>
      </c>
      <c r="G136" s="8" t="n">
        <f aca="false">8.314*LN(10)*F136*H136</f>
        <v>73472.8437249138</v>
      </c>
      <c r="H136" s="15" t="n">
        <v>1670</v>
      </c>
      <c r="J136" s="17" t="n">
        <f aca="false">-G136</f>
        <v>-73472.8437249138</v>
      </c>
      <c r="O136" s="8" t="n">
        <f aca="false">-115997 + 27.036*H136 + 3.124*H136*LN(H136)</f>
        <v>-32133.1262041594</v>
      </c>
      <c r="P136" s="8" t="n">
        <f aca="false">(-0.0562*(H136^2)) + (128.59*H136)-38275</f>
        <v>19734.12</v>
      </c>
      <c r="Q136" s="8" t="n">
        <f aca="false">-998615+342.43*H136</f>
        <v>-426756.9</v>
      </c>
      <c r="R136" s="8" t="n">
        <f aca="false">Q136+P136</f>
        <v>-407022.78</v>
      </c>
      <c r="S136" s="8" t="n">
        <f aca="false">R136/2</f>
        <v>-203511.39</v>
      </c>
      <c r="U136" s="8" t="n">
        <f aca="false">-226244+42.46*H136</f>
        <v>-155335.8</v>
      </c>
      <c r="V136" s="8" t="n">
        <f aca="false">(-0.0562*(H136^2))+(374.59*H136)-846564</f>
        <v>-377734.88</v>
      </c>
      <c r="W136" s="8" t="n">
        <f aca="false">V136/2</f>
        <v>-188867.44</v>
      </c>
      <c r="X136" s="8" t="n">
        <f aca="false">W136-U136</f>
        <v>-33531.64</v>
      </c>
      <c r="Y136" s="8" t="n">
        <v>588857.42334789</v>
      </c>
      <c r="Z136" s="8" t="n">
        <f aca="false">-8E-020*H136^6+2E-015*H136^5-0.00000000001*H136^4+0.00000006*H136^3-0.0001*H136^2+0.1593*H136^1+165.05*H136</f>
        <v>275846.552188094</v>
      </c>
      <c r="AA136" s="8" t="n">
        <f aca="false">(4*H136*(-18+25/2000*H136)*(1-LN(H136/1895))-H136*-9.16-0.25*Z136)</f>
        <v>-32032.017998533</v>
      </c>
      <c r="AB136" s="8" t="n">
        <f aca="false">(8*H136*(-1+8/2000*H136)*(1-LN(H136/1895))-H136*-9.16-0.25*Z136)</f>
        <v>31811.8373445772</v>
      </c>
      <c r="AC136" s="8" t="n">
        <f aca="false">(8*$H136*(31.15-15.53/2000*$H136)*(1-LN($H136/1895))-$H136*-9.16-0.25*$Z136)</f>
        <v>219956.706934316</v>
      </c>
      <c r="AE136" s="8" t="n">
        <f aca="false">AP136-$AN136</f>
        <v>-0.287779720702907</v>
      </c>
      <c r="AF136" s="8" t="n">
        <f aca="false">AQ136-$AN136</f>
        <v>4.61940143129021</v>
      </c>
      <c r="AG136" s="8" t="n">
        <f aca="false">AR136-$AN136</f>
        <v>18.170231183122</v>
      </c>
      <c r="AI136" s="8" t="n">
        <f aca="false">AT136-$AN136</f>
        <v>-2.96355733744782</v>
      </c>
      <c r="AJ136" s="8" t="n">
        <f aca="false">AU136-$AN136</f>
        <v>0.557135538730926</v>
      </c>
      <c r="AK136" s="8" t="n">
        <f aca="false">AV136-$AN136</f>
        <v>-12.3293731877117</v>
      </c>
      <c r="AL136" s="8" t="n">
        <f aca="false">AW136-$AN136</f>
        <v>-0.0868567771841451</v>
      </c>
      <c r="AP136" s="8" t="n">
        <f aca="false">1/8.314/$H136*(0.375*68629+0.5*4601)+$AA136/8.314/$H136+LN(1)</f>
        <v>-0.287779720702907</v>
      </c>
      <c r="AQ136" s="8" t="n">
        <f aca="false">1/8.314/$H136*(0.4375*68629+0.5*4601)+$AB136/8.314/$H136+LN(1)</f>
        <v>4.61940143129021</v>
      </c>
      <c r="AR136" s="8" t="n">
        <f aca="false">1/8.314/$H136*(0.4375*68629+0.5*4601)+$AC136/8.314/$H136+LN(1)</f>
        <v>18.170231183122</v>
      </c>
      <c r="AT136" s="8" t="n">
        <f aca="false">1/8.314/$H136*(0.4375*68629+0.5*4601)+$J136/8.314/$H136+LN(1)</f>
        <v>-2.96355733744782</v>
      </c>
      <c r="AU136" s="8" t="n">
        <f aca="false">1/8.314/$H136*(0.4375*68629+0.5*4601)+$B136/8.314/$H136+LN(1)</f>
        <v>0.557135538730926</v>
      </c>
      <c r="AV136" s="8" t="n">
        <f aca="false">1/8.314/$H136*(0.4375*68629+0.5*4601)+$S136/8.314/$H136+LN(1)</f>
        <v>-12.3293731877117</v>
      </c>
      <c r="AW136" s="8" t="n">
        <f aca="false">1/8.314/$H136*(0.4375*68629+0.5*4601)+$X136/8.314/$H136+LN(1)</f>
        <v>-0.0868567771841451</v>
      </c>
    </row>
    <row r="137" customFormat="false" ht="13.8" hidden="false" customHeight="false" outlineLevel="0" collapsed="false">
      <c r="B137" s="8" t="n">
        <f aca="false">$A$2 + $A$3*H137 +$A$4*H137*LN(H137) + $A$5*H137^2 + $A$6*H137^-1 + $A$7*H137^0.5</f>
        <v>-24305.4137612578</v>
      </c>
      <c r="F137" s="8" t="n">
        <f aca="false">$D$2+$D$3/H137-(($D$4/(8.314*LN(10)))*(1-($D$5/H137)-LN(H137/$D$5)))</f>
        <v>2.29074882134986</v>
      </c>
      <c r="G137" s="8" t="n">
        <f aca="false">8.314*LN(10)*F137*H137</f>
        <v>73454.42983497</v>
      </c>
      <c r="H137" s="15" t="n">
        <v>1675</v>
      </c>
      <c r="J137" s="17" t="n">
        <f aca="false">-G137</f>
        <v>-73454.42983497</v>
      </c>
      <c r="O137" s="8" t="n">
        <f aca="false">-115997 + 27.036*H137 + 3.124*H137*LN(H137)</f>
        <v>-31866.3934017251</v>
      </c>
      <c r="P137" s="8" t="n">
        <f aca="false">(-0.0562*(H137^2)) + (128.59*H137)-38275</f>
        <v>19437.125</v>
      </c>
      <c r="Q137" s="8" t="n">
        <f aca="false">-998615+342.43*H137</f>
        <v>-425044.75</v>
      </c>
      <c r="R137" s="8" t="n">
        <f aca="false">Q137+P137</f>
        <v>-405607.625</v>
      </c>
      <c r="S137" s="8" t="n">
        <f aca="false">R137/2</f>
        <v>-202803.8125</v>
      </c>
      <c r="U137" s="8" t="n">
        <f aca="false">-226244+42.46*H137</f>
        <v>-155123.5</v>
      </c>
      <c r="V137" s="8" t="n">
        <f aca="false">(-0.0562*(H137^2))+(374.59*H137)-846564</f>
        <v>-376801.875</v>
      </c>
      <c r="W137" s="8" t="n">
        <f aca="false">V137/2</f>
        <v>-188400.9375</v>
      </c>
      <c r="X137" s="8" t="n">
        <f aca="false">W137-U137</f>
        <v>-33277.4375</v>
      </c>
      <c r="Y137" s="8" t="n">
        <v>590985.085437</v>
      </c>
      <c r="Z137" s="8" t="n">
        <f aca="false">-8E-020*H137^6+2E-015*H137^5-0.00000000001*H137^4+0.00000006*H137^3-0.0001*H137^2+0.1593*H137^1+165.05*H137</f>
        <v>276672.867861813</v>
      </c>
      <c r="AA137" s="8" t="n">
        <f aca="false">(4*H137*(-18+25/2000*H137)*(1-LN(H137/1895))-H137*-9.16-0.25*Z137)</f>
        <v>-31715.1890586568</v>
      </c>
      <c r="AB137" s="8" t="n">
        <f aca="false">(8*H137*(-1+8/2000*H137)*(1-LN(H137/1895))-H137*-9.16-0.25*Z137)</f>
        <v>31980.5083579439</v>
      </c>
      <c r="AC137" s="8" t="n">
        <f aca="false">(8*$H137*(31.15-15.53/2000*$H137)*(1-LN($H137/1895))-$H137*-9.16-0.25*$Z137)</f>
        <v>219302.309897831</v>
      </c>
      <c r="AE137" s="8" t="n">
        <f aca="false">AP137-$AN137</f>
        <v>-0.264169701791033</v>
      </c>
      <c r="AF137" s="8" t="n">
        <f aca="false">AQ137-$AN137</f>
        <v>4.61772416660579</v>
      </c>
      <c r="AG137" s="8" t="n">
        <f aca="false">AR137-$AN137</f>
        <v>18.0690004917317</v>
      </c>
      <c r="AI137" s="8" t="n">
        <f aca="false">AT137-$AN137</f>
        <v>-2.95338862590847</v>
      </c>
      <c r="AJ137" s="8" t="n">
        <f aca="false">AU137-$AN137</f>
        <v>0.575922916479105</v>
      </c>
      <c r="AK137" s="8" t="n">
        <f aca="false">AV137-$AN137</f>
        <v>-12.2417590900441</v>
      </c>
      <c r="AL137" s="8" t="n">
        <f aca="false">AW137-$AN137</f>
        <v>-0.0683436318527644</v>
      </c>
      <c r="AP137" s="8" t="n">
        <f aca="false">1/8.314/$H137*(0.375*68629+0.5*4601)+$AA137/8.314/$H137+LN(1)</f>
        <v>-0.264169701791033</v>
      </c>
      <c r="AQ137" s="8" t="n">
        <f aca="false">1/8.314/$H137*(0.4375*68629+0.5*4601)+$AB137/8.314/$H137+LN(1)</f>
        <v>4.61772416660579</v>
      </c>
      <c r="AR137" s="8" t="n">
        <f aca="false">1/8.314/$H137*(0.4375*68629+0.5*4601)+$AC137/8.314/$H137+LN(1)</f>
        <v>18.0690004917317</v>
      </c>
      <c r="AT137" s="8" t="n">
        <f aca="false">1/8.314/$H137*(0.4375*68629+0.5*4601)+$J137/8.314/$H137+LN(1)</f>
        <v>-2.95338862590847</v>
      </c>
      <c r="AU137" s="8" t="n">
        <f aca="false">1/8.314/$H137*(0.4375*68629+0.5*4601)+$B137/8.314/$H137+LN(1)</f>
        <v>0.575922916479105</v>
      </c>
      <c r="AV137" s="8" t="n">
        <f aca="false">1/8.314/$H137*(0.4375*68629+0.5*4601)+$S137/8.314/$H137+LN(1)</f>
        <v>-12.2417590900441</v>
      </c>
      <c r="AW137" s="8" t="n">
        <f aca="false">1/8.314/$H137*(0.4375*68629+0.5*4601)+$X137/8.314/$H137+LN(1)</f>
        <v>-0.0683436318527644</v>
      </c>
    </row>
    <row r="138" customFormat="false" ht="13.8" hidden="false" customHeight="false" outlineLevel="0" collapsed="false">
      <c r="B138" s="8" t="n">
        <f aca="false">$A$2 + $A$3*H138 +$A$4*H138*LN(H138) + $A$5*H138^2 + $A$6*H138^-1 + $A$7*H138^0.5</f>
        <v>-24021.3657887126</v>
      </c>
      <c r="F138" s="8" t="n">
        <f aca="false">$D$2+$D$3/H138-(($D$4/(8.314*LN(10)))*(1-($D$5/H138)-LN(H138/$D$5)))</f>
        <v>2.28337400089231</v>
      </c>
      <c r="G138" s="8" t="n">
        <f aca="false">8.314*LN(10)*F138*H138</f>
        <v>73436.51221442</v>
      </c>
      <c r="H138" s="15" t="n">
        <v>1680</v>
      </c>
      <c r="J138" s="17" t="n">
        <f aca="false">-G138</f>
        <v>-73436.51221442</v>
      </c>
      <c r="O138" s="8" t="n">
        <f aca="false">-115997 + 27.036*H138 + 3.124*H138*LN(H138)</f>
        <v>-31599.6139723558</v>
      </c>
      <c r="P138" s="8" t="n">
        <f aca="false">(-0.0562*(H138^2)) + (128.59*H138)-38275</f>
        <v>19137.32</v>
      </c>
      <c r="Q138" s="8" t="n">
        <f aca="false">-998615+342.43*H138</f>
        <v>-423332.6</v>
      </c>
      <c r="R138" s="8" t="n">
        <f aca="false">Q138+P138</f>
        <v>-404195.28</v>
      </c>
      <c r="S138" s="8" t="n">
        <f aca="false">R138/2</f>
        <v>-202097.64</v>
      </c>
      <c r="U138" s="8" t="n">
        <f aca="false">-226244+42.46*H138</f>
        <v>-154911.2</v>
      </c>
      <c r="V138" s="8" t="n">
        <f aca="false">(-0.0562*(H138^2))+(374.59*H138)-846564</f>
        <v>-375871.68</v>
      </c>
      <c r="W138" s="8" t="n">
        <f aca="false">V138/2</f>
        <v>-187935.84</v>
      </c>
      <c r="X138" s="8" t="n">
        <f aca="false">W138-U138</f>
        <v>-33024.64</v>
      </c>
      <c r="Y138" s="8" t="n">
        <v>593112.74752611</v>
      </c>
      <c r="Z138" s="8" t="n">
        <f aca="false">-8E-020*H138^6+2E-015*H138^5-0.00000000001*H138^4+0.00000006*H138^3-0.0001*H138^2+0.1593*H138^1+165.05*H138</f>
        <v>277499.189420792</v>
      </c>
      <c r="AA138" s="8" t="n">
        <f aca="false">(4*H138*(-18+25/2000*H138)*(1-LN(H138/1895))-H138*-9.16-0.25*Z138)</f>
        <v>-31398.2284455945</v>
      </c>
      <c r="AB138" s="8" t="n">
        <f aca="false">(8*H138*(-1+8/2000*H138)*(1-LN(H138/1895))-H138*-9.16-0.25*Z138)</f>
        <v>32148.6947534235</v>
      </c>
      <c r="AC138" s="8" t="n">
        <f aca="false">(8*$H138*(31.15-15.53/2000*$H138)*(1-LN($H138/1895))-$H138*-9.16-0.25*$Z138)</f>
        <v>218645.361681195</v>
      </c>
      <c r="AE138" s="8" t="n">
        <f aca="false">AP138-$AN138</f>
        <v>-0.240690791607563</v>
      </c>
      <c r="AF138" s="8" t="n">
        <f aca="false">AQ138-$AN138</f>
        <v>4.61602218958151</v>
      </c>
      <c r="AG138" s="8" t="n">
        <f aca="false">AR138-$AN138</f>
        <v>17.9681897130768</v>
      </c>
      <c r="AI138" s="8" t="n">
        <f aca="false">AT138-$AN138</f>
        <v>-2.94331597265799</v>
      </c>
      <c r="AJ138" s="8" t="n">
        <f aca="false">AU138-$AN138</f>
        <v>0.594545181341241</v>
      </c>
      <c r="AK138" s="8" t="n">
        <f aca="false">AV138-$AN138</f>
        <v>-12.1547670953756</v>
      </c>
      <c r="AL138" s="8" t="n">
        <f aca="false">AW138-$AN138</f>
        <v>-0.0500412743278686</v>
      </c>
      <c r="AP138" s="8" t="n">
        <f aca="false">1/8.314/$H138*(0.375*68629+0.5*4601)+$AA138/8.314/$H138+LN(1)</f>
        <v>-0.240690791607563</v>
      </c>
      <c r="AQ138" s="8" t="n">
        <f aca="false">1/8.314/$H138*(0.4375*68629+0.5*4601)+$AB138/8.314/$H138+LN(1)</f>
        <v>4.61602218958151</v>
      </c>
      <c r="AR138" s="8" t="n">
        <f aca="false">1/8.314/$H138*(0.4375*68629+0.5*4601)+$AC138/8.314/$H138+LN(1)</f>
        <v>17.9681897130768</v>
      </c>
      <c r="AT138" s="8" t="n">
        <f aca="false">1/8.314/$H138*(0.4375*68629+0.5*4601)+$J138/8.314/$H138+LN(1)</f>
        <v>-2.94331597265799</v>
      </c>
      <c r="AU138" s="8" t="n">
        <f aca="false">1/8.314/$H138*(0.4375*68629+0.5*4601)+$B138/8.314/$H138+LN(1)</f>
        <v>0.594545181341241</v>
      </c>
      <c r="AV138" s="8" t="n">
        <f aca="false">1/8.314/$H138*(0.4375*68629+0.5*4601)+$S138/8.314/$H138+LN(1)</f>
        <v>-12.1547670953756</v>
      </c>
      <c r="AW138" s="8" t="n">
        <f aca="false">1/8.314/$H138*(0.4375*68629+0.5*4601)+$X138/8.314/$H138+LN(1)</f>
        <v>-0.0500412743278686</v>
      </c>
    </row>
    <row r="139" customFormat="false" ht="13.8" hidden="false" customHeight="false" outlineLevel="0" collapsed="false">
      <c r="B139" s="8" t="n">
        <f aca="false">$A$2 + $A$3*H139 +$A$4*H139*LN(H139) + $A$5*H139^2 + $A$6*H139^-1 + $A$7*H139^0.5</f>
        <v>-23738.0592129729</v>
      </c>
      <c r="F139" s="8" t="n">
        <f aca="false">$D$2+$D$3/H139-(($D$4/(8.314*LN(10)))*(1-($D$5/H139)-LN(H139/$D$5)))</f>
        <v>2.2760582869278</v>
      </c>
      <c r="G139" s="8" t="n">
        <f aca="false">8.314*LN(10)*F139*H139</f>
        <v>73419.089386267</v>
      </c>
      <c r="H139" s="15" t="n">
        <v>1685</v>
      </c>
      <c r="J139" s="17" t="n">
        <f aca="false">-G139</f>
        <v>-73419.089386267</v>
      </c>
      <c r="O139" s="8" t="n">
        <f aca="false">-115997 + 27.036*H139 + 3.124*H139*LN(H139)</f>
        <v>-31332.7880548226</v>
      </c>
      <c r="P139" s="8" t="n">
        <f aca="false">(-0.0562*(H139^2)) + (128.59*H139)-38275</f>
        <v>18834.705</v>
      </c>
      <c r="Q139" s="8" t="n">
        <f aca="false">-998615+342.43*H139</f>
        <v>-421620.45</v>
      </c>
      <c r="R139" s="8" t="n">
        <f aca="false">Q139+P139</f>
        <v>-402785.745</v>
      </c>
      <c r="S139" s="8" t="n">
        <f aca="false">R139/2</f>
        <v>-201392.8725</v>
      </c>
      <c r="U139" s="8" t="n">
        <f aca="false">-226244+42.46*H139</f>
        <v>-154698.9</v>
      </c>
      <c r="V139" s="8" t="n">
        <f aca="false">(-0.0562*(H139^2))+(374.59*H139)-846564</f>
        <v>-374944.295</v>
      </c>
      <c r="W139" s="8" t="n">
        <f aca="false">V139/2</f>
        <v>-187472.1475</v>
      </c>
      <c r="X139" s="8" t="n">
        <f aca="false">W139-U139</f>
        <v>-32773.2475000001</v>
      </c>
      <c r="Y139" s="8" t="n">
        <v>595240.40961522</v>
      </c>
      <c r="Z139" s="8" t="n">
        <f aca="false">-8E-020*H139^6+2E-015*H139^5-0.00000000001*H139^4+0.00000006*H139^3-0.0001*H139^2+0.1593*H139^1+165.05*H139</f>
        <v>278325.51689625</v>
      </c>
      <c r="AA139" s="8" t="n">
        <f aca="false">(4*H139*(-18+25/2000*H139)*(1-LN(H139/1895))-H139*-9.16-0.25*Z139)</f>
        <v>-31081.1468170406</v>
      </c>
      <c r="AB139" s="8" t="n">
        <f aca="false">(8*H139*(-1+8/2000*H139)*(1-LN(H139/1895))-H139*-9.16-0.25*Z139)</f>
        <v>32316.3913988312</v>
      </c>
      <c r="AC139" s="8" t="n">
        <f aca="false">(8*$H139*(31.15-15.53/2000*$H139)*(1-LN($H139/1895))-$H139*-9.16-0.25*$Z139)</f>
        <v>217985.882604149</v>
      </c>
      <c r="AE139" s="8" t="n">
        <f aca="false">AP139-$AN139</f>
        <v>-0.217342583782426</v>
      </c>
      <c r="AF139" s="8" t="n">
        <f aca="false">AQ139-$AN139</f>
        <v>4.61429535386175</v>
      </c>
      <c r="AG139" s="8" t="n">
        <f aca="false">AR139-$AN139</f>
        <v>17.8677965595302</v>
      </c>
      <c r="AI139" s="8" t="n">
        <f aca="false">AT139-$AN139</f>
        <v>-2.93333841714679</v>
      </c>
      <c r="AJ139" s="8" t="n">
        <f aca="false">AU139-$AN139</f>
        <v>0.613004005758197</v>
      </c>
      <c r="AK139" s="8" t="n">
        <f aca="false">AV139-$AN139</f>
        <v>-12.0683916656971</v>
      </c>
      <c r="AL139" s="8" t="n">
        <f aca="false">AW139-$AN139</f>
        <v>-0.0319478281601517</v>
      </c>
      <c r="AP139" s="8" t="n">
        <f aca="false">1/8.314/$H139*(0.375*68629+0.5*4601)+$AA139/8.314/$H139+LN(1)</f>
        <v>-0.217342583782426</v>
      </c>
      <c r="AQ139" s="8" t="n">
        <f aca="false">1/8.314/$H139*(0.4375*68629+0.5*4601)+$AB139/8.314/$H139+LN(1)</f>
        <v>4.61429535386175</v>
      </c>
      <c r="AR139" s="8" t="n">
        <f aca="false">1/8.314/$H139*(0.4375*68629+0.5*4601)+$AC139/8.314/$H139+LN(1)</f>
        <v>17.8677965595302</v>
      </c>
      <c r="AT139" s="8" t="n">
        <f aca="false">1/8.314/$H139*(0.4375*68629+0.5*4601)+$J139/8.314/$H139+LN(1)</f>
        <v>-2.93333841714679</v>
      </c>
      <c r="AU139" s="8" t="n">
        <f aca="false">1/8.314/$H139*(0.4375*68629+0.5*4601)+$B139/8.314/$H139+LN(1)</f>
        <v>0.613004005758197</v>
      </c>
      <c r="AV139" s="8" t="n">
        <f aca="false">1/8.314/$H139*(0.4375*68629+0.5*4601)+$S139/8.314/$H139+LN(1)</f>
        <v>-12.0683916656971</v>
      </c>
      <c r="AW139" s="8" t="n">
        <f aca="false">1/8.314/$H139*(0.4375*68629+0.5*4601)+$X139/8.314/$H139+LN(1)</f>
        <v>-0.0319478281601517</v>
      </c>
    </row>
    <row r="140" customFormat="false" ht="13.8" hidden="false" customHeight="false" outlineLevel="0" collapsed="false">
      <c r="B140" s="8" t="n">
        <f aca="false">$A$2 + $A$3*H140 +$A$4*H140*LN(H140) + $A$5*H140^2 + $A$6*H140^-1 + $A$7*H140^0.5</f>
        <v>-23455.4912139874</v>
      </c>
      <c r="F140" s="8" t="n">
        <f aca="false">$D$2+$D$3/H140-(($D$4/(8.314*LN(10)))*(1-($D$5/H140)-LN(H140/$D$5)))</f>
        <v>2.26880110946066</v>
      </c>
      <c r="G140" s="8" t="n">
        <f aca="false">8.314*LN(10)*F140*H140</f>
        <v>73402.1598822801</v>
      </c>
      <c r="H140" s="15" t="n">
        <v>1690</v>
      </c>
      <c r="J140" s="17" t="n">
        <f aca="false">-G140</f>
        <v>-73402.1598822801</v>
      </c>
      <c r="O140" s="8" t="n">
        <f aca="false">-115997 + 27.036*H140 + 3.124*H140*LN(H140)</f>
        <v>-31065.9157870731</v>
      </c>
      <c r="P140" s="8" t="n">
        <f aca="false">(-0.0562*(H140^2)) + (128.59*H140)-38275</f>
        <v>18529.28</v>
      </c>
      <c r="Q140" s="8" t="n">
        <f aca="false">-998615+342.43*H140</f>
        <v>-419908.3</v>
      </c>
      <c r="R140" s="8" t="n">
        <f aca="false">Q140+P140</f>
        <v>-401379.02</v>
      </c>
      <c r="S140" s="8" t="n">
        <f aca="false">R140/2</f>
        <v>-200689.51</v>
      </c>
      <c r="U140" s="8" t="n">
        <f aca="false">-226244+42.46*H140</f>
        <v>-154486.6</v>
      </c>
      <c r="V140" s="8" t="n">
        <f aca="false">(-0.0562*(H140^2))+(374.59*H140)-846564</f>
        <v>-374019.72</v>
      </c>
      <c r="W140" s="8" t="n">
        <f aca="false">V140/2</f>
        <v>-187009.86</v>
      </c>
      <c r="X140" s="8" t="n">
        <f aca="false">W140-U140</f>
        <v>-32523.26</v>
      </c>
      <c r="Y140" s="8" t="n">
        <v>597368.07170433</v>
      </c>
      <c r="Z140" s="8" t="n">
        <f aca="false">-8E-020*H140^6+2E-015*H140^5-0.00000000001*H140^4+0.00000006*H140^3-0.0001*H140^2+0.1593*H140^1+165.05*H140</f>
        <v>279151.85031946</v>
      </c>
      <c r="AA140" s="8" t="n">
        <f aca="false">(4*H140*(-18+25/2000*H140)*(1-LN(H140/1895))-H140*-9.16-0.25*Z140)</f>
        <v>-30763.9547895775</v>
      </c>
      <c r="AB140" s="8" t="n">
        <f aca="false">(8*H140*(-1+8/2000*H140)*(1-LN(H140/1895))-H140*-9.16-0.25*Z140)</f>
        <v>32483.5931782508</v>
      </c>
      <c r="AC140" s="8" t="n">
        <f aca="false">(8*$H140*(31.15-15.53/2000*$H140)*(1-LN($H140/1895))-$H140*-9.16-0.25*$Z140)</f>
        <v>217323.892893211</v>
      </c>
      <c r="AE140" s="8" t="n">
        <f aca="false">AP140-$AN140</f>
        <v>-0.194124673828668</v>
      </c>
      <c r="AF140" s="8" t="n">
        <f aca="false">AQ140-$AN140</f>
        <v>4.6125435159808</v>
      </c>
      <c r="AG140" s="8" t="n">
        <f aca="false">AR140-$AN140</f>
        <v>17.7678187639023</v>
      </c>
      <c r="AI140" s="8" t="n">
        <f aca="false">AT140-$AN140</f>
        <v>-2.92345501081658</v>
      </c>
      <c r="AJ140" s="8" t="n">
        <f aca="false">AU140-$AN140</f>
        <v>0.631301041090782</v>
      </c>
      <c r="AK140" s="8" t="n">
        <f aca="false">AV140-$AN140</f>
        <v>-11.9826273285383</v>
      </c>
      <c r="AL140" s="8" t="n">
        <f aca="false">AW140-$AN140</f>
        <v>-0.0140614391067748</v>
      </c>
      <c r="AP140" s="8" t="n">
        <f aca="false">1/8.314/$H140*(0.375*68629+0.5*4601)+$AA140/8.314/$H140+LN(1)</f>
        <v>-0.194124673828668</v>
      </c>
      <c r="AQ140" s="8" t="n">
        <f aca="false">1/8.314/$H140*(0.4375*68629+0.5*4601)+$AB140/8.314/$H140+LN(1)</f>
        <v>4.6125435159808</v>
      </c>
      <c r="AR140" s="8" t="n">
        <f aca="false">1/8.314/$H140*(0.4375*68629+0.5*4601)+$AC140/8.314/$H140+LN(1)</f>
        <v>17.7678187639023</v>
      </c>
      <c r="AT140" s="8" t="n">
        <f aca="false">1/8.314/$H140*(0.4375*68629+0.5*4601)+$J140/8.314/$H140+LN(1)</f>
        <v>-2.92345501081658</v>
      </c>
      <c r="AU140" s="8" t="n">
        <f aca="false">1/8.314/$H140*(0.4375*68629+0.5*4601)+$B140/8.314/$H140+LN(1)</f>
        <v>0.631301041090782</v>
      </c>
      <c r="AV140" s="8" t="n">
        <f aca="false">1/8.314/$H140*(0.4375*68629+0.5*4601)+$S140/8.314/$H140+LN(1)</f>
        <v>-11.9826273285383</v>
      </c>
      <c r="AW140" s="8" t="n">
        <f aca="false">1/8.314/$H140*(0.4375*68629+0.5*4601)+$X140/8.314/$H140+LN(1)</f>
        <v>-0.0140614391067748</v>
      </c>
    </row>
    <row r="141" customFormat="false" ht="13.8" hidden="false" customHeight="false" outlineLevel="0" collapsed="false">
      <c r="B141" s="8" t="n">
        <f aca="false">$A$2 + $A$3*H141 +$A$4*H141*LN(H141) + $A$5*H141^2 + $A$6*H141^-1 + $A$7*H141^0.5</f>
        <v>-23173.6589896524</v>
      </c>
      <c r="F141" s="8" t="n">
        <f aca="false">$D$2+$D$3/H141-(($D$4/(8.314*LN(10)))*(1-($D$5/H141)-LN(H141/$D$5)))</f>
        <v>2.26160190548857</v>
      </c>
      <c r="G141" s="8" t="n">
        <f aca="false">8.314*LN(10)*F141*H141</f>
        <v>73385.7222429162</v>
      </c>
      <c r="H141" s="15" t="n">
        <v>1695</v>
      </c>
      <c r="J141" s="17" t="n">
        <f aca="false">-G141</f>
        <v>-73385.7222429162</v>
      </c>
      <c r="O141" s="8" t="n">
        <f aca="false">-115997 + 27.036*H141 + 3.124*H141*LN(H141)</f>
        <v>-30798.9973062384</v>
      </c>
      <c r="P141" s="8" t="n">
        <f aca="false">(-0.0562*(H141^2)) + (128.59*H141)-38275</f>
        <v>18221.045</v>
      </c>
      <c r="Q141" s="8" t="n">
        <f aca="false">-998615+342.43*H141</f>
        <v>-418196.15</v>
      </c>
      <c r="R141" s="8" t="n">
        <f aca="false">Q141+P141</f>
        <v>-399975.105</v>
      </c>
      <c r="S141" s="8" t="n">
        <f aca="false">R141/2</f>
        <v>-199987.5525</v>
      </c>
      <c r="U141" s="8" t="n">
        <f aca="false">-226244+42.46*H141</f>
        <v>-154274.3</v>
      </c>
      <c r="V141" s="8" t="n">
        <f aca="false">(-0.0562*(H141^2))+(374.59*H141)-846564</f>
        <v>-373097.955</v>
      </c>
      <c r="W141" s="8" t="n">
        <f aca="false">V141/2</f>
        <v>-186548.9775</v>
      </c>
      <c r="X141" s="8" t="n">
        <f aca="false">W141-U141</f>
        <v>-32274.6775</v>
      </c>
      <c r="Y141" s="8" t="n">
        <v>599495.73379344</v>
      </c>
      <c r="Z141" s="8" t="n">
        <f aca="false">-8E-020*H141^6+2E-015*H141^5-0.00000000001*H141^4+0.00000006*H141^3-0.0001*H141^2+0.1593*H141^1+165.05*H141</f>
        <v>279978.189721745</v>
      </c>
      <c r="AA141" s="8" t="n">
        <f aca="false">(4*H141*(-18+25/2000*H141)*(1-LN(H141/1895))-H141*-9.16-0.25*Z141)</f>
        <v>-30446.6629389744</v>
      </c>
      <c r="AB141" s="8" t="n">
        <f aca="false">(8*H141*(-1+8/2000*H141)*(1-LN(H141/1895))-H141*-9.16-0.25*Z141)</f>
        <v>32650.294991932</v>
      </c>
      <c r="AC141" s="8" t="n">
        <f aca="false">(8*$H141*(31.15-15.53/2000*$H141)*(1-LN($H141/1895))-$H141*-9.16-0.25*$Z141)</f>
        <v>216659.412682427</v>
      </c>
      <c r="AE141" s="8" t="n">
        <f aca="false">AP141-$AN141</f>
        <v>-0.171036659135879</v>
      </c>
      <c r="AF141" s="8" t="n">
        <f aca="false">AQ141-$AN141</f>
        <v>4.61076653531287</v>
      </c>
      <c r="AG141" s="8" t="n">
        <f aca="false">AR141-$AN141</f>
        <v>17.6682540791931</v>
      </c>
      <c r="AI141" s="8" t="n">
        <f aca="false">AT141-$AN141</f>
        <v>-2.91366481691799</v>
      </c>
      <c r="AJ141" s="8" t="n">
        <f aca="false">AU141-$AN141</f>
        <v>0.649437917941135</v>
      </c>
      <c r="AK141" s="8" t="n">
        <f aca="false">AV141-$AN141</f>
        <v>-11.8974686760009</v>
      </c>
      <c r="AL141" s="8" t="n">
        <f aca="false">AW141-$AN141</f>
        <v>0.00361972519608367</v>
      </c>
      <c r="AP141" s="8" t="n">
        <f aca="false">1/8.314/$H141*(0.375*68629+0.5*4601)+$AA141/8.314/$H141+LN(1)</f>
        <v>-0.171036659135879</v>
      </c>
      <c r="AQ141" s="8" t="n">
        <f aca="false">1/8.314/$H141*(0.4375*68629+0.5*4601)+$AB141/8.314/$H141+LN(1)</f>
        <v>4.61076653531287</v>
      </c>
      <c r="AR141" s="8" t="n">
        <f aca="false">1/8.314/$H141*(0.4375*68629+0.5*4601)+$AC141/8.314/$H141+LN(1)</f>
        <v>17.6682540791931</v>
      </c>
      <c r="AT141" s="8" t="n">
        <f aca="false">1/8.314/$H141*(0.4375*68629+0.5*4601)+$J141/8.314/$H141+LN(1)</f>
        <v>-2.91366481691799</v>
      </c>
      <c r="AU141" s="8" t="n">
        <f aca="false">1/8.314/$H141*(0.4375*68629+0.5*4601)+$B141/8.314/$H141+LN(1)</f>
        <v>0.649437917941135</v>
      </c>
      <c r="AV141" s="8" t="n">
        <f aca="false">1/8.314/$H141*(0.4375*68629+0.5*4601)+$S141/8.314/$H141+LN(1)</f>
        <v>-11.8974686760009</v>
      </c>
      <c r="AW141" s="8" t="n">
        <f aca="false">1/8.314/$H141*(0.4375*68629+0.5*4601)+$X141/8.314/$H141+LN(1)</f>
        <v>0.00361972519608367</v>
      </c>
    </row>
    <row r="142" customFormat="false" ht="13.8" hidden="false" customHeight="false" outlineLevel="0" collapsed="false">
      <c r="B142" s="8" t="n">
        <f aca="false">$A$2 + $A$3*H142 +$A$4*H142*LN(H142) + $A$5*H142^2 + $A$6*H142^-1 + $A$7*H142^0.5</f>
        <v>-22892.5597556676</v>
      </c>
      <c r="F142" s="8" t="n">
        <f aca="false">$D$2+$D$3/H142-(($D$4/(8.314*LN(10)))*(1-($D$5/H142)-LN(H142/$D$5)))</f>
        <v>2.25446011889737</v>
      </c>
      <c r="G142" s="8" t="n">
        <f aca="false">8.314*LN(10)*F142*H142</f>
        <v>73369.7750172428</v>
      </c>
      <c r="H142" s="15" t="n">
        <v>1700</v>
      </c>
      <c r="J142" s="17" t="n">
        <f aca="false">-G142</f>
        <v>-73369.7750172428</v>
      </c>
      <c r="O142" s="8" t="n">
        <f aca="false">-115997 + 27.036*H142 + 3.124*H142*LN(H142)</f>
        <v>-30532.0327486407</v>
      </c>
      <c r="P142" s="8" t="n">
        <f aca="false">(-0.0562*(H142^2)) + (128.59*H142)-38275</f>
        <v>17910</v>
      </c>
      <c r="Q142" s="8" t="n">
        <f aca="false">-998615+342.43*H142</f>
        <v>-416484</v>
      </c>
      <c r="R142" s="8" t="n">
        <f aca="false">Q142+P142</f>
        <v>-398574</v>
      </c>
      <c r="S142" s="8" t="n">
        <f aca="false">R142/2</f>
        <v>-199287</v>
      </c>
      <c r="U142" s="8" t="n">
        <f aca="false">-226244+42.46*H142</f>
        <v>-154062</v>
      </c>
      <c r="V142" s="8" t="n">
        <f aca="false">(-0.0562*(H142^2))+(374.59*H142)-846564</f>
        <v>-372179</v>
      </c>
      <c r="W142" s="8" t="n">
        <f aca="false">V142/2</f>
        <v>-186089.5</v>
      </c>
      <c r="X142" s="8" t="n">
        <f aca="false">W142-U142</f>
        <v>-32027.5</v>
      </c>
      <c r="Y142" s="8" t="n">
        <v>601623.39588255</v>
      </c>
      <c r="Z142" s="8" t="n">
        <f aca="false">-8E-020*H142^6+2E-015*H142^5-0.00000000001*H142^4+0.00000006*H142^3-0.0001*H142^2+0.1593*H142^1+165.05*H142</f>
        <v>280804.53513448</v>
      </c>
      <c r="AA142" s="8" t="n">
        <f aca="false">(4*H142*(-18+25/2000*H142)*(1-LN(H142/1895))-H142*-9.16-0.25*Z142)</f>
        <v>-30129.2818004839</v>
      </c>
      <c r="AB142" s="8" t="n">
        <f aca="false">(8*H142*(-1+8/2000*H142)*(1-LN(H142/1895))-H142*-9.16-0.25*Z142)</f>
        <v>32816.4917561887</v>
      </c>
      <c r="AC142" s="8" t="n">
        <f aca="false">(8*$H142*(31.15-15.53/2000*$H142)*(1-LN($H142/1895))-$H142*-9.16-0.25*$Z142)</f>
        <v>215992.462014103</v>
      </c>
      <c r="AE142" s="8" t="n">
        <f aca="false">AP142-$AN142</f>
        <v>-0.148078138963616</v>
      </c>
      <c r="AF142" s="8" t="n">
        <f aca="false">AQ142-$AN142</f>
        <v>4.60896427402317</v>
      </c>
      <c r="AG142" s="8" t="n">
        <f aca="false">AR142-$AN142</f>
        <v>17.5691002783472</v>
      </c>
      <c r="AI142" s="8" t="n">
        <f aca="false">AT142-$AN142</f>
        <v>-2.90396691033146</v>
      </c>
      <c r="AJ142" s="8" t="n">
        <f aca="false">AU142-$AN142</f>
        <v>0.667416246468211</v>
      </c>
      <c r="AK142" s="8" t="n">
        <f aca="false">AV142-$AN142</f>
        <v>-11.8129103638087</v>
      </c>
      <c r="AL142" s="8" t="n">
        <f aca="false">AW142-$AN142</f>
        <v>0.0210974755550528</v>
      </c>
      <c r="AP142" s="8" t="n">
        <f aca="false">1/8.314/$H142*(0.375*68629+0.5*4601)+$AA142/8.314/$H142+LN(1)</f>
        <v>-0.148078138963616</v>
      </c>
      <c r="AQ142" s="8" t="n">
        <f aca="false">1/8.314/$H142*(0.4375*68629+0.5*4601)+$AB142/8.314/$H142+LN(1)</f>
        <v>4.60896427402317</v>
      </c>
      <c r="AR142" s="8" t="n">
        <f aca="false">1/8.314/$H142*(0.4375*68629+0.5*4601)+$AC142/8.314/$H142+LN(1)</f>
        <v>17.5691002783472</v>
      </c>
      <c r="AT142" s="8" t="n">
        <f aca="false">1/8.314/$H142*(0.4375*68629+0.5*4601)+$J142/8.314/$H142+LN(1)</f>
        <v>-2.90396691033146</v>
      </c>
      <c r="AU142" s="8" t="n">
        <f aca="false">1/8.314/$H142*(0.4375*68629+0.5*4601)+$B142/8.314/$H142+LN(1)</f>
        <v>0.667416246468211</v>
      </c>
      <c r="AV142" s="8" t="n">
        <f aca="false">1/8.314/$H142*(0.4375*68629+0.5*4601)+$S142/8.314/$H142+LN(1)</f>
        <v>-11.8129103638087</v>
      </c>
      <c r="AW142" s="8" t="n">
        <f aca="false">1/8.314/$H142*(0.4375*68629+0.5*4601)+$X142/8.314/$H142+LN(1)</f>
        <v>0.0210974755550528</v>
      </c>
    </row>
    <row r="143" customFormat="false" ht="13.8" hidden="false" customHeight="false" outlineLevel="0" collapsed="false">
      <c r="B143" s="8" t="n">
        <f aca="false">$A$2 + $A$3*H143 +$A$4*H143*LN(H143) + $A$5*H143^2 + $A$6*H143^-1 + $A$7*H143^0.5</f>
        <v>-22612.1907453908</v>
      </c>
      <c r="F143" s="8" t="n">
        <f aca="false">$D$2+$D$3/H143-(($D$4/(8.314*LN(10)))*(1-($D$5/H143)-LN(H143/$D$5)))</f>
        <v>2.24737520035769</v>
      </c>
      <c r="G143" s="8" t="n">
        <f aca="false">8.314*LN(10)*F143*H143</f>
        <v>73354.3167628626</v>
      </c>
      <c r="H143" s="15" t="n">
        <v>1705</v>
      </c>
      <c r="J143" s="17" t="n">
        <f aca="false">-G143</f>
        <v>-73354.3167628626</v>
      </c>
      <c r="O143" s="8" t="n">
        <f aca="false">-115997 + 27.036*H143 + 3.124*H143*LN(H143)</f>
        <v>-30265.0222498003</v>
      </c>
      <c r="P143" s="8" t="n">
        <f aca="false">(-0.0562*(H143^2)) + (128.59*H143)-38275</f>
        <v>17596.145</v>
      </c>
      <c r="Q143" s="8" t="n">
        <f aca="false">-998615+342.43*H143</f>
        <v>-414771.85</v>
      </c>
      <c r="R143" s="8" t="n">
        <f aca="false">Q143+P143</f>
        <v>-397175.705</v>
      </c>
      <c r="S143" s="8" t="n">
        <f aca="false">R143/2</f>
        <v>-198587.8525</v>
      </c>
      <c r="U143" s="8" t="n">
        <f aca="false">-226244+42.46*H143</f>
        <v>-153849.7</v>
      </c>
      <c r="V143" s="8" t="n">
        <f aca="false">(-0.0562*(H143^2))+(374.59*H143)-846564</f>
        <v>-371262.855</v>
      </c>
      <c r="W143" s="8" t="n">
        <f aca="false">V143/2</f>
        <v>-185631.4275</v>
      </c>
      <c r="X143" s="8" t="n">
        <f aca="false">W143-U143</f>
        <v>-31781.7275</v>
      </c>
      <c r="Y143" s="8" t="n">
        <v>603775.278096773</v>
      </c>
      <c r="Z143" s="8" t="n">
        <f aca="false">-8E-020*H143^6+2E-015*H143^5-0.00000000001*H143^4+0.00000006*H143^3-0.0001*H143^2+0.1593*H143^1+165.05*H143</f>
        <v>281630.886589094</v>
      </c>
      <c r="AA143" s="8" t="n">
        <f aca="false">(4*H143*(-18+25/2000*H143)*(1-LN(H143/1895))-H143*-9.16-0.25*Z143)</f>
        <v>-29811.8218691364</v>
      </c>
      <c r="AB143" s="8" t="n">
        <f aca="false">(8*H143*(-1+8/2000*H143)*(1-LN(H143/1895))-H143*-9.16-0.25*Z143)</f>
        <v>32982.1784032975</v>
      </c>
      <c r="AC143" s="8" t="n">
        <f aca="false">(8*$H143*(31.15-15.53/2000*$H143)*(1-LN($H143/1895))-$H143*-9.16-0.25*$Z143)</f>
        <v>215323.060839541</v>
      </c>
      <c r="AE143" s="8" t="n">
        <f aca="false">AP143-$AN143</f>
        <v>-0.125248714434712</v>
      </c>
      <c r="AF143" s="8" t="n">
        <f aca="false">AQ143-$AN143</f>
        <v>4.60713659701987</v>
      </c>
      <c r="AG143" s="8" t="n">
        <f aca="false">AR143-$AN143</f>
        <v>17.470355154013</v>
      </c>
      <c r="AI143" s="8" t="n">
        <f aca="false">AT143-$AN143</f>
        <v>-2.89436037739139</v>
      </c>
      <c r="AJ143" s="8" t="n">
        <f aca="false">AU143-$AN143</f>
        <v>0.68523761669778</v>
      </c>
      <c r="AK143" s="8" t="n">
        <f aca="false">AV143-$AN143</f>
        <v>-11.7289471103753</v>
      </c>
      <c r="AL143" s="8" t="n">
        <f aca="false">AW143-$AN143</f>
        <v>0.0383736015356213</v>
      </c>
      <c r="AP143" s="8" t="n">
        <f aca="false">1/8.314/$H143*(0.375*68629+0.5*4601)+$AA143/8.314/$H143+LN(1)</f>
        <v>-0.125248714434712</v>
      </c>
      <c r="AQ143" s="8" t="n">
        <f aca="false">1/8.314/$H143*(0.4375*68629+0.5*4601)+$AB143/8.314/$H143+LN(1)</f>
        <v>4.60713659701987</v>
      </c>
      <c r="AR143" s="8" t="n">
        <f aca="false">1/8.314/$H143*(0.4375*68629+0.5*4601)+$AC143/8.314/$H143+LN(1)</f>
        <v>17.470355154013</v>
      </c>
      <c r="AT143" s="8" t="n">
        <f aca="false">1/8.314/$H143*(0.4375*68629+0.5*4601)+$J143/8.314/$H143+LN(1)</f>
        <v>-2.89436037739139</v>
      </c>
      <c r="AU143" s="8" t="n">
        <f aca="false">1/8.314/$H143*(0.4375*68629+0.5*4601)+$B143/8.314/$H143+LN(1)</f>
        <v>0.68523761669778</v>
      </c>
      <c r="AV143" s="8" t="n">
        <f aca="false">1/8.314/$H143*(0.4375*68629+0.5*4601)+$S143/8.314/$H143+LN(1)</f>
        <v>-11.7289471103753</v>
      </c>
      <c r="AW143" s="8" t="n">
        <f aca="false">1/8.314/$H143*(0.4375*68629+0.5*4601)+$X143/8.314/$H143+LN(1)</f>
        <v>0.0383736015356213</v>
      </c>
    </row>
    <row r="144" customFormat="false" ht="13.8" hidden="false" customHeight="false" outlineLevel="0" collapsed="false">
      <c r="B144" s="8" t="n">
        <f aca="false">$A$2 + $A$3*H144 +$A$4*H144*LN(H144) + $A$5*H144^2 + $A$6*H144^-1 + $A$7*H144^0.5</f>
        <v>-22332.5492096953</v>
      </c>
      <c r="F144" s="8" t="n">
        <f aca="false">$D$2+$D$3/H144-(($D$4/(8.314*LN(10)))*(1-($D$5/H144)-LN(H144/$D$5)))</f>
        <v>2.24034660722354</v>
      </c>
      <c r="G144" s="8" t="n">
        <f aca="false">8.314*LN(10)*F144*H144</f>
        <v>73339.3460458382</v>
      </c>
      <c r="H144" s="15" t="n">
        <v>1710</v>
      </c>
      <c r="J144" s="17" t="n">
        <f aca="false">-G144</f>
        <v>-73339.3460458382</v>
      </c>
      <c r="O144" s="8" t="n">
        <f aca="false">-115997 + 27.036*H144 + 3.124*H144*LN(H144)</f>
        <v>-29997.9659444426</v>
      </c>
      <c r="P144" s="8" t="n">
        <f aca="false">(-0.0562*(H144^2)) + (128.59*H144)-38275</f>
        <v>17279.48</v>
      </c>
      <c r="Q144" s="8" t="n">
        <f aca="false">-998615+342.43*H144</f>
        <v>-413059.7</v>
      </c>
      <c r="R144" s="8" t="n">
        <f aca="false">Q144+P144</f>
        <v>-395780.22</v>
      </c>
      <c r="S144" s="8" t="n">
        <f aca="false">R144/2</f>
        <v>-197890.11</v>
      </c>
      <c r="U144" s="8" t="n">
        <f aca="false">-226244+42.46*H144</f>
        <v>-153637.4</v>
      </c>
      <c r="V144" s="8" t="n">
        <f aca="false">(-0.0562*(H144^2))+(374.59*H144)-846564</f>
        <v>-370349.52</v>
      </c>
      <c r="W144" s="8" t="n">
        <f aca="false">V144/2</f>
        <v>-185174.76</v>
      </c>
      <c r="X144" s="8" t="n">
        <f aca="false">W144-U144</f>
        <v>-31537.3600000001</v>
      </c>
      <c r="Y144" s="8" t="n">
        <v>605927.160310995</v>
      </c>
      <c r="Z144" s="8" t="n">
        <f aca="false">-8E-020*H144^6+2E-015*H144^5-0.00000000001*H144^4+0.00000006*H144^3-0.0001*H144^2+0.1593*H144^1+165.05*H144</f>
        <v>282457.244117067</v>
      </c>
      <c r="AA144" s="8" t="n">
        <f aca="false">(4*H144*(-18+25/2000*H144)*(1-LN(H144/1895))-H144*-9.16-0.25*Z144)</f>
        <v>-29494.2936000292</v>
      </c>
      <c r="AB144" s="8" t="n">
        <f aca="false">(8*H144*(-1+8/2000*H144)*(1-LN(H144/1895))-H144*-9.16-0.25*Z144)</f>
        <v>33147.3498813985</v>
      </c>
      <c r="AC144" s="8" t="n">
        <f aca="false">(8*$H144*(31.15-15.53/2000*$H144)*(1-LN($H144/1895))-$H144*-9.16-0.25*$Z144)</f>
        <v>214651.229019752</v>
      </c>
      <c r="AE144" s="8" t="n">
        <f aca="false">AP144-$AN144</f>
        <v>-0.102547988528416</v>
      </c>
      <c r="AF144" s="8" t="n">
        <f aca="false">AQ144-$AN144</f>
        <v>4.60528337190693</v>
      </c>
      <c r="AG144" s="8" t="n">
        <f aca="false">AR144-$AN144</f>
        <v>17.3720165183051</v>
      </c>
      <c r="AI144" s="8" t="n">
        <f aca="false">AT144-$AN144</f>
        <v>-2.88484431571338</v>
      </c>
      <c r="AJ144" s="8" t="n">
        <f aca="false">AU144-$AN144</f>
        <v>0.702903598826801</v>
      </c>
      <c r="AK144" s="8" t="n">
        <f aca="false">AV144-$AN144</f>
        <v>-11.6455736958867</v>
      </c>
      <c r="AL144" s="8" t="n">
        <f aca="false">AW144-$AN144</f>
        <v>0.0554498717726815</v>
      </c>
      <c r="AP144" s="8" t="n">
        <f aca="false">1/8.314/$H144*(0.375*68629+0.5*4601)+$AA144/8.314/$H144+LN(1)</f>
        <v>-0.102547988528416</v>
      </c>
      <c r="AQ144" s="8" t="n">
        <f aca="false">1/8.314/$H144*(0.4375*68629+0.5*4601)+$AB144/8.314/$H144+LN(1)</f>
        <v>4.60528337190693</v>
      </c>
      <c r="AR144" s="8" t="n">
        <f aca="false">1/8.314/$H144*(0.4375*68629+0.5*4601)+$AC144/8.314/$H144+LN(1)</f>
        <v>17.3720165183051</v>
      </c>
      <c r="AT144" s="8" t="n">
        <f aca="false">1/8.314/$H144*(0.4375*68629+0.5*4601)+$J144/8.314/$H144+LN(1)</f>
        <v>-2.88484431571338</v>
      </c>
      <c r="AU144" s="8" t="n">
        <f aca="false">1/8.314/$H144*(0.4375*68629+0.5*4601)+$B144/8.314/$H144+LN(1)</f>
        <v>0.702903598826801</v>
      </c>
      <c r="AV144" s="8" t="n">
        <f aca="false">1/8.314/$H144*(0.4375*68629+0.5*4601)+$S144/8.314/$H144+LN(1)</f>
        <v>-11.6455736958867</v>
      </c>
      <c r="AW144" s="8" t="n">
        <f aca="false">1/8.314/$H144*(0.4375*68629+0.5*4601)+$X144/8.314/$H144+LN(1)</f>
        <v>0.0554498717726815</v>
      </c>
    </row>
    <row r="145" customFormat="false" ht="13.8" hidden="false" customHeight="false" outlineLevel="0" collapsed="false">
      <c r="B145" s="8" t="n">
        <f aca="false">$A$2 + $A$3*H145 +$A$4*H145*LN(H145) + $A$5*H145^2 + $A$6*H145^-1 + $A$7*H145^0.5</f>
        <v>-22053.6324168286</v>
      </c>
      <c r="F145" s="8" t="n">
        <f aca="false">$D$2+$D$3/H145-(($D$4/(8.314*LN(10)))*(1-($D$5/H145)-LN(H145/$D$5)))</f>
        <v>2.23337380343252</v>
      </c>
      <c r="G145" s="8" t="n">
        <f aca="false">8.314*LN(10)*F145*H145</f>
        <v>73324.8614406175</v>
      </c>
      <c r="H145" s="15" t="n">
        <v>1715</v>
      </c>
      <c r="J145" s="17" t="n">
        <f aca="false">-G145</f>
        <v>-73324.8614406175</v>
      </c>
      <c r="O145" s="8" t="n">
        <f aca="false">-115997 + 27.036*H145 + 3.124*H145*LN(H145)</f>
        <v>-29730.8639665052</v>
      </c>
      <c r="P145" s="8" t="n">
        <f aca="false">(-0.0562*(H145^2)) + (128.59*H145)-38275</f>
        <v>16960.005</v>
      </c>
      <c r="Q145" s="8" t="n">
        <f aca="false">-998615+342.43*H145</f>
        <v>-411347.55</v>
      </c>
      <c r="R145" s="8" t="n">
        <f aca="false">Q145+P145</f>
        <v>-394387.545</v>
      </c>
      <c r="S145" s="8" t="n">
        <f aca="false">R145/2</f>
        <v>-197193.7725</v>
      </c>
      <c r="U145" s="8" t="n">
        <f aca="false">-226244+42.46*H145</f>
        <v>-153425.1</v>
      </c>
      <c r="V145" s="8" t="n">
        <f aca="false">(-0.0562*(H145^2))+(374.59*H145)-846564</f>
        <v>-369438.995</v>
      </c>
      <c r="W145" s="8" t="n">
        <f aca="false">V145/2</f>
        <v>-184719.4975</v>
      </c>
      <c r="X145" s="8" t="n">
        <f aca="false">W145-U145</f>
        <v>-31294.3975</v>
      </c>
      <c r="Y145" s="8" t="n">
        <v>608079.042525218</v>
      </c>
      <c r="Z145" s="8" t="n">
        <f aca="false">-8E-020*H145^6+2E-015*H145^5-0.00000000001*H145^4+0.00000006*H145^3-0.0001*H145^2+0.1593*H145^1+165.05*H145</f>
        <v>283283.607749933</v>
      </c>
      <c r="AA145" s="8" t="n">
        <f aca="false">(4*H145*(-18+25/2000*H145)*(1-LN(H145/1895))-H145*-9.16-0.25*Z145)</f>
        <v>-29176.7074086151</v>
      </c>
      <c r="AB145" s="8" t="n">
        <f aca="false">(8*H145*(-1+8/2000*H145)*(1-LN(H145/1895))-H145*-9.16-0.25*Z145)</f>
        <v>33312.0011543958</v>
      </c>
      <c r="AC145" s="8" t="n">
        <f aca="false">(8*$H145*(31.15-15.53/2000*$H145)*(1-LN($H145/1895))-$H145*-9.16-0.25*$Z145)</f>
        <v>213976.986326178</v>
      </c>
      <c r="AE145" s="8" t="n">
        <f aca="false">AP145-$AN145</f>
        <v>-0.079975566073532</v>
      </c>
      <c r="AF145" s="8" t="n">
        <f aca="false">AQ145-$AN145</f>
        <v>4.60340446893791</v>
      </c>
      <c r="AG145" s="8" t="n">
        <f aca="false">AR145-$AN145</f>
        <v>17.2740822025708</v>
      </c>
      <c r="AI145" s="8" t="n">
        <f aca="false">AT145-$AN145</f>
        <v>-2.87541783402455</v>
      </c>
      <c r="AJ145" s="8" t="n">
        <f aca="false">AU145-$AN145</f>
        <v>0.720415743522387</v>
      </c>
      <c r="AK145" s="8" t="n">
        <f aca="false">AV145-$AN145</f>
        <v>-11.562784961402</v>
      </c>
      <c r="AL145" s="8" t="n">
        <f aca="false">AW145-$AN145</f>
        <v>0.0723280342756714</v>
      </c>
      <c r="AP145" s="8" t="n">
        <f aca="false">1/8.314/$H145*(0.375*68629+0.5*4601)+$AA145/8.314/$H145+LN(1)</f>
        <v>-0.079975566073532</v>
      </c>
      <c r="AQ145" s="8" t="n">
        <f aca="false">1/8.314/$H145*(0.4375*68629+0.5*4601)+$AB145/8.314/$H145+LN(1)</f>
        <v>4.60340446893791</v>
      </c>
      <c r="AR145" s="8" t="n">
        <f aca="false">1/8.314/$H145*(0.4375*68629+0.5*4601)+$AC145/8.314/$H145+LN(1)</f>
        <v>17.2740822025708</v>
      </c>
      <c r="AT145" s="8" t="n">
        <f aca="false">1/8.314/$H145*(0.4375*68629+0.5*4601)+$J145/8.314/$H145+LN(1)</f>
        <v>-2.87541783402455</v>
      </c>
      <c r="AU145" s="8" t="n">
        <f aca="false">1/8.314/$H145*(0.4375*68629+0.5*4601)+$B145/8.314/$H145+LN(1)</f>
        <v>0.720415743522387</v>
      </c>
      <c r="AV145" s="8" t="n">
        <f aca="false">1/8.314/$H145*(0.4375*68629+0.5*4601)+$S145/8.314/$H145+LN(1)</f>
        <v>-11.562784961402</v>
      </c>
      <c r="AW145" s="8" t="n">
        <f aca="false">1/8.314/$H145*(0.4375*68629+0.5*4601)+$X145/8.314/$H145+LN(1)</f>
        <v>0.0723280342756714</v>
      </c>
    </row>
    <row r="146" customFormat="false" ht="13.8" hidden="false" customHeight="false" outlineLevel="0" collapsed="false">
      <c r="B146" s="8" t="n">
        <f aca="false">$A$2 + $A$3*H146 +$A$4*H146*LN(H146) + $A$5*H146^2 + $A$6*H146^-1 + $A$7*H146^0.5</f>
        <v>-21775.4376522719</v>
      </c>
      <c r="F146" s="8" t="n">
        <f aca="false">$D$2+$D$3/H146-(($D$4/(8.314*LN(10)))*(1-($D$5/H146)-LN(H146/$D$5)))</f>
        <v>2.22645625940802</v>
      </c>
      <c r="G146" s="8" t="n">
        <f aca="false">8.314*LN(10)*F146*H146</f>
        <v>73310.861529961</v>
      </c>
      <c r="H146" s="15" t="n">
        <v>1720</v>
      </c>
      <c r="J146" s="17" t="n">
        <f aca="false">-G146</f>
        <v>-73310.861529961</v>
      </c>
      <c r="O146" s="8" t="n">
        <f aca="false">-115997 + 27.036*H146 + 3.124*H146*LN(H146)</f>
        <v>-29463.7164491448</v>
      </c>
      <c r="P146" s="8" t="n">
        <f aca="false">(-0.0562*(H146^2)) + (128.59*H146)-38275</f>
        <v>16637.72</v>
      </c>
      <c r="Q146" s="8" t="n">
        <f aca="false">-998615+342.43*H146</f>
        <v>-409635.4</v>
      </c>
      <c r="R146" s="8" t="n">
        <f aca="false">Q146+P146</f>
        <v>-392997.68</v>
      </c>
      <c r="S146" s="8" t="n">
        <f aca="false">R146/2</f>
        <v>-196498.84</v>
      </c>
      <c r="U146" s="8" t="n">
        <f aca="false">-226244+42.46*H146</f>
        <v>-153212.8</v>
      </c>
      <c r="V146" s="8" t="n">
        <f aca="false">(-0.0562*(H146^2))+(374.59*H146)-846564</f>
        <v>-368531.28</v>
      </c>
      <c r="W146" s="8" t="n">
        <f aca="false">V146/2</f>
        <v>-184265.64</v>
      </c>
      <c r="X146" s="8" t="n">
        <f aca="false">W146-U146</f>
        <v>-31052.84</v>
      </c>
      <c r="Y146" s="8" t="n">
        <v>610230.924739441</v>
      </c>
      <c r="Z146" s="8" t="n">
        <f aca="false">-8E-020*H146^6+2E-015*H146^5-0.00000000001*H146^4+0.00000006*H146^3-0.0001*H146^2+0.1593*H146^1+165.05*H146</f>
        <v>284109.977519282</v>
      </c>
      <c r="AA146" s="8" t="n">
        <f aca="false">(4*H146*(-18+25/2000*H146)*(1-LN(H146/1895))-H146*-9.16-0.25*Z146)</f>
        <v>-28859.0736709871</v>
      </c>
      <c r="AB146" s="8" t="n">
        <f aca="false">(8*H146*(-1+8/2000*H146)*(1-LN(H146/1895))-H146*-9.16-0.25*Z146)</f>
        <v>33476.1272018596</v>
      </c>
      <c r="AC146" s="8" t="n">
        <f aca="false">(8*$H146*(31.15-15.53/2000*$H146)*(1-LN($H146/1895))-$H146*-9.16-0.25*$Z146)</f>
        <v>213300.352441393</v>
      </c>
      <c r="AE146" s="8" t="n">
        <f aca="false">AP146-$AN146</f>
        <v>-0.0575310537414555</v>
      </c>
      <c r="AF146" s="8" t="n">
        <f aca="false">AQ146-$AN146</f>
        <v>4.60149976097054</v>
      </c>
      <c r="AG146" s="8" t="n">
        <f aca="false">AR146-$AN146</f>
        <v>17.17655005716</v>
      </c>
      <c r="AI146" s="8" t="n">
        <f aca="false">AT146-$AN146</f>
        <v>-2.86608005199698</v>
      </c>
      <c r="AJ146" s="8" t="n">
        <f aca="false">AU146-$AN146</f>
        <v>0.737775582215491</v>
      </c>
      <c r="AK146" s="8" t="n">
        <f aca="false">AV146-$AN146</f>
        <v>-11.4805758079675</v>
      </c>
      <c r="AL146" s="8" t="n">
        <f aca="false">AW146-$AN146</f>
        <v>0.0890098167282978</v>
      </c>
      <c r="AP146" s="8" t="n">
        <f aca="false">1/8.314/$H146*(0.375*68629+0.5*4601)+$AA146/8.314/$H146+LN(1)</f>
        <v>-0.0575310537414555</v>
      </c>
      <c r="AQ146" s="8" t="n">
        <f aca="false">1/8.314/$H146*(0.4375*68629+0.5*4601)+$AB146/8.314/$H146+LN(1)</f>
        <v>4.60149976097054</v>
      </c>
      <c r="AR146" s="8" t="n">
        <f aca="false">1/8.314/$H146*(0.4375*68629+0.5*4601)+$AC146/8.314/$H146+LN(1)</f>
        <v>17.17655005716</v>
      </c>
      <c r="AT146" s="8" t="n">
        <f aca="false">1/8.314/$H146*(0.4375*68629+0.5*4601)+$J146/8.314/$H146+LN(1)</f>
        <v>-2.86608005199698</v>
      </c>
      <c r="AU146" s="8" t="n">
        <f aca="false">1/8.314/$H146*(0.4375*68629+0.5*4601)+$B146/8.314/$H146+LN(1)</f>
        <v>0.737775582215491</v>
      </c>
      <c r="AV146" s="8" t="n">
        <f aca="false">1/8.314/$H146*(0.4375*68629+0.5*4601)+$S146/8.314/$H146+LN(1)</f>
        <v>-11.4805758079675</v>
      </c>
      <c r="AW146" s="8" t="n">
        <f aca="false">1/8.314/$H146*(0.4375*68629+0.5*4601)+$X146/8.314/$H146+LN(1)</f>
        <v>0.0890098167282978</v>
      </c>
    </row>
    <row r="147" customFormat="false" ht="13.8" hidden="false" customHeight="false" outlineLevel="0" collapsed="false">
      <c r="B147" s="8" t="n">
        <f aca="false">$A$2 + $A$3*H147 +$A$4*H147*LN(H147) + $A$5*H147^2 + $A$6*H147^-1 + $A$7*H147^0.5</f>
        <v>-21497.9622186007</v>
      </c>
      <c r="F147" s="8" t="n">
        <f aca="false">$D$2+$D$3/H147-(($D$4/(8.314*LN(10)))*(1-($D$5/H147)-LN(H147/$D$5)))</f>
        <v>2.21959345196292</v>
      </c>
      <c r="G147" s="8" t="n">
        <f aca="false">8.314*LN(10)*F147*H147</f>
        <v>73297.3449048689</v>
      </c>
      <c r="H147" s="15" t="n">
        <v>1725</v>
      </c>
      <c r="J147" s="17" t="n">
        <f aca="false">-G147</f>
        <v>-73297.3449048689</v>
      </c>
      <c r="O147" s="8" t="n">
        <f aca="false">-115997 + 27.036*H147 + 3.124*H147*LN(H147)</f>
        <v>-29196.5235247436</v>
      </c>
      <c r="P147" s="8" t="n">
        <f aca="false">(-0.0562*(H147^2)) + (128.59*H147)-38275</f>
        <v>16312.625</v>
      </c>
      <c r="Q147" s="8" t="n">
        <f aca="false">-998615+342.43*H147</f>
        <v>-407923.25</v>
      </c>
      <c r="R147" s="8" t="n">
        <f aca="false">Q147+P147</f>
        <v>-391610.625</v>
      </c>
      <c r="S147" s="8" t="n">
        <f aca="false">R147/2</f>
        <v>-195805.3125</v>
      </c>
      <c r="U147" s="8" t="n">
        <f aca="false">-226244+42.46*H147</f>
        <v>-153000.5</v>
      </c>
      <c r="V147" s="8" t="n">
        <f aca="false">(-0.0562*(H147^2))+(374.59*H147)-846564</f>
        <v>-367626.375</v>
      </c>
      <c r="W147" s="8" t="n">
        <f aca="false">V147/2</f>
        <v>-183813.1875</v>
      </c>
      <c r="X147" s="8" t="n">
        <f aca="false">W147-U147</f>
        <v>-30812.6875</v>
      </c>
      <c r="Y147" s="8" t="n">
        <v>612382.806953663</v>
      </c>
      <c r="Z147" s="8" t="n">
        <f aca="false">-8E-020*H147^6+2E-015*H147^5-0.00000000001*H147^4+0.00000006*H147^3-0.0001*H147^2+0.1593*H147^1+165.05*H147</f>
        <v>284936.353456756</v>
      </c>
      <c r="AA147" s="8" t="n">
        <f aca="false">(4*H147*(-18+25/2000*H147)*(1-LN(H147/1895))-H147*-9.16-0.25*Z147)</f>
        <v>-28541.4027241587</v>
      </c>
      <c r="AB147" s="8" t="n">
        <f aca="false">(8*H147*(-1+8/2000*H147)*(1-LN(H147/1895))-H147*-9.16-0.25*Z147)</f>
        <v>33639.7230189288</v>
      </c>
      <c r="AC147" s="8" t="n">
        <f aca="false">(8*$H147*(31.15-15.53/2000*$H147)*(1-LN($H147/1895))-$H147*-9.16-0.25*$Z147)</f>
        <v>212621.346959798</v>
      </c>
      <c r="AE147" s="8" t="n">
        <f aca="false">AP147-$AN147</f>
        <v>-0.0352140600390272</v>
      </c>
      <c r="AF147" s="8" t="n">
        <f aca="false">AQ147-$AN147</f>
        <v>4.59956912342225</v>
      </c>
      <c r="AG147" s="8" t="n">
        <f aca="false">AR147-$AN147</f>
        <v>17.0794179511979</v>
      </c>
      <c r="AI147" s="8" t="n">
        <f aca="false">AT147-$AN147</f>
        <v>-2.85683010008394</v>
      </c>
      <c r="AJ147" s="8" t="n">
        <f aca="false">AU147-$AN147</f>
        <v>0.754984627389408</v>
      </c>
      <c r="AK147" s="8" t="n">
        <f aca="false">AV147-$AN147</f>
        <v>-11.398941195748</v>
      </c>
      <c r="AL147" s="8" t="n">
        <f aca="false">AW147-$AN147</f>
        <v>0.105496926783181</v>
      </c>
      <c r="AP147" s="8" t="n">
        <f aca="false">1/8.314/$H147*(0.375*68629+0.5*4601)+$AA147/8.314/$H147+LN(1)</f>
        <v>-0.0352140600390272</v>
      </c>
      <c r="AQ147" s="8" t="n">
        <f aca="false">1/8.314/$H147*(0.4375*68629+0.5*4601)+$AB147/8.314/$H147+LN(1)</f>
        <v>4.59956912342225</v>
      </c>
      <c r="AR147" s="8" t="n">
        <f aca="false">1/8.314/$H147*(0.4375*68629+0.5*4601)+$AC147/8.314/$H147+LN(1)</f>
        <v>17.0794179511979</v>
      </c>
      <c r="AT147" s="8" t="n">
        <f aca="false">1/8.314/$H147*(0.4375*68629+0.5*4601)+$J147/8.314/$H147+LN(1)</f>
        <v>-2.85683010008394</v>
      </c>
      <c r="AU147" s="8" t="n">
        <f aca="false">1/8.314/$H147*(0.4375*68629+0.5*4601)+$B147/8.314/$H147+LN(1)</f>
        <v>0.754984627389408</v>
      </c>
      <c r="AV147" s="8" t="n">
        <f aca="false">1/8.314/$H147*(0.4375*68629+0.5*4601)+$S147/8.314/$H147+LN(1)</f>
        <v>-11.398941195748</v>
      </c>
      <c r="AW147" s="8" t="n">
        <f aca="false">1/8.314/$H147*(0.4375*68629+0.5*4601)+$X147/8.314/$H147+LN(1)</f>
        <v>0.105496926783181</v>
      </c>
    </row>
    <row r="148" customFormat="false" ht="13.8" hidden="false" customHeight="false" outlineLevel="0" collapsed="false">
      <c r="B148" s="8" t="n">
        <f aca="false">$A$2 + $A$3*H148 +$A$4*H148*LN(H148) + $A$5*H148^2 + $A$6*H148^-1 + $A$7*H148^0.5</f>
        <v>-21221.2034353472</v>
      </c>
      <c r="F148" s="8" t="n">
        <f aca="false">$D$2+$D$3/H148-(($D$4/(8.314*LN(10)))*(1-($D$5/H148)-LN(H148/$D$5)))</f>
        <v>2.21278486420515</v>
      </c>
      <c r="G148" s="8" t="n">
        <f aca="false">8.314*LN(10)*F148*H148</f>
        <v>73284.3101645095</v>
      </c>
      <c r="H148" s="15" t="n">
        <v>1730</v>
      </c>
      <c r="J148" s="17" t="n">
        <f aca="false">-G148</f>
        <v>-73284.3101645095</v>
      </c>
      <c r="O148" s="8" t="n">
        <f aca="false">-115997 + 27.036*H148 + 3.124*H148*LN(H148)</f>
        <v>-28929.2853249167</v>
      </c>
      <c r="P148" s="8" t="n">
        <f aca="false">(-0.0562*(H148^2)) + (128.59*H148)-38275</f>
        <v>15984.72</v>
      </c>
      <c r="Q148" s="8" t="n">
        <f aca="false">-998615+342.43*H148</f>
        <v>-406211.1</v>
      </c>
      <c r="R148" s="8" t="n">
        <f aca="false">Q148+P148</f>
        <v>-390226.38</v>
      </c>
      <c r="S148" s="8" t="n">
        <f aca="false">R148/2</f>
        <v>-195113.19</v>
      </c>
      <c r="U148" s="8" t="n">
        <f aca="false">-226244+42.46*H148</f>
        <v>-152788.2</v>
      </c>
      <c r="V148" s="8" t="n">
        <f aca="false">(-0.0562*(H148^2))+(374.59*H148)-846564</f>
        <v>-366724.28</v>
      </c>
      <c r="W148" s="8" t="n">
        <f aca="false">V148/2</f>
        <v>-183362.14</v>
      </c>
      <c r="X148" s="8" t="n">
        <f aca="false">W148-U148</f>
        <v>-30573.94</v>
      </c>
      <c r="Y148" s="8" t="n">
        <v>614534.689167886</v>
      </c>
      <c r="Z148" s="8" t="n">
        <f aca="false">-8E-020*H148^6+2E-015*H148^5-0.00000000001*H148^4+0.00000006*H148^3-0.0001*H148^2+0.1593*H148^1+165.05*H148</f>
        <v>285762.735594052</v>
      </c>
      <c r="AA148" s="8" t="n">
        <f aca="false">(4*H148*(-18+25/2000*H148)*(1-LN(H148/1895))-H148*-9.16-0.25*Z148)</f>
        <v>-28223.7048663434</v>
      </c>
      <c r="AB148" s="8" t="n">
        <f aca="false">(8*H148*(-1+8/2000*H148)*(1-LN(H148/1895))-H148*-9.16-0.25*Z148)</f>
        <v>33802.7836162149</v>
      </c>
      <c r="AC148" s="8" t="n">
        <f aca="false">(8*$H148*(31.15-15.53/2000*$H148)*(1-LN($H148/1895))-$H148*-9.16-0.25*$Z148)</f>
        <v>211939.98938832</v>
      </c>
      <c r="AE148" s="8" t="n">
        <f aca="false">AP148-$AN148</f>
        <v>-0.0130241953014245</v>
      </c>
      <c r="AF148" s="8" t="n">
        <f aca="false">AQ148-$AN148</f>
        <v>4.59761243422648</v>
      </c>
      <c r="AG148" s="8" t="n">
        <f aca="false">AR148-$AN148</f>
        <v>16.9826837723625</v>
      </c>
      <c r="AI148" s="8" t="n">
        <f aca="false">AT148-$AN148</f>
        <v>-2.84766711935919</v>
      </c>
      <c r="AJ148" s="8" t="n">
        <f aca="false">AU148-$AN148</f>
        <v>0.772044372863156</v>
      </c>
      <c r="AK148" s="8" t="n">
        <f aca="false">AV148-$AN148</f>
        <v>-11.3178761431724</v>
      </c>
      <c r="AL148" s="8" t="n">
        <f aca="false">AW148-$AN148</f>
        <v>0.121791052351282</v>
      </c>
      <c r="AP148" s="8" t="n">
        <f aca="false">1/8.314/$H148*(0.375*68629+0.5*4601)+$AA148/8.314/$H148+LN(1)</f>
        <v>-0.0130241953014245</v>
      </c>
      <c r="AQ148" s="8" t="n">
        <f aca="false">1/8.314/$H148*(0.4375*68629+0.5*4601)+$AB148/8.314/$H148+LN(1)</f>
        <v>4.59761243422648</v>
      </c>
      <c r="AR148" s="8" t="n">
        <f aca="false">1/8.314/$H148*(0.4375*68629+0.5*4601)+$AC148/8.314/$H148+LN(1)</f>
        <v>16.9826837723625</v>
      </c>
      <c r="AT148" s="8" t="n">
        <f aca="false">1/8.314/$H148*(0.4375*68629+0.5*4601)+$J148/8.314/$H148+LN(1)</f>
        <v>-2.84766711935919</v>
      </c>
      <c r="AU148" s="8" t="n">
        <f aca="false">1/8.314/$H148*(0.4375*68629+0.5*4601)+$B148/8.314/$H148+LN(1)</f>
        <v>0.772044372863156</v>
      </c>
      <c r="AV148" s="8" t="n">
        <f aca="false">1/8.314/$H148*(0.4375*68629+0.5*4601)+$S148/8.314/$H148+LN(1)</f>
        <v>-11.3178761431724</v>
      </c>
      <c r="AW148" s="8" t="n">
        <f aca="false">1/8.314/$H148*(0.4375*68629+0.5*4601)+$X148/8.314/$H148+LN(1)</f>
        <v>0.121791052351282</v>
      </c>
    </row>
    <row r="149" customFormat="false" ht="13.8" hidden="false" customHeight="false" outlineLevel="0" collapsed="false">
      <c r="B149" s="8" t="n">
        <f aca="false">$A$2 + $A$3*H149 +$A$4*H149*LN(H149) + $A$5*H149^2 + $A$6*H149^-1 + $A$7*H149^0.5</f>
        <v>-20945.1586388639</v>
      </c>
      <c r="F149" s="8" t="n">
        <f aca="false">$D$2+$D$3/H149-(($D$4/(8.314*LN(10)))*(1-($D$5/H149)-LN(H149/$D$5)))</f>
        <v>2.20602998544487</v>
      </c>
      <c r="G149" s="8" t="n">
        <f aca="false">8.314*LN(10)*F149*H149</f>
        <v>73271.7559161486</v>
      </c>
      <c r="H149" s="15" t="n">
        <v>1735</v>
      </c>
      <c r="J149" s="17" t="n">
        <f aca="false">-G149</f>
        <v>-73271.7559161486</v>
      </c>
      <c r="O149" s="8" t="n">
        <f aca="false">-115997 + 27.036*H149 + 3.124*H149*LN(H149)</f>
        <v>-28662.0019805183</v>
      </c>
      <c r="P149" s="8" t="n">
        <f aca="false">(-0.0562*(H149^2)) + (128.59*H149)-38275</f>
        <v>15654.005</v>
      </c>
      <c r="Q149" s="8" t="n">
        <f aca="false">-998615+342.43*H149</f>
        <v>-404498.95</v>
      </c>
      <c r="R149" s="8" t="n">
        <f aca="false">Q149+P149</f>
        <v>-388844.945</v>
      </c>
      <c r="S149" s="8" t="n">
        <f aca="false">R149/2</f>
        <v>-194422.4725</v>
      </c>
      <c r="U149" s="8" t="n">
        <f aca="false">-226244+42.46*H149</f>
        <v>-152575.9</v>
      </c>
      <c r="V149" s="8" t="n">
        <f aca="false">(-0.0562*(H149^2))+(374.59*H149)-846564</f>
        <v>-365824.995</v>
      </c>
      <c r="W149" s="8" t="n">
        <f aca="false">V149/2</f>
        <v>-182912.4975</v>
      </c>
      <c r="X149" s="8" t="n">
        <f aca="false">W149-U149</f>
        <v>-30336.5975000001</v>
      </c>
      <c r="Y149" s="8" t="n">
        <v>616686.571382109</v>
      </c>
      <c r="Z149" s="8" t="n">
        <f aca="false">-8E-020*H149^6+2E-015*H149^5-0.00000000001*H149^4+0.00000006*H149^3-0.0001*H149^2+0.1593*H149^1+165.05*H149</f>
        <v>286589.123962922</v>
      </c>
      <c r="AA149" s="8" t="n">
        <f aca="false">(4*H149*(-18+25/2000*H149)*(1-LN(H149/1895))-H149*-9.16-0.25*Z149)</f>
        <v>-27905.9903572299</v>
      </c>
      <c r="AB149" s="8" t="n">
        <f aca="false">(8*H149*(-1+8/2000*H149)*(1-LN(H149/1895))-H149*-9.16-0.25*Z149)</f>
        <v>33965.3040197065</v>
      </c>
      <c r="AC149" s="8" t="n">
        <f aca="false">(8*$H149*(31.15-15.53/2000*$H149)*(1-LN($H149/1895))-$H149*-9.16-0.25*$Z149)</f>
        <v>211256.299147086</v>
      </c>
      <c r="AE149" s="8" t="n">
        <f aca="false">AP149-$AN149</f>
        <v>0.0090389283150798</v>
      </c>
      <c r="AF149" s="8" t="n">
        <f aca="false">AQ149-$AN149</f>
        <v>4.59562957378974</v>
      </c>
      <c r="AG149" s="8" t="n">
        <f aca="false">AR149-$AN149</f>
        <v>16.8863454266638</v>
      </c>
      <c r="AI149" s="8" t="n">
        <f aca="false">AT149-$AN149</f>
        <v>-2.83859026135899</v>
      </c>
      <c r="AJ149" s="8" t="n">
        <f aca="false">AU149-$AN149</f>
        <v>0.788956294069868</v>
      </c>
      <c r="AK149" s="8" t="n">
        <f aca="false">AV149-$AN149</f>
        <v>-11.2373757260938</v>
      </c>
      <c r="AL149" s="8" t="n">
        <f aca="false">AW149-$AN149</f>
        <v>0.13789386188637</v>
      </c>
      <c r="AP149" s="8" t="n">
        <f aca="false">1/8.314/$H149*(0.375*68629+0.5*4601)+$AA149/8.314/$H149+LN(1)</f>
        <v>0.0090389283150798</v>
      </c>
      <c r="AQ149" s="8" t="n">
        <f aca="false">1/8.314/$H149*(0.4375*68629+0.5*4601)+$AB149/8.314/$H149+LN(1)</f>
        <v>4.59562957378974</v>
      </c>
      <c r="AR149" s="8" t="n">
        <f aca="false">1/8.314/$H149*(0.4375*68629+0.5*4601)+$AC149/8.314/$H149+LN(1)</f>
        <v>16.8863454266638</v>
      </c>
      <c r="AT149" s="8" t="n">
        <f aca="false">1/8.314/$H149*(0.4375*68629+0.5*4601)+$J149/8.314/$H149+LN(1)</f>
        <v>-2.83859026135899</v>
      </c>
      <c r="AU149" s="8" t="n">
        <f aca="false">1/8.314/$H149*(0.4375*68629+0.5*4601)+$B149/8.314/$H149+LN(1)</f>
        <v>0.788956294069868</v>
      </c>
      <c r="AV149" s="8" t="n">
        <f aca="false">1/8.314/$H149*(0.4375*68629+0.5*4601)+$S149/8.314/$H149+LN(1)</f>
        <v>-11.2373757260938</v>
      </c>
      <c r="AW149" s="8" t="n">
        <f aca="false">1/8.314/$H149*(0.4375*68629+0.5*4601)+$X149/8.314/$H149+LN(1)</f>
        <v>0.13789386188637</v>
      </c>
    </row>
    <row r="150" customFormat="false" ht="13.8" hidden="false" customHeight="false" outlineLevel="0" collapsed="false">
      <c r="B150" s="8" t="n">
        <f aca="false">$A$2 + $A$3*H150 +$A$4*H150*LN(H150) + $A$5*H150^2 + $A$6*H150^-1 + $A$7*H150^0.5</f>
        <v>-20669.8251821878</v>
      </c>
      <c r="F150" s="8" t="n">
        <f aca="false">$D$2+$D$3/H150-(($D$4/(8.314*LN(10)))*(1-($D$5/H150)-LN(H150/$D$5)))</f>
        <v>2.19932831110318</v>
      </c>
      <c r="G150" s="8" t="n">
        <f aca="false">8.314*LN(10)*F150*H150</f>
        <v>73259.680775079</v>
      </c>
      <c r="H150" s="15" t="n">
        <v>1740</v>
      </c>
      <c r="J150" s="17" t="n">
        <f aca="false">-G150</f>
        <v>-73259.680775079</v>
      </c>
      <c r="O150" s="8" t="n">
        <f aca="false">-115997 + 27.036*H150 + 3.124*H150*LN(H150)</f>
        <v>-28394.6736216483</v>
      </c>
      <c r="P150" s="8" t="n">
        <f aca="false">(-0.0562*(H150^2)) + (128.59*H150)-38275</f>
        <v>15320.48</v>
      </c>
      <c r="Q150" s="8" t="n">
        <f aca="false">-998615+342.43*H150</f>
        <v>-402786.8</v>
      </c>
      <c r="R150" s="8" t="n">
        <f aca="false">Q150+P150</f>
        <v>-387466.32</v>
      </c>
      <c r="S150" s="8" t="n">
        <f aca="false">R150/2</f>
        <v>-193733.16</v>
      </c>
      <c r="U150" s="8" t="n">
        <f aca="false">-226244+42.46*H150</f>
        <v>-152363.6</v>
      </c>
      <c r="V150" s="8" t="n">
        <f aca="false">(-0.0562*(H150^2))+(374.59*H150)-846564</f>
        <v>-364928.52</v>
      </c>
      <c r="W150" s="8" t="n">
        <f aca="false">V150/2</f>
        <v>-182464.26</v>
      </c>
      <c r="X150" s="8" t="n">
        <f aca="false">W150-U150</f>
        <v>-30100.66</v>
      </c>
      <c r="Y150" s="8" t="n">
        <v>618838.453596331</v>
      </c>
      <c r="Z150" s="8" t="n">
        <f aca="false">-8E-020*H150^6+2E-015*H150^5-0.00000000001*H150^4+0.00000006*H150^3-0.0001*H150^2+0.1593*H150^1+165.05*H150</f>
        <v>287415.518595176</v>
      </c>
      <c r="AA150" s="8" t="n">
        <f aca="false">(4*H150*(-18+25/2000*H150)*(1-LN(H150/1895))-H150*-9.16-0.25*Z150)</f>
        <v>-27588.2694182564</v>
      </c>
      <c r="AB150" s="8" t="n">
        <f aca="false">(8*H150*(-1+8/2000*H150)*(1-LN(H150/1895))-H150*-9.16-0.25*Z150)</f>
        <v>34127.2792706748</v>
      </c>
      <c r="AC150" s="8" t="n">
        <f aca="false">(8*$H150*(31.15-15.53/2000*$H150)*(1-LN($H150/1895))-$H150*-9.16-0.25*$Z150)</f>
        <v>210570.295570101</v>
      </c>
      <c r="AE150" s="8" t="n">
        <f aca="false">AP150-$AN150</f>
        <v>0.0309756968403627</v>
      </c>
      <c r="AF150" s="8" t="n">
        <f aca="false">AQ150-$AN150</f>
        <v>4.59362042494966</v>
      </c>
      <c r="AG150" s="8" t="n">
        <f aca="false">AR150-$AN150</f>
        <v>16.7904008382275</v>
      </c>
      <c r="AI150" s="8" t="n">
        <f aca="false">AT150-$AN150</f>
        <v>-2.82959868792696</v>
      </c>
      <c r="AJ150" s="8" t="n">
        <f aca="false">AU150-$AN150</f>
        <v>0.805721848330347</v>
      </c>
      <c r="AK150" s="8" t="n">
        <f aca="false">AV150-$AN150</f>
        <v>-11.1574350769648</v>
      </c>
      <c r="AL150" s="8" t="n">
        <f aca="false">AW150-$AN150</f>
        <v>0.153807004664615</v>
      </c>
      <c r="AP150" s="8" t="n">
        <f aca="false">1/8.314/$H150*(0.375*68629+0.5*4601)+$AA150/8.314/$H150+LN(1)</f>
        <v>0.0309756968403627</v>
      </c>
      <c r="AQ150" s="8" t="n">
        <f aca="false">1/8.314/$H150*(0.4375*68629+0.5*4601)+$AB150/8.314/$H150+LN(1)</f>
        <v>4.59362042494966</v>
      </c>
      <c r="AR150" s="8" t="n">
        <f aca="false">1/8.314/$H150*(0.4375*68629+0.5*4601)+$AC150/8.314/$H150+LN(1)</f>
        <v>16.7904008382275</v>
      </c>
      <c r="AT150" s="8" t="n">
        <f aca="false">1/8.314/$H150*(0.4375*68629+0.5*4601)+$J150/8.314/$H150+LN(1)</f>
        <v>-2.82959868792696</v>
      </c>
      <c r="AU150" s="8" t="n">
        <f aca="false">1/8.314/$H150*(0.4375*68629+0.5*4601)+$B150/8.314/$H150+LN(1)</f>
        <v>0.805721848330347</v>
      </c>
      <c r="AV150" s="8" t="n">
        <f aca="false">1/8.314/$H150*(0.4375*68629+0.5*4601)+$S150/8.314/$H150+LN(1)</f>
        <v>-11.1574350769648</v>
      </c>
      <c r="AW150" s="8" t="n">
        <f aca="false">1/8.314/$H150*(0.4375*68629+0.5*4601)+$X150/8.314/$H150+LN(1)</f>
        <v>0.153807004664615</v>
      </c>
    </row>
    <row r="151" customFormat="false" ht="13.8" hidden="false" customHeight="false" outlineLevel="0" collapsed="false">
      <c r="B151" s="8" t="n">
        <f aca="false">$A$2 + $A$3*H151 +$A$4*H151*LN(H151) + $A$5*H151^2 + $A$6*H151^-1 + $A$7*H151^0.5</f>
        <v>-20395.2004349073</v>
      </c>
      <c r="F151" s="8" t="n">
        <f aca="false">$D$2+$D$3/H151-(($D$4/(8.314*LN(10)))*(1-($D$5/H151)-LN(H151/$D$5)))</f>
        <v>2.19267934262257</v>
      </c>
      <c r="G151" s="8" t="n">
        <f aca="false">8.314*LN(10)*F151*H151</f>
        <v>73248.083364552</v>
      </c>
      <c r="H151" s="15" t="n">
        <v>1745</v>
      </c>
      <c r="J151" s="17" t="n">
        <f aca="false">-G151</f>
        <v>-73248.083364552</v>
      </c>
      <c r="O151" s="8" t="n">
        <f aca="false">-115997 + 27.036*H151 + 3.124*H151*LN(H151)</f>
        <v>-28127.3003776591</v>
      </c>
      <c r="P151" s="8" t="n">
        <f aca="false">(-0.0562*(H151^2)) + (128.59*H151)-38275</f>
        <v>14984.145</v>
      </c>
      <c r="Q151" s="8" t="n">
        <f aca="false">-998615+342.43*H151</f>
        <v>-401074.65</v>
      </c>
      <c r="R151" s="8" t="n">
        <f aca="false">Q151+P151</f>
        <v>-386090.505</v>
      </c>
      <c r="S151" s="8" t="n">
        <f aca="false">R151/2</f>
        <v>-193045.2525</v>
      </c>
      <c r="U151" s="8" t="n">
        <f aca="false">-226244+42.46*H151</f>
        <v>-152151.3</v>
      </c>
      <c r="V151" s="8" t="n">
        <f aca="false">(-0.0562*(H151^2))+(374.59*H151)-846564</f>
        <v>-364034.855</v>
      </c>
      <c r="W151" s="8" t="n">
        <f aca="false">V151/2</f>
        <v>-182017.4275</v>
      </c>
      <c r="X151" s="8" t="n">
        <f aca="false">W151-U151</f>
        <v>-29866.1275000001</v>
      </c>
      <c r="Y151" s="8" t="n">
        <v>620990.335810554</v>
      </c>
      <c r="Z151" s="8" t="n">
        <f aca="false">-8E-020*H151^6+2E-015*H151^5-0.00000000001*H151^4+0.00000006*H151^3-0.0001*H151^2+0.1593*H151^1+165.05*H151</f>
        <v>288241.919522676</v>
      </c>
      <c r="AA151" s="8" t="n">
        <f aca="false">(4*H151*(-18+25/2000*H151)*(1-LN(H151/1895))-H151*-9.16-0.25*Z151)</f>
        <v>-27270.5522328786</v>
      </c>
      <c r="AB151" s="8" t="n">
        <f aca="false">(8*H151*(-1+8/2000*H151)*(1-LN(H151/1895))-H151*-9.16-0.25*Z151)</f>
        <v>34288.7044255797</v>
      </c>
      <c r="AC151" s="8" t="n">
        <f aca="false">(8*$H151*(31.15-15.53/2000*$H151)*(1-LN($H151/1895))-$H151*-9.16-0.25*$Z151)</f>
        <v>209881.99790592</v>
      </c>
      <c r="AE151" s="8" t="n">
        <f aca="false">AP151-$AN151</f>
        <v>0.0527864944979324</v>
      </c>
      <c r="AF151" s="8" t="n">
        <f aca="false">AQ151-$AN151</f>
        <v>4.59158487293361</v>
      </c>
      <c r="AG151" s="8" t="n">
        <f aca="false">AR151-$AN151</f>
        <v>16.6948479490816</v>
      </c>
      <c r="AI151" s="8" t="n">
        <f aca="false">AT151-$AN151</f>
        <v>-2.82069157106162</v>
      </c>
      <c r="AJ151" s="8" t="n">
        <f aca="false">AU151-$AN151</f>
        <v>0.822342475121724</v>
      </c>
      <c r="AK151" s="8" t="n">
        <f aca="false">AV151-$AN151</f>
        <v>-11.0780493840265</v>
      </c>
      <c r="AL151" s="8" t="n">
        <f aca="false">AW151-$AN151</f>
        <v>0.169532111059256</v>
      </c>
      <c r="AP151" s="8" t="n">
        <f aca="false">1/8.314/$H151*(0.375*68629+0.5*4601)+$AA151/8.314/$H151+LN(1)</f>
        <v>0.0527864944979324</v>
      </c>
      <c r="AQ151" s="8" t="n">
        <f aca="false">1/8.314/$H151*(0.4375*68629+0.5*4601)+$AB151/8.314/$H151+LN(1)</f>
        <v>4.59158487293361</v>
      </c>
      <c r="AR151" s="8" t="n">
        <f aca="false">1/8.314/$H151*(0.4375*68629+0.5*4601)+$AC151/8.314/$H151+LN(1)</f>
        <v>16.6948479490816</v>
      </c>
      <c r="AT151" s="8" t="n">
        <f aca="false">1/8.314/$H151*(0.4375*68629+0.5*4601)+$J151/8.314/$H151+LN(1)</f>
        <v>-2.82069157106162</v>
      </c>
      <c r="AU151" s="8" t="n">
        <f aca="false">1/8.314/$H151*(0.4375*68629+0.5*4601)+$B151/8.314/$H151+LN(1)</f>
        <v>0.822342475121724</v>
      </c>
      <c r="AV151" s="8" t="n">
        <f aca="false">1/8.314/$H151*(0.4375*68629+0.5*4601)+$S151/8.314/$H151+LN(1)</f>
        <v>-11.0780493840265</v>
      </c>
      <c r="AW151" s="8" t="n">
        <f aca="false">1/8.314/$H151*(0.4375*68629+0.5*4601)+$X151/8.314/$H151+LN(1)</f>
        <v>0.169532111059256</v>
      </c>
    </row>
    <row r="152" customFormat="false" ht="13.8" hidden="false" customHeight="false" outlineLevel="0" collapsed="false">
      <c r="B152" s="8" t="n">
        <f aca="false">$A$2 + $A$3*H152 +$A$4*H152*LN(H152) + $A$5*H152^2 + $A$6*H152^-1 + $A$7*H152^0.5</f>
        <v>-20121.2817830278</v>
      </c>
      <c r="F152" s="8" t="n">
        <f aca="false">$D$2+$D$3/H152-(($D$4/(8.314*LN(10)))*(1-($D$5/H152)-LN(H152/$D$5)))</f>
        <v>2.18608258737885</v>
      </c>
      <c r="G152" s="8" t="n">
        <f aca="false">8.314*LN(10)*F152*H152</f>
        <v>73236.9623157083</v>
      </c>
      <c r="H152" s="15" t="n">
        <v>1750</v>
      </c>
      <c r="J152" s="17" t="n">
        <f aca="false">-G152</f>
        <v>-73236.9623157083</v>
      </c>
      <c r="O152" s="8" t="n">
        <f aca="false">-115997 + 27.036*H152 + 3.124*H152*LN(H152)</f>
        <v>-27859.8823771617</v>
      </c>
      <c r="P152" s="8" t="n">
        <f aca="false">(-0.0562*(H152^2)) + (128.59*H152)-38275</f>
        <v>14645</v>
      </c>
      <c r="Q152" s="8" t="n">
        <f aca="false">-998615+342.43*H152</f>
        <v>-399362.5</v>
      </c>
      <c r="R152" s="8" t="n">
        <f aca="false">Q152+P152</f>
        <v>-384717.5</v>
      </c>
      <c r="S152" s="8" t="n">
        <f aca="false">R152/2</f>
        <v>-192358.75</v>
      </c>
      <c r="U152" s="8" t="n">
        <f aca="false">-226244+42.46*H152</f>
        <v>-151939</v>
      </c>
      <c r="V152" s="8" t="n">
        <f aca="false">(-0.0562*(H152^2))+(374.59*H152)-846564</f>
        <v>-363144</v>
      </c>
      <c r="W152" s="8" t="n">
        <f aca="false">V152/2</f>
        <v>-181572</v>
      </c>
      <c r="X152" s="8" t="n">
        <f aca="false">W152-U152</f>
        <v>-29633</v>
      </c>
      <c r="Y152" s="8" t="n">
        <v>623142.218024777</v>
      </c>
      <c r="Z152" s="8" t="n">
        <f aca="false">-8E-020*H152^6+2E-015*H152^5-0.00000000001*H152^4+0.00000006*H152^3-0.0001*H152^2+0.1593*H152^1+165.05*H152</f>
        <v>289068.326777344</v>
      </c>
      <c r="AA152" s="8" t="n">
        <f aca="false">(4*H152*(-18+25/2000*H152)*(1-LN(H152/1895))-H152*-9.16-0.25*Z152)</f>
        <v>-26952.848946839</v>
      </c>
      <c r="AB152" s="8" t="n">
        <f aca="false">(8*H152*(-1+8/2000*H152)*(1-LN(H152/1895))-H152*-9.16-0.25*Z152)</f>
        <v>34449.5745559773</v>
      </c>
      <c r="AC152" s="8" t="n">
        <f aca="false">(8*$H152*(31.15-15.53/2000*$H152)*(1-LN($H152/1895))-$H152*-9.16-0.25*$Z152)</f>
        <v>209191.4253183</v>
      </c>
      <c r="AE152" s="8" t="n">
        <f aca="false">AP152-$AN152</f>
        <v>0.0744717037122229</v>
      </c>
      <c r="AF152" s="8" t="n">
        <f aca="false">AQ152-$AN152</f>
        <v>4.58952280531821</v>
      </c>
      <c r="AG152" s="8" t="n">
        <f aca="false">AR152-$AN152</f>
        <v>16.5996847189457</v>
      </c>
      <c r="AI152" s="8" t="n">
        <f aca="false">AT152-$AN152</f>
        <v>-2.81186809276665</v>
      </c>
      <c r="AJ152" s="8" t="n">
        <f aca="false">AU152-$AN152</f>
        <v>0.838819596341607</v>
      </c>
      <c r="AK152" s="8" t="n">
        <f aca="false">AV152-$AN152</f>
        <v>-10.9992138905117</v>
      </c>
      <c r="AL152" s="8" t="n">
        <f aca="false">AW152-$AN152</f>
        <v>0.18507079281075</v>
      </c>
      <c r="AP152" s="8" t="n">
        <f aca="false">1/8.314/$H152*(0.375*68629+0.5*4601)+$AA152/8.314/$H152+LN(1)</f>
        <v>0.0744717037122229</v>
      </c>
      <c r="AQ152" s="8" t="n">
        <f aca="false">1/8.314/$H152*(0.4375*68629+0.5*4601)+$AB152/8.314/$H152+LN(1)</f>
        <v>4.58952280531821</v>
      </c>
      <c r="AR152" s="8" t="n">
        <f aca="false">1/8.314/$H152*(0.4375*68629+0.5*4601)+$AC152/8.314/$H152+LN(1)</f>
        <v>16.5996847189457</v>
      </c>
      <c r="AT152" s="8" t="n">
        <f aca="false">1/8.314/$H152*(0.4375*68629+0.5*4601)+$J152/8.314/$H152+LN(1)</f>
        <v>-2.81186809276665</v>
      </c>
      <c r="AU152" s="8" t="n">
        <f aca="false">1/8.314/$H152*(0.4375*68629+0.5*4601)+$B152/8.314/$H152+LN(1)</f>
        <v>0.838819596341607</v>
      </c>
      <c r="AV152" s="8" t="n">
        <f aca="false">1/8.314/$H152*(0.4375*68629+0.5*4601)+$S152/8.314/$H152+LN(1)</f>
        <v>-10.9992138905117</v>
      </c>
      <c r="AW152" s="8" t="n">
        <f aca="false">1/8.314/$H152*(0.4375*68629+0.5*4601)+$X152/8.314/$H152+LN(1)</f>
        <v>0.18507079281075</v>
      </c>
    </row>
    <row r="153" customFormat="false" ht="13.8" hidden="false" customHeight="false" outlineLevel="0" collapsed="false">
      <c r="B153" s="8" t="n">
        <f aca="false">$A$2 + $A$3*H153 +$A$4*H153*LN(H153) + $A$5*H153^2 + $A$6*H153^-1 + $A$7*H153^0.5</f>
        <v>-19848.0666288416</v>
      </c>
      <c r="F153" s="8" t="n">
        <f aca="false">$D$2+$D$3/H153-(($D$4/(8.314*LN(10)))*(1-($D$5/H153)-LN(H153/$D$5)))</f>
        <v>2.17953755859456</v>
      </c>
      <c r="G153" s="8" t="n">
        <f aca="false">8.314*LN(10)*F153*H153</f>
        <v>73226.3162675109</v>
      </c>
      <c r="H153" s="15" t="n">
        <v>1755</v>
      </c>
      <c r="J153" s="17" t="n">
        <f aca="false">-G153</f>
        <v>-73226.3162675109</v>
      </c>
      <c r="O153" s="8" t="n">
        <f aca="false">-115997 + 27.036*H153 + 3.124*H153*LN(H153)</f>
        <v>-27592.4197480321</v>
      </c>
      <c r="P153" s="8" t="n">
        <f aca="false">(-0.0562*(H153^2)) + (128.59*H153)-38275</f>
        <v>14303.045</v>
      </c>
      <c r="Q153" s="8" t="n">
        <f aca="false">-998615+342.43*H153</f>
        <v>-397650.35</v>
      </c>
      <c r="R153" s="8" t="n">
        <f aca="false">Q153+P153</f>
        <v>-383347.305</v>
      </c>
      <c r="S153" s="8" t="n">
        <f aca="false">R153/2</f>
        <v>-191673.6525</v>
      </c>
      <c r="U153" s="8" t="n">
        <f aca="false">-226244+42.46*H153</f>
        <v>-151726.7</v>
      </c>
      <c r="V153" s="8" t="n">
        <f aca="false">(-0.0562*(H153^2))+(374.59*H153)-846564</f>
        <v>-362255.955</v>
      </c>
      <c r="W153" s="8" t="n">
        <f aca="false">V153/2</f>
        <v>-181127.9775</v>
      </c>
      <c r="X153" s="8" t="n">
        <f aca="false">W153-U153</f>
        <v>-29401.2775</v>
      </c>
      <c r="Y153" s="8" t="n">
        <v>625294.100238999</v>
      </c>
      <c r="Z153" s="8" t="n">
        <f aca="false">-8E-020*H153^6+2E-015*H153^5-0.00000000001*H153^4+0.00000006*H153^3-0.0001*H153^2+0.1593*H153^1+165.05*H153</f>
        <v>289894.740391157</v>
      </c>
      <c r="AA153" s="8" t="n">
        <f aca="false">(4*H153*(-18+25/2000*H153)*(1-LN(H153/1895))-H153*-9.16-0.25*Z153)</f>
        <v>-26635.1696684305</v>
      </c>
      <c r="AB153" s="8" t="n">
        <f aca="false">(8*H153*(-1+8/2000*H153)*(1-LN(H153/1895))-H153*-9.16-0.25*Z153)</f>
        <v>34609.8847484277</v>
      </c>
      <c r="AC153" s="8" t="n">
        <f aca="false">(8*$H153*(31.15-15.53/2000*$H153)*(1-LN($H153/1895))-$H153*-9.16-0.25*$Z153)</f>
        <v>208498.596886862</v>
      </c>
      <c r="AE153" s="8" t="n">
        <f aca="false">AP153-$AN153</f>
        <v>0.0960317051161779</v>
      </c>
      <c r="AF153" s="8" t="n">
        <f aca="false">AQ153-$AN153</f>
        <v>4.58743411198958</v>
      </c>
      <c r="AG153" s="8" t="n">
        <f aca="false">AR153-$AN153</f>
        <v>16.5049091250239</v>
      </c>
      <c r="AI153" s="8" t="n">
        <f aca="false">AT153-$AN153</f>
        <v>-2.80312744490369</v>
      </c>
      <c r="AJ153" s="8" t="n">
        <f aca="false">AU153-$AN153</f>
        <v>0.855154616567421</v>
      </c>
      <c r="AK153" s="8" t="n">
        <f aca="false">AV153-$AN153</f>
        <v>-10.9209238938611</v>
      </c>
      <c r="AL153" s="8" t="n">
        <f aca="false">AW153-$AN153</f>
        <v>0.200424643292096</v>
      </c>
      <c r="AP153" s="8" t="n">
        <f aca="false">1/8.314/$H153*(0.375*68629+0.5*4601)+$AA153/8.314/$H153+LN(1)</f>
        <v>0.0960317051161779</v>
      </c>
      <c r="AQ153" s="8" t="n">
        <f aca="false">1/8.314/$H153*(0.4375*68629+0.5*4601)+$AB153/8.314/$H153+LN(1)</f>
        <v>4.58743411198958</v>
      </c>
      <c r="AR153" s="8" t="n">
        <f aca="false">1/8.314/$H153*(0.4375*68629+0.5*4601)+$AC153/8.314/$H153+LN(1)</f>
        <v>16.5049091250239</v>
      </c>
      <c r="AT153" s="8" t="n">
        <f aca="false">1/8.314/$H153*(0.4375*68629+0.5*4601)+$J153/8.314/$H153+LN(1)</f>
        <v>-2.80312744490369</v>
      </c>
      <c r="AU153" s="8" t="n">
        <f aca="false">1/8.314/$H153*(0.4375*68629+0.5*4601)+$B153/8.314/$H153+LN(1)</f>
        <v>0.855154616567421</v>
      </c>
      <c r="AV153" s="8" t="n">
        <f aca="false">1/8.314/$H153*(0.4375*68629+0.5*4601)+$S153/8.314/$H153+LN(1)</f>
        <v>-10.9209238938611</v>
      </c>
      <c r="AW153" s="8" t="n">
        <f aca="false">1/8.314/$H153*(0.4375*68629+0.5*4601)+$X153/8.314/$H153+LN(1)</f>
        <v>0.200424643292096</v>
      </c>
    </row>
    <row r="154" customFormat="false" ht="13.8" hidden="false" customHeight="false" outlineLevel="0" collapsed="false">
      <c r="B154" s="8" t="n">
        <f aca="false">$A$2 + $A$3*H154 +$A$4*H154*LN(H154) + $A$5*H154^2 + $A$6*H154^-1 + $A$7*H154^0.5</f>
        <v>-19575.5523907965</v>
      </c>
      <c r="F154" s="8" t="n">
        <f aca="false">$D$2+$D$3/H154-(($D$4/(8.314*LN(10)))*(1-($D$5/H154)-LN(H154/$D$5)))</f>
        <v>2.17304377525401</v>
      </c>
      <c r="G154" s="8" t="n">
        <f aca="false">8.314*LN(10)*F154*H154</f>
        <v>73216.1438666779</v>
      </c>
      <c r="H154" s="15" t="n">
        <v>1760</v>
      </c>
      <c r="J154" s="17" t="n">
        <f aca="false">-G154</f>
        <v>-73216.1438666779</v>
      </c>
      <c r="O154" s="8" t="n">
        <f aca="false">-115997 + 27.036*H154 + 3.124*H154*LN(H154)</f>
        <v>-27324.9126174179</v>
      </c>
      <c r="P154" s="8" t="n">
        <f aca="false">(-0.0562*(H154^2)) + (128.59*H154)-38275</f>
        <v>13958.28</v>
      </c>
      <c r="Q154" s="8" t="n">
        <f aca="false">-998615+342.43*H154</f>
        <v>-395938.2</v>
      </c>
      <c r="R154" s="8" t="n">
        <f aca="false">Q154+P154</f>
        <v>-381979.92</v>
      </c>
      <c r="S154" s="8" t="n">
        <f aca="false">R154/2</f>
        <v>-190989.96</v>
      </c>
      <c r="U154" s="8" t="n">
        <f aca="false">-226244+42.46*H154</f>
        <v>-151514.4</v>
      </c>
      <c r="V154" s="8" t="n">
        <f aca="false">(-0.0562*(H154^2))+(374.59*H154)-846564</f>
        <v>-361370.72</v>
      </c>
      <c r="W154" s="8" t="n">
        <f aca="false">V154/2</f>
        <v>-180685.36</v>
      </c>
      <c r="X154" s="8" t="n">
        <f aca="false">W154-U154</f>
        <v>-29170.96</v>
      </c>
      <c r="Y154" s="8" t="n">
        <v>627445.982453222</v>
      </c>
      <c r="Z154" s="8" t="n">
        <f aca="false">-8E-020*H154^6+2E-015*H154^5-0.00000000001*H154^4+0.00000006*H154^3-0.0001*H154^2+0.1593*H154^1+165.05*H154</f>
        <v>290721.160396151</v>
      </c>
      <c r="AA154" s="8" t="n">
        <f aca="false">(4*H154*(-18+25/2000*H154)*(1-LN(H154/1895))-H154*-9.16-0.25*Z154)</f>
        <v>-26317.524468759</v>
      </c>
      <c r="AB154" s="8" t="n">
        <f aca="false">(8*H154*(-1+8/2000*H154)*(1-LN(H154/1895))-H154*-9.16-0.25*Z154)</f>
        <v>34769.630104404</v>
      </c>
      <c r="AC154" s="8" t="n">
        <f aca="false">(8*$H154*(31.15-15.53/2000*$H154)*(1-LN($H154/1895))-$H154*-9.16-0.25*$Z154)</f>
        <v>207803.531607733</v>
      </c>
      <c r="AE154" s="8" t="n">
        <f aca="false">AP154-$AN154</f>
        <v>0.11746687755873</v>
      </c>
      <c r="AF154" s="8" t="n">
        <f aca="false">AQ154-$AN154</f>
        <v>4.58531868510426</v>
      </c>
      <c r="AG154" s="8" t="n">
        <f aca="false">AR154-$AN154</f>
        <v>16.4105191618008</v>
      </c>
      <c r="AI154" s="8" t="n">
        <f aca="false">AT154-$AN154</f>
        <v>-2.7944688290478</v>
      </c>
      <c r="AJ154" s="8" t="n">
        <f aca="false">AU154-$AN154</f>
        <v>0.871348923311412</v>
      </c>
      <c r="AK154" s="8" t="n">
        <f aca="false">AV154-$AN154</f>
        <v>-10.8431747449537</v>
      </c>
      <c r="AL154" s="8" t="n">
        <f aca="false">AW154-$AN154</f>
        <v>0.215595237769808</v>
      </c>
      <c r="AP154" s="8" t="n">
        <f aca="false">1/8.314/$H154*(0.375*68629+0.5*4601)+$AA154/8.314/$H154+LN(1)</f>
        <v>0.11746687755873</v>
      </c>
      <c r="AQ154" s="8" t="n">
        <f aca="false">1/8.314/$H154*(0.4375*68629+0.5*4601)+$AB154/8.314/$H154+LN(1)</f>
        <v>4.58531868510426</v>
      </c>
      <c r="AR154" s="8" t="n">
        <f aca="false">1/8.314/$H154*(0.4375*68629+0.5*4601)+$AC154/8.314/$H154+LN(1)</f>
        <v>16.4105191618008</v>
      </c>
      <c r="AT154" s="8" t="n">
        <f aca="false">1/8.314/$H154*(0.4375*68629+0.5*4601)+$J154/8.314/$H154+LN(1)</f>
        <v>-2.7944688290478</v>
      </c>
      <c r="AU154" s="8" t="n">
        <f aca="false">1/8.314/$H154*(0.4375*68629+0.5*4601)+$B154/8.314/$H154+LN(1)</f>
        <v>0.871348923311412</v>
      </c>
      <c r="AV154" s="8" t="n">
        <f aca="false">1/8.314/$H154*(0.4375*68629+0.5*4601)+$S154/8.314/$H154+LN(1)</f>
        <v>-10.8431747449537</v>
      </c>
      <c r="AW154" s="8" t="n">
        <f aca="false">1/8.314/$H154*(0.4375*68629+0.5*4601)+$X154/8.314/$H154+LN(1)</f>
        <v>0.215595237769808</v>
      </c>
    </row>
    <row r="155" customFormat="false" ht="13.8" hidden="false" customHeight="false" outlineLevel="0" collapsed="false">
      <c r="B155" s="8" t="n">
        <f aca="false">$A$2 + $A$3*H155 +$A$4*H155*LN(H155) + $A$5*H155^2 + $A$6*H155^-1 + $A$7*H155^0.5</f>
        <v>-19303.7365033666</v>
      </c>
      <c r="F155" s="8" t="n">
        <f aca="false">$D$2+$D$3/H155-(($D$4/(8.314*LN(10)))*(1-($D$5/H155)-LN(H155/$D$5)))</f>
        <v>2.16660076201966</v>
      </c>
      <c r="G155" s="8" t="n">
        <f aca="false">8.314*LN(10)*F155*H155</f>
        <v>73206.4437676166</v>
      </c>
      <c r="H155" s="15" t="n">
        <v>1765</v>
      </c>
      <c r="J155" s="17" t="n">
        <f aca="false">-G155</f>
        <v>-73206.4437676166</v>
      </c>
      <c r="O155" s="8" t="n">
        <f aca="false">-115997 + 27.036*H155 + 3.124*H155*LN(H155)</f>
        <v>-27057.3611117439</v>
      </c>
      <c r="P155" s="8" t="n">
        <f aca="false">(-0.0562*(H155^2)) + (128.59*H155)-38275</f>
        <v>13610.705</v>
      </c>
      <c r="Q155" s="8" t="n">
        <f aca="false">-998615+342.43*H155</f>
        <v>-394226.05</v>
      </c>
      <c r="R155" s="8" t="n">
        <f aca="false">Q155+P155</f>
        <v>-380615.345</v>
      </c>
      <c r="S155" s="8" t="n">
        <f aca="false">R155/2</f>
        <v>-190307.6725</v>
      </c>
      <c r="U155" s="8" t="n">
        <f aca="false">-226244+42.46*H155</f>
        <v>-151302.1</v>
      </c>
      <c r="V155" s="8" t="n">
        <f aca="false">(-0.0562*(H155^2))+(374.59*H155)-846564</f>
        <v>-360488.295</v>
      </c>
      <c r="W155" s="8" t="n">
        <f aca="false">V155/2</f>
        <v>-180244.1475</v>
      </c>
      <c r="X155" s="8" t="n">
        <f aca="false">W155-U155</f>
        <v>-28942.0475</v>
      </c>
      <c r="Y155" s="8" t="n">
        <v>629597.864667444</v>
      </c>
      <c r="Z155" s="8" t="n">
        <f aca="false">-8E-020*H155^6+2E-015*H155^5-0.00000000001*H155^4+0.00000006*H155^3-0.0001*H155^2+0.1593*H155^1+165.05*H155</f>
        <v>291547.586824418</v>
      </c>
      <c r="AA155" s="8" t="n">
        <f aca="false">(4*H155*(-18+25/2000*H155)*(1-LN(H155/1895))-H155*-9.16-0.25*Z155)</f>
        <v>-25999.9233820023</v>
      </c>
      <c r="AB155" s="8" t="n">
        <f aca="false">(8*H155*(-1+8/2000*H155)*(1-LN(H155/1895))-H155*-9.16-0.25*Z155)</f>
        <v>34928.8057402017</v>
      </c>
      <c r="AC155" s="8" t="n">
        <f aca="false">(8*$H155*(31.15-15.53/2000*$H155)*(1-LN($H155/1895))-$H155*-9.16-0.25*$Z155)</f>
        <v>207106.248394186</v>
      </c>
      <c r="AE155" s="8" t="n">
        <f aca="false">AP155-$AN155</f>
        <v>0.138777598112452</v>
      </c>
      <c r="AF155" s="8" t="n">
        <f aca="false">AQ155-$AN155</f>
        <v>4.58317641905096</v>
      </c>
      <c r="AG155" s="8" t="n">
        <f aca="false">AR155-$AN155</f>
        <v>16.3165128408402</v>
      </c>
      <c r="AI155" s="8" t="n">
        <f aca="false">AT155-$AN155</f>
        <v>-2.78589145634529</v>
      </c>
      <c r="AJ155" s="8" t="n">
        <f aca="false">AU155-$AN155</f>
        <v>0.887403887271165</v>
      </c>
      <c r="AK155" s="8" t="n">
        <f aca="false">AV155-$AN155</f>
        <v>-10.7659618473499</v>
      </c>
      <c r="AL155" s="8" t="n">
        <f aca="false">AW155-$AN155</f>
        <v>0.230584133660347</v>
      </c>
      <c r="AP155" s="8" t="n">
        <f aca="false">1/8.314/$H155*(0.375*68629+0.5*4601)+$AA155/8.314/$H155+LN(1)</f>
        <v>0.138777598112452</v>
      </c>
      <c r="AQ155" s="8" t="n">
        <f aca="false">1/8.314/$H155*(0.4375*68629+0.5*4601)+$AB155/8.314/$H155+LN(1)</f>
        <v>4.58317641905096</v>
      </c>
      <c r="AR155" s="8" t="n">
        <f aca="false">1/8.314/$H155*(0.4375*68629+0.5*4601)+$AC155/8.314/$H155+LN(1)</f>
        <v>16.3165128408402</v>
      </c>
      <c r="AT155" s="8" t="n">
        <f aca="false">1/8.314/$H155*(0.4375*68629+0.5*4601)+$J155/8.314/$H155+LN(1)</f>
        <v>-2.78589145634529</v>
      </c>
      <c r="AU155" s="8" t="n">
        <f aca="false">1/8.314/$H155*(0.4375*68629+0.5*4601)+$B155/8.314/$H155+LN(1)</f>
        <v>0.887403887271165</v>
      </c>
      <c r="AV155" s="8" t="n">
        <f aca="false">1/8.314/$H155*(0.4375*68629+0.5*4601)+$S155/8.314/$H155+LN(1)</f>
        <v>-10.7659618473499</v>
      </c>
      <c r="AW155" s="8" t="n">
        <f aca="false">1/8.314/$H155*(0.4375*68629+0.5*4601)+$X155/8.314/$H155+LN(1)</f>
        <v>0.230584133660347</v>
      </c>
    </row>
    <row r="156" customFormat="false" ht="13.8" hidden="false" customHeight="false" outlineLevel="0" collapsed="false">
      <c r="B156" s="8" t="n">
        <f aca="false">$A$2 + $A$3*H156 +$A$4*H156*LN(H156) + $A$5*H156^2 + $A$6*H156^-1 + $A$7*H156^0.5</f>
        <v>-19032.6164169243</v>
      </c>
      <c r="F156" s="8" t="n">
        <f aca="false">$D$2+$D$3/H156-(($D$4/(8.314*LN(10)))*(1-($D$5/H156)-LN(H156/$D$5)))</f>
        <v>2.16020804915003</v>
      </c>
      <c r="G156" s="8" t="n">
        <f aca="false">8.314*LN(10)*F156*H156</f>
        <v>73197.214632358</v>
      </c>
      <c r="H156" s="15" t="n">
        <v>1770</v>
      </c>
      <c r="J156" s="17" t="n">
        <f aca="false">-G156</f>
        <v>-73197.214632358</v>
      </c>
      <c r="O156" s="8" t="n">
        <f aca="false">-115997 + 27.036*H156 + 3.124*H156*LN(H156)</f>
        <v>-26789.7653567189</v>
      </c>
      <c r="P156" s="8" t="n">
        <f aca="false">(-0.0562*(H156^2)) + (128.59*H156)-38275</f>
        <v>13260.32</v>
      </c>
      <c r="Q156" s="8" t="n">
        <f aca="false">-998615+342.43*H156</f>
        <v>-392513.9</v>
      </c>
      <c r="R156" s="8" t="n">
        <f aca="false">Q156+P156</f>
        <v>-379253.58</v>
      </c>
      <c r="S156" s="8" t="n">
        <f aca="false">R156/2</f>
        <v>-189626.79</v>
      </c>
      <c r="U156" s="8" t="n">
        <f aca="false">-226244+42.46*H156</f>
        <v>-151089.8</v>
      </c>
      <c r="V156" s="8" t="n">
        <f aca="false">(-0.0562*(H156^2))+(374.59*H156)-846564</f>
        <v>-359608.68</v>
      </c>
      <c r="W156" s="8" t="n">
        <f aca="false">V156/2</f>
        <v>-179804.34</v>
      </c>
      <c r="X156" s="8" t="n">
        <f aca="false">W156-U156</f>
        <v>-28714.54</v>
      </c>
      <c r="Y156" s="8" t="n">
        <v>631749.746881667</v>
      </c>
      <c r="Z156" s="8" t="n">
        <f aca="false">-8E-020*H156^6+2E-015*H156^5-0.00000000001*H156^4+0.00000006*H156^3-0.0001*H156^2+0.1593*H156^1+165.05*H156</f>
        <v>292374.019708109</v>
      </c>
      <c r="AA156" s="8" t="n">
        <f aca="false">(4*H156*(-18+25/2000*H156)*(1-LN(H156/1895))-H156*-9.16-0.25*Z156)</f>
        <v>-25682.3764056669</v>
      </c>
      <c r="AB156" s="8" t="n">
        <f aca="false">(8*H156*(-1+8/2000*H156)*(1-LN(H156/1895))-H156*-9.16-0.25*Z156)</f>
        <v>35087.4067868495</v>
      </c>
      <c r="AC156" s="8" t="n">
        <f aca="false">(8*$H156*(31.15-15.53/2000*$H156)*(1-LN($H156/1895))-$H156*-9.16-0.25*$Z156)</f>
        <v>206406.766077274</v>
      </c>
      <c r="AE156" s="8" t="n">
        <f aca="false">AP156-$AN156</f>
        <v>0.159964242081163</v>
      </c>
      <c r="AF156" s="8" t="n">
        <f aca="false">AQ156-$AN156</f>
        <v>4.58100721041287</v>
      </c>
      <c r="AG156" s="8" t="n">
        <f aca="false">AR156-$AN156</f>
        <v>16.2228881905868</v>
      </c>
      <c r="AI156" s="8" t="n">
        <f aca="false">AT156-$AN156</f>
        <v>-2.77739454737418</v>
      </c>
      <c r="AJ156" s="8" t="n">
        <f aca="false">AU156-$AN156</f>
        <v>0.9033208625758</v>
      </c>
      <c r="AK156" s="8" t="n">
        <f aca="false">AV156-$AN156</f>
        <v>-10.6892806565469</v>
      </c>
      <c r="AL156" s="8" t="n">
        <f aca="false">AW156-$AN156</f>
        <v>0.245392870782249</v>
      </c>
      <c r="AP156" s="8" t="n">
        <f aca="false">1/8.314/$H156*(0.375*68629+0.5*4601)+$AA156/8.314/$H156+LN(1)</f>
        <v>0.159964242081163</v>
      </c>
      <c r="AQ156" s="8" t="n">
        <f aca="false">1/8.314/$H156*(0.4375*68629+0.5*4601)+$AB156/8.314/$H156+LN(1)</f>
        <v>4.58100721041287</v>
      </c>
      <c r="AR156" s="8" t="n">
        <f aca="false">1/8.314/$H156*(0.4375*68629+0.5*4601)+$AC156/8.314/$H156+LN(1)</f>
        <v>16.2228881905868</v>
      </c>
      <c r="AT156" s="8" t="n">
        <f aca="false">1/8.314/$H156*(0.4375*68629+0.5*4601)+$J156/8.314/$H156+LN(1)</f>
        <v>-2.77739454737418</v>
      </c>
      <c r="AU156" s="8" t="n">
        <f aca="false">1/8.314/$H156*(0.4375*68629+0.5*4601)+$B156/8.314/$H156+LN(1)</f>
        <v>0.9033208625758</v>
      </c>
      <c r="AV156" s="8" t="n">
        <f aca="false">1/8.314/$H156*(0.4375*68629+0.5*4601)+$S156/8.314/$H156+LN(1)</f>
        <v>-10.6892806565469</v>
      </c>
      <c r="AW156" s="8" t="n">
        <f aca="false">1/8.314/$H156*(0.4375*68629+0.5*4601)+$X156/8.314/$H156+LN(1)</f>
        <v>0.245392870782249</v>
      </c>
    </row>
    <row r="157" customFormat="false" ht="13.8" hidden="false" customHeight="false" outlineLevel="0" collapsed="false">
      <c r="B157" s="8" t="n">
        <f aca="false">$A$2 + $A$3*H157 +$A$4*H157*LN(H157) + $A$5*H157^2 + $A$6*H157^-1 + $A$7*H157^0.5</f>
        <v>-18762.1895976139</v>
      </c>
      <c r="F157" s="8" t="n">
        <f aca="false">$D$2+$D$3/H157-(($D$4/(8.314*LN(10)))*(1-($D$5/H157)-LN(H157/$D$5)))</f>
        <v>2.15386517241893</v>
      </c>
      <c r="G157" s="8" t="n">
        <f aca="false">8.314*LN(10)*F157*H157</f>
        <v>73188.4551304924</v>
      </c>
      <c r="H157" s="15" t="n">
        <v>1775</v>
      </c>
      <c r="J157" s="17" t="n">
        <f aca="false">-G157</f>
        <v>-73188.4551304924</v>
      </c>
      <c r="O157" s="8" t="n">
        <f aca="false">-115997 + 27.036*H157 + 3.124*H157*LN(H157)</f>
        <v>-26522.1254773415</v>
      </c>
      <c r="P157" s="8" t="n">
        <f aca="false">(-0.0562*(H157^2)) + (128.59*H157)-38275</f>
        <v>12907.125</v>
      </c>
      <c r="Q157" s="8" t="n">
        <f aca="false">-998615+342.43*H157</f>
        <v>-390801.75</v>
      </c>
      <c r="R157" s="8" t="n">
        <f aca="false">Q157+P157</f>
        <v>-377894.625</v>
      </c>
      <c r="S157" s="8" t="n">
        <f aca="false">R157/2</f>
        <v>-188947.3125</v>
      </c>
      <c r="U157" s="8" t="n">
        <f aca="false">-226244+42.46*H157</f>
        <v>-150877.5</v>
      </c>
      <c r="V157" s="8" t="n">
        <f aca="false">(-0.0562*(H157^2))+(374.59*H157)-846564</f>
        <v>-358731.875</v>
      </c>
      <c r="W157" s="8" t="n">
        <f aca="false">V157/2</f>
        <v>-179365.9375</v>
      </c>
      <c r="X157" s="8" t="n">
        <f aca="false">W157-U157</f>
        <v>-28488.4375</v>
      </c>
      <c r="Y157" s="8" t="n">
        <v>633901.62909589</v>
      </c>
      <c r="Z157" s="8" t="n">
        <f aca="false">-8E-020*H157^6+2E-015*H157^5-0.00000000001*H157^4+0.00000006*H157^3-0.0001*H157^2+0.1593*H157^1+165.05*H157</f>
        <v>293200.459079435</v>
      </c>
      <c r="AA157" s="8" t="n">
        <f aca="false">(4*H157*(-18+25/2000*H157)*(1-LN(H157/1895))-H157*-9.16-0.25*Z157)</f>
        <v>-25364.8935008428</v>
      </c>
      <c r="AB157" s="8" t="n">
        <f aca="false">(8*H157*(-1+8/2000*H157)*(1-LN(H157/1895))-H157*-9.16-0.25*Z157)</f>
        <v>35245.4283900205</v>
      </c>
      <c r="AC157" s="8" t="n">
        <f aca="false">(8*$H157*(31.15-15.53/2000*$H157)*(1-LN($H157/1895))-$H157*-9.16-0.25*$Z157)</f>
        <v>205705.103406456</v>
      </c>
      <c r="AE157" s="8" t="n">
        <f aca="false">AP157-$AN157</f>
        <v>0.181027183007599</v>
      </c>
      <c r="AF157" s="8" t="n">
        <f aca="false">AQ157-$AN157</f>
        <v>4.57881095793083</v>
      </c>
      <c r="AG157" s="8" t="n">
        <f aca="false">AR157-$AN157</f>
        <v>16.1296432561711</v>
      </c>
      <c r="AI157" s="8" t="n">
        <f aca="false">AT157-$AN157</f>
        <v>-2.76897733200692</v>
      </c>
      <c r="AJ157" s="8" t="n">
        <f aca="false">AU157-$AN157</f>
        <v>0.919101187027895</v>
      </c>
      <c r="AK157" s="8" t="n">
        <f aca="false">AV157-$AN157</f>
        <v>-10.613126679248</v>
      </c>
      <c r="AL157" s="8" t="n">
        <f aca="false">AW157-$AN157</f>
        <v>0.260022971603981</v>
      </c>
      <c r="AP157" s="8" t="n">
        <f aca="false">1/8.314/$H157*(0.375*68629+0.5*4601)+$AA157/8.314/$H157+LN(1)</f>
        <v>0.181027183007599</v>
      </c>
      <c r="AQ157" s="8" t="n">
        <f aca="false">1/8.314/$H157*(0.4375*68629+0.5*4601)+$AB157/8.314/$H157+LN(1)</f>
        <v>4.57881095793083</v>
      </c>
      <c r="AR157" s="8" t="n">
        <f aca="false">1/8.314/$H157*(0.4375*68629+0.5*4601)+$AC157/8.314/$H157+LN(1)</f>
        <v>16.1296432561711</v>
      </c>
      <c r="AT157" s="8" t="n">
        <f aca="false">1/8.314/$H157*(0.4375*68629+0.5*4601)+$J157/8.314/$H157+LN(1)</f>
        <v>-2.76897733200692</v>
      </c>
      <c r="AU157" s="8" t="n">
        <f aca="false">1/8.314/$H157*(0.4375*68629+0.5*4601)+$B157/8.314/$H157+LN(1)</f>
        <v>0.919101187027895</v>
      </c>
      <c r="AV157" s="8" t="n">
        <f aca="false">1/8.314/$H157*(0.4375*68629+0.5*4601)+$S157/8.314/$H157+LN(1)</f>
        <v>-10.613126679248</v>
      </c>
      <c r="AW157" s="8" t="n">
        <f aca="false">1/8.314/$H157*(0.4375*68629+0.5*4601)+$X157/8.314/$H157+LN(1)</f>
        <v>0.260022971603981</v>
      </c>
    </row>
    <row r="158" customFormat="false" ht="13.8" hidden="false" customHeight="false" outlineLevel="0" collapsed="false">
      <c r="B158" s="8" t="n">
        <f aca="false">$A$2 + $A$3*H158 +$A$4*H158*LN(H158) + $A$5*H158^2 + $A$6*H158^-1 + $A$7*H158^0.5</f>
        <v>-18492.4535272251</v>
      </c>
      <c r="F158" s="8" t="n">
        <f aca="false">$D$2+$D$3/H158-(($D$4/(8.314*LN(10)))*(1-($D$5/H158)-LN(H158/$D$5)))</f>
        <v>2.14757167303619</v>
      </c>
      <c r="G158" s="8" t="n">
        <f aca="false">8.314*LN(10)*F158*H158</f>
        <v>73180.1639391052</v>
      </c>
      <c r="H158" s="15" t="n">
        <v>1780</v>
      </c>
      <c r="J158" s="17" t="n">
        <f aca="false">-G158</f>
        <v>-73180.1639391052</v>
      </c>
      <c r="O158" s="8" t="n">
        <f aca="false">-115997 + 27.036*H158 + 3.124*H158*LN(H158)</f>
        <v>-26254.4415979059</v>
      </c>
      <c r="P158" s="8" t="n">
        <f aca="false">(-0.0562*(H158^2)) + (128.59*H158)-38275</f>
        <v>12551.12</v>
      </c>
      <c r="Q158" s="8" t="n">
        <f aca="false">-998615+342.43*H158</f>
        <v>-389089.6</v>
      </c>
      <c r="R158" s="8" t="n">
        <f aca="false">Q158+P158</f>
        <v>-376538.48</v>
      </c>
      <c r="S158" s="8" t="n">
        <f aca="false">R158/2</f>
        <v>-188269.24</v>
      </c>
      <c r="U158" s="8" t="n">
        <f aca="false">-226244+42.46*H158</f>
        <v>-150665.2</v>
      </c>
      <c r="V158" s="8" t="n">
        <f aca="false">(-0.0562*(H158^2))+(374.59*H158)-846564</f>
        <v>-357857.88</v>
      </c>
      <c r="W158" s="8" t="n">
        <f aca="false">V158/2</f>
        <v>-178928.94</v>
      </c>
      <c r="X158" s="8" t="n">
        <f aca="false">W158-U158</f>
        <v>-28263.74</v>
      </c>
      <c r="Y158" s="8" t="n">
        <v>636053.511310112</v>
      </c>
      <c r="Z158" s="8" t="n">
        <f aca="false">-8E-020*H158^6+2E-015*H158^5-0.00000000001*H158^4+0.00000006*H158^3-0.0001*H158^2+0.1593*H158^1+165.05*H158</f>
        <v>294026.904970664</v>
      </c>
      <c r="AA158" s="8" t="n">
        <f aca="false">(4*H158*(-18+25/2000*H158)*(1-LN(H158/1895))-H158*-9.16-0.25*Z158)</f>
        <v>-25047.4845924542</v>
      </c>
      <c r="AB158" s="8" t="n">
        <f aca="false">(8*H158*(-1+8/2000*H158)*(1-LN(H158/1895))-H158*-9.16-0.25*Z158)</f>
        <v>35402.865709944</v>
      </c>
      <c r="AC158" s="8" t="n">
        <f aca="false">(8*$H158*(31.15-15.53/2000*$H158)*(1-LN($H158/1895))-$H158*-9.16-0.25*$Z158)</f>
        <v>205001.279050212</v>
      </c>
      <c r="AE158" s="8" t="n">
        <f aca="false">AP158-$AN158</f>
        <v>0.201966792681207</v>
      </c>
      <c r="AF158" s="8" t="n">
        <f aca="false">AQ158-$AN158</f>
        <v>4.57658756246699</v>
      </c>
      <c r="AG158" s="8" t="n">
        <f aca="false">AR158-$AN158</f>
        <v>16.0367760992162</v>
      </c>
      <c r="AI158" s="8" t="n">
        <f aca="false">AT158-$AN158</f>
        <v>-2.76063904927557</v>
      </c>
      <c r="AJ158" s="8" t="n">
        <f aca="false">AU158-$AN158</f>
        <v>0.934746182341339</v>
      </c>
      <c r="AK158" s="8" t="n">
        <f aca="false">AV158-$AN158</f>
        <v>-10.5374954726426</v>
      </c>
      <c r="AL158" s="8" t="n">
        <f aca="false">AW158-$AN158</f>
        <v>0.274475941487622</v>
      </c>
      <c r="AP158" s="8" t="n">
        <f aca="false">1/8.314/$H158*(0.375*68629+0.5*4601)+$AA158/8.314/$H158+LN(1)</f>
        <v>0.201966792681207</v>
      </c>
      <c r="AQ158" s="8" t="n">
        <f aca="false">1/8.314/$H158*(0.4375*68629+0.5*4601)+$AB158/8.314/$H158+LN(1)</f>
        <v>4.57658756246699</v>
      </c>
      <c r="AR158" s="8" t="n">
        <f aca="false">1/8.314/$H158*(0.4375*68629+0.5*4601)+$AC158/8.314/$H158+LN(1)</f>
        <v>16.0367760992162</v>
      </c>
      <c r="AT158" s="8" t="n">
        <f aca="false">1/8.314/$H158*(0.4375*68629+0.5*4601)+$J158/8.314/$H158+LN(1)</f>
        <v>-2.76063904927557</v>
      </c>
      <c r="AU158" s="8" t="n">
        <f aca="false">1/8.314/$H158*(0.4375*68629+0.5*4601)+$B158/8.314/$H158+LN(1)</f>
        <v>0.934746182341339</v>
      </c>
      <c r="AV158" s="8" t="n">
        <f aca="false">1/8.314/$H158*(0.4375*68629+0.5*4601)+$S158/8.314/$H158+LN(1)</f>
        <v>-10.5374954726426</v>
      </c>
      <c r="AW158" s="8" t="n">
        <f aca="false">1/8.314/$H158*(0.4375*68629+0.5*4601)+$X158/8.314/$H158+LN(1)</f>
        <v>0.274475941487622</v>
      </c>
    </row>
    <row r="159" customFormat="false" ht="13.8" hidden="false" customHeight="false" outlineLevel="0" collapsed="false">
      <c r="B159" s="8" t="n">
        <f aca="false">$A$2 + $A$3*H159 +$A$4*H159*LN(H159) + $A$5*H159^2 + $A$6*H159^-1 + $A$7*H159^0.5</f>
        <v>-18223.4057030683</v>
      </c>
      <c r="F159" s="8" t="n">
        <f aca="false">$D$2+$D$3/H159-(($D$4/(8.314*LN(10)))*(1-($D$5/H159)-LN(H159/$D$5)))</f>
        <v>2.14132709756961</v>
      </c>
      <c r="G159" s="8" t="n">
        <f aca="false">8.314*LN(10)*F159*H159</f>
        <v>73172.3397427142</v>
      </c>
      <c r="H159" s="15" t="n">
        <v>1785</v>
      </c>
      <c r="J159" s="17" t="n">
        <f aca="false">-G159</f>
        <v>-73172.3397427142</v>
      </c>
      <c r="O159" s="8" t="n">
        <f aca="false">-115997 + 27.036*H159 + 3.124*H159*LN(H159)</f>
        <v>-25986.7138420081</v>
      </c>
      <c r="P159" s="8" t="n">
        <f aca="false">(-0.0562*(H159^2)) + (128.59*H159)-38275</f>
        <v>12192.305</v>
      </c>
      <c r="Q159" s="8" t="n">
        <f aca="false">-998615+342.43*H159</f>
        <v>-387377.45</v>
      </c>
      <c r="R159" s="8" t="n">
        <f aca="false">Q159+P159</f>
        <v>-375185.145</v>
      </c>
      <c r="S159" s="8" t="n">
        <f aca="false">R159/2</f>
        <v>-187592.5725</v>
      </c>
      <c r="U159" s="8" t="n">
        <f aca="false">-226244+42.46*H159</f>
        <v>-150452.9</v>
      </c>
      <c r="V159" s="8" t="n">
        <f aca="false">(-0.0562*(H159^2))+(374.59*H159)-846564</f>
        <v>-356986.695</v>
      </c>
      <c r="W159" s="8" t="n">
        <f aca="false">V159/2</f>
        <v>-178493.3475</v>
      </c>
      <c r="X159" s="8" t="n">
        <f aca="false">W159-U159</f>
        <v>-28040.4475</v>
      </c>
      <c r="Y159" s="8" t="n">
        <v>638205.393524335</v>
      </c>
      <c r="Z159" s="8" t="n">
        <f aca="false">-8E-020*H159^6+2E-015*H159^5-0.00000000001*H159^4+0.00000006*H159^3-0.0001*H159^2+0.1593*H159^1+165.05*H159</f>
        <v>294853.357414124</v>
      </c>
      <c r="AA159" s="8" t="n">
        <f aca="false">(4*H159*(-18+25/2000*H159)*(1-LN(H159/1895))-H159*-9.16-0.25*Z159)</f>
        <v>-24730.159569509</v>
      </c>
      <c r="AB159" s="8" t="n">
        <f aca="false">(8*H159*(-1+8/2000*H159)*(1-LN(H159/1895))-H159*-9.16-0.25*Z159)</f>
        <v>35559.7139213187</v>
      </c>
      <c r="AC159" s="8" t="n">
        <f aca="false">(8*$H159*(31.15-15.53/2000*$H159)*(1-LN($H159/1895))-$H159*-9.16-0.25*$Z159)</f>
        <v>204295.311596662</v>
      </c>
      <c r="AE159" s="8" t="n">
        <f aca="false">AP159-$AN159</f>
        <v>0.222783441145875</v>
      </c>
      <c r="AF159" s="8" t="n">
        <f aca="false">AQ159-$AN159</f>
        <v>4.57433692696931</v>
      </c>
      <c r="AG159" s="8" t="n">
        <f aca="false">AR159-$AN159</f>
        <v>15.944284797649</v>
      </c>
      <c r="AI159" s="8" t="n">
        <f aca="false">AT159-$AN159</f>
        <v>-2.75237894723922</v>
      </c>
      <c r="AJ159" s="8" t="n">
        <f aca="false">AU159-$AN159</f>
        <v>0.950257154375071</v>
      </c>
      <c r="AK159" s="8" t="n">
        <f aca="false">AV159-$AN159</f>
        <v>-10.4623826436998</v>
      </c>
      <c r="AL159" s="8" t="n">
        <f aca="false">AW159-$AN159</f>
        <v>0.288753268928452</v>
      </c>
      <c r="AP159" s="8" t="n">
        <f aca="false">1/8.314/$H159*(0.375*68629+0.5*4601)+$AA159/8.314/$H159+LN(1)</f>
        <v>0.222783441145875</v>
      </c>
      <c r="AQ159" s="8" t="n">
        <f aca="false">1/8.314/$H159*(0.4375*68629+0.5*4601)+$AB159/8.314/$H159+LN(1)</f>
        <v>4.57433692696931</v>
      </c>
      <c r="AR159" s="8" t="n">
        <f aca="false">1/8.314/$H159*(0.4375*68629+0.5*4601)+$AC159/8.314/$H159+LN(1)</f>
        <v>15.944284797649</v>
      </c>
      <c r="AT159" s="8" t="n">
        <f aca="false">1/8.314/$H159*(0.4375*68629+0.5*4601)+$J159/8.314/$H159+LN(1)</f>
        <v>-2.75237894723922</v>
      </c>
      <c r="AU159" s="8" t="n">
        <f aca="false">1/8.314/$H159*(0.4375*68629+0.5*4601)+$B159/8.314/$H159+LN(1)</f>
        <v>0.950257154375071</v>
      </c>
      <c r="AV159" s="8" t="n">
        <f aca="false">1/8.314/$H159*(0.4375*68629+0.5*4601)+$S159/8.314/$H159+LN(1)</f>
        <v>-10.4623826436998</v>
      </c>
      <c r="AW159" s="8" t="n">
        <f aca="false">1/8.314/$H159*(0.4375*68629+0.5*4601)+$X159/8.314/$H159+LN(1)</f>
        <v>0.288753268928452</v>
      </c>
    </row>
    <row r="160" customFormat="false" ht="13.8" hidden="false" customHeight="false" outlineLevel="0" collapsed="false">
      <c r="B160" s="8" t="n">
        <f aca="false">$A$2 + $A$3*H160 +$A$4*H160*LN(H160) + $A$5*H160^2 + $A$6*H160^-1 + $A$7*H160^0.5</f>
        <v>-17955.0436378518</v>
      </c>
      <c r="F160" s="8" t="n">
        <f aca="false">$D$2+$D$3/H160-(($D$4/(8.314*LN(10)))*(1-($D$5/H160)-LN(H160/$D$5)))</f>
        <v>2.13513099786835</v>
      </c>
      <c r="G160" s="8" t="n">
        <f aca="false">8.314*LN(10)*F160*H160</f>
        <v>73164.9812332067</v>
      </c>
      <c r="H160" s="15" t="n">
        <v>1790</v>
      </c>
      <c r="J160" s="17" t="n">
        <f aca="false">-G160</f>
        <v>-73164.9812332067</v>
      </c>
      <c r="O160" s="8" t="n">
        <f aca="false">-115997 + 27.036*H160 + 3.124*H160*LN(H160)</f>
        <v>-25718.9423325517</v>
      </c>
      <c r="P160" s="8" t="n">
        <f aca="false">(-0.0562*(H160^2)) + (128.59*H160)-38275</f>
        <v>11830.68</v>
      </c>
      <c r="Q160" s="8" t="n">
        <f aca="false">-998615+342.43*H160</f>
        <v>-385665.3</v>
      </c>
      <c r="R160" s="8" t="n">
        <f aca="false">Q160+P160</f>
        <v>-373834.62</v>
      </c>
      <c r="S160" s="8" t="n">
        <f aca="false">R160/2</f>
        <v>-186917.31</v>
      </c>
      <c r="U160" s="8" t="n">
        <f aca="false">-226244+42.46*H160</f>
        <v>-150240.6</v>
      </c>
      <c r="V160" s="8" t="n">
        <f aca="false">(-0.0562*(H160^2))+(374.59*H160)-846564</f>
        <v>-356118.32</v>
      </c>
      <c r="W160" s="8" t="n">
        <f aca="false">V160/2</f>
        <v>-178059.16</v>
      </c>
      <c r="X160" s="8" t="n">
        <f aca="false">W160-U160</f>
        <v>-27818.5600000001</v>
      </c>
      <c r="Y160" s="8" t="n">
        <v>640357.275738558</v>
      </c>
      <c r="Z160" s="8" t="n">
        <f aca="false">-8E-020*H160^6+2E-015*H160^5-0.00000000001*H160^4+0.00000006*H160^3-0.0001*H160^2+0.1593*H160^1+165.05*H160</f>
        <v>295679.816442204</v>
      </c>
      <c r="AA160" s="8" t="n">
        <f aca="false">(4*H160*(-18+25/2000*H160)*(1-LN(H160/1895))-H160*-9.16-0.25*Z160)</f>
        <v>-24412.9282853459</v>
      </c>
      <c r="AB160" s="8" t="n">
        <f aca="false">(8*H160*(-1+8/2000*H160)*(1-LN(H160/1895))-H160*-9.16-0.25*Z160)</f>
        <v>35715.9682132264</v>
      </c>
      <c r="AC160" s="8" t="n">
        <f aca="false">(8*$H160*(31.15-15.53/2000*$H160)*(1-LN($H160/1895))-$H160*-9.16-0.25*$Z160)</f>
        <v>203587.219554168</v>
      </c>
      <c r="AE160" s="8" t="n">
        <f aca="false">AP160-$AN160</f>
        <v>0.243477496707718</v>
      </c>
      <c r="AF160" s="8" t="n">
        <f aca="false">AQ160-$AN160</f>
        <v>4.57205895643657</v>
      </c>
      <c r="AG160" s="8" t="n">
        <f aca="false">AR160-$AN160</f>
        <v>15.8521674455128</v>
      </c>
      <c r="AI160" s="8" t="n">
        <f aca="false">AT160-$AN160</f>
        <v>-2.74419628285377</v>
      </c>
      <c r="AJ160" s="8" t="n">
        <f aca="false">AU160-$AN160</f>
        <v>0.96563539336276</v>
      </c>
      <c r="AK160" s="8" t="n">
        <f aca="false">AV160-$AN160</f>
        <v>-10.3877838484726</v>
      </c>
      <c r="AL160" s="8" t="n">
        <f aca="false">AW160-$AN160</f>
        <v>0.302856425790509</v>
      </c>
      <c r="AP160" s="8" t="n">
        <f aca="false">1/8.314/$H160*(0.375*68629+0.5*4601)+$AA160/8.314/$H160+LN(1)</f>
        <v>0.243477496707718</v>
      </c>
      <c r="AQ160" s="8" t="n">
        <f aca="false">1/8.314/$H160*(0.4375*68629+0.5*4601)+$AB160/8.314/$H160+LN(1)</f>
        <v>4.57205895643657</v>
      </c>
      <c r="AR160" s="8" t="n">
        <f aca="false">1/8.314/$H160*(0.4375*68629+0.5*4601)+$AC160/8.314/$H160+LN(1)</f>
        <v>15.8521674455128</v>
      </c>
      <c r="AT160" s="8" t="n">
        <f aca="false">1/8.314/$H160*(0.4375*68629+0.5*4601)+$J160/8.314/$H160+LN(1)</f>
        <v>-2.74419628285377</v>
      </c>
      <c r="AU160" s="8" t="n">
        <f aca="false">1/8.314/$H160*(0.4375*68629+0.5*4601)+$B160/8.314/$H160+LN(1)</f>
        <v>0.96563539336276</v>
      </c>
      <c r="AV160" s="8" t="n">
        <f aca="false">1/8.314/$H160*(0.4375*68629+0.5*4601)+$S160/8.314/$H160+LN(1)</f>
        <v>-10.3877838484726</v>
      </c>
      <c r="AW160" s="8" t="n">
        <f aca="false">1/8.314/$H160*(0.4375*68629+0.5*4601)+$X160/8.314/$H160+LN(1)</f>
        <v>0.302856425790509</v>
      </c>
    </row>
    <row r="161" customFormat="false" ht="13.8" hidden="false" customHeight="false" outlineLevel="0" collapsed="false">
      <c r="B161" s="8" t="n">
        <f aca="false">$A$2 + $A$3*H161 +$A$4*H161*LN(H161) + $A$5*H161^2 + $A$6*H161^-1 + $A$7*H161^0.5</f>
        <v>-17687.3648595593</v>
      </c>
      <c r="F161" s="8" t="n">
        <f aca="false">$D$2+$D$3/H161-(($D$4/(8.314*LN(10)))*(1-($D$5/H161)-LN(H161/$D$5)))</f>
        <v>2.12898293098757</v>
      </c>
      <c r="G161" s="8" t="n">
        <f aca="false">8.314*LN(10)*F161*H161</f>
        <v>73158.087109778</v>
      </c>
      <c r="H161" s="15" t="n">
        <v>1795</v>
      </c>
      <c r="J161" s="17" t="n">
        <f aca="false">-G161</f>
        <v>-73158.087109778</v>
      </c>
      <c r="O161" s="8" t="n">
        <f aca="false">-115997 + 27.036*H161 + 3.124*H161*LN(H161)</f>
        <v>-25451.1271917537</v>
      </c>
      <c r="P161" s="8" t="n">
        <f aca="false">(-0.0562*(H161^2)) + (128.59*H161)-38275</f>
        <v>11466.245</v>
      </c>
      <c r="Q161" s="8" t="n">
        <f aca="false">-998615+342.43*H161</f>
        <v>-383953.15</v>
      </c>
      <c r="R161" s="8" t="n">
        <f aca="false">Q161+P161</f>
        <v>-372486.905</v>
      </c>
      <c r="S161" s="8" t="n">
        <f aca="false">R161/2</f>
        <v>-186243.4525</v>
      </c>
      <c r="U161" s="8" t="n">
        <f aca="false">-226244+42.46*H161</f>
        <v>-150028.3</v>
      </c>
      <c r="V161" s="8" t="n">
        <f aca="false">(-0.0562*(H161^2))+(374.59*H161)-846564</f>
        <v>-355252.755</v>
      </c>
      <c r="W161" s="8" t="n">
        <f aca="false">V161/2</f>
        <v>-177626.3775</v>
      </c>
      <c r="X161" s="8" t="n">
        <f aca="false">W161-U161</f>
        <v>-27598.0775</v>
      </c>
      <c r="Y161" s="8" t="n">
        <v>642509.15795278</v>
      </c>
      <c r="Z161" s="8" t="n">
        <f aca="false">-8E-020*H161^6+2E-015*H161^5-0.00000000001*H161^4+0.00000006*H161^3-0.0001*H161^2+0.1593*H161^1+165.05*H161</f>
        <v>296506.282087353</v>
      </c>
      <c r="AA161" s="8" t="n">
        <f aca="false">(4*H161*(-18+25/2000*H161)*(1-LN(H161/1895))-H161*-9.16-0.25*Z161)</f>
        <v>-24095.800557878</v>
      </c>
      <c r="AB161" s="8" t="n">
        <f aca="false">(8*H161*(-1+8/2000*H161)*(1-LN(H161/1895))-H161*-9.16-0.25*Z161)</f>
        <v>35871.6237890461</v>
      </c>
      <c r="AC161" s="8" t="n">
        <f aca="false">(8*$H161*(31.15-15.53/2000*$H161)*(1-LN($H161/1895))-$H161*-9.16-0.25*$Z161)</f>
        <v>202877.021351938</v>
      </c>
      <c r="AE161" s="8" t="n">
        <f aca="false">AP161-$AN161</f>
        <v>0.264049325942953</v>
      </c>
      <c r="AF161" s="8" t="n">
        <f aca="false">AQ161-$AN161</f>
        <v>4.56975355788411</v>
      </c>
      <c r="AG161" s="8" t="n">
        <f aca="false">AR161-$AN161</f>
        <v>15.7604221527831</v>
      </c>
      <c r="AI161" s="8" t="n">
        <f aca="false">AT161-$AN161</f>
        <v>-2.73609032184381</v>
      </c>
      <c r="AJ161" s="8" t="n">
        <f aca="false">AU161-$AN161</f>
        <v>0.980882174138644</v>
      </c>
      <c r="AK161" s="8" t="n">
        <f aca="false">AV161-$AN161</f>
        <v>-10.3136947914147</v>
      </c>
      <c r="AL161" s="8" t="n">
        <f aca="false">AW161-$AN161</f>
        <v>0.31678686753826</v>
      </c>
      <c r="AP161" s="8" t="n">
        <f aca="false">1/8.314/$H161*(0.375*68629+0.5*4601)+$AA161/8.314/$H161+LN(1)</f>
        <v>0.264049325942953</v>
      </c>
      <c r="AQ161" s="8" t="n">
        <f aca="false">1/8.314/$H161*(0.4375*68629+0.5*4601)+$AB161/8.314/$H161+LN(1)</f>
        <v>4.56975355788411</v>
      </c>
      <c r="AR161" s="8" t="n">
        <f aca="false">1/8.314/$H161*(0.4375*68629+0.5*4601)+$AC161/8.314/$H161+LN(1)</f>
        <v>15.7604221527831</v>
      </c>
      <c r="AT161" s="8" t="n">
        <f aca="false">1/8.314/$H161*(0.4375*68629+0.5*4601)+$J161/8.314/$H161+LN(1)</f>
        <v>-2.73609032184381</v>
      </c>
      <c r="AU161" s="8" t="n">
        <f aca="false">1/8.314/$H161*(0.4375*68629+0.5*4601)+$B161/8.314/$H161+LN(1)</f>
        <v>0.980882174138644</v>
      </c>
      <c r="AV161" s="8" t="n">
        <f aca="false">1/8.314/$H161*(0.4375*68629+0.5*4601)+$S161/8.314/$H161+LN(1)</f>
        <v>-10.3136947914147</v>
      </c>
      <c r="AW161" s="8" t="n">
        <f aca="false">1/8.314/$H161*(0.4375*68629+0.5*4601)+$X161/8.314/$H161+LN(1)</f>
        <v>0.31678686753826</v>
      </c>
    </row>
    <row r="162" customFormat="false" ht="13.8" hidden="false" customHeight="false" outlineLevel="0" collapsed="false">
      <c r="B162" s="8" t="n">
        <f aca="false">$A$2 + $A$3*H162 +$A$4*H162*LN(H162) + $A$5*H162^2 + $A$6*H162^-1 + $A$7*H162^0.5</f>
        <v>-17420.3669113279</v>
      </c>
      <c r="F162" s="8" t="n">
        <f aca="false">$D$2+$D$3/H162-(($D$4/(8.314*LN(10)))*(1-($D$5/H162)-LN(H162/$D$5)))</f>
        <v>2.12288245911433</v>
      </c>
      <c r="G162" s="8" t="n">
        <f aca="false">8.314*LN(10)*F162*H162</f>
        <v>73151.6560788701</v>
      </c>
      <c r="H162" s="15" t="n">
        <v>1800</v>
      </c>
      <c r="J162" s="17" t="n">
        <f aca="false">-G162</f>
        <v>-73151.6560788701</v>
      </c>
      <c r="O162" s="8" t="n">
        <f aca="false">-115997 + 27.036*H162 + 3.124*H162*LN(H162)</f>
        <v>-25183.26854115</v>
      </c>
      <c r="P162" s="8" t="n">
        <f aca="false">(-0.0562*(H162^2)) + (128.59*H162)-38275</f>
        <v>11099</v>
      </c>
      <c r="Q162" s="8" t="n">
        <f aca="false">-998615+342.43*H162</f>
        <v>-382241</v>
      </c>
      <c r="R162" s="8" t="n">
        <f aca="false">Q162+P162</f>
        <v>-371142</v>
      </c>
      <c r="S162" s="8" t="n">
        <f aca="false">R162/2</f>
        <v>-185571</v>
      </c>
      <c r="U162" s="8" t="n">
        <f aca="false">-226244+42.46*H162</f>
        <v>-149816</v>
      </c>
      <c r="V162" s="8" t="n">
        <f aca="false">(-0.0562*(H162^2))+(374.59*H162)-846564</f>
        <v>-354390</v>
      </c>
      <c r="W162" s="8" t="n">
        <f aca="false">V162/2</f>
        <v>-177195</v>
      </c>
      <c r="X162" s="8" t="n">
        <f aca="false">W162-U162</f>
        <v>-27379</v>
      </c>
      <c r="Y162" s="8" t="n">
        <v>644661.040167003</v>
      </c>
      <c r="Z162" s="8" t="n">
        <f aca="false">-8E-020*H162^6+2E-015*H162^5-0.00000000001*H162^4+0.00000006*H162^3-0.0001*H162^2+0.1593*H162^1+165.05*H162</f>
        <v>297332.75438208</v>
      </c>
      <c r="AA162" s="8" t="n">
        <f aca="false">(4*H162*(-18+25/2000*H162)*(1-LN(H162/1895))-H162*-9.16-0.25*Z162)</f>
        <v>-23778.7861698344</v>
      </c>
      <c r="AB162" s="8" t="n">
        <f aca="false">(8*H162*(-1+8/2000*H162)*(1-LN(H162/1895))-H162*-9.16-0.25*Z162)</f>
        <v>36026.6758663691</v>
      </c>
      <c r="AC162" s="8" t="n">
        <f aca="false">(8*$H162*(31.15-15.53/2000*$H162)*(1-LN($H162/1895))-$H162*-9.16-0.25*$Z162)</f>
        <v>202164.735340613</v>
      </c>
      <c r="AE162" s="8" t="n">
        <f aca="false">AP162-$AN162</f>
        <v>0.284499293705769</v>
      </c>
      <c r="AF162" s="8" t="n">
        <f aca="false">AQ162-$AN162</f>
        <v>4.56742064031013</v>
      </c>
      <c r="AG162" s="8" t="n">
        <f aca="false">AR162-$AN162</f>
        <v>15.6690470451857</v>
      </c>
      <c r="AI162" s="8" t="n">
        <f aca="false">AT162-$AN162</f>
        <v>-2.72806033857684</v>
      </c>
      <c r="AJ162" s="8" t="n">
        <f aca="false">AU162-$AN162</f>
        <v>0.995998756359561</v>
      </c>
      <c r="AK162" s="8" t="n">
        <f aca="false">AV162-$AN162</f>
        <v>-10.240111224708</v>
      </c>
      <c r="AL162" s="8" t="n">
        <f aca="false">AW162-$AN162</f>
        <v>0.330546033464304</v>
      </c>
      <c r="AP162" s="8" t="n">
        <f aca="false">1/8.314/$H162*(0.375*68629+0.5*4601)+$AA162/8.314/$H162+LN(1)</f>
        <v>0.284499293705769</v>
      </c>
      <c r="AQ162" s="8" t="n">
        <f aca="false">1/8.314/$H162*(0.4375*68629+0.5*4601)+$AB162/8.314/$H162+LN(1)</f>
        <v>4.56742064031013</v>
      </c>
      <c r="AR162" s="8" t="n">
        <f aca="false">1/8.314/$H162*(0.4375*68629+0.5*4601)+$AC162/8.314/$H162+LN(1)</f>
        <v>15.6690470451857</v>
      </c>
      <c r="AT162" s="8" t="n">
        <f aca="false">1/8.314/$H162*(0.4375*68629+0.5*4601)+$J162/8.314/$H162+LN(1)</f>
        <v>-2.72806033857684</v>
      </c>
      <c r="AU162" s="8" t="n">
        <f aca="false">1/8.314/$H162*(0.4375*68629+0.5*4601)+$B162/8.314/$H162+LN(1)</f>
        <v>0.995998756359561</v>
      </c>
      <c r="AV162" s="8" t="n">
        <f aca="false">1/8.314/$H162*(0.4375*68629+0.5*4601)+$S162/8.314/$H162+LN(1)</f>
        <v>-10.240111224708</v>
      </c>
      <c r="AW162" s="8" t="n">
        <f aca="false">1/8.314/$H162*(0.4375*68629+0.5*4601)+$X162/8.314/$H162+LN(1)</f>
        <v>0.330546033464304</v>
      </c>
    </row>
    <row r="163" customFormat="false" ht="13.8" hidden="false" customHeight="false" outlineLevel="0" collapsed="false">
      <c r="B163" s="8" t="n">
        <f aca="false">$A$2 + $A$3*H163 +$A$4*H163*LN(H163) + $A$5*H163^2 + $A$6*H163^-1 + $A$7*H163^0.5</f>
        <v>-17154.0473513288</v>
      </c>
      <c r="F163" s="8" t="n">
        <f aca="false">$D$2+$D$3/H163-(($D$4/(8.314*LN(10)))*(1-($D$5/H163)-LN(H163/$D$5)))</f>
        <v>2.11682914949479</v>
      </c>
      <c r="G163" s="8" t="n">
        <f aca="false">8.314*LN(10)*F163*H163</f>
        <v>73145.6868541117</v>
      </c>
      <c r="H163" s="15" t="n">
        <v>1805</v>
      </c>
      <c r="J163" s="17" t="n">
        <f aca="false">-G163</f>
        <v>-73145.6868541117</v>
      </c>
      <c r="O163" s="8" t="n">
        <f aca="false">-115997 + 27.036*H163 + 3.124*H163*LN(H163)</f>
        <v>-24915.3665016017</v>
      </c>
      <c r="P163" s="8" t="n">
        <f aca="false">(-0.0562*(H163^2)) + (128.59*H163)-38275</f>
        <v>10728.945</v>
      </c>
      <c r="Q163" s="8" t="n">
        <f aca="false">-998615+342.43*H163</f>
        <v>-380528.85</v>
      </c>
      <c r="R163" s="8" t="n">
        <f aca="false">Q163+P163</f>
        <v>-369799.905</v>
      </c>
      <c r="S163" s="8" t="n">
        <f aca="false">R163/2</f>
        <v>-184899.9525</v>
      </c>
      <c r="U163" s="8" t="n">
        <f aca="false">-226244+42.46*H163</f>
        <v>-149603.7</v>
      </c>
      <c r="V163" s="8" t="n">
        <f aca="false">(-0.0562*(H163^2))+(374.59*H163)-846564</f>
        <v>-353530.055</v>
      </c>
      <c r="W163" s="8" t="n">
        <f aca="false">V163/2</f>
        <v>-176765.0275</v>
      </c>
      <c r="X163" s="8" t="n">
        <f aca="false">W163-U163</f>
        <v>-27161.3275</v>
      </c>
      <c r="Y163" s="8" t="n">
        <v>646941.857049869</v>
      </c>
      <c r="Z163" s="8" t="n">
        <f aca="false">-8E-020*H163^6+2E-015*H163^5-0.00000000001*H163^4+0.00000006*H163^3-0.0001*H163^2+0.1593*H163^1+165.05*H163</f>
        <v>298159.233358956</v>
      </c>
      <c r="AA163" s="8" t="n">
        <f aca="false">(4*H163*(-18+25/2000*H163)*(1-LN(H163/1895))-H163*-9.16-0.25*Z163)</f>
        <v>-23461.8948690005</v>
      </c>
      <c r="AB163" s="8" t="n">
        <f aca="false">(8*H163*(-1+8/2000*H163)*(1-LN(H163/1895))-H163*-9.16-0.25*Z163)</f>
        <v>36181.1196769155</v>
      </c>
      <c r="AC163" s="8" t="n">
        <f aca="false">(8*$H163*(31.15-15.53/2000*$H163)*(1-LN($H163/1895))-$H163*-9.16-0.25*$Z163)</f>
        <v>201450.379792859</v>
      </c>
      <c r="AE163" s="8" t="n">
        <f aca="false">AP163-$AN163</f>
        <v>0.304827763136202</v>
      </c>
      <c r="AF163" s="8" t="n">
        <f aca="false">AQ163-$AN163</f>
        <v>4.56506011466262</v>
      </c>
      <c r="AG163" s="8" t="n">
        <f aca="false">AR163-$AN163</f>
        <v>15.5780402640181</v>
      </c>
      <c r="AI163" s="8" t="n">
        <f aca="false">AT163-$AN163</f>
        <v>-2.72010561593945</v>
      </c>
      <c r="AJ163" s="8" t="n">
        <f aca="false">AU163-$AN163</f>
        <v>1.01098638472311</v>
      </c>
      <c r="AK163" s="8" t="n">
        <f aca="false">AV163-$AN163</f>
        <v>-10.1670289476017</v>
      </c>
      <c r="AL163" s="8" t="n">
        <f aca="false">AW163-$AN163</f>
        <v>0.344135346913426</v>
      </c>
      <c r="AP163" s="8" t="n">
        <f aca="false">1/8.314/$H163*(0.375*68629+0.5*4601)+$AA163/8.314/$H163+LN(1)</f>
        <v>0.304827763136202</v>
      </c>
      <c r="AQ163" s="8" t="n">
        <f aca="false">1/8.314/$H163*(0.4375*68629+0.5*4601)+$AB163/8.314/$H163+LN(1)</f>
        <v>4.56506011466262</v>
      </c>
      <c r="AR163" s="8" t="n">
        <f aca="false">1/8.314/$H163*(0.4375*68629+0.5*4601)+$AC163/8.314/$H163+LN(1)</f>
        <v>15.5780402640181</v>
      </c>
      <c r="AT163" s="8" t="n">
        <f aca="false">1/8.314/$H163*(0.4375*68629+0.5*4601)+$J163/8.314/$H163+LN(1)</f>
        <v>-2.72010561593945</v>
      </c>
      <c r="AU163" s="8" t="n">
        <f aca="false">1/8.314/$H163*(0.4375*68629+0.5*4601)+$B163/8.314/$H163+LN(1)</f>
        <v>1.01098638472311</v>
      </c>
      <c r="AV163" s="8" t="n">
        <f aca="false">1/8.314/$H163*(0.4375*68629+0.5*4601)+$S163/8.314/$H163+LN(1)</f>
        <v>-10.1670289476017</v>
      </c>
      <c r="AW163" s="8" t="n">
        <f aca="false">1/8.314/$H163*(0.4375*68629+0.5*4601)+$X163/8.314/$H163+LN(1)</f>
        <v>0.344135346913426</v>
      </c>
    </row>
    <row r="164" customFormat="false" ht="13.8" hidden="false" customHeight="false" outlineLevel="0" collapsed="false">
      <c r="B164" s="8" t="n">
        <f aca="false">$A$2 + $A$3*H164 +$A$4*H164*LN(H164) + $A$5*H164^2 + $A$6*H164^-1 + $A$7*H164^0.5</f>
        <v>-16888.4037526481</v>
      </c>
      <c r="F164" s="8" t="n">
        <f aca="false">$D$2+$D$3/H164-(($D$4/(8.314*LN(10)))*(1-($D$5/H164)-LN(H164/$D$5)))</f>
        <v>2.11082257436259</v>
      </c>
      <c r="G164" s="8" t="n">
        <f aca="false">8.314*LN(10)*F164*H164</f>
        <v>73140.178156258</v>
      </c>
      <c r="H164" s="15" t="n">
        <v>1810</v>
      </c>
      <c r="J164" s="17" t="n">
        <f aca="false">-G164</f>
        <v>-73140.178156258</v>
      </c>
      <c r="O164" s="8" t="n">
        <f aca="false">-115997 + 27.036*H164 + 3.124*H164*LN(H164)</f>
        <v>-24647.4211933</v>
      </c>
      <c r="P164" s="8" t="n">
        <f aca="false">(-0.0562*(H164^2)) + (128.59*H164)-38275</f>
        <v>10356.08</v>
      </c>
      <c r="Q164" s="8" t="n">
        <f aca="false">-998615+342.43*H164</f>
        <v>-378816.7</v>
      </c>
      <c r="R164" s="8" t="n">
        <f aca="false">Q164+P164</f>
        <v>-368460.62</v>
      </c>
      <c r="S164" s="8" t="n">
        <f aca="false">R164/2</f>
        <v>-184230.31</v>
      </c>
      <c r="U164" s="8" t="n">
        <f aca="false">-226244+42.46*H164</f>
        <v>-149391.4</v>
      </c>
      <c r="V164" s="8" t="n">
        <f aca="false">(-0.0562*(H164^2))+(374.59*H164)-846564</f>
        <v>-352672.92</v>
      </c>
      <c r="W164" s="8" t="n">
        <f aca="false">V164/2</f>
        <v>-176336.46</v>
      </c>
      <c r="X164" s="8" t="n">
        <f aca="false">W164-U164</f>
        <v>-26945.0600000001</v>
      </c>
      <c r="Y164" s="8" t="n">
        <v>649222.673932735</v>
      </c>
      <c r="Z164" s="8" t="n">
        <f aca="false">-8E-020*H164^6+2E-015*H164^5-0.00000000001*H164^4+0.00000006*H164^3-0.0001*H164^2+0.1593*H164^1+165.05*H164</f>
        <v>298985.719050614</v>
      </c>
      <c r="AA164" s="8" t="n">
        <f aca="false">(4*H164*(-18+25/2000*H164)*(1-LN(H164/1895))-H164*-9.16-0.25*Z164)</f>
        <v>-23145.1363684544</v>
      </c>
      <c r="AB164" s="8" t="n">
        <f aca="false">(8*H164*(-1+8/2000*H164)*(1-LN(H164/1895))-H164*-9.16-0.25*Z164)</f>
        <v>36334.9504664502</v>
      </c>
      <c r="AC164" s="8" t="n">
        <f aca="false">(8*$H164*(31.15-15.53/2000*$H164)*(1-LN($H164/1895))-$H164*-9.16-0.25*$Z164)</f>
        <v>200733.97290395</v>
      </c>
      <c r="AE164" s="8" t="n">
        <f aca="false">AP164-$AN164</f>
        <v>0.325035095668067</v>
      </c>
      <c r="AF164" s="8" t="n">
        <f aca="false">AQ164-$AN164</f>
        <v>4.56267189380691</v>
      </c>
      <c r="AG164" s="8" t="n">
        <f aca="false">AR164-$AN164</f>
        <v>15.487399965973</v>
      </c>
      <c r="AI164" s="8" t="n">
        <f aca="false">AT164-$AN164</f>
        <v>-2.71222544521575</v>
      </c>
      <c r="AJ164" s="8" t="n">
        <f aca="false">AU164-$AN164</f>
        <v>1.02584628918219</v>
      </c>
      <c r="AK164" s="8" t="n">
        <f aca="false">AV164-$AN164</f>
        <v>-10.094443805762</v>
      </c>
      <c r="AL164" s="8" t="n">
        <f aca="false">AW164-$AN164</f>
        <v>0.357556215502833</v>
      </c>
      <c r="AP164" s="8" t="n">
        <f aca="false">1/8.314/$H164*(0.375*68629+0.5*4601)+$AA164/8.314/$H164+LN(1)</f>
        <v>0.325035095668067</v>
      </c>
      <c r="AQ164" s="8" t="n">
        <f aca="false">1/8.314/$H164*(0.4375*68629+0.5*4601)+$AB164/8.314/$H164+LN(1)</f>
        <v>4.56267189380691</v>
      </c>
      <c r="AR164" s="8" t="n">
        <f aca="false">1/8.314/$H164*(0.4375*68629+0.5*4601)+$AC164/8.314/$H164+LN(1)</f>
        <v>15.487399965973</v>
      </c>
      <c r="AT164" s="8" t="n">
        <f aca="false">1/8.314/$H164*(0.4375*68629+0.5*4601)+$J164/8.314/$H164+LN(1)</f>
        <v>-2.71222544521575</v>
      </c>
      <c r="AU164" s="8" t="n">
        <f aca="false">1/8.314/$H164*(0.4375*68629+0.5*4601)+$B164/8.314/$H164+LN(1)</f>
        <v>1.02584628918219</v>
      </c>
      <c r="AV164" s="8" t="n">
        <f aca="false">1/8.314/$H164*(0.4375*68629+0.5*4601)+$S164/8.314/$H164+LN(1)</f>
        <v>-10.094443805762</v>
      </c>
      <c r="AW164" s="8" t="n">
        <f aca="false">1/8.314/$H164*(0.4375*68629+0.5*4601)+$X164/8.314/$H164+LN(1)</f>
        <v>0.357556215502833</v>
      </c>
    </row>
    <row r="165" customFormat="false" ht="13.8" hidden="false" customHeight="false" outlineLevel="0" collapsed="false">
      <c r="B165" s="8" t="n">
        <f aca="false">$A$2 + $A$3*H165 +$A$4*H165*LN(H165) + $A$5*H165^2 + $A$6*H165^-1 + $A$7*H165^0.5</f>
        <v>-16623.4337031684</v>
      </c>
      <c r="F165" s="8" t="n">
        <f aca="false">$D$2+$D$3/H165-(($D$4/(8.314*LN(10)))*(1-($D$5/H165)-LN(H165/$D$5)))</f>
        <v>2.10486231086848</v>
      </c>
      <c r="G165" s="8" t="n">
        <f aca="false">8.314*LN(10)*F165*H165</f>
        <v>73135.1287131321</v>
      </c>
      <c r="H165" s="15" t="n">
        <v>1815</v>
      </c>
      <c r="J165" s="17" t="n">
        <f aca="false">-G165</f>
        <v>-73135.1287131321</v>
      </c>
      <c r="O165" s="8" t="n">
        <f aca="false">-115997 + 27.036*H165 + 3.124*H165*LN(H165)</f>
        <v>-24379.4327357721</v>
      </c>
      <c r="P165" s="8" t="n">
        <f aca="false">(-0.0562*(H165^2)) + (128.59*H165)-38275</f>
        <v>9980.405</v>
      </c>
      <c r="Q165" s="8" t="n">
        <f aca="false">-998615+342.43*H165</f>
        <v>-377104.55</v>
      </c>
      <c r="R165" s="8" t="n">
        <f aca="false">Q165+P165</f>
        <v>-367124.145</v>
      </c>
      <c r="S165" s="8" t="n">
        <f aca="false">R165/2</f>
        <v>-183562.0725</v>
      </c>
      <c r="U165" s="8" t="n">
        <f aca="false">-226244+42.46*H165</f>
        <v>-149179.1</v>
      </c>
      <c r="V165" s="8" t="n">
        <f aca="false">(-0.0562*(H165^2))+(374.59*H165)-846564</f>
        <v>-351818.595</v>
      </c>
      <c r="W165" s="8" t="n">
        <f aca="false">V165/2</f>
        <v>-175909.2975</v>
      </c>
      <c r="X165" s="8" t="n">
        <f aca="false">W165-U165</f>
        <v>-26730.1975</v>
      </c>
      <c r="Y165" s="8" t="n">
        <v>651503.4908156</v>
      </c>
      <c r="Z165" s="8" t="n">
        <f aca="false">-8E-020*H165^6+2E-015*H165^5-0.00000000001*H165^4+0.00000006*H165^3-0.0001*H165^2+0.1593*H165^1+165.05*H165</f>
        <v>299812.211489748</v>
      </c>
      <c r="AA165" s="8" t="n">
        <f aca="false">(4*H165*(-18+25/2000*H165)*(1-LN(H165/1895))-H165*-9.16-0.25*Z165)</f>
        <v>-22828.5203468014</v>
      </c>
      <c r="AB165" s="8" t="n">
        <f aca="false">(8*H165*(-1+8/2000*H165)*(1-LN(H165/1895))-H165*-9.16-0.25*Z165)</f>
        <v>36488.1634947007</v>
      </c>
      <c r="AC165" s="8" t="n">
        <f aca="false">(8*$H165*(31.15-15.53/2000*$H165)*(1-LN($H165/1895))-$H165*-9.16-0.25*$Z165)</f>
        <v>200015.532792338</v>
      </c>
      <c r="AE165" s="8" t="n">
        <f aca="false">AP165-$AN165</f>
        <v>0.345121651036927</v>
      </c>
      <c r="AF165" s="8" t="n">
        <f aca="false">AQ165-$AN165</f>
        <v>4.56025589249377</v>
      </c>
      <c r="AG165" s="8" t="n">
        <f aca="false">AR165-$AN165</f>
        <v>15.397124322964</v>
      </c>
      <c r="AI165" s="8" t="n">
        <f aca="false">AT165-$AN165</f>
        <v>-2.70441912596775</v>
      </c>
      <c r="AJ165" s="8" t="n">
        <f aca="false">AU165-$AN165</f>
        <v>1.04057968515595</v>
      </c>
      <c r="AK165" s="8" t="n">
        <f aca="false">AV165-$AN165</f>
        <v>-10.022351690633</v>
      </c>
      <c r="AL165" s="8" t="n">
        <f aca="false">AW165-$AN165</f>
        <v>0.370810031338822</v>
      </c>
      <c r="AP165" s="8" t="n">
        <f aca="false">1/8.314/$H165*(0.375*68629+0.5*4601)+$AA165/8.314/$H165+LN(1)</f>
        <v>0.345121651036927</v>
      </c>
      <c r="AQ165" s="8" t="n">
        <f aca="false">1/8.314/$H165*(0.4375*68629+0.5*4601)+$AB165/8.314/$H165+LN(1)</f>
        <v>4.56025589249377</v>
      </c>
      <c r="AR165" s="8" t="n">
        <f aca="false">1/8.314/$H165*(0.4375*68629+0.5*4601)+$AC165/8.314/$H165+LN(1)</f>
        <v>15.397124322964</v>
      </c>
      <c r="AT165" s="8" t="n">
        <f aca="false">1/8.314/$H165*(0.4375*68629+0.5*4601)+$J165/8.314/$H165+LN(1)</f>
        <v>-2.70441912596775</v>
      </c>
      <c r="AU165" s="8" t="n">
        <f aca="false">1/8.314/$H165*(0.4375*68629+0.5*4601)+$B165/8.314/$H165+LN(1)</f>
        <v>1.04057968515595</v>
      </c>
      <c r="AV165" s="8" t="n">
        <f aca="false">1/8.314/$H165*(0.4375*68629+0.5*4601)+$S165/8.314/$H165+LN(1)</f>
        <v>-10.022351690633</v>
      </c>
      <c r="AW165" s="8" t="n">
        <f aca="false">1/8.314/$H165*(0.4375*68629+0.5*4601)+$X165/8.314/$H165+LN(1)</f>
        <v>0.370810031338822</v>
      </c>
    </row>
    <row r="166" customFormat="false" ht="13.8" hidden="false" customHeight="false" outlineLevel="0" collapsed="false">
      <c r="B166" s="8" t="n">
        <f aca="false">$A$2 + $A$3*H166 +$A$4*H166*LN(H166) + $A$5*H166^2 + $A$6*H166^-1 + $A$7*H166^0.5</f>
        <v>-16359.1348054528</v>
      </c>
      <c r="F166" s="8" t="n">
        <f aca="false">$D$2+$D$3/H166-(($D$4/(8.314*LN(10)))*(1-($D$5/H166)-LN(H166/$D$5)))</f>
        <v>2.09894794101104</v>
      </c>
      <c r="G166" s="8" t="n">
        <f aca="false">8.314*LN(10)*F166*H166</f>
        <v>73130.5372595661</v>
      </c>
      <c r="H166" s="15" t="n">
        <v>1820</v>
      </c>
      <c r="J166" s="17" t="n">
        <f aca="false">-G166</f>
        <v>-73130.5372595661</v>
      </c>
      <c r="O166" s="8" t="n">
        <f aca="false">-115997 + 27.036*H166 + 3.124*H166*LN(H166)</f>
        <v>-24111.4012478868</v>
      </c>
      <c r="P166" s="8" t="n">
        <f aca="false">(-0.0562*(H166^2)) + (128.59*H166)-38275</f>
        <v>9601.92000000001</v>
      </c>
      <c r="Q166" s="8" t="n">
        <f aca="false">-998615+342.43*H166</f>
        <v>-375392.4</v>
      </c>
      <c r="R166" s="8" t="n">
        <f aca="false">Q166+P166</f>
        <v>-365790.48</v>
      </c>
      <c r="S166" s="8" t="n">
        <f aca="false">R166/2</f>
        <v>-182895.24</v>
      </c>
      <c r="U166" s="8" t="n">
        <f aca="false">-226244+42.46*H166</f>
        <v>-148966.8</v>
      </c>
      <c r="V166" s="8" t="n">
        <f aca="false">(-0.0562*(H166^2))+(374.59*H166)-846564</f>
        <v>-350967.08</v>
      </c>
      <c r="W166" s="8" t="n">
        <f aca="false">V166/2</f>
        <v>-175483.54</v>
      </c>
      <c r="X166" s="8" t="n">
        <f aca="false">W166-U166</f>
        <v>-26516.74</v>
      </c>
      <c r="Y166" s="8" t="n">
        <v>653784.307698466</v>
      </c>
      <c r="Z166" s="8" t="n">
        <f aca="false">-8E-020*H166^6+2E-015*H166^5-0.00000000001*H166^4+0.00000006*H166^3-0.0001*H166^2+0.1593*H166^1+165.05*H166</f>
        <v>300638.710709116</v>
      </c>
      <c r="AA166" s="8" t="n">
        <f aca="false">(4*H166*(-18+25/2000*H166)*(1-LN(H166/1895))-H166*-9.16-0.25*Z166)</f>
        <v>-22512.0564484072</v>
      </c>
      <c r="AB166" s="8" t="n">
        <f aca="false">(8*H166*(-1+8/2000*H166)*(1-LN(H166/1895))-H166*-9.16-0.25*Z166)</f>
        <v>36640.7540352747</v>
      </c>
      <c r="AC166" s="8" t="n">
        <f aca="false">(8*$H166*(31.15-15.53/2000*$H166)*(1-LN($H166/1895))-$H166*-9.16-0.25*$Z166)</f>
        <v>199295.077500225</v>
      </c>
      <c r="AE166" s="8" t="n">
        <f aca="false">AP166-$AN166</f>
        <v>0.365087787288012</v>
      </c>
      <c r="AF166" s="8" t="n">
        <f aca="false">AQ166-$AN166</f>
        <v>4.55781202732811</v>
      </c>
      <c r="AG166" s="8" t="n">
        <f aca="false">AR166-$AN166</f>
        <v>15.3072115219546</v>
      </c>
      <c r="AI166" s="8" t="n">
        <f aca="false">AT166-$AN166</f>
        <v>-2.69668596591782</v>
      </c>
      <c r="AJ166" s="8" t="n">
        <f aca="false">AU166-$AN166</f>
        <v>1.05518777373708</v>
      </c>
      <c r="AK166" s="8" t="n">
        <f aca="false">AV166-$AN166</f>
        <v>-9.95074853880784</v>
      </c>
      <c r="AL166" s="8" t="n">
        <f aca="false">AW166-$AN166</f>
        <v>0.38389817122978</v>
      </c>
      <c r="AP166" s="8" t="n">
        <f aca="false">1/8.314/$H166*(0.375*68629+0.5*4601)+$AA166/8.314/$H166+LN(1)</f>
        <v>0.365087787288012</v>
      </c>
      <c r="AQ166" s="8" t="n">
        <f aca="false">1/8.314/$H166*(0.4375*68629+0.5*4601)+$AB166/8.314/$H166+LN(1)</f>
        <v>4.55781202732811</v>
      </c>
      <c r="AR166" s="8" t="n">
        <f aca="false">1/8.314/$H166*(0.4375*68629+0.5*4601)+$AC166/8.314/$H166+LN(1)</f>
        <v>15.3072115219546</v>
      </c>
      <c r="AT166" s="8" t="n">
        <f aca="false">1/8.314/$H166*(0.4375*68629+0.5*4601)+$J166/8.314/$H166+LN(1)</f>
        <v>-2.69668596591782</v>
      </c>
      <c r="AU166" s="8" t="n">
        <f aca="false">1/8.314/$H166*(0.4375*68629+0.5*4601)+$B166/8.314/$H166+LN(1)</f>
        <v>1.05518777373708</v>
      </c>
      <c r="AV166" s="8" t="n">
        <f aca="false">1/8.314/$H166*(0.4375*68629+0.5*4601)+$S166/8.314/$H166+LN(1)</f>
        <v>-9.95074853880784</v>
      </c>
      <c r="AW166" s="8" t="n">
        <f aca="false">1/8.314/$H166*(0.4375*68629+0.5*4601)+$X166/8.314/$H166+LN(1)</f>
        <v>0.38389817122978</v>
      </c>
    </row>
    <row r="167" customFormat="false" ht="13.8" hidden="false" customHeight="false" outlineLevel="0" collapsed="false">
      <c r="B167" s="8" t="n">
        <f aca="false">$A$2 + $A$3*H167 +$A$4*H167*LN(H167) + $A$5*H167^2 + $A$6*H167^-1 + $A$7*H167^0.5</f>
        <v>-16095.5046766282</v>
      </c>
      <c r="F167" s="8" t="n">
        <f aca="false">$D$2+$D$3/H167-(($D$4/(8.314*LN(10)))*(1-($D$5/H167)-LN(H167/$D$5)))</f>
        <v>2.0930790515687</v>
      </c>
      <c r="G167" s="8" t="n">
        <f aca="false">8.314*LN(10)*F167*H167</f>
        <v>73126.402537344</v>
      </c>
      <c r="H167" s="15" t="n">
        <v>1825</v>
      </c>
      <c r="J167" s="17" t="n">
        <f aca="false">-G167</f>
        <v>-73126.402537344</v>
      </c>
      <c r="O167" s="8" t="n">
        <f aca="false">-115997 + 27.036*H167 + 3.124*H167*LN(H167)</f>
        <v>-23843.3268478596</v>
      </c>
      <c r="P167" s="8" t="n">
        <f aca="false">(-0.0562*(H167^2)) + (128.59*H167)-38275</f>
        <v>9220.625</v>
      </c>
      <c r="Q167" s="8" t="n">
        <f aca="false">-998615+342.43*H167</f>
        <v>-373680.25</v>
      </c>
      <c r="R167" s="8" t="n">
        <f aca="false">Q167+P167</f>
        <v>-364459.625</v>
      </c>
      <c r="S167" s="8" t="n">
        <f aca="false">R167/2</f>
        <v>-182229.8125</v>
      </c>
      <c r="U167" s="8" t="n">
        <f aca="false">-226244+42.46*H167</f>
        <v>-148754.5</v>
      </c>
      <c r="V167" s="8" t="n">
        <f aca="false">(-0.0562*(H167^2))+(374.59*H167)-846564</f>
        <v>-350118.375</v>
      </c>
      <c r="W167" s="8" t="n">
        <f aca="false">V167/2</f>
        <v>-175059.1875</v>
      </c>
      <c r="X167" s="8" t="n">
        <f aca="false">W167-U167</f>
        <v>-26304.6875</v>
      </c>
      <c r="Y167" s="8" t="n">
        <v>656065.124581332</v>
      </c>
      <c r="Z167" s="8" t="n">
        <f aca="false">-8E-020*H167^6+2E-015*H167^5-0.00000000001*H167^4+0.00000006*H167^3-0.0001*H167^2+0.1593*H167^1+165.05*H167</f>
        <v>301465.216741537</v>
      </c>
      <c r="AA167" s="8" t="n">
        <f aca="false">(4*H167*(-18+25/2000*H167)*(1-LN(H167/1895))-H167*-9.16-0.25*Z167)</f>
        <v>-22195.7542836272</v>
      </c>
      <c r="AB167" s="8" t="n">
        <f aca="false">(8*H167*(-1+8/2000*H167)*(1-LN(H167/1895))-H167*-9.16-0.25*Z167)</f>
        <v>36792.7173755797</v>
      </c>
      <c r="AC167" s="8" t="n">
        <f aca="false">(8*$H167*(31.15-15.53/2000*$H167)*(1-LN($H167/1895))-$H167*-9.16-0.25*$Z167)</f>
        <v>198572.624994126</v>
      </c>
      <c r="AE167" s="8" t="n">
        <f aca="false">AP167-$AN167</f>
        <v>0.384933860784275</v>
      </c>
      <c r="AF167" s="8" t="n">
        <f aca="false">AQ167-$AN167</f>
        <v>4.55534021673821</v>
      </c>
      <c r="AG167" s="8" t="n">
        <f aca="false">AR167-$AN167</f>
        <v>15.2176597647886</v>
      </c>
      <c r="AI167" s="8" t="n">
        <f aca="false">AT167-$AN167</f>
        <v>-2.68902528083305</v>
      </c>
      <c r="AJ167" s="8" t="n">
        <f aca="false">AU167-$AN167</f>
        <v>1.06967174189578</v>
      </c>
      <c r="AK167" s="8" t="n">
        <f aca="false">AV167-$AN167</f>
        <v>-9.87963033140997</v>
      </c>
      <c r="AL167" s="8" t="n">
        <f aca="false">AW167-$AN167</f>
        <v>0.396821996895812</v>
      </c>
      <c r="AP167" s="8" t="n">
        <f aca="false">1/8.314/$H167*(0.375*68629+0.5*4601)+$AA167/8.314/$H167+LN(1)</f>
        <v>0.384933860784275</v>
      </c>
      <c r="AQ167" s="8" t="n">
        <f aca="false">1/8.314/$H167*(0.4375*68629+0.5*4601)+$AB167/8.314/$H167+LN(1)</f>
        <v>4.55534021673821</v>
      </c>
      <c r="AR167" s="8" t="n">
        <f aca="false">1/8.314/$H167*(0.4375*68629+0.5*4601)+$AC167/8.314/$H167+LN(1)</f>
        <v>15.2176597647886</v>
      </c>
      <c r="AT167" s="8" t="n">
        <f aca="false">1/8.314/$H167*(0.4375*68629+0.5*4601)+$J167/8.314/$H167+LN(1)</f>
        <v>-2.68902528083305</v>
      </c>
      <c r="AU167" s="8" t="n">
        <f aca="false">1/8.314/$H167*(0.4375*68629+0.5*4601)+$B167/8.314/$H167+LN(1)</f>
        <v>1.06967174189578</v>
      </c>
      <c r="AV167" s="8" t="n">
        <f aca="false">1/8.314/$H167*(0.4375*68629+0.5*4601)+$S167/8.314/$H167+LN(1)</f>
        <v>-9.87963033140997</v>
      </c>
      <c r="AW167" s="8" t="n">
        <f aca="false">1/8.314/$H167*(0.4375*68629+0.5*4601)+$X167/8.314/$H167+LN(1)</f>
        <v>0.396821996895812</v>
      </c>
    </row>
    <row r="168" customFormat="false" ht="13.8" hidden="false" customHeight="false" outlineLevel="0" collapsed="false">
      <c r="B168" s="8" t="n">
        <f aca="false">$A$2 + $A$3*H168 +$A$4*H168*LN(H168) + $A$5*H168^2 + $A$6*H168^-1 + $A$7*H168^0.5</f>
        <v>-15832.5409482708</v>
      </c>
      <c r="F168" s="8" t="n">
        <f aca="false">$D$2+$D$3/H168-(($D$4/(8.314*LN(10)))*(1-($D$5/H168)-LN(H168/$D$5)))</f>
        <v>2.08725523403274</v>
      </c>
      <c r="G168" s="8" t="n">
        <f aca="false">8.314*LN(10)*F168*H168</f>
        <v>73122.7232951436</v>
      </c>
      <c r="H168" s="15" t="n">
        <v>1830</v>
      </c>
      <c r="J168" s="17" t="n">
        <f aca="false">-G168</f>
        <v>-73122.7232951436</v>
      </c>
      <c r="O168" s="8" t="n">
        <f aca="false">-115997 + 27.036*H168 + 3.124*H168*LN(H168)</f>
        <v>-23575.2096532583</v>
      </c>
      <c r="P168" s="8" t="n">
        <f aca="false">(-0.0562*(H168^2)) + (128.59*H168)-38275</f>
        <v>8836.52000000002</v>
      </c>
      <c r="Q168" s="8" t="n">
        <f aca="false">-998615+342.43*H168</f>
        <v>-371968.1</v>
      </c>
      <c r="R168" s="8" t="n">
        <f aca="false">Q168+P168</f>
        <v>-363131.58</v>
      </c>
      <c r="S168" s="8" t="n">
        <f aca="false">R168/2</f>
        <v>-181565.79</v>
      </c>
      <c r="U168" s="8" t="n">
        <f aca="false">-226244+42.46*H168</f>
        <v>-148542.2</v>
      </c>
      <c r="V168" s="8" t="n">
        <f aca="false">(-0.0562*(H168^2))+(374.59*H168)-846564</f>
        <v>-349272.48</v>
      </c>
      <c r="W168" s="8" t="n">
        <f aca="false">V168/2</f>
        <v>-174636.24</v>
      </c>
      <c r="X168" s="8" t="n">
        <f aca="false">W168-U168</f>
        <v>-26094.04</v>
      </c>
      <c r="Y168" s="8" t="n">
        <v>658345.941464198</v>
      </c>
      <c r="Z168" s="8" t="n">
        <f aca="false">-8E-020*H168^6+2E-015*H168^5-0.00000000001*H168^4+0.00000006*H168^3-0.0001*H168^2+0.1593*H168^1+165.05*H168</f>
        <v>302291.729619896</v>
      </c>
      <c r="AA168" s="8" t="n">
        <f aca="false">(4*H168*(-18+25/2000*H168)*(1-LN(H168/1895))-H168*-9.16-0.25*Z168)</f>
        <v>-21879.6234290354</v>
      </c>
      <c r="AB168" s="8" t="n">
        <f aca="false">(8*H168*(-1+8/2000*H168)*(1-LN(H168/1895))-H168*-9.16-0.25*Z168)</f>
        <v>36944.0488167418</v>
      </c>
      <c r="AC168" s="8" t="n">
        <f aca="false">(8*$H168*(31.15-15.53/2000*$H168)*(1-LN($H168/1895))-$H168*-9.16-0.25*$Z168)</f>
        <v>197848.193165426</v>
      </c>
      <c r="AE168" s="8" t="n">
        <f aca="false">AP168-$AN168</f>
        <v>0.404660226214302</v>
      </c>
      <c r="AF168" s="8" t="n">
        <f aca="false">AQ168-$AN168</f>
        <v>4.55284038094555</v>
      </c>
      <c r="AG168" s="8" t="n">
        <f aca="false">AR168-$AN168</f>
        <v>15.1284672680242</v>
      </c>
      <c r="AI168" s="8" t="n">
        <f aca="false">AT168-$AN168</f>
        <v>-2.68143639441167</v>
      </c>
      <c r="AJ168" s="8" t="n">
        <f aca="false">AU168-$AN168</f>
        <v>1.08403276268019</v>
      </c>
      <c r="AK168" s="8" t="n">
        <f aca="false">AV168-$AN168</f>
        <v>-9.80899309348508</v>
      </c>
      <c r="AL168" s="8" t="n">
        <f aca="false">AW168-$AN168</f>
        <v>0.409582855174826</v>
      </c>
      <c r="AP168" s="8" t="n">
        <f aca="false">1/8.314/$H168*(0.375*68629+0.5*4601)+$AA168/8.314/$H168+LN(1)</f>
        <v>0.404660226214302</v>
      </c>
      <c r="AQ168" s="8" t="n">
        <f aca="false">1/8.314/$H168*(0.4375*68629+0.5*4601)+$AB168/8.314/$H168+LN(1)</f>
        <v>4.55284038094555</v>
      </c>
      <c r="AR168" s="8" t="n">
        <f aca="false">1/8.314/$H168*(0.4375*68629+0.5*4601)+$AC168/8.314/$H168+LN(1)</f>
        <v>15.1284672680242</v>
      </c>
      <c r="AT168" s="8" t="n">
        <f aca="false">1/8.314/$H168*(0.4375*68629+0.5*4601)+$J168/8.314/$H168+LN(1)</f>
        <v>-2.68143639441167</v>
      </c>
      <c r="AU168" s="8" t="n">
        <f aca="false">1/8.314/$H168*(0.4375*68629+0.5*4601)+$B168/8.314/$H168+LN(1)</f>
        <v>1.08403276268019</v>
      </c>
      <c r="AV168" s="8" t="n">
        <f aca="false">1/8.314/$H168*(0.4375*68629+0.5*4601)+$S168/8.314/$H168+LN(1)</f>
        <v>-9.80899309348508</v>
      </c>
      <c r="AW168" s="8" t="n">
        <f aca="false">1/8.314/$H168*(0.4375*68629+0.5*4601)+$X168/8.314/$H168+LN(1)</f>
        <v>0.409582855174826</v>
      </c>
    </row>
    <row r="169" customFormat="false" ht="13.8" hidden="false" customHeight="false" outlineLevel="0" collapsed="false">
      <c r="B169" s="8" t="n">
        <f aca="false">$A$2 + $A$3*H169 +$A$4*H169*LN(H169) + $A$5*H169^2 + $A$6*H169^-1 + $A$7*H169^0.5</f>
        <v>-15570.2412662929</v>
      </c>
      <c r="F169" s="8" t="n">
        <f aca="false">$D$2+$D$3/H169-(($D$4/(8.314*LN(10)))*(1-($D$5/H169)-LN(H169/$D$5)))</f>
        <v>2.08147608454153</v>
      </c>
      <c r="G169" s="8" t="n">
        <f aca="false">8.314*LN(10)*F169*H169</f>
        <v>73119.4982884812</v>
      </c>
      <c r="H169" s="15" t="n">
        <v>1835</v>
      </c>
      <c r="J169" s="17" t="n">
        <f aca="false">-G169</f>
        <v>-73119.4982884812</v>
      </c>
      <c r="O169" s="8" t="n">
        <f aca="false">-115997 + 27.036*H169 + 3.124*H169*LN(H169)</f>
        <v>-23307.0497810083</v>
      </c>
      <c r="P169" s="8" t="n">
        <f aca="false">(-0.0562*(H169^2)) + (128.59*H169)-38275</f>
        <v>8449.60499999998</v>
      </c>
      <c r="Q169" s="8" t="n">
        <f aca="false">-998615+342.43*H169</f>
        <v>-370255.95</v>
      </c>
      <c r="R169" s="8" t="n">
        <f aca="false">Q169+P169</f>
        <v>-361806.345</v>
      </c>
      <c r="S169" s="8" t="n">
        <f aca="false">R169/2</f>
        <v>-180903.1725</v>
      </c>
      <c r="U169" s="8" t="n">
        <f aca="false">-226244+42.46*H169</f>
        <v>-148329.9</v>
      </c>
      <c r="V169" s="8" t="n">
        <f aca="false">(-0.0562*(H169^2))+(374.59*H169)-846564</f>
        <v>-348429.395</v>
      </c>
      <c r="W169" s="8" t="n">
        <f aca="false">V169/2</f>
        <v>-174214.6975</v>
      </c>
      <c r="X169" s="8" t="n">
        <f aca="false">W169-U169</f>
        <v>-25884.7975000001</v>
      </c>
      <c r="Y169" s="8" t="n">
        <v>660626.758347064</v>
      </c>
      <c r="Z169" s="8" t="n">
        <f aca="false">-8E-020*H169^6+2E-015*H169^5-0.00000000001*H169^4+0.00000006*H169^3-0.0001*H169^2+0.1593*H169^1+165.05*H169</f>
        <v>303118.249377139</v>
      </c>
      <c r="AA169" s="8" t="n">
        <f aca="false">(4*H169*(-18+25/2000*H169)*(1-LN(H169/1895))-H169*-9.16-0.25*Z169)</f>
        <v>-21563.673427649</v>
      </c>
      <c r="AB169" s="8" t="n">
        <f aca="false">(8*H169*(-1+8/2000*H169)*(1-LN(H169/1895))-H169*-9.16-0.25*Z169)</f>
        <v>37094.7436735263</v>
      </c>
      <c r="AC169" s="8" t="n">
        <f aca="false">(8*$H169*(31.15-15.53/2000*$H169)*(1-LN($H169/1895))-$H169*-9.16-0.25*$Z169)</f>
        <v>197121.799830933</v>
      </c>
      <c r="AE169" s="8" t="n">
        <f aca="false">AP169-$AN169</f>
        <v>0.424267236600425</v>
      </c>
      <c r="AF169" s="8" t="n">
        <f aca="false">AQ169-$AN169</f>
        <v>4.55031244193513</v>
      </c>
      <c r="AG169" s="8" t="n">
        <f aca="false">AR169-$AN169</f>
        <v>15.039632262769</v>
      </c>
      <c r="AI169" s="8" t="n">
        <f aca="false">AT169-$AN169</f>
        <v>-2.67391863817121</v>
      </c>
      <c r="AJ169" s="8" t="n">
        <f aca="false">AU169-$AN169</f>
        <v>1.09827199541348</v>
      </c>
      <c r="AK169" s="8" t="n">
        <f aca="false">AV169-$AN169</f>
        <v>-9.73883289340261</v>
      </c>
      <c r="AL169" s="8" t="n">
        <f aca="false">AW169-$AN169</f>
        <v>0.422182078225291</v>
      </c>
      <c r="AP169" s="8" t="n">
        <f aca="false">1/8.314/$H169*(0.375*68629+0.5*4601)+$AA169/8.314/$H169+LN(1)</f>
        <v>0.424267236600425</v>
      </c>
      <c r="AQ169" s="8" t="n">
        <f aca="false">1/8.314/$H169*(0.4375*68629+0.5*4601)+$AB169/8.314/$H169+LN(1)</f>
        <v>4.55031244193513</v>
      </c>
      <c r="AR169" s="8" t="n">
        <f aca="false">1/8.314/$H169*(0.4375*68629+0.5*4601)+$AC169/8.314/$H169+LN(1)</f>
        <v>15.039632262769</v>
      </c>
      <c r="AT169" s="8" t="n">
        <f aca="false">1/8.314/$H169*(0.4375*68629+0.5*4601)+$J169/8.314/$H169+LN(1)</f>
        <v>-2.67391863817121</v>
      </c>
      <c r="AU169" s="8" t="n">
        <f aca="false">1/8.314/$H169*(0.4375*68629+0.5*4601)+$B169/8.314/$H169+LN(1)</f>
        <v>1.09827199541348</v>
      </c>
      <c r="AV169" s="8" t="n">
        <f aca="false">1/8.314/$H169*(0.4375*68629+0.5*4601)+$S169/8.314/$H169+LN(1)</f>
        <v>-9.73883289340261</v>
      </c>
      <c r="AW169" s="8" t="n">
        <f aca="false">1/8.314/$H169*(0.4375*68629+0.5*4601)+$X169/8.314/$H169+LN(1)</f>
        <v>0.422182078225291</v>
      </c>
    </row>
    <row r="170" customFormat="false" ht="13.8" hidden="false" customHeight="false" outlineLevel="0" collapsed="false">
      <c r="B170" s="8" t="n">
        <f aca="false">$A$2 + $A$3*H170 +$A$4*H170*LN(H170) + $A$5*H170^2 + $A$6*H170^-1 + $A$7*H170^0.5</f>
        <v>-15308.6032908299</v>
      </c>
      <c r="F170" s="8" t="n">
        <f aca="false">$D$2+$D$3/H170-(($D$4/(8.314*LN(10)))*(1-($D$5/H170)-LN(H170/$D$5)))</f>
        <v>2.07574120381575</v>
      </c>
      <c r="G170" s="8" t="n">
        <f aca="false">8.314*LN(10)*F170*H170</f>
        <v>73116.7262796545</v>
      </c>
      <c r="H170" s="15" t="n">
        <v>1840</v>
      </c>
      <c r="J170" s="17" t="n">
        <f aca="false">-G170</f>
        <v>-73116.7262796545</v>
      </c>
      <c r="O170" s="8" t="n">
        <f aca="false">-115997 + 27.036*H170 + 3.124*H170*LN(H170)</f>
        <v>-23038.8473473977</v>
      </c>
      <c r="P170" s="8" t="n">
        <f aca="false">(-0.0562*(H170^2)) + (128.59*H170)-38275</f>
        <v>8059.88000000001</v>
      </c>
      <c r="Q170" s="8" t="n">
        <f aca="false">-998615+342.43*H170</f>
        <v>-368543.8</v>
      </c>
      <c r="R170" s="8" t="n">
        <f aca="false">Q170+P170</f>
        <v>-360483.92</v>
      </c>
      <c r="S170" s="8" t="n">
        <f aca="false">R170/2</f>
        <v>-180241.96</v>
      </c>
      <c r="U170" s="8" t="n">
        <f aca="false">-226244+42.46*H170</f>
        <v>-148117.6</v>
      </c>
      <c r="V170" s="8" t="n">
        <f aca="false">(-0.0562*(H170^2))+(374.59*H170)-846564</f>
        <v>-347589.12</v>
      </c>
      <c r="W170" s="8" t="n">
        <f aca="false">V170/2</f>
        <v>-173794.56</v>
      </c>
      <c r="X170" s="8" t="n">
        <f aca="false">W170-U170</f>
        <v>-25676.96</v>
      </c>
      <c r="Y170" s="8" t="n">
        <v>662907.575229929</v>
      </c>
      <c r="Z170" s="8" t="n">
        <f aca="false">-8E-020*H170^6+2E-015*H170^5-0.00000000001*H170^4+0.00000006*H170^3-0.0001*H170^2+0.1593*H170^1+165.05*H170</f>
        <v>303944.776046278</v>
      </c>
      <c r="AA170" s="8" t="n">
        <f aca="false">(4*H170*(-18+25/2000*H170)*(1-LN(H170/1895))-H170*-9.16-0.25*Z170)</f>
        <v>-21247.9137891529</v>
      </c>
      <c r="AB170" s="8" t="n">
        <f aca="false">(8*H170*(-1+8/2000*H170)*(1-LN(H170/1895))-H170*-9.16-0.25*Z170)</f>
        <v>37244.7972742585</v>
      </c>
      <c r="AC170" s="8" t="n">
        <f aca="false">(8*$H170*(31.15-15.53/2000*$H170)*(1-LN($H170/1895))-$H170*-9.16-0.25*$Z170)</f>
        <v>196393.462733422</v>
      </c>
      <c r="AE170" s="8" t="n">
        <f aca="false">AP170-$AN170</f>
        <v>0.443755243306676</v>
      </c>
      <c r="AF170" s="8" t="n">
        <f aca="false">AQ170-$AN170</f>
        <v>4.54775632342634</v>
      </c>
      <c r="AG170" s="8" t="n">
        <f aca="false">AR170-$AN170</f>
        <v>14.9511529945183</v>
      </c>
      <c r="AI170" s="8" t="n">
        <f aca="false">AT170-$AN170</f>
        <v>-2.66647135133866</v>
      </c>
      <c r="AJ170" s="8" t="n">
        <f aca="false">AU170-$AN170</f>
        <v>1.11239058588774</v>
      </c>
      <c r="AK170" s="8" t="n">
        <f aca="false">AV170-$AN170</f>
        <v>-9.6691458422671</v>
      </c>
      <c r="AL170" s="8" t="n">
        <f aca="false">AW170-$AN170</f>
        <v>0.434620983725722</v>
      </c>
      <c r="AP170" s="8" t="n">
        <f aca="false">1/8.314/$H170*(0.375*68629+0.5*4601)+$AA170/8.314/$H170+LN(1)</f>
        <v>0.443755243306676</v>
      </c>
      <c r="AQ170" s="8" t="n">
        <f aca="false">1/8.314/$H170*(0.4375*68629+0.5*4601)+$AB170/8.314/$H170+LN(1)</f>
        <v>4.54775632342634</v>
      </c>
      <c r="AR170" s="8" t="n">
        <f aca="false">1/8.314/$H170*(0.4375*68629+0.5*4601)+$AC170/8.314/$H170+LN(1)</f>
        <v>14.9511529945183</v>
      </c>
      <c r="AT170" s="8" t="n">
        <f aca="false">1/8.314/$H170*(0.4375*68629+0.5*4601)+$J170/8.314/$H170+LN(1)</f>
        <v>-2.66647135133866</v>
      </c>
      <c r="AU170" s="8" t="n">
        <f aca="false">1/8.314/$H170*(0.4375*68629+0.5*4601)+$B170/8.314/$H170+LN(1)</f>
        <v>1.11239058588774</v>
      </c>
      <c r="AV170" s="8" t="n">
        <f aca="false">1/8.314/$H170*(0.4375*68629+0.5*4601)+$S170/8.314/$H170+LN(1)</f>
        <v>-9.6691458422671</v>
      </c>
      <c r="AW170" s="8" t="n">
        <f aca="false">1/8.314/$H170*(0.4375*68629+0.5*4601)+$X170/8.314/$H170+LN(1)</f>
        <v>0.434620983725722</v>
      </c>
    </row>
    <row r="171" customFormat="false" ht="13.8" hidden="false" customHeight="false" outlineLevel="0" collapsed="false">
      <c r="B171" s="8" t="n">
        <f aca="false">$A$2 + $A$3*H171 +$A$4*H171*LN(H171) + $A$5*H171^2 + $A$6*H171^-1 + $A$7*H171^0.5</f>
        <v>-15047.6246961286</v>
      </c>
      <c r="F171" s="8" t="n">
        <f aca="false">$D$2+$D$3/H171-(($D$4/(8.314*LN(10)))*(1-($D$5/H171)-LN(H171/$D$5)))</f>
        <v>2.07005019709477</v>
      </c>
      <c r="G171" s="8" t="n">
        <f aca="false">8.314*LN(10)*F171*H171</f>
        <v>73114.4060376881</v>
      </c>
      <c r="H171" s="15" t="n">
        <v>1845</v>
      </c>
      <c r="J171" s="17" t="n">
        <f aca="false">-G171</f>
        <v>-73114.4060376881</v>
      </c>
      <c r="O171" s="8" t="n">
        <f aca="false">-115997 + 27.036*H171 + 3.124*H171*LN(H171)</f>
        <v>-22770.6024680826</v>
      </c>
      <c r="P171" s="8" t="n">
        <f aca="false">(-0.0562*(H171^2)) + (128.59*H171)-38275</f>
        <v>7667.34500000003</v>
      </c>
      <c r="Q171" s="8" t="n">
        <f aca="false">-998615+342.43*H171</f>
        <v>-366831.65</v>
      </c>
      <c r="R171" s="8" t="n">
        <f aca="false">Q171+P171</f>
        <v>-359164.305</v>
      </c>
      <c r="S171" s="8" t="n">
        <f aca="false">R171/2</f>
        <v>-179582.1525</v>
      </c>
      <c r="U171" s="8" t="n">
        <f aca="false">-226244+42.46*H171</f>
        <v>-147905.3</v>
      </c>
      <c r="V171" s="8" t="n">
        <f aca="false">(-0.0562*(H171^2))+(374.59*H171)-846564</f>
        <v>-346751.655</v>
      </c>
      <c r="W171" s="8" t="n">
        <f aca="false">V171/2</f>
        <v>-173375.8275</v>
      </c>
      <c r="X171" s="8" t="n">
        <f aca="false">W171-U171</f>
        <v>-25470.5275</v>
      </c>
      <c r="Y171" s="8" t="n">
        <v>665188.392112795</v>
      </c>
      <c r="Z171" s="8" t="n">
        <f aca="false">-8E-020*H171^6+2E-015*H171^5-0.00000000001*H171^4+0.00000006*H171^3-0.0001*H171^2+0.1593*H171^1+165.05*H171</f>
        <v>304771.309660389</v>
      </c>
      <c r="AA171" s="8" t="n">
        <f aca="false">(4*H171*(-18+25/2000*H171)*(1-LN(H171/1895))-H171*-9.16-0.25*Z171)</f>
        <v>-20932.3539901206</v>
      </c>
      <c r="AB171" s="8" t="n">
        <f aca="false">(8*H171*(-1+8/2000*H171)*(1-LN(H171/1895))-H171*-9.16-0.25*Z171)</f>
        <v>37394.2049607451</v>
      </c>
      <c r="AC171" s="8" t="n">
        <f aca="false">(8*$H171*(31.15-15.53/2000*$H171)*(1-LN($H171/1895))-$H171*-9.16-0.25*$Z171)</f>
        <v>195663.199542177</v>
      </c>
      <c r="AE171" s="8" t="n">
        <f aca="false">AP171-$AN171</f>
        <v>0.463124596046856</v>
      </c>
      <c r="AF171" s="8" t="n">
        <f aca="false">AQ171-$AN171</f>
        <v>4.54517195084434</v>
      </c>
      <c r="AG171" s="8" t="n">
        <f aca="false">AR171-$AN171</f>
        <v>14.8630277229955</v>
      </c>
      <c r="AI171" s="8" t="n">
        <f aca="false">AT171-$AN171</f>
        <v>-2.65909388074238</v>
      </c>
      <c r="AJ171" s="8" t="n">
        <f aca="false">AU171-$AN171</f>
        <v>1.12638966655463</v>
      </c>
      <c r="AK171" s="8" t="n">
        <f aca="false">AV171-$AN171</f>
        <v>-9.59992809333915</v>
      </c>
      <c r="AL171" s="8" t="n">
        <f aca="false">AW171-$AN171</f>
        <v>0.446900875070815</v>
      </c>
      <c r="AP171" s="8" t="n">
        <f aca="false">1/8.314/$H171*(0.375*68629+0.5*4601)+$AA171/8.314/$H171+LN(1)</f>
        <v>0.463124596046856</v>
      </c>
      <c r="AQ171" s="8" t="n">
        <f aca="false">1/8.314/$H171*(0.4375*68629+0.5*4601)+$AB171/8.314/$H171+LN(1)</f>
        <v>4.54517195084434</v>
      </c>
      <c r="AR171" s="8" t="n">
        <f aca="false">1/8.314/$H171*(0.4375*68629+0.5*4601)+$AC171/8.314/$H171+LN(1)</f>
        <v>14.8630277229955</v>
      </c>
      <c r="AT171" s="8" t="n">
        <f aca="false">1/8.314/$H171*(0.4375*68629+0.5*4601)+$J171/8.314/$H171+LN(1)</f>
        <v>-2.65909388074238</v>
      </c>
      <c r="AU171" s="8" t="n">
        <f aca="false">1/8.314/$H171*(0.4375*68629+0.5*4601)+$B171/8.314/$H171+LN(1)</f>
        <v>1.12638966655463</v>
      </c>
      <c r="AV171" s="8" t="n">
        <f aca="false">1/8.314/$H171*(0.4375*68629+0.5*4601)+$S171/8.314/$H171+LN(1)</f>
        <v>-9.59992809333915</v>
      </c>
      <c r="AW171" s="8" t="n">
        <f aca="false">1/8.314/$H171*(0.4375*68629+0.5*4601)+$X171/8.314/$H171+LN(1)</f>
        <v>0.446900875070815</v>
      </c>
    </row>
    <row r="172" customFormat="false" ht="13.8" hidden="false" customHeight="false" outlineLevel="0" collapsed="false">
      <c r="B172" s="8" t="n">
        <f aca="false">$A$2 + $A$3*H172 +$A$4*H172*LN(H172) + $A$5*H172^2 + $A$6*H172^-1 + $A$7*H172^0.5</f>
        <v>-14787.3031704365</v>
      </c>
      <c r="F172" s="8" t="n">
        <f aca="false">$D$2+$D$3/H172-(($D$4/(8.314*LN(10)))*(1-($D$5/H172)-LN(H172/$D$5)))</f>
        <v>2.06440267407404</v>
      </c>
      <c r="G172" s="8" t="n">
        <f aca="false">8.314*LN(10)*F172*H172</f>
        <v>73112.5363382786</v>
      </c>
      <c r="H172" s="15" t="n">
        <v>1850</v>
      </c>
      <c r="J172" s="17" t="n">
        <f aca="false">-G172</f>
        <v>-73112.5363382786</v>
      </c>
      <c r="O172" s="8" t="n">
        <f aca="false">-115997 + 27.036*H172 + 3.124*H172*LN(H172)</f>
        <v>-22502.3152580925</v>
      </c>
      <c r="P172" s="8" t="n">
        <f aca="false">(-0.0562*(H172^2)) + (128.59*H172)-38275</f>
        <v>7272</v>
      </c>
      <c r="Q172" s="8" t="n">
        <f aca="false">-998615+342.43*H172</f>
        <v>-365119.5</v>
      </c>
      <c r="R172" s="8" t="n">
        <f aca="false">Q172+P172</f>
        <v>-357847.5</v>
      </c>
      <c r="S172" s="8" t="n">
        <f aca="false">R172/2</f>
        <v>-178923.75</v>
      </c>
      <c r="U172" s="8" t="n">
        <f aca="false">-226244+42.46*H172</f>
        <v>-147693</v>
      </c>
      <c r="V172" s="8" t="n">
        <f aca="false">(-0.0562*(H172^2))+(374.59*H172)-846564</f>
        <v>-345917</v>
      </c>
      <c r="W172" s="8" t="n">
        <f aca="false">V172/2</f>
        <v>-172958.5</v>
      </c>
      <c r="X172" s="8" t="n">
        <f aca="false">W172-U172</f>
        <v>-25265.5</v>
      </c>
      <c r="Y172" s="8" t="n">
        <v>667469.208995661</v>
      </c>
      <c r="Z172" s="8" t="n">
        <f aca="false">-8E-020*H172^6+2E-015*H172^5-0.00000000001*H172^4+0.00000006*H172^3-0.0001*H172^2+0.1593*H172^1+165.05*H172</f>
        <v>305597.850252614</v>
      </c>
      <c r="AA172" s="8" t="n">
        <f aca="false">(4*H172*(-18+25/2000*H172)*(1-LN(H172/1895))-H172*-9.16-0.25*Z172)</f>
        <v>-20617.0034742339</v>
      </c>
      <c r="AB172" s="8" t="n">
        <f aca="false">(8*H172*(-1+8/2000*H172)*(1-LN(H172/1895))-H172*-9.16-0.25*Z172)</f>
        <v>37542.962088197</v>
      </c>
      <c r="AC172" s="8" t="n">
        <f aca="false">(8*$H172*(31.15-15.53/2000*$H172)*(1-LN($H172/1895))-$H172*-9.16-0.25*$Z172)</f>
        <v>194931.027853527</v>
      </c>
      <c r="AE172" s="8" t="n">
        <f aca="false">AP172-$AN172</f>
        <v>0.482375642892557</v>
      </c>
      <c r="AF172" s="8" t="n">
        <f aca="false">AQ172-$AN172</f>
        <v>4.54255925129199</v>
      </c>
      <c r="AG172" s="8" t="n">
        <f aca="false">AR172-$AN172</f>
        <v>14.7752547219946</v>
      </c>
      <c r="AI172" s="8" t="n">
        <f aca="false">AT172-$AN172</f>
        <v>-2.65178558070585</v>
      </c>
      <c r="AJ172" s="8" t="n">
        <f aca="false">AU172-$AN172</f>
        <v>1.14027035671277</v>
      </c>
      <c r="AK172" s="8" t="n">
        <f aca="false">AV172-$AN172</f>
        <v>-9.53117584146571</v>
      </c>
      <c r="AL172" s="8" t="n">
        <f aca="false">AW172-$AN172</f>
        <v>0.459023041564538</v>
      </c>
      <c r="AP172" s="8" t="n">
        <f aca="false">1/8.314/$H172*(0.375*68629+0.5*4601)+$AA172/8.314/$H172+LN(1)</f>
        <v>0.482375642892557</v>
      </c>
      <c r="AQ172" s="8" t="n">
        <f aca="false">1/8.314/$H172*(0.4375*68629+0.5*4601)+$AB172/8.314/$H172+LN(1)</f>
        <v>4.54255925129199</v>
      </c>
      <c r="AR172" s="8" t="n">
        <f aca="false">1/8.314/$H172*(0.4375*68629+0.5*4601)+$AC172/8.314/$H172+LN(1)</f>
        <v>14.7752547219946</v>
      </c>
      <c r="AT172" s="8" t="n">
        <f aca="false">1/8.314/$H172*(0.4375*68629+0.5*4601)+$J172/8.314/$H172+LN(1)</f>
        <v>-2.65178558070585</v>
      </c>
      <c r="AU172" s="8" t="n">
        <f aca="false">1/8.314/$H172*(0.4375*68629+0.5*4601)+$B172/8.314/$H172+LN(1)</f>
        <v>1.14027035671277</v>
      </c>
      <c r="AV172" s="8" t="n">
        <f aca="false">1/8.314/$H172*(0.4375*68629+0.5*4601)+$S172/8.314/$H172+LN(1)</f>
        <v>-9.53117584146571</v>
      </c>
      <c r="AW172" s="8" t="n">
        <f aca="false">1/8.314/$H172*(0.4375*68629+0.5*4601)+$X172/8.314/$H172+LN(1)</f>
        <v>0.459023041564538</v>
      </c>
    </row>
    <row r="173" customFormat="false" ht="13.8" hidden="false" customHeight="false" outlineLevel="0" collapsed="false">
      <c r="B173" s="8" t="n">
        <f aca="false">$A$2 + $A$3*H173 +$A$4*H173*LN(H173) + $A$5*H173^2 + $A$6*H173^-1 + $A$7*H173^0.5</f>
        <v>-14527.6364158928</v>
      </c>
      <c r="F173" s="8" t="n">
        <f aca="false">$D$2+$D$3/H173-(($D$4/(8.314*LN(10)))*(1-($D$5/H173)-LN(H173/$D$5)))</f>
        <v>2.05879824884349</v>
      </c>
      <c r="G173" s="8" t="n">
        <f aca="false">8.314*LN(10)*F173*H173</f>
        <v>73111.1159637405</v>
      </c>
      <c r="H173" s="15" t="n">
        <v>1855</v>
      </c>
      <c r="J173" s="17" t="n">
        <f aca="false">-G173</f>
        <v>-73111.1159637405</v>
      </c>
      <c r="O173" s="8" t="n">
        <f aca="false">-115997 + 27.036*H173 + 3.124*H173*LN(H173)</f>
        <v>-22233.9858318348</v>
      </c>
      <c r="P173" s="8" t="n">
        <f aca="false">(-0.0562*(H173^2)) + (128.59*H173)-38275</f>
        <v>6873.845</v>
      </c>
      <c r="Q173" s="8" t="n">
        <f aca="false">-998615+342.43*H173</f>
        <v>-363407.35</v>
      </c>
      <c r="R173" s="8" t="n">
        <f aca="false">Q173+P173</f>
        <v>-356533.505</v>
      </c>
      <c r="S173" s="8" t="n">
        <f aca="false">R173/2</f>
        <v>-178266.7525</v>
      </c>
      <c r="U173" s="8" t="n">
        <f aca="false">-226244+42.46*H173</f>
        <v>-147480.7</v>
      </c>
      <c r="V173" s="8" t="n">
        <f aca="false">(-0.0562*(H173^2))+(374.59*H173)-846564</f>
        <v>-345085.155</v>
      </c>
      <c r="W173" s="8" t="n">
        <f aca="false">V173/2</f>
        <v>-172542.5775</v>
      </c>
      <c r="X173" s="8" t="n">
        <f aca="false">W173-U173</f>
        <v>-25061.8775</v>
      </c>
      <c r="Y173" s="8" t="n">
        <v>669750.025878527</v>
      </c>
      <c r="Z173" s="8" t="n">
        <f aca="false">-8E-020*H173^6+2E-015*H173^5-0.00000000001*H173^4+0.00000006*H173^3-0.0001*H173^2+0.1593*H173^1+165.05*H173</f>
        <v>306424.397856158</v>
      </c>
      <c r="AA173" s="8" t="n">
        <f aca="false">(4*H173*(-18+25/2000*H173)*(1-LN(H173/1895))-H173*-9.16-0.25*Z173)</f>
        <v>-20301.871652499</v>
      </c>
      <c r="AB173" s="8" t="n">
        <f aca="false">(8*H173*(-1+8/2000*H173)*(1-LN(H173/1895))-H173*-9.16-0.25*Z173)</f>
        <v>37691.0640251517</v>
      </c>
      <c r="AC173" s="8" t="n">
        <f aca="false">(8*$H173*(31.15-15.53/2000*$H173)*(1-LN($H173/1895))-$H173*-9.16-0.25*$Z173)</f>
        <v>194196.965191371</v>
      </c>
      <c r="AE173" s="8" t="n">
        <f aca="false">AP173-$AN173</f>
        <v>0.501508730281272</v>
      </c>
      <c r="AF173" s="8" t="n">
        <f aca="false">AQ173-$AN173</f>
        <v>4.53991815352221</v>
      </c>
      <c r="AG173" s="8" t="n">
        <f aca="false">AR173-$AN173</f>
        <v>14.6878322792245</v>
      </c>
      <c r="AI173" s="8" t="n">
        <f aca="false">AT173-$AN173</f>
        <v>-2.64454581294309</v>
      </c>
      <c r="AJ173" s="8" t="n">
        <f aca="false">AU173-$AN173</f>
        <v>1.15403376269218</v>
      </c>
      <c r="AK173" s="8" t="n">
        <f aca="false">AV173-$AN173</f>
        <v>-9.46288532251968</v>
      </c>
      <c r="AL173" s="8" t="n">
        <f aca="false">AW173-$AN173</f>
        <v>0.470988758610003</v>
      </c>
      <c r="AP173" s="8" t="n">
        <f aca="false">1/8.314/$H173*(0.375*68629+0.5*4601)+$AA173/8.314/$H173+LN(1)</f>
        <v>0.501508730281272</v>
      </c>
      <c r="AQ173" s="8" t="n">
        <f aca="false">1/8.314/$H173*(0.4375*68629+0.5*4601)+$AB173/8.314/$H173+LN(1)</f>
        <v>4.53991815352221</v>
      </c>
      <c r="AR173" s="8" t="n">
        <f aca="false">1/8.314/$H173*(0.4375*68629+0.5*4601)+$AC173/8.314/$H173+LN(1)</f>
        <v>14.6878322792245</v>
      </c>
      <c r="AT173" s="8" t="n">
        <f aca="false">1/8.314/$H173*(0.4375*68629+0.5*4601)+$J173/8.314/$H173+LN(1)</f>
        <v>-2.64454581294309</v>
      </c>
      <c r="AU173" s="8" t="n">
        <f aca="false">1/8.314/$H173*(0.4375*68629+0.5*4601)+$B173/8.314/$H173+LN(1)</f>
        <v>1.15403376269218</v>
      </c>
      <c r="AV173" s="8" t="n">
        <f aca="false">1/8.314/$H173*(0.4375*68629+0.5*4601)+$S173/8.314/$H173+LN(1)</f>
        <v>-9.46288532251968</v>
      </c>
      <c r="AW173" s="8" t="n">
        <f aca="false">1/8.314/$H173*(0.4375*68629+0.5*4601)+$X173/8.314/$H173+LN(1)</f>
        <v>0.470988758610003</v>
      </c>
    </row>
    <row r="174" customFormat="false" ht="13.8" hidden="false" customHeight="false" outlineLevel="0" collapsed="false">
      <c r="B174" s="8" t="n">
        <f aca="false">$A$2 + $A$3*H174 +$A$4*H174*LN(H174) + $A$5*H174^2 + $A$6*H174^-1 + $A$7*H174^0.5</f>
        <v>-14268.622148419</v>
      </c>
      <c r="F174" s="8" t="n">
        <f aca="false">$D$2+$D$3/H174-(($D$4/(8.314*LN(10)))*(1-($D$5/H174)-LN(H174/$D$5)))</f>
        <v>2.05323653982698</v>
      </c>
      <c r="G174" s="8" t="n">
        <f aca="false">8.314*LN(10)*F174*H174</f>
        <v>73110.1437029525</v>
      </c>
      <c r="H174" s="15" t="n">
        <v>1860</v>
      </c>
      <c r="J174" s="17" t="n">
        <f aca="false">-G174</f>
        <v>-73110.1437029525</v>
      </c>
      <c r="O174" s="8" t="n">
        <f aca="false">-115997 + 27.036*H174 + 3.124*H174*LN(H174)</f>
        <v>-21965.6143031002</v>
      </c>
      <c r="P174" s="8" t="n">
        <f aca="false">(-0.0562*(H174^2)) + (128.59*H174)-38275</f>
        <v>6472.88</v>
      </c>
      <c r="Q174" s="8" t="n">
        <f aca="false">-998615+342.43*H174</f>
        <v>-361695.2</v>
      </c>
      <c r="R174" s="8" t="n">
        <f aca="false">Q174+P174</f>
        <v>-355222.32</v>
      </c>
      <c r="S174" s="8" t="n">
        <f aca="false">R174/2</f>
        <v>-177611.16</v>
      </c>
      <c r="U174" s="8" t="n">
        <f aca="false">-226244+42.46*H174</f>
        <v>-147268.4</v>
      </c>
      <c r="V174" s="8" t="n">
        <f aca="false">(-0.0562*(H174^2))+(374.59*H174)-846564</f>
        <v>-344256.12</v>
      </c>
      <c r="W174" s="8" t="n">
        <f aca="false">V174/2</f>
        <v>-172128.06</v>
      </c>
      <c r="X174" s="8" t="n">
        <f aca="false">W174-U174</f>
        <v>-24859.6600000001</v>
      </c>
      <c r="Y174" s="8" t="n">
        <v>672030.842761393</v>
      </c>
      <c r="Z174" s="8" t="n">
        <f aca="false">-8E-020*H174^6+2E-015*H174^5-0.00000000001*H174^4+0.00000006*H174^3-0.0001*H174^2+0.1593*H174^1+165.05*H174</f>
        <v>307250.952504296</v>
      </c>
      <c r="AA174" s="8" t="n">
        <f aca="false">(4*H174*(-18+25/2000*H174)*(1-LN(H174/1895))-H174*-9.16-0.25*Z174)</f>
        <v>-19986.9679034635</v>
      </c>
      <c r="AB174" s="8" t="n">
        <f aca="false">(8*H174*(-1+8/2000*H174)*(1-LN(H174/1895))-H174*-9.16-0.25*Z174)</f>
        <v>37838.506153397</v>
      </c>
      <c r="AC174" s="8" t="n">
        <f aca="false">(8*$H174*(31.15-15.53/2000*$H174)*(1-LN($H174/1895))-$H174*-9.16-0.25*$Z174)</f>
        <v>193461.029007707</v>
      </c>
      <c r="AE174" s="8" t="n">
        <f aca="false">AP174-$AN174</f>
        <v>0.520524203024338</v>
      </c>
      <c r="AF174" s="8" t="n">
        <f aca="false">AQ174-$AN174</f>
        <v>4.53724858791086</v>
      </c>
      <c r="AG174" s="8" t="n">
        <f aca="false">AR174-$AN174</f>
        <v>14.6007586961562</v>
      </c>
      <c r="AI174" s="8" t="n">
        <f aca="false">AT174-$AN174</f>
        <v>-2.63737394645594</v>
      </c>
      <c r="AJ174" s="8" t="n">
        <f aca="false">AU174-$AN174</f>
        <v>1.16768097803556</v>
      </c>
      <c r="AK174" s="8" t="n">
        <f aca="false">AV174-$AN174</f>
        <v>-9.39505281284839</v>
      </c>
      <c r="AL174" s="8" t="n">
        <f aca="false">AW174-$AN174</f>
        <v>0.4827992878963</v>
      </c>
      <c r="AP174" s="8" t="n">
        <f aca="false">1/8.314/$H174*(0.375*68629+0.5*4601)+$AA174/8.314/$H174+LN(1)</f>
        <v>0.520524203024338</v>
      </c>
      <c r="AQ174" s="8" t="n">
        <f aca="false">1/8.314/$H174*(0.4375*68629+0.5*4601)+$AB174/8.314/$H174+LN(1)</f>
        <v>4.53724858791086</v>
      </c>
      <c r="AR174" s="8" t="n">
        <f aca="false">1/8.314/$H174*(0.4375*68629+0.5*4601)+$AC174/8.314/$H174+LN(1)</f>
        <v>14.6007586961562</v>
      </c>
      <c r="AT174" s="8" t="n">
        <f aca="false">1/8.314/$H174*(0.4375*68629+0.5*4601)+$J174/8.314/$H174+LN(1)</f>
        <v>-2.63737394645594</v>
      </c>
      <c r="AU174" s="8" t="n">
        <f aca="false">1/8.314/$H174*(0.4375*68629+0.5*4601)+$B174/8.314/$H174+LN(1)</f>
        <v>1.16768097803556</v>
      </c>
      <c r="AV174" s="8" t="n">
        <f aca="false">1/8.314/$H174*(0.4375*68629+0.5*4601)+$S174/8.314/$H174+LN(1)</f>
        <v>-9.39505281284839</v>
      </c>
      <c r="AW174" s="8" t="n">
        <f aca="false">1/8.314/$H174*(0.4375*68629+0.5*4601)+$X174/8.314/$H174+LN(1)</f>
        <v>0.4827992878963</v>
      </c>
    </row>
    <row r="175" customFormat="false" ht="13.8" hidden="false" customHeight="false" outlineLevel="0" collapsed="false">
      <c r="B175" s="8" t="n">
        <f aca="false">$A$2 + $A$3*H175 +$A$4*H175*LN(H175) + $A$5*H175^2 + $A$6*H175^-1 + $A$7*H175^0.5</f>
        <v>-14010.2580976119</v>
      </c>
      <c r="F175" s="8" t="n">
        <f aca="false">$D$2+$D$3/H175-(($D$4/(8.314*LN(10)))*(1-($D$5/H175)-LN(H175/$D$5)))</f>
        <v>2.04771716972273</v>
      </c>
      <c r="G175" s="8" t="n">
        <f aca="false">8.314*LN(10)*F175*H175</f>
        <v>73109.6183513049</v>
      </c>
      <c r="H175" s="15" t="n">
        <v>1865</v>
      </c>
      <c r="J175" s="17" t="n">
        <f aca="false">-G175</f>
        <v>-73109.6183513049</v>
      </c>
      <c r="O175" s="8" t="n">
        <f aca="false">-115997 + 27.036*H175 + 3.124*H175*LN(H175)</f>
        <v>-21697.2007850677</v>
      </c>
      <c r="P175" s="8" t="n">
        <f aca="false">(-0.0562*(H175^2)) + (128.59*H175)-38275</f>
        <v>6069.10500000001</v>
      </c>
      <c r="Q175" s="8" t="n">
        <f aca="false">-998615+342.43*H175</f>
        <v>-359983.05</v>
      </c>
      <c r="R175" s="8" t="n">
        <f aca="false">Q175+P175</f>
        <v>-353913.945</v>
      </c>
      <c r="S175" s="8" t="n">
        <f aca="false">R175/2</f>
        <v>-176956.9725</v>
      </c>
      <c r="U175" s="8" t="n">
        <f aca="false">-226244+42.46*H175</f>
        <v>-147056.1</v>
      </c>
      <c r="V175" s="8" t="n">
        <f aca="false">(-0.0562*(H175^2))+(374.59*H175)-846564</f>
        <v>-343429.895</v>
      </c>
      <c r="W175" s="8" t="n">
        <f aca="false">V175/2</f>
        <v>-171714.9475</v>
      </c>
      <c r="X175" s="8" t="n">
        <f aca="false">W175-U175</f>
        <v>-24658.8475</v>
      </c>
      <c r="Y175" s="8" t="n">
        <v>674311.659644258</v>
      </c>
      <c r="Z175" s="8" t="n">
        <f aca="false">-8E-020*H175^6+2E-015*H175^5-0.00000000001*H175^4+0.00000006*H175^3-0.0001*H175^2+0.1593*H175^1+165.05*H175</f>
        <v>308077.514230365</v>
      </c>
      <c r="AA175" s="8" t="n">
        <f aca="false">(4*H175*(-18+25/2000*H175)*(1-LN(H175/1895))-H175*-9.16-0.25*Z175)</f>
        <v>-19672.3015734273</v>
      </c>
      <c r="AB175" s="8" t="n">
        <f aca="false">(8*H175*(-1+8/2000*H175)*(1-LN(H175/1895))-H175*-9.16-0.25*Z175)</f>
        <v>37985.2838678955</v>
      </c>
      <c r="AC175" s="8" t="n">
        <f aca="false">(8*$H175*(31.15-15.53/2000*$H175)*(1-LN($H175/1895))-$H175*-9.16-0.25*$Z175)</f>
        <v>192723.236683149</v>
      </c>
      <c r="AE175" s="8" t="n">
        <f aca="false">AP175-$AN175</f>
        <v>0.539422404315129</v>
      </c>
      <c r="AF175" s="8" t="n">
        <f aca="false">AQ175-$AN175</f>
        <v>4.5345504864301</v>
      </c>
      <c r="AG175" s="8" t="n">
        <f aca="false">AR175-$AN175</f>
        <v>14.5140322878719</v>
      </c>
      <c r="AI175" s="8" t="n">
        <f aca="false">AT175-$AN175</f>
        <v>-2.63026935743288</v>
      </c>
      <c r="AJ175" s="8" t="n">
        <f aca="false">AU175-$AN175</f>
        <v>1.18121308367669</v>
      </c>
      <c r="AK175" s="8" t="n">
        <f aca="false">AV175-$AN175</f>
        <v>-9.32767462873115</v>
      </c>
      <c r="AL175" s="8" t="n">
        <f aca="false">AW175-$AN175</f>
        <v>0.494455877582372</v>
      </c>
      <c r="AP175" s="8" t="n">
        <f aca="false">1/8.314/$H175*(0.375*68629+0.5*4601)+$AA175/8.314/$H175+LN(1)</f>
        <v>0.539422404315129</v>
      </c>
      <c r="AQ175" s="8" t="n">
        <f aca="false">1/8.314/$H175*(0.4375*68629+0.5*4601)+$AB175/8.314/$H175+LN(1)</f>
        <v>4.5345504864301</v>
      </c>
      <c r="AR175" s="8" t="n">
        <f aca="false">1/8.314/$H175*(0.4375*68629+0.5*4601)+$AC175/8.314/$H175+LN(1)</f>
        <v>14.5140322878719</v>
      </c>
      <c r="AT175" s="8" t="n">
        <f aca="false">1/8.314/$H175*(0.4375*68629+0.5*4601)+$J175/8.314/$H175+LN(1)</f>
        <v>-2.63026935743288</v>
      </c>
      <c r="AU175" s="8" t="n">
        <f aca="false">1/8.314/$H175*(0.4375*68629+0.5*4601)+$B175/8.314/$H175+LN(1)</f>
        <v>1.18121308367669</v>
      </c>
      <c r="AV175" s="8" t="n">
        <f aca="false">1/8.314/$H175*(0.4375*68629+0.5*4601)+$S175/8.314/$H175+LN(1)</f>
        <v>-9.32767462873115</v>
      </c>
      <c r="AW175" s="8" t="n">
        <f aca="false">1/8.314/$H175*(0.4375*68629+0.5*4601)+$X175/8.314/$H175+LN(1)</f>
        <v>0.494455877582372</v>
      </c>
    </row>
    <row r="176" customFormat="false" ht="13.8" hidden="false" customHeight="false" outlineLevel="0" collapsed="false">
      <c r="B176" s="8" t="n">
        <f aca="false">$A$2 + $A$3*H176 +$A$4*H176*LN(H176) + $A$5*H176^2 + $A$6*H176^-1 + $A$7*H176^0.5</f>
        <v>-13752.5420066369</v>
      </c>
      <c r="F176" s="8" t="n">
        <f aca="false">$D$2+$D$3/H176-(($D$4/(8.314*LN(10)))*(1-($D$5/H176)-LN(H176/$D$5)))</f>
        <v>2.04223976544468</v>
      </c>
      <c r="G176" s="8" t="n">
        <f aca="false">8.314*LN(10)*F176*H176</f>
        <v>73109.538710647</v>
      </c>
      <c r="H176" s="15" t="n">
        <v>1870</v>
      </c>
      <c r="J176" s="17" t="n">
        <f aca="false">-G176</f>
        <v>-73109.538710647</v>
      </c>
      <c r="O176" s="8" t="n">
        <f aca="false">-115997 + 27.036*H176 + 3.124*H176*LN(H176)</f>
        <v>-21428.7453903095</v>
      </c>
      <c r="P176" s="8" t="n">
        <f aca="false">(-0.0562*(H176^2)) + (128.59*H176)-38275</f>
        <v>5662.52000000002</v>
      </c>
      <c r="Q176" s="8" t="n">
        <f aca="false">-998615+342.43*H176</f>
        <v>-358270.9</v>
      </c>
      <c r="R176" s="8" t="n">
        <f aca="false">Q176+P176</f>
        <v>-352608.38</v>
      </c>
      <c r="S176" s="8" t="n">
        <f aca="false">R176/2</f>
        <v>-176304.19</v>
      </c>
      <c r="U176" s="8" t="n">
        <f aca="false">-226244+42.46*H176</f>
        <v>-146843.8</v>
      </c>
      <c r="V176" s="8" t="n">
        <f aca="false">(-0.0562*(H176^2))+(374.59*H176)-846564</f>
        <v>-342606.48</v>
      </c>
      <c r="W176" s="8" t="n">
        <f aca="false">V176/2</f>
        <v>-171303.24</v>
      </c>
      <c r="X176" s="8" t="n">
        <f aca="false">W176-U176</f>
        <v>-24459.4400000001</v>
      </c>
      <c r="Y176" s="8" t="n">
        <v>676592.476527124</v>
      </c>
      <c r="Z176" s="8" t="n">
        <f aca="false">-8E-020*H176^6+2E-015*H176^5-0.00000000001*H176^4+0.00000006*H176^3-0.0001*H176^2+0.1593*H176^1+165.05*H176</f>
        <v>308904.083067771</v>
      </c>
      <c r="AA176" s="8" t="n">
        <f aca="false">(4*H176*(-18+25/2000*H176)*(1-LN(H176/1895))-H176*-9.16-0.25*Z176)</f>
        <v>-19357.8819766551</v>
      </c>
      <c r="AB176" s="8" t="n">
        <f aca="false">(8*H176*(-1+8/2000*H176)*(1-LN(H176/1895))-H176*-9.16-0.25*Z176)</f>
        <v>38131.392576709</v>
      </c>
      <c r="AC176" s="8" t="n">
        <f aca="false">(8*$H176*(31.15-15.53/2000*$H176)*(1-LN($H176/1895))-$H176*-9.16-0.25*$Z176)</f>
        <v>191983.605527438</v>
      </c>
      <c r="AE176" s="8" t="n">
        <f aca="false">AP176-$AN176</f>
        <v>0.558203675737011</v>
      </c>
      <c r="AF176" s="8" t="n">
        <f aca="false">AQ176-$AN176</f>
        <v>4.53182378262225</v>
      </c>
      <c r="AG176" s="8" t="n">
        <f aca="false">AR176-$AN176</f>
        <v>14.4276513829156</v>
      </c>
      <c r="AI176" s="8" t="n">
        <f aca="false">AT176-$AN176</f>
        <v>-2.62323142914966</v>
      </c>
      <c r="AJ176" s="8" t="n">
        <f aca="false">AU176-$AN176</f>
        <v>1.19463114811581</v>
      </c>
      <c r="AK176" s="8" t="n">
        <f aca="false">AV176-$AN176</f>
        <v>-9.26074712584533</v>
      </c>
      <c r="AL176" s="8" t="n">
        <f aca="false">AW176-$AN176</f>
        <v>0.505959762477819</v>
      </c>
      <c r="AP176" s="8" t="n">
        <f aca="false">1/8.314/$H176*(0.375*68629+0.5*4601)+$AA176/8.314/$H176+LN(1)</f>
        <v>0.558203675737011</v>
      </c>
      <c r="AQ176" s="8" t="n">
        <f aca="false">1/8.314/$H176*(0.4375*68629+0.5*4601)+$AB176/8.314/$H176+LN(1)</f>
        <v>4.53182378262225</v>
      </c>
      <c r="AR176" s="8" t="n">
        <f aca="false">1/8.314/$H176*(0.4375*68629+0.5*4601)+$AC176/8.314/$H176+LN(1)</f>
        <v>14.4276513829156</v>
      </c>
      <c r="AT176" s="8" t="n">
        <f aca="false">1/8.314/$H176*(0.4375*68629+0.5*4601)+$J176/8.314/$H176+LN(1)</f>
        <v>-2.62323142914966</v>
      </c>
      <c r="AU176" s="8" t="n">
        <f aca="false">1/8.314/$H176*(0.4375*68629+0.5*4601)+$B176/8.314/$H176+LN(1)</f>
        <v>1.19463114811581</v>
      </c>
      <c r="AV176" s="8" t="n">
        <f aca="false">1/8.314/$H176*(0.4375*68629+0.5*4601)+$S176/8.314/$H176+LN(1)</f>
        <v>-9.26074712584533</v>
      </c>
      <c r="AW176" s="8" t="n">
        <f aca="false">1/8.314/$H176*(0.4375*68629+0.5*4601)+$X176/8.314/$H176+LN(1)</f>
        <v>0.505959762477819</v>
      </c>
    </row>
    <row r="177" customFormat="false" ht="13.8" hidden="false" customHeight="false" outlineLevel="0" collapsed="false">
      <c r="B177" s="8" t="n">
        <f aca="false">$A$2 + $A$3*H177 +$A$4*H177*LN(H177) + $A$5*H177^2 + $A$6*H177^-1 + $A$7*H177^0.5</f>
        <v>-13495.4716321223</v>
      </c>
      <c r="F177" s="8" t="n">
        <f aca="false">$D$2+$D$3/H177-(($D$4/(8.314*LN(10)))*(1-($D$5/H177)-LN(H177/$D$5)))</f>
        <v>2.03680395806487</v>
      </c>
      <c r="G177" s="8" t="n">
        <f aca="false">8.314*LN(10)*F177*H177</f>
        <v>73109.9035892354</v>
      </c>
      <c r="H177" s="15" t="n">
        <v>1875</v>
      </c>
      <c r="J177" s="17" t="n">
        <f aca="false">-G177</f>
        <v>-73109.9035892354</v>
      </c>
      <c r="O177" s="8" t="n">
        <f aca="false">-115997 + 27.036*H177 + 3.124*H177*LN(H177)</f>
        <v>-21160.2482307956</v>
      </c>
      <c r="P177" s="8" t="n">
        <f aca="false">(-0.0562*(H177^2)) + (128.59*H177)-38275</f>
        <v>5253.125</v>
      </c>
      <c r="Q177" s="8" t="n">
        <f aca="false">-998615+342.43*H177</f>
        <v>-356558.75</v>
      </c>
      <c r="R177" s="8" t="n">
        <f aca="false">Q177+P177</f>
        <v>-351305.625</v>
      </c>
      <c r="S177" s="8" t="n">
        <f aca="false">R177/2</f>
        <v>-175652.8125</v>
      </c>
      <c r="U177" s="8" t="n">
        <f aca="false">-226244+42.46*H177</f>
        <v>-146631.5</v>
      </c>
      <c r="V177" s="8" t="n">
        <f aca="false">(-0.0562*(H177^2))+(374.59*H177)-846564</f>
        <v>-341785.875</v>
      </c>
      <c r="W177" s="8" t="n">
        <f aca="false">V177/2</f>
        <v>-170892.9375</v>
      </c>
      <c r="X177" s="8" t="n">
        <f aca="false">W177-U177</f>
        <v>-24261.4375</v>
      </c>
      <c r="Y177" s="8" t="n">
        <v>678873.29340999</v>
      </c>
      <c r="Z177" s="8" t="n">
        <f aca="false">-8E-020*H177^6+2E-015*H177^5-0.00000000001*H177^4+0.00000006*H177^3-0.0001*H177^2+0.1593*H177^1+165.05*H177</f>
        <v>309730.659049988</v>
      </c>
      <c r="AA177" s="8" t="n">
        <f aca="false">(4*H177*(-18+25/2000*H177)*(1-LN(H177/1895))-H177*-9.16-0.25*Z177)</f>
        <v>-19043.7183955851</v>
      </c>
      <c r="AB177" s="8" t="n">
        <f aca="false">(8*H177*(-1+8/2000*H177)*(1-LN(H177/1895))-H177*-9.16-0.25*Z177)</f>
        <v>38276.8277009246</v>
      </c>
      <c r="AC177" s="8" t="n">
        <f aca="false">(8*$H177*(31.15-15.53/2000*$H177)*(1-LN($H177/1895))-$H177*-9.16-0.25*$Z177)</f>
        <v>191242.152779957</v>
      </c>
      <c r="AE177" s="8" t="n">
        <f aca="false">AP177-$AN177</f>
        <v>0.576868357271422</v>
      </c>
      <c r="AF177" s="8" t="n">
        <f aca="false">AQ177-$AN177</f>
        <v>4.52906841157403</v>
      </c>
      <c r="AG177" s="8" t="n">
        <f aca="false">AR177-$AN177</f>
        <v>14.3416143231469</v>
      </c>
      <c r="AI177" s="8" t="n">
        <f aca="false">AT177-$AN177</f>
        <v>-2.61625955187141</v>
      </c>
      <c r="AJ177" s="8" t="n">
        <f aca="false">AU177-$AN177</f>
        <v>1.20793622759219</v>
      </c>
      <c r="AK177" s="8" t="n">
        <f aca="false">AV177-$AN177</f>
        <v>-9.19426669874108</v>
      </c>
      <c r="AL177" s="8" t="n">
        <f aca="false">AW177-$AN177</f>
        <v>0.517312164220993</v>
      </c>
      <c r="AP177" s="8" t="n">
        <f aca="false">1/8.314/$H177*(0.375*68629+0.5*4601)+$AA177/8.314/$H177+LN(1)</f>
        <v>0.576868357271422</v>
      </c>
      <c r="AQ177" s="8" t="n">
        <f aca="false">1/8.314/$H177*(0.4375*68629+0.5*4601)+$AB177/8.314/$H177+LN(1)</f>
        <v>4.52906841157403</v>
      </c>
      <c r="AR177" s="8" t="n">
        <f aca="false">1/8.314/$H177*(0.4375*68629+0.5*4601)+$AC177/8.314/$H177+LN(1)</f>
        <v>14.3416143231469</v>
      </c>
      <c r="AT177" s="8" t="n">
        <f aca="false">1/8.314/$H177*(0.4375*68629+0.5*4601)+$J177/8.314/$H177+LN(1)</f>
        <v>-2.61625955187141</v>
      </c>
      <c r="AU177" s="8" t="n">
        <f aca="false">1/8.314/$H177*(0.4375*68629+0.5*4601)+$B177/8.314/$H177+LN(1)</f>
        <v>1.20793622759219</v>
      </c>
      <c r="AV177" s="8" t="n">
        <f aca="false">1/8.314/$H177*(0.4375*68629+0.5*4601)+$S177/8.314/$H177+LN(1)</f>
        <v>-9.19426669874108</v>
      </c>
      <c r="AW177" s="8" t="n">
        <f aca="false">1/8.314/$H177*(0.4375*68629+0.5*4601)+$X177/8.314/$H177+LN(1)</f>
        <v>0.517312164220993</v>
      </c>
    </row>
    <row r="178" customFormat="false" ht="13.8" hidden="false" customHeight="false" outlineLevel="0" collapsed="false">
      <c r="B178" s="8" t="n">
        <f aca="false">$A$2 + $A$3*H178 +$A$4*H178*LN(H178) + $A$5*H178^2 + $A$6*H178^-1 + $A$7*H178^0.5</f>
        <v>-13239.0447440541</v>
      </c>
      <c r="F178" s="8" t="n">
        <f aca="false">$D$2+$D$3/H178-(($D$4/(8.314*LN(10)))*(1-($D$5/H178)-LN(H178/$D$5)))</f>
        <v>2.0314093827567</v>
      </c>
      <c r="G178" s="8" t="n">
        <f aca="false">8.314*LN(10)*F178*H178</f>
        <v>73110.7118016825</v>
      </c>
      <c r="H178" s="15" t="n">
        <v>1880</v>
      </c>
      <c r="J178" s="17" t="n">
        <f aca="false">-G178</f>
        <v>-73110.7118016825</v>
      </c>
      <c r="O178" s="8" t="n">
        <f aca="false">-115997 + 27.036*H178 + 3.124*H178*LN(H178)</f>
        <v>-20891.709417899</v>
      </c>
      <c r="P178" s="8" t="n">
        <f aca="false">(-0.0562*(H178^2)) + (128.59*H178)-38275</f>
        <v>4840.92000000001</v>
      </c>
      <c r="Q178" s="8" t="n">
        <f aca="false">-998615+342.43*H178</f>
        <v>-354846.6</v>
      </c>
      <c r="R178" s="8" t="n">
        <f aca="false">Q178+P178</f>
        <v>-350005.68</v>
      </c>
      <c r="S178" s="8" t="n">
        <f aca="false">R178/2</f>
        <v>-175002.84</v>
      </c>
      <c r="U178" s="8" t="n">
        <f aca="false">-226244+42.46*H178</f>
        <v>-146419.2</v>
      </c>
      <c r="V178" s="8" t="n">
        <f aca="false">(-0.0562*(H178^2))+(374.59*H178)-846564</f>
        <v>-340968.08</v>
      </c>
      <c r="W178" s="8" t="n">
        <f aca="false">V178/2</f>
        <v>-170484.04</v>
      </c>
      <c r="X178" s="8" t="n">
        <f aca="false">W178-U178</f>
        <v>-24064.84</v>
      </c>
      <c r="Y178" s="8" t="n">
        <v>681154.110292856</v>
      </c>
      <c r="Z178" s="8" t="n">
        <f aca="false">-8E-020*H178^6+2E-015*H178^5-0.00000000001*H178^4+0.00000006*H178^3-0.0001*H178^2+0.1593*H178^1+165.05*H178</f>
        <v>310557.242210555</v>
      </c>
      <c r="AA178" s="8" t="n">
        <f aca="false">(4*H178*(-18+25/2000*H178)*(1-LN(H178/1895))-H178*-9.16-0.25*Z178)</f>
        <v>-18729.8200810356</v>
      </c>
      <c r="AB178" s="8" t="n">
        <f aca="false">(8*H178*(-1+8/2000*H178)*(1-LN(H178/1895))-H178*-9.16-0.25*Z178)</f>
        <v>38421.5846745804</v>
      </c>
      <c r="AC178" s="8" t="n">
        <f aca="false">(8*$H178*(31.15-15.53/2000*$H178)*(1-LN($H178/1895))-$H178*-9.16-0.25*$Z178)</f>
        <v>190498.895610227</v>
      </c>
      <c r="AE178" s="8" t="n">
        <f aca="false">AP178-$AN178</f>
        <v>0.595416787305977</v>
      </c>
      <c r="AF178" s="8" t="n">
        <f aca="false">AQ178-$AN178</f>
        <v>4.52628430989131</v>
      </c>
      <c r="AG178" s="8" t="n">
        <f aca="false">AR178-$AN178</f>
        <v>14.2559194635956</v>
      </c>
      <c r="AI178" s="8" t="n">
        <f aca="false">AT178-$AN178</f>
        <v>-2.60935312275645</v>
      </c>
      <c r="AJ178" s="8" t="n">
        <f aca="false">AU178-$AN178</f>
        <v>1.22112936625392</v>
      </c>
      <c r="AK178" s="8" t="n">
        <f aca="false">AV178-$AN178</f>
        <v>-9.1282297803244</v>
      </c>
      <c r="AL178" s="8" t="n">
        <f aca="false">AW178-$AN178</f>
        <v>0.528514291454045</v>
      </c>
      <c r="AP178" s="8" t="n">
        <f aca="false">1/8.314/$H178*(0.375*68629+0.5*4601)+$AA178/8.314/$H178+LN(1)</f>
        <v>0.595416787305977</v>
      </c>
      <c r="AQ178" s="8" t="n">
        <f aca="false">1/8.314/$H178*(0.4375*68629+0.5*4601)+$AB178/8.314/$H178+LN(1)</f>
        <v>4.52628430989131</v>
      </c>
      <c r="AR178" s="8" t="n">
        <f aca="false">1/8.314/$H178*(0.4375*68629+0.5*4601)+$AC178/8.314/$H178+LN(1)</f>
        <v>14.2559194635956</v>
      </c>
      <c r="AT178" s="8" t="n">
        <f aca="false">1/8.314/$H178*(0.4375*68629+0.5*4601)+$J178/8.314/$H178+LN(1)</f>
        <v>-2.60935312275645</v>
      </c>
      <c r="AU178" s="8" t="n">
        <f aca="false">1/8.314/$H178*(0.4375*68629+0.5*4601)+$B178/8.314/$H178+LN(1)</f>
        <v>1.22112936625392</v>
      </c>
      <c r="AV178" s="8" t="n">
        <f aca="false">1/8.314/$H178*(0.4375*68629+0.5*4601)+$S178/8.314/$H178+LN(1)</f>
        <v>-9.1282297803244</v>
      </c>
      <c r="AW178" s="8" t="n">
        <f aca="false">1/8.314/$H178*(0.4375*68629+0.5*4601)+$X178/8.314/$H178+LN(1)</f>
        <v>0.528514291454045</v>
      </c>
    </row>
    <row r="179" customFormat="false" ht="13.8" hidden="false" customHeight="false" outlineLevel="0" collapsed="false">
      <c r="B179" s="8" t="n">
        <f aca="false">$A$2 + $A$3*H179 +$A$4*H179*LN(H179) + $A$5*H179^2 + $A$6*H179^-1 + $A$7*H179^0.5</f>
        <v>-12983.2591256736</v>
      </c>
      <c r="F179" s="8" t="n">
        <f aca="false">$D$2+$D$3/H179-(($D$4/(8.314*LN(10)))*(1-($D$5/H179)-LN(H179/$D$5)))</f>
        <v>2.02605567873915</v>
      </c>
      <c r="G179" s="8" t="n">
        <f aca="false">8.314*LN(10)*F179*H179</f>
        <v>73111.9621689062</v>
      </c>
      <c r="H179" s="15" t="n">
        <v>1885</v>
      </c>
      <c r="J179" s="17" t="n">
        <f aca="false">-G179</f>
        <v>-73111.9621689062</v>
      </c>
      <c r="O179" s="8" t="n">
        <f aca="false">-115997 + 27.036*H179 + 3.124*H179*LN(H179)</f>
        <v>-20623.1290624002</v>
      </c>
      <c r="P179" s="8" t="n">
        <f aca="false">(-0.0562*(H179^2)) + (128.59*H179)-38275</f>
        <v>4425.905</v>
      </c>
      <c r="Q179" s="8" t="n">
        <f aca="false">-998615+342.43*H179</f>
        <v>-353134.45</v>
      </c>
      <c r="R179" s="8" t="n">
        <f aca="false">Q179+P179</f>
        <v>-348708.545</v>
      </c>
      <c r="S179" s="8" t="n">
        <f aca="false">R179/2</f>
        <v>-174354.2725</v>
      </c>
      <c r="U179" s="8" t="n">
        <f aca="false">-226244+42.46*H179</f>
        <v>-146206.9</v>
      </c>
      <c r="V179" s="8" t="n">
        <f aca="false">(-0.0562*(H179^2))+(374.59*H179)-846564</f>
        <v>-340153.095</v>
      </c>
      <c r="W179" s="8" t="n">
        <f aca="false">V179/2</f>
        <v>-170076.5475</v>
      </c>
      <c r="X179" s="8" t="n">
        <f aca="false">W179-U179</f>
        <v>-23869.6475</v>
      </c>
      <c r="Y179" s="8" t="n">
        <v>683434.927175721</v>
      </c>
      <c r="Z179" s="8" t="n">
        <f aca="false">-8E-020*H179^6+2E-015*H179^5-0.00000000001*H179^4+0.00000006*H179^3-0.0001*H179^2+0.1593*H179^1+165.05*H179</f>
        <v>311383.83258308</v>
      </c>
      <c r="AA179" s="8" t="n">
        <f aca="false">(4*H179*(-18+25/2000*H179)*(1-LN(H179/1895))-H179*-9.16-0.25*Z179)</f>
        <v>-18416.1962524106</v>
      </c>
      <c r="AB179" s="8" t="n">
        <f aca="false">(8*H179*(-1+8/2000*H179)*(1-LN(H179/1895))-H179*-9.16-0.25*Z179)</f>
        <v>38565.6589445925</v>
      </c>
      <c r="AC179" s="8" t="n">
        <f aca="false">(8*$H179*(31.15-15.53/2000*$H179)*(1-LN($H179/1895))-$H179*-9.16-0.25*$Z179)</f>
        <v>189753.851118409</v>
      </c>
      <c r="AE179" s="8" t="n">
        <f aca="false">AP179-$AN179</f>
        <v>0.613849302642466</v>
      </c>
      <c r="AF179" s="8" t="n">
        <f aca="false">AQ179-$AN179</f>
        <v>4.52347141567434</v>
      </c>
      <c r="AG179" s="8" t="n">
        <f aca="false">AR179-$AN179</f>
        <v>14.1705651723187</v>
      </c>
      <c r="AI179" s="8" t="n">
        <f aca="false">AT179-$AN179</f>
        <v>-2.60251154576163</v>
      </c>
      <c r="AJ179" s="8" t="n">
        <f aca="false">AU179-$AN179</f>
        <v>1.23421159632478</v>
      </c>
      <c r="AK179" s="8" t="n">
        <f aca="false">AV179-$AN179</f>
        <v>-9.06263284134843</v>
      </c>
      <c r="AL179" s="8" t="n">
        <f aca="false">AW179-$AN179</f>
        <v>0.539567339995368</v>
      </c>
      <c r="AP179" s="8" t="n">
        <f aca="false">1/8.314/$H179*(0.375*68629+0.5*4601)+$AA179/8.314/$H179+LN(1)</f>
        <v>0.613849302642466</v>
      </c>
      <c r="AQ179" s="8" t="n">
        <f aca="false">1/8.314/$H179*(0.4375*68629+0.5*4601)+$AB179/8.314/$H179+LN(1)</f>
        <v>4.52347141567434</v>
      </c>
      <c r="AR179" s="8" t="n">
        <f aca="false">1/8.314/$H179*(0.4375*68629+0.5*4601)+$AC179/8.314/$H179+LN(1)</f>
        <v>14.1705651723187</v>
      </c>
      <c r="AT179" s="8" t="n">
        <f aca="false">1/8.314/$H179*(0.4375*68629+0.5*4601)+$J179/8.314/$H179+LN(1)</f>
        <v>-2.60251154576163</v>
      </c>
      <c r="AU179" s="8" t="n">
        <f aca="false">1/8.314/$H179*(0.4375*68629+0.5*4601)+$B179/8.314/$H179+LN(1)</f>
        <v>1.23421159632478</v>
      </c>
      <c r="AV179" s="8" t="n">
        <f aca="false">1/8.314/$H179*(0.4375*68629+0.5*4601)+$S179/8.314/$H179+LN(1)</f>
        <v>-9.06263284134843</v>
      </c>
      <c r="AW179" s="8" t="n">
        <f aca="false">1/8.314/$H179*(0.4375*68629+0.5*4601)+$X179/8.314/$H179+LN(1)</f>
        <v>0.539567339995368</v>
      </c>
    </row>
    <row r="180" customFormat="false" ht="13.8" hidden="false" customHeight="false" outlineLevel="0" collapsed="false">
      <c r="B180" s="8" t="n">
        <f aca="false">$A$2 + $A$3*H180 +$A$4*H180*LN(H180) + $A$5*H180^2 + $A$6*H180^-1 + $A$7*H180^0.5</f>
        <v>-12728.1125733731</v>
      </c>
      <c r="F180" s="8" t="n">
        <f aca="false">$D$2+$D$3/H180-(($D$4/(8.314*LN(10)))*(1-($D$5/H180)-LN(H180/$D$5)))</f>
        <v>2.02074248922186</v>
      </c>
      <c r="G180" s="8" t="n">
        <f aca="false">8.314*LN(10)*F180*H180</f>
        <v>73113.6535180794</v>
      </c>
      <c r="H180" s="15" t="n">
        <v>1890</v>
      </c>
      <c r="J180" s="17" t="n">
        <f aca="false">-G180</f>
        <v>-73113.6535180794</v>
      </c>
      <c r="O180" s="8" t="n">
        <f aca="false">-115997 + 27.036*H180 + 3.124*H180*LN(H180)</f>
        <v>-20354.5072744921</v>
      </c>
      <c r="P180" s="8" t="n">
        <f aca="false">(-0.0562*(H180^2)) + (128.59*H180)-38275</f>
        <v>4008.08000000002</v>
      </c>
      <c r="Q180" s="8" t="n">
        <f aca="false">-998615+342.43*H180</f>
        <v>-351422.3</v>
      </c>
      <c r="R180" s="8" t="n">
        <f aca="false">Q180+P180</f>
        <v>-347414.22</v>
      </c>
      <c r="S180" s="8" t="n">
        <f aca="false">R180/2</f>
        <v>-173707.11</v>
      </c>
      <c r="U180" s="8" t="n">
        <f aca="false">-226244+42.46*H180</f>
        <v>-145994.6</v>
      </c>
      <c r="V180" s="8" t="n">
        <f aca="false">(-0.0562*(H180^2))+(374.59*H180)-846564</f>
        <v>-339340.92</v>
      </c>
      <c r="W180" s="8" t="n">
        <f aca="false">V180/2</f>
        <v>-169670.46</v>
      </c>
      <c r="X180" s="8" t="n">
        <f aca="false">W180-U180</f>
        <v>-23675.86</v>
      </c>
      <c r="Y180" s="8" t="n">
        <v>685715.744058587</v>
      </c>
      <c r="Z180" s="8" t="n">
        <f aca="false">-8E-020*H180^6+2E-015*H180^5-0.00000000001*H180^4+0.00000006*H180^3-0.0001*H180^2+0.1593*H180^1+165.05*H180</f>
        <v>312210.430201241</v>
      </c>
      <c r="AA180" s="8" t="n">
        <f aca="false">(4*H180*(-18+25/2000*H180)*(1-LN(H180/1895))-H180*-9.16-0.25*Z180)</f>
        <v>-18102.856097903</v>
      </c>
      <c r="AB180" s="8" t="n">
        <f aca="false">(8*H180*(-1+8/2000*H180)*(1-LN(H180/1895))-H180*-9.16-0.25*Z180)</f>
        <v>38709.0459706822</v>
      </c>
      <c r="AC180" s="8" t="n">
        <f aca="false">(8*$H180*(31.15-15.53/2000*$H180)*(1-LN($H180/1895))-$H180*-9.16-0.25*$Z180)</f>
        <v>189007.036335796</v>
      </c>
      <c r="AE180" s="8" t="n">
        <f aca="false">AP180-$AN180</f>
        <v>0.632166238504885</v>
      </c>
      <c r="AF180" s="8" t="n">
        <f aca="false">AQ180-$AN180</f>
        <v>4.52062966849327</v>
      </c>
      <c r="AG180" s="8" t="n">
        <f aca="false">AR180-$AN180</f>
        <v>14.0855498302599</v>
      </c>
      <c r="AI180" s="8" t="n">
        <f aca="false">AT180-$AN180</f>
        <v>-2.59573423154922</v>
      </c>
      <c r="AJ180" s="8" t="n">
        <f aca="false">AU180-$AN180</f>
        <v>1.24718393826865</v>
      </c>
      <c r="AK180" s="8" t="n">
        <f aca="false">AV180-$AN180</f>
        <v>-8.99747238991285</v>
      </c>
      <c r="AL180" s="8" t="n">
        <f aca="false">AW180-$AN180</f>
        <v>0.550472493009178</v>
      </c>
      <c r="AP180" s="8" t="n">
        <f aca="false">1/8.314/$H180*(0.375*68629+0.5*4601)+$AA180/8.314/$H180+LN(1)</f>
        <v>0.632166238504885</v>
      </c>
      <c r="AQ180" s="8" t="n">
        <f aca="false">1/8.314/$H180*(0.4375*68629+0.5*4601)+$AB180/8.314/$H180+LN(1)</f>
        <v>4.52062966849327</v>
      </c>
      <c r="AR180" s="8" t="n">
        <f aca="false">1/8.314/$H180*(0.4375*68629+0.5*4601)+$AC180/8.314/$H180+LN(1)</f>
        <v>14.0855498302599</v>
      </c>
      <c r="AT180" s="8" t="n">
        <f aca="false">1/8.314/$H180*(0.4375*68629+0.5*4601)+$J180/8.314/$H180+LN(1)</f>
        <v>-2.59573423154922</v>
      </c>
      <c r="AU180" s="8" t="n">
        <f aca="false">1/8.314/$H180*(0.4375*68629+0.5*4601)+$B180/8.314/$H180+LN(1)</f>
        <v>1.24718393826865</v>
      </c>
      <c r="AV180" s="8" t="n">
        <f aca="false">1/8.314/$H180*(0.4375*68629+0.5*4601)+$S180/8.314/$H180+LN(1)</f>
        <v>-8.99747238991285</v>
      </c>
      <c r="AW180" s="8" t="n">
        <f aca="false">1/8.314/$H180*(0.4375*68629+0.5*4601)+$X180/8.314/$H180+LN(1)</f>
        <v>0.550472493009178</v>
      </c>
    </row>
    <row r="181" customFormat="false" ht="13.8" hidden="false" customHeight="false" outlineLevel="0" collapsed="false">
      <c r="B181" s="8" t="n">
        <f aca="false">$A$2 + $A$3*H181 +$A$4*H181*LN(H181) + $A$5*H181^2 + $A$6*H181^-1 + $A$7*H181^0.5</f>
        <v>-12473.602896595</v>
      </c>
      <c r="F181" s="8" t="n">
        <f aca="false">$D$2+$D$3/H181-(($D$4/(8.314*LN(10)))*(1-($D$5/H181)-LN(H181/$D$5)))</f>
        <v>2.01546946135113</v>
      </c>
      <c r="G181" s="8" t="n">
        <f aca="false">8.314*LN(10)*F181*H181</f>
        <v>73115.7846825804</v>
      </c>
      <c r="H181" s="15" t="n">
        <v>1895</v>
      </c>
      <c r="J181" s="17" t="n">
        <f aca="false">-G181</f>
        <v>-73115.7846825804</v>
      </c>
      <c r="O181" s="8" t="n">
        <f aca="false">-115997 + 27.036*H181 + 3.124*H181*LN(H181)</f>
        <v>-20085.8441637845</v>
      </c>
      <c r="P181" s="8" t="n">
        <f aca="false">(-0.0562*(H181^2)) + (128.59*H181)-38275</f>
        <v>3587.44500000001</v>
      </c>
      <c r="Q181" s="8" t="n">
        <f aca="false">-998615+342.43*H181</f>
        <v>-349710.15</v>
      </c>
      <c r="R181" s="8" t="n">
        <f aca="false">Q181+P181</f>
        <v>-346122.705</v>
      </c>
      <c r="S181" s="8" t="n">
        <f aca="false">R181/2</f>
        <v>-173061.3525</v>
      </c>
      <c r="U181" s="8" t="n">
        <f aca="false">-226244+42.46*H181</f>
        <v>-145782.3</v>
      </c>
      <c r="V181" s="8" t="n">
        <f aca="false">(-0.0562*(H181^2))+(374.59*H181)-846564</f>
        <v>-338531.555</v>
      </c>
      <c r="W181" s="8" t="n">
        <f aca="false">V181/2</f>
        <v>-169265.7775</v>
      </c>
      <c r="X181" s="8" t="n">
        <f aca="false">W181-U181</f>
        <v>-23483.4775</v>
      </c>
      <c r="Y181" s="8" t="n">
        <v>687996.560941453</v>
      </c>
      <c r="Z181" s="8" t="n">
        <f aca="false">-8E-020*H181^6+2E-015*H181^5-0.00000000001*H181^4+0.00000006*H181^3-0.0001*H181^2+0.1593*H181^1+165.05*H181</f>
        <v>313037.035098783</v>
      </c>
      <c r="AA181" s="8" t="n">
        <f aca="false">(4*H181*(-18+25/2000*H181)*(1-LN(H181/1895))-H181*-9.16-0.25*Z181)</f>
        <v>-17789.8087746957</v>
      </c>
      <c r="AB181" s="8" t="n">
        <f aca="false">(8*H181*(-1+8/2000*H181)*(1-LN(H181/1895))-H181*-9.16-0.25*Z181)</f>
        <v>38851.7412253043</v>
      </c>
      <c r="AC181" s="8" t="n">
        <f aca="false">(8*$H181*(31.15-15.53/2000*$H181)*(1-LN($H181/1895))-$H181*-9.16-0.25*$Z181)</f>
        <v>188258.468225304</v>
      </c>
      <c r="AE181" s="8" t="n">
        <f aca="false">AP181-$AN181</f>
        <v>0.650367928547534</v>
      </c>
      <c r="AF181" s="8" t="n">
        <f aca="false">AQ181-$AN181</f>
        <v>4.51775900936427</v>
      </c>
      <c r="AG181" s="8" t="n">
        <f aca="false">AR181-$AN181</f>
        <v>14.0008718311107</v>
      </c>
      <c r="AI181" s="8" t="n">
        <f aca="false">AT181-$AN181</f>
        <v>-2.58902059739527</v>
      </c>
      <c r="AJ181" s="8" t="n">
        <f aca="false">AU181-$AN181</f>
        <v>1.260047400951</v>
      </c>
      <c r="AK181" s="8" t="n">
        <f aca="false">AV181-$AN181</f>
        <v>-8.93274497097118</v>
      </c>
      <c r="AL181" s="8" t="n">
        <f aca="false">AW181-$AN181</f>
        <v>0.561230921172476</v>
      </c>
      <c r="AP181" s="8" t="n">
        <f aca="false">1/8.314/$H181*(0.375*68629+0.5*4601)+$AA181/8.314/$H181+LN(1)</f>
        <v>0.650367928547534</v>
      </c>
      <c r="AQ181" s="8" t="n">
        <f aca="false">1/8.314/$H181*(0.4375*68629+0.5*4601)+$AB181/8.314/$H181+LN(1)</f>
        <v>4.51775900936427</v>
      </c>
      <c r="AR181" s="8" t="n">
        <f aca="false">1/8.314/$H181*(0.4375*68629+0.5*4601)+$AC181/8.314/$H181+LN(1)</f>
        <v>14.0008718311107</v>
      </c>
      <c r="AT181" s="8" t="n">
        <f aca="false">1/8.314/$H181*(0.4375*68629+0.5*4601)+$J181/8.314/$H181+LN(1)</f>
        <v>-2.58902059739527</v>
      </c>
      <c r="AU181" s="8" t="n">
        <f aca="false">1/8.314/$H181*(0.4375*68629+0.5*4601)+$B181/8.314/$H181+LN(1)</f>
        <v>1.260047400951</v>
      </c>
      <c r="AV181" s="8" t="n">
        <f aca="false">1/8.314/$H181*(0.4375*68629+0.5*4601)+$S181/8.314/$H181+LN(1)</f>
        <v>-8.93274497097118</v>
      </c>
      <c r="AW181" s="8" t="n">
        <f aca="false">1/8.314/$H181*(0.4375*68629+0.5*4601)+$X181/8.314/$H181+LN(1)</f>
        <v>0.561230921172476</v>
      </c>
    </row>
    <row r="182" customFormat="false" ht="13.8" hidden="false" customHeight="false" outlineLevel="0" collapsed="false">
      <c r="B182" s="8" t="n">
        <f aca="false">$A$2 + $A$3*H182 +$A$4*H182*LN(H182) + $A$5*H182^2 + $A$6*H182^-1 + $A$7*H182^0.5</f>
        <v>-12219.7279177309</v>
      </c>
      <c r="F182" s="8" t="n">
        <f aca="false">$D$2+$D$3/H182-(($D$4/(8.314*LN(10)))*(1-($D$5/H182)-LN(H182/$D$5)))</f>
        <v>2.01023624615677</v>
      </c>
      <c r="G182" s="8" t="n">
        <f aca="false">8.314*LN(10)*F182*H182</f>
        <v>73118.354501944</v>
      </c>
      <c r="H182" s="15" t="n">
        <v>1900</v>
      </c>
      <c r="J182" s="17" t="n">
        <f aca="false">-G182</f>
        <v>-73118.354501944</v>
      </c>
      <c r="O182" s="8" t="n">
        <f aca="false">-115997 + 27.036*H182 + 3.124*H182*LN(H182)</f>
        <v>-19817.1398393088</v>
      </c>
      <c r="P182" s="8" t="n">
        <f aca="false">(-0.0562*(H182^2)) + (128.59*H182)-38275</f>
        <v>3164</v>
      </c>
      <c r="Q182" s="8" t="n">
        <f aca="false">-998615+342.43*H182</f>
        <v>-347998</v>
      </c>
      <c r="R182" s="8" t="n">
        <f aca="false">Q182+P182</f>
        <v>-344834</v>
      </c>
      <c r="S182" s="8" t="n">
        <f aca="false">R182/2</f>
        <v>-172417</v>
      </c>
      <c r="U182" s="8" t="n">
        <f aca="false">-226244+42.46*H182</f>
        <v>-145570</v>
      </c>
      <c r="V182" s="8" t="n">
        <f aca="false">(-0.0562*(H182^2))+(374.59*H182)-846564</f>
        <v>-337725</v>
      </c>
      <c r="W182" s="8" t="n">
        <f aca="false">V182/2</f>
        <v>-168862.5</v>
      </c>
      <c r="X182" s="8" t="n">
        <f aca="false">W182-U182</f>
        <v>-23292.5</v>
      </c>
      <c r="Y182" s="8" t="n">
        <v>688166.372942423</v>
      </c>
      <c r="Z182" s="8" t="n">
        <f aca="false">-8E-020*H182^6+2E-015*H182^5-0.00000000001*H182^4+0.00000006*H182^3-0.0001*H182^2+0.1593*H182^1+165.05*H182</f>
        <v>313863.64730952</v>
      </c>
      <c r="AA182" s="8" t="n">
        <f aca="false">(4*H182*(-18+25/2000*H182)*(1-LN(H182/1895))-H182*-9.16-0.25*Z182)</f>
        <v>-17477.0634091608</v>
      </c>
      <c r="AB182" s="8" t="n">
        <f aca="false">(8*H182*(-1+8/2000*H182)*(1-LN(H182/1895))-H182*-9.16-0.25*Z182)</f>
        <v>38993.7401935753</v>
      </c>
      <c r="AC182" s="8" t="n">
        <f aca="false">(8*$H182*(31.15-15.53/2000*$H182)*(1-LN($H182/1895))-$H182*-9.16-0.25*$Z182)</f>
        <v>187508.163681952</v>
      </c>
      <c r="AE182" s="8" t="n">
        <f aca="false">AP182-$AN182</f>
        <v>0.66845470486302</v>
      </c>
      <c r="AF182" s="8" t="n">
        <f aca="false">AQ182-$AN182</f>
        <v>4.51485938072594</v>
      </c>
      <c r="AG182" s="8" t="n">
        <f aca="false">AR182-$AN182</f>
        <v>13.9165295811727</v>
      </c>
      <c r="AI182" s="8" t="n">
        <f aca="false">AT182-$AN182</f>
        <v>-2.5823700670995</v>
      </c>
      <c r="AJ182" s="8" t="n">
        <f aca="false">AU182-$AN182</f>
        <v>1.27280298179793</v>
      </c>
      <c r="AK182" s="8" t="n">
        <f aca="false">AV182-$AN182</f>
        <v>-8.86844716584582</v>
      </c>
      <c r="AL182" s="8" t="n">
        <f aca="false">AW182-$AN182</f>
        <v>0.571843782839345</v>
      </c>
      <c r="AP182" s="8" t="n">
        <f aca="false">1/8.314/$H182*(0.375*68629+0.5*4601)+$AA182/8.314/$H182+LN(1)</f>
        <v>0.66845470486302</v>
      </c>
      <c r="AQ182" s="8" t="n">
        <f aca="false">1/8.314/$H182*(0.4375*68629+0.5*4601)+$AB182/8.314/$H182+LN(1)</f>
        <v>4.51485938072594</v>
      </c>
      <c r="AR182" s="8" t="n">
        <f aca="false">1/8.314/$H182*(0.4375*68629+0.5*4601)+$AC182/8.314/$H182+LN(1)</f>
        <v>13.9165295811727</v>
      </c>
      <c r="AT182" s="8" t="n">
        <f aca="false">1/8.314/$H182*(0.4375*68629+0.5*4601)+$J182/8.314/$H182+LN(1)</f>
        <v>-2.5823700670995</v>
      </c>
      <c r="AU182" s="8" t="n">
        <f aca="false">1/8.314/$H182*(0.4375*68629+0.5*4601)+$B182/8.314/$H182+LN(1)</f>
        <v>1.27280298179793</v>
      </c>
      <c r="AV182" s="8" t="n">
        <f aca="false">1/8.314/$H182*(0.4375*68629+0.5*4601)+$S182/8.314/$H182+LN(1)</f>
        <v>-8.86844716584582</v>
      </c>
      <c r="AW182" s="8" t="n">
        <f aca="false">1/8.314/$H182*(0.4375*68629+0.5*4601)+$X182/8.314/$H182+LN(1)</f>
        <v>0.571843782839345</v>
      </c>
    </row>
    <row r="183" customFormat="false" ht="13.8" hidden="false" customHeight="false" outlineLevel="0" collapsed="false">
      <c r="B183" s="8" t="n">
        <f aca="false">$A$2 + $A$3*H183 +$A$4*H183*LN(H183) + $A$5*H183^2 + $A$6*H183^-1 + $A$7*H183^0.5</f>
        <v>-11966.485472021</v>
      </c>
      <c r="F183" s="8" t="n">
        <f aca="false">$D$2+$D$3/H183-(($D$4/(8.314*LN(10)))*(1-($D$5/H183)-LN(H183/$D$5)))</f>
        <v>2.00504249849978</v>
      </c>
      <c r="G183" s="8" t="n">
        <f aca="false">8.314*LN(10)*F183*H183</f>
        <v>73121.3618218125</v>
      </c>
      <c r="H183" s="15" t="n">
        <v>1905</v>
      </c>
      <c r="J183" s="17" t="n">
        <f aca="false">-G183</f>
        <v>-73121.3618218125</v>
      </c>
      <c r="O183" s="8" t="n">
        <f aca="false">-115997 + 27.036*H183 + 3.124*H183*LN(H183)</f>
        <v>-19548.3944095224</v>
      </c>
      <c r="P183" s="8" t="n">
        <f aca="false">(-0.0562*(H183^2)) + (128.59*H183)-38275</f>
        <v>2737.74500000002</v>
      </c>
      <c r="Q183" s="8" t="n">
        <f aca="false">-998615+342.43*H183</f>
        <v>-346285.85</v>
      </c>
      <c r="R183" s="8" t="n">
        <f aca="false">Q183+P183</f>
        <v>-343548.105</v>
      </c>
      <c r="S183" s="8" t="n">
        <f aca="false">R183/2</f>
        <v>-171774.0525</v>
      </c>
      <c r="U183" s="8" t="n">
        <f aca="false">-226244+42.46*H183</f>
        <v>-145357.7</v>
      </c>
      <c r="V183" s="8" t="n">
        <f aca="false">(-0.0562*(H183^2))+(374.59*H183)-846564</f>
        <v>-336921.255</v>
      </c>
      <c r="W183" s="8" t="n">
        <f aca="false">V183/2</f>
        <v>-168460.6275</v>
      </c>
      <c r="X183" s="8" t="n">
        <f aca="false">W183-U183</f>
        <v>-23102.9275</v>
      </c>
      <c r="Y183" s="8" t="n">
        <v>690363.462583402</v>
      </c>
      <c r="Z183" s="8" t="n">
        <f aca="false">-8E-020*H183^6+2E-015*H183^5-0.00000000001*H183^4+0.00000006*H183^3-0.0001*H183^2+0.1593*H183^1+165.05*H183</f>
        <v>314690.266867337</v>
      </c>
      <c r="AA183" s="8" t="n">
        <f aca="false">(4*H183*(-18+25/2000*H183)*(1-LN(H183/1895))-H183*-9.16-0.25*Z183)</f>
        <v>-17164.6290970577</v>
      </c>
      <c r="AB183" s="8" t="n">
        <f aca="false">(8*H183*(-1+8/2000*H183)*(1-LN(H183/1895))-H183*-9.16-0.25*Z183)</f>
        <v>39135.0383732029</v>
      </c>
      <c r="AC183" s="8" t="n">
        <f aca="false">(8*$H183*(31.15-15.53/2000*$H183)*(1-LN($H183/1895))-$H183*-9.16-0.25*$Z183)</f>
        <v>186756.139533343</v>
      </c>
      <c r="AE183" s="8" t="n">
        <f aca="false">AP183-$AN183</f>
        <v>0.686426897990252</v>
      </c>
      <c r="AF183" s="8" t="n">
        <f aca="false">AQ183-$AN183</f>
        <v>4.51193072641618</v>
      </c>
      <c r="AG183" s="8" t="n">
        <f aca="false">AR183-$AN183</f>
        <v>13.8325214992226</v>
      </c>
      <c r="AI183" s="8" t="n">
        <f aca="false">AT183-$AN183</f>
        <v>-2.57578207089661</v>
      </c>
      <c r="AJ183" s="8" t="n">
        <f aca="false">AU183-$AN183</f>
        <v>1.28545166695262</v>
      </c>
      <c r="AK183" s="8" t="n">
        <f aca="false">AV183-$AN183</f>
        <v>-8.80457559175081</v>
      </c>
      <c r="AL183" s="8" t="n">
        <f aca="false">AW183-$AN183</f>
        <v>0.582312224202669</v>
      </c>
      <c r="AP183" s="8" t="n">
        <f aca="false">1/8.314/$H183*(0.375*68629+0.5*4601)+$AA183/8.314/$H183+LN(1)</f>
        <v>0.686426897990252</v>
      </c>
      <c r="AQ183" s="8" t="n">
        <f aca="false">1/8.314/$H183*(0.4375*68629+0.5*4601)+$AB183/8.314/$H183+LN(1)</f>
        <v>4.51193072641618</v>
      </c>
      <c r="AR183" s="8" t="n">
        <f aca="false">1/8.314/$H183*(0.4375*68629+0.5*4601)+$AC183/8.314/$H183+LN(1)</f>
        <v>13.8325214992226</v>
      </c>
      <c r="AT183" s="8" t="n">
        <f aca="false">1/8.314/$H183*(0.4375*68629+0.5*4601)+$J183/8.314/$H183+LN(1)</f>
        <v>-2.57578207089661</v>
      </c>
      <c r="AU183" s="8" t="n">
        <f aca="false">1/8.314/$H183*(0.4375*68629+0.5*4601)+$B183/8.314/$H183+LN(1)</f>
        <v>1.28545166695262</v>
      </c>
      <c r="AV183" s="8" t="n">
        <f aca="false">1/8.314/$H183*(0.4375*68629+0.5*4601)+$S183/8.314/$H183+LN(1)</f>
        <v>-8.80457559175081</v>
      </c>
      <c r="AW183" s="8" t="n">
        <f aca="false">1/8.314/$H183*(0.4375*68629+0.5*4601)+$X183/8.314/$H183+LN(1)</f>
        <v>0.582312224202669</v>
      </c>
    </row>
    <row r="184" customFormat="false" ht="13.8" hidden="false" customHeight="false" outlineLevel="0" collapsed="false">
      <c r="B184" s="8" t="n">
        <f aca="false">$A$2 + $A$3*H184 +$A$4*H184*LN(H184) + $A$5*H184^2 + $A$6*H184^-1 + $A$7*H184^0.5</f>
        <v>-11713.8734074557</v>
      </c>
      <c r="F184" s="8" t="n">
        <f aca="false">$D$2+$D$3/H184-(($D$4/(8.314*LN(10)))*(1-($D$5/H184)-LN(H184/$D$5)))</f>
        <v>1.99988787702092</v>
      </c>
      <c r="G184" s="8" t="n">
        <f aca="false">8.314*LN(10)*F184*H184</f>
        <v>73124.805493888</v>
      </c>
      <c r="H184" s="15" t="n">
        <v>1910</v>
      </c>
      <c r="J184" s="17" t="n">
        <f aca="false">-G184</f>
        <v>-73124.805493888</v>
      </c>
      <c r="O184" s="8" t="n">
        <f aca="false">-115997 + 27.036*H184 + 3.124*H184*LN(H184)</f>
        <v>-19279.6079823137</v>
      </c>
      <c r="P184" s="8" t="n">
        <f aca="false">(-0.0562*(H184^2)) + (128.59*H184)-38275</f>
        <v>2308.67999999999</v>
      </c>
      <c r="Q184" s="8" t="n">
        <f aca="false">-998615+342.43*H184</f>
        <v>-344573.7</v>
      </c>
      <c r="R184" s="8" t="n">
        <f aca="false">Q184+P184</f>
        <v>-342265.02</v>
      </c>
      <c r="S184" s="8" t="n">
        <f aca="false">R184/2</f>
        <v>-171132.51</v>
      </c>
      <c r="U184" s="8" t="n">
        <f aca="false">-226244+42.46*H184</f>
        <v>-145145.4</v>
      </c>
      <c r="V184" s="8" t="n">
        <f aca="false">(-0.0562*(H184^2))+(374.59*H184)-846564</f>
        <v>-336120.32</v>
      </c>
      <c r="W184" s="8" t="n">
        <f aca="false">V184/2</f>
        <v>-168060.16</v>
      </c>
      <c r="X184" s="8" t="n">
        <f aca="false">W184-U184</f>
        <v>-22914.76</v>
      </c>
      <c r="Y184" s="8" t="n">
        <v>692560.55222438</v>
      </c>
      <c r="Z184" s="8" t="n">
        <f aca="false">-8E-020*H184^6+2E-015*H184^5-0.00000000001*H184^4+0.00000006*H184^3-0.0001*H184^2+0.1593*H184^1+165.05*H184</f>
        <v>315516.893806188</v>
      </c>
      <c r="AA184" s="8" t="n">
        <f aca="false">(4*H184*(-18+25/2000*H184)*(1-LN(H184/1895))-H184*-9.16-0.25*Z184)</f>
        <v>-16852.5149037284</v>
      </c>
      <c r="AB184" s="8" t="n">
        <f aca="false">(8*H184*(-1+8/2000*H184)*(1-LN(H184/1895))-H184*-9.16-0.25*Z184)</f>
        <v>39275.6312744156</v>
      </c>
      <c r="AC184" s="8" t="n">
        <f aca="false">(8*$H184*(31.15-15.53/2000*$H184)*(1-LN($H184/1895))-$H184*-9.16-0.25*$Z184)</f>
        <v>186002.412540136</v>
      </c>
      <c r="AE184" s="8" t="n">
        <f aca="false">AP184-$AN184</f>
        <v>0.704284836922492</v>
      </c>
      <c r="AF184" s="8" t="n">
        <f aca="false">AQ184-$AN184</f>
        <v>4.50897299164946</v>
      </c>
      <c r="AG184" s="8" t="n">
        <f aca="false">AR184-$AN184</f>
        <v>13.7488460163791</v>
      </c>
      <c r="AI184" s="8" t="n">
        <f aca="false">AT184-$AN184</f>
        <v>-2.569256045369</v>
      </c>
      <c r="AJ184" s="8" t="n">
        <f aca="false">AU184-$AN184</f>
        <v>1.29799443142925</v>
      </c>
      <c r="AK184" s="8" t="n">
        <f aca="false">AV184-$AN184</f>
        <v>-8.74112690132206</v>
      </c>
      <c r="AL184" s="8" t="n">
        <f aca="false">AW184-$AN184</f>
        <v>0.592637379453317</v>
      </c>
      <c r="AP184" s="8" t="n">
        <f aca="false">1/8.314/$H184*(0.375*68629+0.5*4601)+$AA184/8.314/$H184+LN(1)</f>
        <v>0.704284836922492</v>
      </c>
      <c r="AQ184" s="8" t="n">
        <f aca="false">1/8.314/$H184*(0.4375*68629+0.5*4601)+$AB184/8.314/$H184+LN(1)</f>
        <v>4.50897299164946</v>
      </c>
      <c r="AR184" s="8" t="n">
        <f aca="false">1/8.314/$H184*(0.4375*68629+0.5*4601)+$AC184/8.314/$H184+LN(1)</f>
        <v>13.7488460163791</v>
      </c>
      <c r="AT184" s="8" t="n">
        <f aca="false">1/8.314/$H184*(0.4375*68629+0.5*4601)+$J184/8.314/$H184+LN(1)</f>
        <v>-2.569256045369</v>
      </c>
      <c r="AU184" s="8" t="n">
        <f aca="false">1/8.314/$H184*(0.4375*68629+0.5*4601)+$B184/8.314/$H184+LN(1)</f>
        <v>1.29799443142925</v>
      </c>
      <c r="AV184" s="8" t="n">
        <f aca="false">1/8.314/$H184*(0.4375*68629+0.5*4601)+$S184/8.314/$H184+LN(1)</f>
        <v>-8.74112690132206</v>
      </c>
      <c r="AW184" s="8" t="n">
        <f aca="false">1/8.314/$H184*(0.4375*68629+0.5*4601)+$X184/8.314/$H184+LN(1)</f>
        <v>0.592637379453317</v>
      </c>
    </row>
    <row r="185" customFormat="false" ht="13.8" hidden="false" customHeight="false" outlineLevel="0" collapsed="false">
      <c r="B185" s="8" t="n">
        <f aca="false">$A$2 + $A$3*H185 +$A$4*H185*LN(H185) + $A$5*H185^2 + $A$6*H185^-1 + $A$7*H185^0.5</f>
        <v>-11461.8895846769</v>
      </c>
      <c r="F185" s="8" t="n">
        <f aca="false">$D$2+$D$3/H185-(($D$4/(8.314*LN(10)))*(1-($D$5/H185)-LN(H185/$D$5)))</f>
        <v>1.99477204409005</v>
      </c>
      <c r="G185" s="8" t="n">
        <f aca="false">8.314*LN(10)*F185*H185</f>
        <v>73128.6843758847</v>
      </c>
      <c r="H185" s="15" t="n">
        <v>1915</v>
      </c>
      <c r="J185" s="17" t="n">
        <f aca="false">-G185</f>
        <v>-73128.6843758847</v>
      </c>
      <c r="O185" s="8" t="n">
        <f aca="false">-115997 + 27.036*H185 + 3.124*H185*LN(H185)</f>
        <v>-19010.7806650058</v>
      </c>
      <c r="P185" s="8" t="n">
        <f aca="false">(-0.0562*(H185^2)) + (128.59*H185)-38275</f>
        <v>1876.80499999999</v>
      </c>
      <c r="Q185" s="8" t="n">
        <f aca="false">-998615+342.43*H185</f>
        <v>-342861.55</v>
      </c>
      <c r="R185" s="8" t="n">
        <f aca="false">Q185+P185</f>
        <v>-340984.745</v>
      </c>
      <c r="S185" s="8" t="n">
        <f aca="false">R185/2</f>
        <v>-170492.3725</v>
      </c>
      <c r="U185" s="8" t="n">
        <f aca="false">-226244+42.46*H185</f>
        <v>-144933.1</v>
      </c>
      <c r="V185" s="8" t="n">
        <f aca="false">(-0.0562*(H185^2))+(374.59*H185)-846564</f>
        <v>-335322.195</v>
      </c>
      <c r="W185" s="8" t="n">
        <f aca="false">V185/2</f>
        <v>-167661.0975</v>
      </c>
      <c r="X185" s="8" t="n">
        <f aca="false">W185-U185</f>
        <v>-22727.9975000001</v>
      </c>
      <c r="Y185" s="8" t="n">
        <v>694757.641865359</v>
      </c>
      <c r="Z185" s="8" t="n">
        <f aca="false">-8E-020*H185^6+2E-015*H185^5-0.00000000001*H185^4+0.00000006*H185^3-0.0001*H185^2+0.1593*H185^1+165.05*H185</f>
        <v>316343.528160099</v>
      </c>
      <c r="AA185" s="8" t="n">
        <f aca="false">(4*H185*(-18+25/2000*H185)*(1-LN(H185/1895))-H185*-9.16-0.25*Z185)</f>
        <v>-16540.7298642919</v>
      </c>
      <c r="AB185" s="8" t="n">
        <f aca="false">(8*H185*(-1+8/2000*H185)*(1-LN(H185/1895))-H185*-9.16-0.25*Z185)</f>
        <v>39415.5144198931</v>
      </c>
      <c r="AC185" s="8" t="n">
        <f aca="false">(8*$H185*(31.15-15.53/2000*$H185)*(1-LN($H185/1895))-$H185*-9.16-0.25*$Z185)</f>
        <v>185246.999396518</v>
      </c>
      <c r="AE185" s="8" t="n">
        <f aca="false">AP185-$AN185</f>
        <v>0.722028849115312</v>
      </c>
      <c r="AF185" s="8" t="n">
        <f aca="false">AQ185-$AN185</f>
        <v>4.50598612299447</v>
      </c>
      <c r="AG185" s="8" t="n">
        <f aca="false">AR185-$AN185</f>
        <v>13.6655015759707</v>
      </c>
      <c r="AI185" s="8" t="n">
        <f aca="false">AT185-$AN185</f>
        <v>-2.56279143336099</v>
      </c>
      <c r="AJ185" s="8" t="n">
        <f aca="false">AU185-$AN185</f>
        <v>1.31043223926443</v>
      </c>
      <c r="AK185" s="8" t="n">
        <f aca="false">AV185-$AN185</f>
        <v>-8.67809778215486</v>
      </c>
      <c r="AL185" s="8" t="n">
        <f aca="false">AW185-$AN185</f>
        <v>0.602820370936808</v>
      </c>
      <c r="AP185" s="8" t="n">
        <f aca="false">1/8.314/$H185*(0.375*68629+0.5*4601)+$AA185/8.314/$H185+LN(1)</f>
        <v>0.722028849115312</v>
      </c>
      <c r="AQ185" s="8" t="n">
        <f aca="false">1/8.314/$H185*(0.4375*68629+0.5*4601)+$AB185/8.314/$H185+LN(1)</f>
        <v>4.50598612299447</v>
      </c>
      <c r="AR185" s="8" t="n">
        <f aca="false">1/8.314/$H185*(0.4375*68629+0.5*4601)+$AC185/8.314/$H185+LN(1)</f>
        <v>13.6655015759707</v>
      </c>
      <c r="AT185" s="8" t="n">
        <f aca="false">1/8.314/$H185*(0.4375*68629+0.5*4601)+$J185/8.314/$H185+LN(1)</f>
        <v>-2.56279143336099</v>
      </c>
      <c r="AU185" s="8" t="n">
        <f aca="false">1/8.314/$H185*(0.4375*68629+0.5*4601)+$B185/8.314/$H185+LN(1)</f>
        <v>1.31043223926443</v>
      </c>
      <c r="AV185" s="8" t="n">
        <f aca="false">1/8.314/$H185*(0.4375*68629+0.5*4601)+$S185/8.314/$H185+LN(1)</f>
        <v>-8.67809778215486</v>
      </c>
      <c r="AW185" s="8" t="n">
        <f aca="false">1/8.314/$H185*(0.4375*68629+0.5*4601)+$X185/8.314/$H185+LN(1)</f>
        <v>0.602820370936808</v>
      </c>
    </row>
    <row r="186" customFormat="false" ht="13.8" hidden="false" customHeight="false" outlineLevel="0" collapsed="false">
      <c r="B186" s="8" t="n">
        <f aca="false">$A$2 + $A$3*H186 +$A$4*H186*LN(H186) + $A$5*H186^2 + $A$6*H186^-1 + $A$7*H186^0.5</f>
        <v>-11210.5318768811</v>
      </c>
      <c r="F186" s="8" t="n">
        <f aca="false">$D$2+$D$3/H186-(($D$4/(8.314*LN(10)))*(1-($D$5/H186)-LN(H186/$D$5)))</f>
        <v>1.98969466575629</v>
      </c>
      <c r="G186" s="8" t="n">
        <f aca="false">8.314*LN(10)*F186*H186</f>
        <v>73132.9973314817</v>
      </c>
      <c r="H186" s="15" t="n">
        <v>1920</v>
      </c>
      <c r="J186" s="17" t="n">
        <f aca="false">-G186</f>
        <v>-73132.9973314817</v>
      </c>
      <c r="O186" s="8" t="n">
        <f aca="false">-115997 + 27.036*H186 + 3.124*H186*LN(H186)</f>
        <v>-18741.9125643619</v>
      </c>
      <c r="P186" s="8" t="n">
        <f aca="false">(-0.0562*(H186^2)) + (128.59*H186)-38275</f>
        <v>1442.12000000002</v>
      </c>
      <c r="Q186" s="8" t="n">
        <f aca="false">-998615+342.43*H186</f>
        <v>-341149.4</v>
      </c>
      <c r="R186" s="8" t="n">
        <f aca="false">Q186+P186</f>
        <v>-339707.28</v>
      </c>
      <c r="S186" s="8" t="n">
        <f aca="false">R186/2</f>
        <v>-169853.64</v>
      </c>
      <c r="U186" s="8" t="n">
        <f aca="false">-226244+42.46*H186</f>
        <v>-144720.8</v>
      </c>
      <c r="V186" s="8" t="n">
        <f aca="false">(-0.0562*(H186^2))+(374.59*H186)-846564</f>
        <v>-334526.88</v>
      </c>
      <c r="W186" s="8" t="n">
        <f aca="false">V186/2</f>
        <v>-167263.44</v>
      </c>
      <c r="X186" s="8" t="n">
        <f aca="false">W186-U186</f>
        <v>-22542.64</v>
      </c>
      <c r="Y186" s="8" t="n">
        <v>696954.731506337</v>
      </c>
      <c r="Z186" s="8" t="n">
        <f aca="false">-8E-020*H186^6+2E-015*H186^5-0.00000000001*H186^4+0.00000006*H186^3-0.0001*H186^2+0.1593*H186^1+165.05*H186</f>
        <v>317170.169963163</v>
      </c>
      <c r="AA186" s="8" t="n">
        <f aca="false">(4*H186*(-18+25/2000*H186)*(1-LN(H186/1895))-H186*-9.16-0.25*Z186)</f>
        <v>-16229.282983835</v>
      </c>
      <c r="AB186" s="8" t="n">
        <f aca="false">(8*H186*(-1+8/2000*H186)*(1-LN(H186/1895))-H186*-9.16-0.25*Z186)</f>
        <v>39554.6833446973</v>
      </c>
      <c r="AC186" s="8" t="n">
        <f aca="false">(8*$H186*(31.15-15.53/2000*$H186)*(1-LN($H186/1895))-$H186*-9.16-0.25*$Z186)</f>
        <v>184489.916730666</v>
      </c>
      <c r="AE186" s="8" t="n">
        <f aca="false">AP186-$AN186</f>
        <v>0.73965926049466</v>
      </c>
      <c r="AF186" s="8" t="n">
        <f aca="false">AQ186-$AN186</f>
        <v>4.50297006835216</v>
      </c>
      <c r="AG186" s="8" t="n">
        <f aca="false">AR186-$AN186</f>
        <v>13.5824866334061</v>
      </c>
      <c r="AI186" s="8" t="n">
        <f aca="false">AT186-$AN186</f>
        <v>-2.55638768389424</v>
      </c>
      <c r="AJ186" s="8" t="n">
        <f aca="false">AU186-$AN186</f>
        <v>1.32276604366624</v>
      </c>
      <c r="AK186" s="8" t="n">
        <f aca="false">AV186-$AN186</f>
        <v>-8.61548495634873</v>
      </c>
      <c r="AL186" s="8" t="n">
        <f aca="false">AW186-$AN186</f>
        <v>0.612862309307593</v>
      </c>
      <c r="AP186" s="8" t="n">
        <f aca="false">1/8.314/$H186*(0.375*68629+0.5*4601)+$AA186/8.314/$H186+LN(1)</f>
        <v>0.73965926049466</v>
      </c>
      <c r="AQ186" s="8" t="n">
        <f aca="false">1/8.314/$H186*(0.4375*68629+0.5*4601)+$AB186/8.314/$H186+LN(1)</f>
        <v>4.50297006835216</v>
      </c>
      <c r="AR186" s="8" t="n">
        <f aca="false">1/8.314/$H186*(0.4375*68629+0.5*4601)+$AC186/8.314/$H186+LN(1)</f>
        <v>13.5824866334061</v>
      </c>
      <c r="AT186" s="8" t="n">
        <f aca="false">1/8.314/$H186*(0.4375*68629+0.5*4601)+$J186/8.314/$H186+LN(1)</f>
        <v>-2.55638768389424</v>
      </c>
      <c r="AU186" s="8" t="n">
        <f aca="false">1/8.314/$H186*(0.4375*68629+0.5*4601)+$B186/8.314/$H186+LN(1)</f>
        <v>1.32276604366624</v>
      </c>
      <c r="AV186" s="8" t="n">
        <f aca="false">1/8.314/$H186*(0.4375*68629+0.5*4601)+$S186/8.314/$H186+LN(1)</f>
        <v>-8.61548495634873</v>
      </c>
      <c r="AW186" s="8" t="n">
        <f aca="false">1/8.314/$H186*(0.4375*68629+0.5*4601)+$X186/8.314/$H186+LN(1)</f>
        <v>0.612862309307593</v>
      </c>
    </row>
    <row r="187" customFormat="false" ht="13.8" hidden="false" customHeight="false" outlineLevel="0" collapsed="false">
      <c r="B187" s="8" t="n">
        <f aca="false">$A$2 + $A$3*H187 +$A$4*H187*LN(H187) + $A$5*H187^2 + $A$6*H187^-1 + $A$7*H187^0.5</f>
        <v>-10959.798169723</v>
      </c>
      <c r="F187" s="8" t="n">
        <f aca="false">$D$2+$D$3/H187-(($D$4/(8.314*LN(10)))*(1-($D$5/H187)-LN(H187/$D$5)))</f>
        <v>1.98465541169899</v>
      </c>
      <c r="G187" s="8" t="n">
        <f aca="false">8.314*LN(10)*F187*H187</f>
        <v>73137.7432302763</v>
      </c>
      <c r="H187" s="15" t="n">
        <v>1925</v>
      </c>
      <c r="J187" s="17" t="n">
        <f aca="false">-G187</f>
        <v>-73137.7432302763</v>
      </c>
      <c r="O187" s="8" t="n">
        <f aca="false">-115997 + 27.036*H187 + 3.124*H187*LN(H187)</f>
        <v>-18473.0037865886</v>
      </c>
      <c r="P187" s="8" t="n">
        <f aca="false">(-0.0562*(H187^2)) + (128.59*H187)-38275</f>
        <v>1004.625</v>
      </c>
      <c r="Q187" s="8" t="n">
        <f aca="false">-998615+342.43*H187</f>
        <v>-339437.25</v>
      </c>
      <c r="R187" s="8" t="n">
        <f aca="false">Q187+P187</f>
        <v>-338432.625</v>
      </c>
      <c r="S187" s="8" t="n">
        <f aca="false">R187/2</f>
        <v>-169216.3125</v>
      </c>
      <c r="U187" s="8" t="n">
        <f aca="false">-226244+42.46*H187</f>
        <v>-144508.5</v>
      </c>
      <c r="V187" s="8" t="n">
        <f aca="false">(-0.0562*(H187^2))+(374.59*H187)-846564</f>
        <v>-333734.375</v>
      </c>
      <c r="W187" s="8" t="n">
        <f aca="false">V187/2</f>
        <v>-166867.1875</v>
      </c>
      <c r="X187" s="8" t="n">
        <f aca="false">W187-U187</f>
        <v>-22358.6875</v>
      </c>
      <c r="Y187" s="8" t="n">
        <v>699151.821147316</v>
      </c>
      <c r="Z187" s="8" t="n">
        <f aca="false">-8E-020*H187^6+2E-015*H187^5-0.00000000001*H187^4+0.00000006*H187^3-0.0001*H187^2+0.1593*H187^1+165.05*H187</f>
        <v>317996.819249549</v>
      </c>
      <c r="AA187" s="8" t="n">
        <f aca="false">(4*H187*(-18+25/2000*H187)*(1-LN(H187/1895))-H187*-9.16-0.25*Z187)</f>
        <v>-15918.1832376049</v>
      </c>
      <c r="AB187" s="8" t="n">
        <f aca="false">(8*H187*(-1+8/2000*H187)*(1-LN(H187/1895))-H187*-9.16-0.25*Z187)</f>
        <v>39693.1335962039</v>
      </c>
      <c r="AC187" s="8" t="n">
        <f aca="false">(8*$H187*(31.15-15.53/2000*$H187)*(1-LN($H187/1895))-$H187*-9.16-0.25*$Z187)</f>
        <v>183731.181105209</v>
      </c>
      <c r="AE187" s="8" t="n">
        <f aca="false">AP187-$AN187</f>
        <v>0.757176395464708</v>
      </c>
      <c r="AF187" s="8" t="n">
        <f aca="false">AQ187-$AN187</f>
        <v>4.49992477693416</v>
      </c>
      <c r="AG187" s="8" t="n">
        <f aca="false">AR187-$AN187</f>
        <v>13.4997996560462</v>
      </c>
      <c r="AI187" s="8" t="n">
        <f aca="false">AT187-$AN187</f>
        <v>-2.55004425208466</v>
      </c>
      <c r="AJ187" s="8" t="n">
        <f aca="false">AU187-$AN187</f>
        <v>1.33499678716088</v>
      </c>
      <c r="AK187" s="8" t="n">
        <f aca="false">AV187-$AN187</f>
        <v>-8.5532851800593</v>
      </c>
      <c r="AL187" s="8" t="n">
        <f aca="false">AW187-$AN187</f>
        <v>0.62276429368082</v>
      </c>
      <c r="AP187" s="8" t="n">
        <f aca="false">1/8.314/$H187*(0.375*68629+0.5*4601)+$AA187/8.314/$H187+LN(1)</f>
        <v>0.757176395464708</v>
      </c>
      <c r="AQ187" s="8" t="n">
        <f aca="false">1/8.314/$H187*(0.4375*68629+0.5*4601)+$AB187/8.314/$H187+LN(1)</f>
        <v>4.49992477693416</v>
      </c>
      <c r="AR187" s="8" t="n">
        <f aca="false">1/8.314/$H187*(0.4375*68629+0.5*4601)+$AC187/8.314/$H187+LN(1)</f>
        <v>13.4997996560462</v>
      </c>
      <c r="AT187" s="8" t="n">
        <f aca="false">1/8.314/$H187*(0.4375*68629+0.5*4601)+$J187/8.314/$H187+LN(1)</f>
        <v>-2.55004425208466</v>
      </c>
      <c r="AU187" s="8" t="n">
        <f aca="false">1/8.314/$H187*(0.4375*68629+0.5*4601)+$B187/8.314/$H187+LN(1)</f>
        <v>1.33499678716088</v>
      </c>
      <c r="AV187" s="8" t="n">
        <f aca="false">1/8.314/$H187*(0.4375*68629+0.5*4601)+$S187/8.314/$H187+LN(1)</f>
        <v>-8.5532851800593</v>
      </c>
      <c r="AW187" s="8" t="n">
        <f aca="false">1/8.314/$H187*(0.4375*68629+0.5*4601)+$X187/8.314/$H187+LN(1)</f>
        <v>0.62276429368082</v>
      </c>
    </row>
    <row r="188" customFormat="false" ht="13.8" hidden="false" customHeight="false" outlineLevel="0" collapsed="false">
      <c r="B188" s="8" t="n">
        <f aca="false">$A$2 + $A$3*H188 +$A$4*H188*LN(H188) + $A$5*H188^2 + $A$6*H188^-1 + $A$7*H188^0.5</f>
        <v>-10709.686361219</v>
      </c>
      <c r="F188" s="8" t="n">
        <f aca="false">$D$2+$D$3/H188-(($D$4/(8.314*LN(10)))*(1-($D$5/H188)-LN(H188/$D$5)))</f>
        <v>1.97965395517945</v>
      </c>
      <c r="G188" s="8" t="n">
        <f aca="false">8.314*LN(10)*F188*H188</f>
        <v>73142.9209477383</v>
      </c>
      <c r="H188" s="15" t="n">
        <v>1930</v>
      </c>
      <c r="J188" s="17" t="n">
        <f aca="false">-G188</f>
        <v>-73142.9209477383</v>
      </c>
      <c r="O188" s="8" t="n">
        <f aca="false">-115997 + 27.036*H188 + 3.124*H188*LN(H188)</f>
        <v>-18204.0544373411</v>
      </c>
      <c r="P188" s="8" t="n">
        <f aca="false">(-0.0562*(H188^2)) + (128.59*H188)-38275</f>
        <v>564.320000000007</v>
      </c>
      <c r="Q188" s="8" t="n">
        <f aca="false">-998615+342.43*H188</f>
        <v>-337725.1</v>
      </c>
      <c r="R188" s="8" t="n">
        <f aca="false">Q188+P188</f>
        <v>-337160.78</v>
      </c>
      <c r="S188" s="8" t="n">
        <f aca="false">R188/2</f>
        <v>-168580.39</v>
      </c>
      <c r="U188" s="8" t="n">
        <f aca="false">-226244+42.46*H188</f>
        <v>-144296.2</v>
      </c>
      <c r="V188" s="8" t="n">
        <f aca="false">(-0.0562*(H188^2))+(374.59*H188)-846564</f>
        <v>-332944.68</v>
      </c>
      <c r="W188" s="8" t="n">
        <f aca="false">V188/2</f>
        <v>-166472.34</v>
      </c>
      <c r="X188" s="8" t="n">
        <f aca="false">W188-U188</f>
        <v>-22176.14</v>
      </c>
      <c r="Y188" s="8" t="n">
        <v>701348.910788295</v>
      </c>
      <c r="Z188" s="8" t="n">
        <f aca="false">-8E-020*H188^6+2E-015*H188^5-0.00000000001*H188^4+0.00000006*H188^3-0.0001*H188^2+0.1593*H188^1+165.05*H188</f>
        <v>318823.476053495</v>
      </c>
      <c r="AA188" s="8" t="n">
        <f aca="false">(4*H188*(-18+25/2000*H188)*(1-LN(H188/1895))-H188*-9.16-0.25*Z188)</f>
        <v>-15607.4395711957</v>
      </c>
      <c r="AB188" s="8" t="n">
        <f aca="false">(8*H188*(-1+8/2000*H188)*(1-LN(H188/1895))-H188*-9.16-0.25*Z188)</f>
        <v>39830.8607340341</v>
      </c>
      <c r="AC188" s="8" t="n">
        <f aca="false">(8*$H188*(31.15-15.53/2000*$H188)*(1-LN($H188/1895))-$H188*-9.16-0.25*$Z188)</f>
        <v>182970.809017685</v>
      </c>
      <c r="AE188" s="8" t="n">
        <f aca="false">AP188-$AN188</f>
        <v>0.774580576915911</v>
      </c>
      <c r="AF188" s="8" t="n">
        <f aca="false">AQ188-$AN188</f>
        <v>4.49685019924156</v>
      </c>
      <c r="AG188" s="8" t="n">
        <f aca="false">AR188-$AN188</f>
        <v>13.4174391230776</v>
      </c>
      <c r="AI188" s="8" t="n">
        <f aca="false">AT188-$AN188</f>
        <v>-2.5437605990606</v>
      </c>
      <c r="AJ188" s="8" t="n">
        <f aca="false">AU188-$AN188</f>
        <v>1.34712540173707</v>
      </c>
      <c r="AK188" s="8" t="n">
        <f aca="false">AV188-$AN188</f>
        <v>-8.49149524305716</v>
      </c>
      <c r="AL188" s="8" t="n">
        <f aca="false">AW188-$AN188</f>
        <v>0.632527411781863</v>
      </c>
      <c r="AP188" s="8" t="n">
        <f aca="false">1/8.314/$H188*(0.375*68629+0.5*4601)+$AA188/8.314/$H188+LN(1)</f>
        <v>0.774580576915911</v>
      </c>
      <c r="AQ188" s="8" t="n">
        <f aca="false">1/8.314/$H188*(0.4375*68629+0.5*4601)+$AB188/8.314/$H188+LN(1)</f>
        <v>4.49685019924156</v>
      </c>
      <c r="AR188" s="8" t="n">
        <f aca="false">1/8.314/$H188*(0.4375*68629+0.5*4601)+$AC188/8.314/$H188+LN(1)</f>
        <v>13.4174391230776</v>
      </c>
      <c r="AT188" s="8" t="n">
        <f aca="false">1/8.314/$H188*(0.4375*68629+0.5*4601)+$J188/8.314/$H188+LN(1)</f>
        <v>-2.5437605990606</v>
      </c>
      <c r="AU188" s="8" t="n">
        <f aca="false">1/8.314/$H188*(0.4375*68629+0.5*4601)+$B188/8.314/$H188+LN(1)</f>
        <v>1.34712540173707</v>
      </c>
      <c r="AV188" s="8" t="n">
        <f aca="false">1/8.314/$H188*(0.4375*68629+0.5*4601)+$S188/8.314/$H188+LN(1)</f>
        <v>-8.49149524305716</v>
      </c>
      <c r="AW188" s="8" t="n">
        <f aca="false">1/8.314/$H188*(0.4375*68629+0.5*4601)+$X188/8.314/$H188+LN(1)</f>
        <v>0.632527411781863</v>
      </c>
    </row>
    <row r="189" customFormat="false" ht="13.8" hidden="false" customHeight="false" outlineLevel="0" collapsed="false">
      <c r="B189" s="8" t="n">
        <f aca="false">$A$2 + $A$3*H189 +$A$4*H189*LN(H189) + $A$5*H189^2 + $A$6*H189^-1 + $A$7*H189^0.5</f>
        <v>-10460.1943616545</v>
      </c>
      <c r="F189" s="8" t="n">
        <f aca="false">$D$2+$D$3/H189-(($D$4/(8.314*LN(10)))*(1-($D$5/H189)-LN(H189/$D$5)))</f>
        <v>1.97468997299339</v>
      </c>
      <c r="G189" s="8" t="n">
        <f aca="false">8.314*LN(10)*F189*H189</f>
        <v>73148.5293651639</v>
      </c>
      <c r="H189" s="15" t="n">
        <v>1935</v>
      </c>
      <c r="J189" s="17" t="n">
        <f aca="false">-G189</f>
        <v>-73148.5293651639</v>
      </c>
      <c r="O189" s="8" t="n">
        <f aca="false">-115997 + 27.036*H189 + 3.124*H189*LN(H189)</f>
        <v>-17935.0646217272</v>
      </c>
      <c r="P189" s="8" t="n">
        <f aca="false">(-0.0562*(H189^2)) + (128.59*H189)-38275</f>
        <v>121.204999999987</v>
      </c>
      <c r="Q189" s="8" t="n">
        <f aca="false">-998615+342.43*H189</f>
        <v>-336012.95</v>
      </c>
      <c r="R189" s="8" t="n">
        <f aca="false">Q189+P189</f>
        <v>-335891.745</v>
      </c>
      <c r="S189" s="8" t="n">
        <f aca="false">R189/2</f>
        <v>-167945.8725</v>
      </c>
      <c r="U189" s="8" t="n">
        <f aca="false">-226244+42.46*H189</f>
        <v>-144083.9</v>
      </c>
      <c r="V189" s="8" t="n">
        <f aca="false">(-0.0562*(H189^2))+(374.59*H189)-846564</f>
        <v>-332157.795</v>
      </c>
      <c r="W189" s="8" t="n">
        <f aca="false">V189/2</f>
        <v>-166078.8975</v>
      </c>
      <c r="X189" s="8" t="n">
        <f aca="false">W189-U189</f>
        <v>-21994.9975000001</v>
      </c>
      <c r="Y189" s="8" t="n">
        <v>703546.000429273</v>
      </c>
      <c r="Z189" s="8" t="n">
        <f aca="false">-8E-020*H189^6+2E-015*H189^5-0.00000000001*H189^4+0.00000006*H189^3-0.0001*H189^2+0.1593*H189^1+165.05*H189</f>
        <v>319650.140409311</v>
      </c>
      <c r="AA189" s="8" t="n">
        <f aca="false">(4*H189*(-18+25/2000*H189)*(1-LN(H189/1895))-H189*-9.16-0.25*Z189)</f>
        <v>-15297.0609007365</v>
      </c>
      <c r="AB189" s="8" t="n">
        <f aca="false">(8*H189*(-1+8/2000*H189)*(1-LN(H189/1895))-H189*-9.16-0.25*Z189)</f>
        <v>39967.8603299874</v>
      </c>
      <c r="AC189" s="8" t="n">
        <f aca="false">(8*$H189*(31.15-15.53/2000*$H189)*(1-LN($H189/1895))-$H189*-9.16-0.25*$Z189)</f>
        <v>182208.816900986</v>
      </c>
      <c r="AE189" s="8" t="n">
        <f aca="false">AP189-$AN189</f>
        <v>0.79187212623292</v>
      </c>
      <c r="AF189" s="8" t="n">
        <f aca="false">AQ189-$AN189</f>
        <v>4.49374628704408</v>
      </c>
      <c r="AG189" s="8" t="n">
        <f aca="false">AR189-$AN189</f>
        <v>13.3354035253873</v>
      </c>
      <c r="AI189" s="8" t="n">
        <f aca="false">AT189-$AN189</f>
        <v>-2.53753619188231</v>
      </c>
      <c r="AJ189" s="8" t="n">
        <f aca="false">AU189-$AN189</f>
        <v>1.35915280898789</v>
      </c>
      <c r="AK189" s="8" t="n">
        <f aca="false">AV189-$AN189</f>
        <v>-8.43011196829357</v>
      </c>
      <c r="AL189" s="8" t="n">
        <f aca="false">AW189-$AN189</f>
        <v>0.642152740093445</v>
      </c>
      <c r="AP189" s="8" t="n">
        <f aca="false">1/8.314/$H189*(0.375*68629+0.5*4601)+$AA189/8.314/$H189+LN(1)</f>
        <v>0.79187212623292</v>
      </c>
      <c r="AQ189" s="8" t="n">
        <f aca="false">1/8.314/$H189*(0.4375*68629+0.5*4601)+$AB189/8.314/$H189+LN(1)</f>
        <v>4.49374628704408</v>
      </c>
      <c r="AR189" s="8" t="n">
        <f aca="false">1/8.314/$H189*(0.4375*68629+0.5*4601)+$AC189/8.314/$H189+LN(1)</f>
        <v>13.3354035253873</v>
      </c>
      <c r="AT189" s="8" t="n">
        <f aca="false">1/8.314/$H189*(0.4375*68629+0.5*4601)+$J189/8.314/$H189+LN(1)</f>
        <v>-2.53753619188231</v>
      </c>
      <c r="AU189" s="8" t="n">
        <f aca="false">1/8.314/$H189*(0.4375*68629+0.5*4601)+$B189/8.314/$H189+LN(1)</f>
        <v>1.35915280898789</v>
      </c>
      <c r="AV189" s="8" t="n">
        <f aca="false">1/8.314/$H189*(0.4375*68629+0.5*4601)+$S189/8.314/$H189+LN(1)</f>
        <v>-8.43011196829357</v>
      </c>
      <c r="AW189" s="8" t="n">
        <f aca="false">1/8.314/$H189*(0.4375*68629+0.5*4601)+$X189/8.314/$H189+LN(1)</f>
        <v>0.642152740093445</v>
      </c>
    </row>
    <row r="190" customFormat="false" ht="13.8" hidden="false" customHeight="false" outlineLevel="0" collapsed="false">
      <c r="B190" s="8" t="n">
        <f aca="false">$A$2 + $A$3*H190 +$A$4*H190*LN(H190) + $A$5*H190^2 + $A$6*H190^-1 + $A$7*H190^0.5</f>
        <v>-10211.3200934881</v>
      </c>
      <c r="F190" s="8" t="n">
        <f aca="false">$D$2+$D$3/H190-(($D$4/(8.314*LN(10)))*(1-($D$5/H190)-LN(H190/$D$5)))</f>
        <v>1.96976314542421</v>
      </c>
      <c r="G190" s="8" t="n">
        <f aca="false">8.314*LN(10)*F190*H190</f>
        <v>73154.5673696309</v>
      </c>
      <c r="H190" s="15" t="n">
        <v>1940</v>
      </c>
      <c r="J190" s="17" t="n">
        <f aca="false">-G190</f>
        <v>-73154.5673696309</v>
      </c>
      <c r="O190" s="8" t="n">
        <f aca="false">-115997 + 27.036*H190 + 3.124*H190*LN(H190)</f>
        <v>-17666.0344443112</v>
      </c>
      <c r="P190" s="8" t="n">
        <f aca="false">(-0.0562*(H190^2)) + (128.59*H190)-38275</f>
        <v>-324.720000000001</v>
      </c>
      <c r="Q190" s="8" t="n">
        <f aca="false">-998615+342.43*H190</f>
        <v>-334300.8</v>
      </c>
      <c r="R190" s="8" t="n">
        <f aca="false">Q190+P190</f>
        <v>-334625.52</v>
      </c>
      <c r="S190" s="8" t="n">
        <f aca="false">R190/2</f>
        <v>-167312.76</v>
      </c>
      <c r="U190" s="8" t="n">
        <f aca="false">-226244+42.46*H190</f>
        <v>-143871.6</v>
      </c>
      <c r="V190" s="8" t="n">
        <f aca="false">(-0.0562*(H190^2))+(374.59*H190)-846564</f>
        <v>-331373.72</v>
      </c>
      <c r="W190" s="8" t="n">
        <f aca="false">V190/2</f>
        <v>-165686.86</v>
      </c>
      <c r="X190" s="8" t="n">
        <f aca="false">W190-U190</f>
        <v>-21815.26</v>
      </c>
      <c r="Y190" s="8" t="n">
        <v>705743.090070252</v>
      </c>
      <c r="Z190" s="8" t="n">
        <f aca="false">-8E-020*H190^6+2E-015*H190^5-0.00000000001*H190^4+0.00000006*H190^3-0.0001*H190^2+0.1593*H190^1+165.05*H190</f>
        <v>320476.81235138</v>
      </c>
      <c r="AA190" s="8" t="n">
        <f aca="false">(4*H190*(-18+25/2000*H190)*(1-LN(H190/1895))-H190*-9.16-0.25*Z190)</f>
        <v>-14987.0561130761</v>
      </c>
      <c r="AB190" s="8" t="n">
        <f aca="false">(8*H190*(-1+8/2000*H190)*(1-LN(H190/1895))-H190*-9.16-0.25*Z190)</f>
        <v>40104.1279679752</v>
      </c>
      <c r="AC190" s="8" t="n">
        <f aca="false">(8*$H190*(31.15-15.53/2000*$H190)*(1-LN($H190/1895))-$H190*-9.16-0.25*$Z190)</f>
        <v>181445.221123814</v>
      </c>
      <c r="AE190" s="8" t="n">
        <f aca="false">AP190-$AN190</f>
        <v>0.809051363302486</v>
      </c>
      <c r="AF190" s="8" t="n">
        <f aca="false">AQ190-$AN190</f>
        <v>4.49061299335956</v>
      </c>
      <c r="AG190" s="8" t="n">
        <f aca="false">AR190-$AN190</f>
        <v>13.2536913654409</v>
      </c>
      <c r="AI190" s="8" t="n">
        <f aca="false">AT190-$AN190</f>
        <v>-2.53137050346273</v>
      </c>
      <c r="AJ190" s="8" t="n">
        <f aca="false">AU190-$AN190</f>
        <v>1.37107992025077</v>
      </c>
      <c r="AK190" s="8" t="n">
        <f aca="false">AV190-$AN190</f>
        <v>-8.36913221147289</v>
      </c>
      <c r="AL190" s="8" t="n">
        <f aca="false">AW190-$AN190</f>
        <v>0.651641344000556</v>
      </c>
      <c r="AP190" s="8" t="n">
        <f aca="false">1/8.314/$H190*(0.375*68629+0.5*4601)+$AA190/8.314/$H190+LN(1)</f>
        <v>0.809051363302486</v>
      </c>
      <c r="AQ190" s="8" t="n">
        <f aca="false">1/8.314/$H190*(0.4375*68629+0.5*4601)+$AB190/8.314/$H190+LN(1)</f>
        <v>4.49061299335956</v>
      </c>
      <c r="AR190" s="8" t="n">
        <f aca="false">1/8.314/$H190*(0.4375*68629+0.5*4601)+$AC190/8.314/$H190+LN(1)</f>
        <v>13.2536913654409</v>
      </c>
      <c r="AT190" s="8" t="n">
        <f aca="false">1/8.314/$H190*(0.4375*68629+0.5*4601)+$J190/8.314/$H190+LN(1)</f>
        <v>-2.53137050346273</v>
      </c>
      <c r="AU190" s="8" t="n">
        <f aca="false">1/8.314/$H190*(0.4375*68629+0.5*4601)+$B190/8.314/$H190+LN(1)</f>
        <v>1.37107992025077</v>
      </c>
      <c r="AV190" s="8" t="n">
        <f aca="false">1/8.314/$H190*(0.4375*68629+0.5*4601)+$S190/8.314/$H190+LN(1)</f>
        <v>-8.36913221147289</v>
      </c>
      <c r="AW190" s="8" t="n">
        <f aca="false">1/8.314/$H190*(0.4375*68629+0.5*4601)+$X190/8.314/$H190+LN(1)</f>
        <v>0.651641344000556</v>
      </c>
    </row>
    <row r="191" customFormat="false" ht="13.8" hidden="false" customHeight="false" outlineLevel="0" collapsed="false">
      <c r="B191" s="8" t="n">
        <f aca="false">$A$2 + $A$3*H191 +$A$4*H191*LN(H191) + $A$5*H191^2 + $A$6*H191^-1 + $A$7*H191^0.5</f>
        <v>-9963.06149126019</v>
      </c>
      <c r="F191" s="8" t="n">
        <f aca="false">$D$2+$D$3/H191-(($D$4/(8.314*LN(10)))*(1-($D$5/H191)-LN(H191/$D$5)))</f>
        <v>1.96487315619698</v>
      </c>
      <c r="G191" s="8" t="n">
        <f aca="false">8.314*LN(10)*F191*H191</f>
        <v>73161.0338539538</v>
      </c>
      <c r="H191" s="15" t="n">
        <v>1945</v>
      </c>
      <c r="J191" s="17" t="n">
        <f aca="false">-G191</f>
        <v>-73161.0338539538</v>
      </c>
      <c r="O191" s="8" t="n">
        <f aca="false">-115997 + 27.036*H191 + 3.124*H191*LN(H191)</f>
        <v>-17396.9640091186</v>
      </c>
      <c r="P191" s="8" t="n">
        <f aca="false">(-0.0562*(H191^2)) + (128.59*H191)-38275</f>
        <v>-773.454999999987</v>
      </c>
      <c r="Q191" s="8" t="n">
        <f aca="false">-998615+342.43*H191</f>
        <v>-332588.65</v>
      </c>
      <c r="R191" s="8" t="n">
        <f aca="false">Q191+P191</f>
        <v>-333362.105</v>
      </c>
      <c r="S191" s="8" t="n">
        <f aca="false">R191/2</f>
        <v>-166681.0525</v>
      </c>
      <c r="U191" s="8" t="n">
        <f aca="false">-226244+42.46*H191</f>
        <v>-143659.3</v>
      </c>
      <c r="V191" s="8" t="n">
        <f aca="false">(-0.0562*(H191^2))+(374.59*H191)-846564</f>
        <v>-330592.455</v>
      </c>
      <c r="W191" s="8" t="n">
        <f aca="false">V191/2</f>
        <v>-165296.2275</v>
      </c>
      <c r="X191" s="8" t="n">
        <f aca="false">W191-U191</f>
        <v>-21636.9275</v>
      </c>
      <c r="Y191" s="8" t="n">
        <v>707940.179711231</v>
      </c>
      <c r="Z191" s="8" t="n">
        <f aca="false">-8E-020*H191^6+2E-015*H191^5-0.00000000001*H191^4+0.00000006*H191^3-0.0001*H191^2+0.1593*H191^1+165.05*H191</f>
        <v>321303.491914158</v>
      </c>
      <c r="AA191" s="8" t="n">
        <f aca="false">(4*H191*(-18+25/2000*H191)*(1-LN(H191/1895))-H191*-9.16-0.25*Z191)</f>
        <v>-14677.4340659666</v>
      </c>
      <c r="AB191" s="8" t="n">
        <f aca="false">(8*H191*(-1+8/2000*H191)*(1-LN(H191/1895))-H191*-9.16-0.25*Z191)</f>
        <v>40239.6592439538</v>
      </c>
      <c r="AC191" s="8" t="n">
        <f aca="false">(8*$H191*(31.15-15.53/2000*$H191)*(1-LN($H191/1895))-$H191*-9.16-0.25*$Z191)</f>
        <v>180680.037991116</v>
      </c>
      <c r="AE191" s="8" t="n">
        <f aca="false">AP191-$AN191</f>
        <v>0.826118606521375</v>
      </c>
      <c r="AF191" s="8" t="n">
        <f aca="false">AQ191-$AN191</f>
        <v>4.48745027243382</v>
      </c>
      <c r="AG191" s="8" t="n">
        <f aca="false">AR191-$AN191</f>
        <v>13.1723011571596</v>
      </c>
      <c r="AI191" s="8" t="n">
        <f aca="false">AT191-$AN191</f>
        <v>-2.52526301248947</v>
      </c>
      <c r="AJ191" s="8" t="n">
        <f aca="false">AU191-$AN191</f>
        <v>1.3829076367449</v>
      </c>
      <c r="AK191" s="8" t="n">
        <f aca="false">AV191-$AN191</f>
        <v>-8.30855286063152</v>
      </c>
      <c r="AL191" s="8" t="n">
        <f aca="false">AW191-$AN191</f>
        <v>0.660994277933031</v>
      </c>
      <c r="AP191" s="8" t="n">
        <f aca="false">1/8.314/$H191*(0.375*68629+0.5*4601)+$AA191/8.314/$H191+LN(1)</f>
        <v>0.826118606521375</v>
      </c>
      <c r="AQ191" s="8" t="n">
        <f aca="false">1/8.314/$H191*(0.4375*68629+0.5*4601)+$AB191/8.314/$H191+LN(1)</f>
        <v>4.48745027243382</v>
      </c>
      <c r="AR191" s="8" t="n">
        <f aca="false">1/8.314/$H191*(0.4375*68629+0.5*4601)+$AC191/8.314/$H191+LN(1)</f>
        <v>13.1723011571596</v>
      </c>
      <c r="AT191" s="8" t="n">
        <f aca="false">1/8.314/$H191*(0.4375*68629+0.5*4601)+$J191/8.314/$H191+LN(1)</f>
        <v>-2.52526301248947</v>
      </c>
      <c r="AU191" s="8" t="n">
        <f aca="false">1/8.314/$H191*(0.4375*68629+0.5*4601)+$B191/8.314/$H191+LN(1)</f>
        <v>1.3829076367449</v>
      </c>
      <c r="AV191" s="8" t="n">
        <f aca="false">1/8.314/$H191*(0.4375*68629+0.5*4601)+$S191/8.314/$H191+LN(1)</f>
        <v>-8.30855286063152</v>
      </c>
      <c r="AW191" s="8" t="n">
        <f aca="false">1/8.314/$H191*(0.4375*68629+0.5*4601)+$X191/8.314/$H191+LN(1)</f>
        <v>0.660994277933031</v>
      </c>
    </row>
    <row r="192" customFormat="false" ht="13.8" hidden="false" customHeight="false" outlineLevel="0" collapsed="false">
      <c r="B192" s="8" t="n">
        <f aca="false">$A$2 + $A$3*H192 +$A$4*H192*LN(H192) + $A$5*H192^2 + $A$6*H192^-1 + $A$7*H192^0.5</f>
        <v>-9715.41650149954</v>
      </c>
      <c r="F192" s="8" t="n">
        <f aca="false">$D$2+$D$3/H192-(($D$4/(8.314*LN(10)))*(1-($D$5/H192)-LN(H192/$D$5)))</f>
        <v>1.96001969243306</v>
      </c>
      <c r="G192" s="8" t="n">
        <f aca="false">8.314*LN(10)*F192*H192</f>
        <v>73167.9277166393</v>
      </c>
      <c r="H192" s="15" t="n">
        <v>1950</v>
      </c>
      <c r="J192" s="17" t="n">
        <f aca="false">-G192</f>
        <v>-73167.9277166393</v>
      </c>
      <c r="O192" s="8" t="n">
        <f aca="false">-115997 + 27.036*H192 + 3.124*H192*LN(H192)</f>
        <v>-17127.8534196402</v>
      </c>
      <c r="P192" s="8" t="n">
        <f aca="false">(-0.0562*(H192^2)) + (128.59*H192)-38275</f>
        <v>-1225</v>
      </c>
      <c r="Q192" s="8" t="n">
        <f aca="false">-998615+342.43*H192</f>
        <v>-330876.5</v>
      </c>
      <c r="R192" s="8" t="n">
        <f aca="false">Q192+P192</f>
        <v>-332101.5</v>
      </c>
      <c r="S192" s="8" t="n">
        <f aca="false">R192/2</f>
        <v>-166050.75</v>
      </c>
      <c r="U192" s="8" t="n">
        <f aca="false">-226244+42.46*H192</f>
        <v>-143447</v>
      </c>
      <c r="V192" s="8" t="n">
        <f aca="false">(-0.0562*(H192^2))+(374.59*H192)-846564</f>
        <v>-329814</v>
      </c>
      <c r="W192" s="8" t="n">
        <f aca="false">V192/2</f>
        <v>-164907</v>
      </c>
      <c r="X192" s="8" t="n">
        <f aca="false">W192-U192</f>
        <v>-21460</v>
      </c>
      <c r="Y192" s="8" t="n">
        <v>710137.269352209</v>
      </c>
      <c r="Z192" s="8" t="n">
        <f aca="false">-8E-020*H192^6+2E-015*H192^5-0.00000000001*H192^4+0.00000006*H192^3-0.0001*H192^2+0.1593*H192^1+165.05*H192</f>
        <v>322130.179132174</v>
      </c>
      <c r="AA192" s="8" t="n">
        <f aca="false">(4*H192*(-18+25/2000*H192)*(1-LN(H192/1895))-H192*-9.16-0.25*Z192)</f>
        <v>-14368.2035882454</v>
      </c>
      <c r="AB192" s="8" t="n">
        <f aca="false">(8*H192*(-1+8/2000*H192)*(1-LN(H192/1895))-H192*-9.16-0.25*Z192)</f>
        <v>40374.4497658591</v>
      </c>
      <c r="AC192" s="8" t="n">
        <f aca="false">(8*$H192*(31.15-15.53/2000*$H192)*(1-LN($H192/1895))-$H192*-9.16-0.25*$Z192)</f>
        <v>179913.283744526</v>
      </c>
      <c r="AE192" s="8" t="n">
        <f aca="false">AP192-$AN192</f>
        <v>0.843074172804264</v>
      </c>
      <c r="AF192" s="8" t="n">
        <f aca="false">AQ192-$AN192</f>
        <v>4.4842580797209</v>
      </c>
      <c r="AG192" s="8" t="n">
        <f aca="false">AR192-$AN192</f>
        <v>13.0912314258018</v>
      </c>
      <c r="AI192" s="8" t="n">
        <f aca="false">AT192-$AN192</f>
        <v>-2.51921320334803</v>
      </c>
      <c r="AJ192" s="8" t="n">
        <f aca="false">AU192-$AN192</f>
        <v>1.39463684970673</v>
      </c>
      <c r="AK192" s="8" t="n">
        <f aca="false">AV192-$AN192</f>
        <v>-8.2483708357235</v>
      </c>
      <c r="AL192" s="8" t="n">
        <f aca="false">AW192-$AN192</f>
        <v>0.670212585506066</v>
      </c>
      <c r="AP192" s="8" t="n">
        <f aca="false">1/8.314/$H192*(0.375*68629+0.5*4601)+$AA192/8.314/$H192+LN(1)</f>
        <v>0.843074172804264</v>
      </c>
      <c r="AQ192" s="8" t="n">
        <f aca="false">1/8.314/$H192*(0.4375*68629+0.5*4601)+$AB192/8.314/$H192+LN(1)</f>
        <v>4.4842580797209</v>
      </c>
      <c r="AR192" s="8" t="n">
        <f aca="false">1/8.314/$H192*(0.4375*68629+0.5*4601)+$AC192/8.314/$H192+LN(1)</f>
        <v>13.0912314258018</v>
      </c>
      <c r="AT192" s="8" t="n">
        <f aca="false">1/8.314/$H192*(0.4375*68629+0.5*4601)+$J192/8.314/$H192+LN(1)</f>
        <v>-2.51921320334803</v>
      </c>
      <c r="AU192" s="8" t="n">
        <f aca="false">1/8.314/$H192*(0.4375*68629+0.5*4601)+$B192/8.314/$H192+LN(1)</f>
        <v>1.39463684970673</v>
      </c>
      <c r="AV192" s="8" t="n">
        <f aca="false">1/8.314/$H192*(0.4375*68629+0.5*4601)+$S192/8.314/$H192+LN(1)</f>
        <v>-8.2483708357235</v>
      </c>
      <c r="AW192" s="8" t="n">
        <f aca="false">1/8.314/$H192*(0.4375*68629+0.5*4601)+$X192/8.314/$H192+LN(1)</f>
        <v>0.670212585506066</v>
      </c>
    </row>
    <row r="193" customFormat="false" ht="13.8" hidden="false" customHeight="false" outlineLevel="0" collapsed="false">
      <c r="B193" s="8" t="n">
        <f aca="false">$A$2 + $A$3*H193 +$A$4*H193*LN(H193) + $A$5*H193^2 + $A$6*H193^-1 + $A$7*H193^0.5</f>
        <v>-9468.38308263314</v>
      </c>
      <c r="F193" s="8" t="n">
        <f aca="false">$D$2+$D$3/H193-(($D$4/(8.314*LN(10)))*(1-($D$5/H193)-LN(H193/$D$5)))</f>
        <v>1.95520244460558</v>
      </c>
      <c r="G193" s="8" t="n">
        <f aca="false">8.314*LN(10)*F193*H193</f>
        <v>73175.2478618433</v>
      </c>
      <c r="H193" s="15" t="n">
        <v>1955</v>
      </c>
      <c r="J193" s="17" t="n">
        <f aca="false">-G193</f>
        <v>-73175.2478618433</v>
      </c>
      <c r="O193" s="8" t="n">
        <f aca="false">-115997 + 27.036*H193 + 3.124*H193*LN(H193)</f>
        <v>-16858.7027788359</v>
      </c>
      <c r="P193" s="8" t="n">
        <f aca="false">(-0.0562*(H193^2)) + (128.59*H193)-38275</f>
        <v>-1679.35499999998</v>
      </c>
      <c r="Q193" s="8" t="n">
        <f aca="false">-998615+342.43*H193</f>
        <v>-329164.35</v>
      </c>
      <c r="R193" s="8" t="n">
        <f aca="false">Q193+P193</f>
        <v>-330843.705</v>
      </c>
      <c r="S193" s="8" t="n">
        <f aca="false">R193/2</f>
        <v>-165421.8525</v>
      </c>
      <c r="U193" s="8" t="n">
        <f aca="false">-226244+42.46*H193</f>
        <v>-143234.7</v>
      </c>
      <c r="V193" s="8" t="n">
        <f aca="false">(-0.0562*(H193^2))+(374.59*H193)-846564</f>
        <v>-329038.355</v>
      </c>
      <c r="W193" s="8" t="n">
        <f aca="false">V193/2</f>
        <v>-164519.1775</v>
      </c>
      <c r="X193" s="8" t="n">
        <f aca="false">W193-U193</f>
        <v>-21284.4775</v>
      </c>
      <c r="Y193" s="8" t="n">
        <v>712334.358993188</v>
      </c>
      <c r="Z193" s="8" t="n">
        <f aca="false">-8E-020*H193^6+2E-015*H193^5-0.00000000001*H193^4+0.00000006*H193^3-0.0001*H193^2+0.1593*H193^1+165.05*H193</f>
        <v>322956.874040031</v>
      </c>
      <c r="AA193" s="8" t="n">
        <f aca="false">(4*H193*(-18+25/2000*H193)*(1-LN(H193/1895))-H193*-9.16-0.25*Z193)</f>
        <v>-14059.3734800153</v>
      </c>
      <c r="AB193" s="8" t="n">
        <f aca="false">(8*H193*(-1+8/2000*H193)*(1-LN(H193/1895))-H193*-9.16-0.25*Z193)</f>
        <v>40508.4951535413</v>
      </c>
      <c r="AC193" s="8" t="n">
        <f aca="false">(8*$H193*(31.15-15.53/2000*$H193)*(1-LN($H193/1895))-$H193*-9.16-0.25*$Z193)</f>
        <v>179144.974562796</v>
      </c>
      <c r="AE193" s="8" t="n">
        <f aca="false">AP193-$AN193</f>
        <v>0.859918377591592</v>
      </c>
      <c r="AF193" s="8" t="n">
        <f aca="false">AQ193-$AN193</f>
        <v>4.48103637186352</v>
      </c>
      <c r="AG193" s="8" t="n">
        <f aca="false">AR193-$AN193</f>
        <v>13.0104807078435</v>
      </c>
      <c r="AI193" s="8" t="n">
        <f aca="false">AT193-$AN193</f>
        <v>-2.51322056604632</v>
      </c>
      <c r="AJ193" s="8" t="n">
        <f aca="false">AU193-$AN193</f>
        <v>1.4062684405232</v>
      </c>
      <c r="AK193" s="8" t="n">
        <f aca="false">AV193-$AN193</f>
        <v>-8.18858308821222</v>
      </c>
      <c r="AL193" s="8" t="n">
        <f aca="false">AW193-$AN193</f>
        <v>0.679297299658481</v>
      </c>
      <c r="AP193" s="8" t="n">
        <f aca="false">1/8.314/$H193*(0.375*68629+0.5*4601)+$AA193/8.314/$H193+LN(1)</f>
        <v>0.859918377591592</v>
      </c>
      <c r="AQ193" s="8" t="n">
        <f aca="false">1/8.314/$H193*(0.4375*68629+0.5*4601)+$AB193/8.314/$H193+LN(1)</f>
        <v>4.48103637186352</v>
      </c>
      <c r="AR193" s="8" t="n">
        <f aca="false">1/8.314/$H193*(0.4375*68629+0.5*4601)+$AC193/8.314/$H193+LN(1)</f>
        <v>13.0104807078435</v>
      </c>
      <c r="AT193" s="8" t="n">
        <f aca="false">1/8.314/$H193*(0.4375*68629+0.5*4601)+$J193/8.314/$H193+LN(1)</f>
        <v>-2.51322056604632</v>
      </c>
      <c r="AU193" s="8" t="n">
        <f aca="false">1/8.314/$H193*(0.4375*68629+0.5*4601)+$B193/8.314/$H193+LN(1)</f>
        <v>1.4062684405232</v>
      </c>
      <c r="AV193" s="8" t="n">
        <f aca="false">1/8.314/$H193*(0.4375*68629+0.5*4601)+$S193/8.314/$H193+LN(1)</f>
        <v>-8.18858308821222</v>
      </c>
      <c r="AW193" s="8" t="n">
        <f aca="false">1/8.314/$H193*(0.4375*68629+0.5*4601)+$X193/8.314/$H193+LN(1)</f>
        <v>0.679297299658481</v>
      </c>
    </row>
    <row r="194" customFormat="false" ht="13.8" hidden="false" customHeight="false" outlineLevel="0" collapsed="false">
      <c r="B194" s="8" t="n">
        <f aca="false">$A$2 + $A$3*H194 +$A$4*H194*LN(H194) + $A$5*H194^2 + $A$6*H194^-1 + $A$7*H194^0.5</f>
        <v>-9221.95920489502</v>
      </c>
      <c r="F194" s="8" t="n">
        <f aca="false">$D$2+$D$3/H194-(($D$4/(8.314*LN(10)))*(1-($D$5/H194)-LN(H194/$D$5)))</f>
        <v>1.95042110649548</v>
      </c>
      <c r="G194" s="8" t="n">
        <f aca="false">8.314*LN(10)*F194*H194</f>
        <v>73182.9931993266</v>
      </c>
      <c r="H194" s="15" t="n">
        <v>1960</v>
      </c>
      <c r="J194" s="17" t="n">
        <f aca="false">-G194</f>
        <v>-73182.9931993266</v>
      </c>
      <c r="O194" s="8" t="n">
        <f aca="false">-115997 + 27.036*H194 + 3.124*H194*LN(H194)</f>
        <v>-16589.5121891389</v>
      </c>
      <c r="P194" s="8" t="n">
        <f aca="false">(-0.0562*(H194^2)) + (128.59*H194)-38275</f>
        <v>-2136.52000000002</v>
      </c>
      <c r="Q194" s="8" t="n">
        <f aca="false">-998615+342.43*H194</f>
        <v>-327452.2</v>
      </c>
      <c r="R194" s="8" t="n">
        <f aca="false">Q194+P194</f>
        <v>-329588.72</v>
      </c>
      <c r="S194" s="8" t="n">
        <f aca="false">R194/2</f>
        <v>-164794.36</v>
      </c>
      <c r="U194" s="8" t="n">
        <f aca="false">-226244+42.46*H194</f>
        <v>-143022.4</v>
      </c>
      <c r="V194" s="8" t="n">
        <f aca="false">(-0.0562*(H194^2))+(374.59*H194)-846564</f>
        <v>-328265.52</v>
      </c>
      <c r="W194" s="8" t="n">
        <f aca="false">V194/2</f>
        <v>-164132.76</v>
      </c>
      <c r="X194" s="8" t="n">
        <f aca="false">W194-U194</f>
        <v>-21110.3600000001</v>
      </c>
      <c r="Y194" s="8" t="n">
        <v>714531.448634166</v>
      </c>
      <c r="Z194" s="8" t="n">
        <f aca="false">-8E-020*H194^6+2E-015*H194^5-0.00000000001*H194^4+0.00000006*H194^3-0.0001*H194^2+0.1593*H194^1+165.05*H194</f>
        <v>323783.576672405</v>
      </c>
      <c r="AA194" s="8" t="n">
        <f aca="false">(4*H194*(-18+25/2000*H194)*(1-LN(H194/1895))-H194*-9.16-0.25*Z194)</f>
        <v>-13750.9525128228</v>
      </c>
      <c r="AB194" s="8" t="n">
        <f aca="false">(8*H194*(-1+8/2000*H194)*(1-LN(H194/1895))-H194*-9.16-0.25*Z194)</f>
        <v>40641.7910387002</v>
      </c>
      <c r="AC194" s="8" t="n">
        <f aca="false">(8*$H194*(31.15-15.53/2000*$H194)*(1-LN($H194/1895))-$H194*-9.16-0.25*$Z194)</f>
        <v>178375.126562231</v>
      </c>
      <c r="AE194" s="8" t="n">
        <f aca="false">AP194-$AN194</f>
        <v>0.876651534857434</v>
      </c>
      <c r="AF194" s="8" t="n">
        <f aca="false">AQ194-$AN194</f>
        <v>4.47778510667403</v>
      </c>
      <c r="AG194" s="8" t="n">
        <f aca="false">AR194-$AN194</f>
        <v>12.9300475508628</v>
      </c>
      <c r="AI194" s="8" t="n">
        <f aca="false">AT194-$AN194</f>
        <v>-2.50728459614018</v>
      </c>
      <c r="AJ194" s="8" t="n">
        <f aca="false">AU194-$AN194</f>
        <v>1.41780328086293</v>
      </c>
      <c r="AK194" s="8" t="n">
        <f aca="false">AV194-$AN194</f>
        <v>-8.12918660066865</v>
      </c>
      <c r="AL194" s="8" t="n">
        <f aca="false">AW194-$AN194</f>
        <v>0.688249442788897</v>
      </c>
      <c r="AP194" s="8" t="n">
        <f aca="false">1/8.314/$H194*(0.375*68629+0.5*4601)+$AA194/8.314/$H194+LN(1)</f>
        <v>0.876651534857434</v>
      </c>
      <c r="AQ194" s="8" t="n">
        <f aca="false">1/8.314/$H194*(0.4375*68629+0.5*4601)+$AB194/8.314/$H194+LN(1)</f>
        <v>4.47778510667403</v>
      </c>
      <c r="AR194" s="8" t="n">
        <f aca="false">1/8.314/$H194*(0.4375*68629+0.5*4601)+$AC194/8.314/$H194+LN(1)</f>
        <v>12.9300475508628</v>
      </c>
      <c r="AT194" s="8" t="n">
        <f aca="false">1/8.314/$H194*(0.4375*68629+0.5*4601)+$J194/8.314/$H194+LN(1)</f>
        <v>-2.50728459614018</v>
      </c>
      <c r="AU194" s="8" t="n">
        <f aca="false">1/8.314/$H194*(0.4375*68629+0.5*4601)+$B194/8.314/$H194+LN(1)</f>
        <v>1.41780328086293</v>
      </c>
      <c r="AV194" s="8" t="n">
        <f aca="false">1/8.314/$H194*(0.4375*68629+0.5*4601)+$S194/8.314/$H194+LN(1)</f>
        <v>-8.12918660066865</v>
      </c>
      <c r="AW194" s="8" t="n">
        <f aca="false">1/8.314/$H194*(0.4375*68629+0.5*4601)+$X194/8.314/$H194+LN(1)</f>
        <v>0.688249442788897</v>
      </c>
    </row>
    <row r="195" customFormat="false" ht="13.8" hidden="false" customHeight="false" outlineLevel="0" collapsed="false">
      <c r="B195" s="8" t="n">
        <f aca="false">$A$2 + $A$3*H195 +$A$4*H195*LN(H195) + $A$5*H195^2 + $A$6*H195^-1 + $A$7*H195^0.5</f>
        <v>-8976.1428502372</v>
      </c>
      <c r="F195" s="8" t="n">
        <f aca="false">$D$2+$D$3/H195-(($D$4/(8.314*LN(10)))*(1-($D$5/H195)-LN(H195/$D$5)))</f>
        <v>1.94567537514832</v>
      </c>
      <c r="G195" s="8" t="n">
        <f aca="false">8.314*LN(10)*F195*H195</f>
        <v>73191.1626444128</v>
      </c>
      <c r="H195" s="15" t="n">
        <v>1965</v>
      </c>
      <c r="J195" s="17" t="n">
        <f aca="false">-G195</f>
        <v>-73191.1626444128</v>
      </c>
      <c r="O195" s="8" t="n">
        <f aca="false">-115997 + 27.036*H195 + 3.124*H195*LN(H195)</f>
        <v>-16320.2817524599</v>
      </c>
      <c r="P195" s="8" t="n">
        <f aca="false">(-0.0562*(H195^2)) + (128.59*H195)-38275</f>
        <v>-2596.495</v>
      </c>
      <c r="Q195" s="8" t="n">
        <f aca="false">-998615+342.43*H195</f>
        <v>-325740.05</v>
      </c>
      <c r="R195" s="8" t="n">
        <f aca="false">Q195+P195</f>
        <v>-328336.545</v>
      </c>
      <c r="S195" s="8" t="n">
        <f aca="false">R195/2</f>
        <v>-164168.2725</v>
      </c>
      <c r="U195" s="8" t="n">
        <f aca="false">-226244+42.46*H195</f>
        <v>-142810.1</v>
      </c>
      <c r="V195" s="8" t="n">
        <f aca="false">(-0.0562*(H195^2))+(374.59*H195)-846564</f>
        <v>-327495.495</v>
      </c>
      <c r="W195" s="8" t="n">
        <f aca="false">V195/2</f>
        <v>-163747.7475</v>
      </c>
      <c r="X195" s="8" t="n">
        <f aca="false">W195-U195</f>
        <v>-20937.6475</v>
      </c>
      <c r="Y195" s="8" t="n">
        <v>716728.538275145</v>
      </c>
      <c r="Z195" s="8" t="n">
        <f aca="false">-8E-020*H195^6+2E-015*H195^5-0.00000000001*H195^4+0.00000006*H195^3-0.0001*H195^2+0.1593*H195^1+165.05*H195</f>
        <v>324610.287064048</v>
      </c>
      <c r="AA195" s="8" t="n">
        <f aca="false">(4*H195*(-18+25/2000*H195)*(1-LN(H195/1895))-H195*-9.16-0.25*Z195)</f>
        <v>-13442.9494298354</v>
      </c>
      <c r="AB195" s="8" t="n">
        <f aca="false">(8*H195*(-1+8/2000*H195)*(1-LN(H195/1895))-H195*-9.16-0.25*Z195)</f>
        <v>40774.3330648211</v>
      </c>
      <c r="AC195" s="8" t="n">
        <f aca="false">(8*$H195*(31.15-15.53/2000*$H195)*(1-LN($H195/1895))-$H195*-9.16-0.25*$Z195)</f>
        <v>177603.755797109</v>
      </c>
      <c r="AE195" s="8" t="n">
        <f aca="false">AP195-$AN195</f>
        <v>0.89327395711728</v>
      </c>
      <c r="AF195" s="8" t="n">
        <f aca="false">AQ195-$AN195</f>
        <v>4.47450424311554</v>
      </c>
      <c r="AG195" s="8" t="n">
        <f aca="false">AR195-$AN195</f>
        <v>12.8499305134238</v>
      </c>
      <c r="AI195" s="8" t="n">
        <f aca="false">AT195-$AN195</f>
        <v>-2.50140479466027</v>
      </c>
      <c r="AJ195" s="8" t="n">
        <f aca="false">AU195-$AN195</f>
        <v>1.42924223280532</v>
      </c>
      <c r="AK195" s="8" t="n">
        <f aca="false">AV195-$AN195</f>
        <v>-8.07017838637547</v>
      </c>
      <c r="AL195" s="8" t="n">
        <f aca="false">AW195-$AN195</f>
        <v>0.697070026889866</v>
      </c>
      <c r="AP195" s="8" t="n">
        <f aca="false">1/8.314/$H195*(0.375*68629+0.5*4601)+$AA195/8.314/$H195+LN(1)</f>
        <v>0.89327395711728</v>
      </c>
      <c r="AQ195" s="8" t="n">
        <f aca="false">1/8.314/$H195*(0.4375*68629+0.5*4601)+$AB195/8.314/$H195+LN(1)</f>
        <v>4.47450424311554</v>
      </c>
      <c r="AR195" s="8" t="n">
        <f aca="false">1/8.314/$H195*(0.4375*68629+0.5*4601)+$AC195/8.314/$H195+LN(1)</f>
        <v>12.8499305134238</v>
      </c>
      <c r="AT195" s="8" t="n">
        <f aca="false">1/8.314/$H195*(0.4375*68629+0.5*4601)+$J195/8.314/$H195+LN(1)</f>
        <v>-2.50140479466027</v>
      </c>
      <c r="AU195" s="8" t="n">
        <f aca="false">1/8.314/$H195*(0.4375*68629+0.5*4601)+$B195/8.314/$H195+LN(1)</f>
        <v>1.42924223280532</v>
      </c>
      <c r="AV195" s="8" t="n">
        <f aca="false">1/8.314/$H195*(0.4375*68629+0.5*4601)+$S195/8.314/$H195+LN(1)</f>
        <v>-8.07017838637547</v>
      </c>
      <c r="AW195" s="8" t="n">
        <f aca="false">1/8.314/$H195*(0.4375*68629+0.5*4601)+$X195/8.314/$H195+LN(1)</f>
        <v>0.697070026889866</v>
      </c>
    </row>
    <row r="196" customFormat="false" ht="13.8" hidden="false" customHeight="false" outlineLevel="0" collapsed="false">
      <c r="B196" s="8" t="n">
        <f aca="false">$A$2 + $A$3*H196 +$A$4*H196*LN(H196) + $A$5*H196^2 + $A$6*H196^-1 + $A$7*H196^0.5</f>
        <v>-8730.93201224029</v>
      </c>
      <c r="F196" s="8" t="n">
        <f aca="false">$D$2+$D$3/H196-(($D$4/(8.314*LN(10)))*(1-($D$5/H196)-LN(H196/$D$5)))</f>
        <v>1.94096495083169</v>
      </c>
      <c r="G196" s="8" t="n">
        <f aca="false">8.314*LN(10)*F196*H196</f>
        <v>73199.7551179453</v>
      </c>
      <c r="H196" s="15" t="n">
        <v>1970</v>
      </c>
      <c r="J196" s="17" t="n">
        <f aca="false">-G196</f>
        <v>-73199.7551179453</v>
      </c>
      <c r="O196" s="8" t="n">
        <f aca="false">-115997 + 27.036*H196 + 3.124*H196*LN(H196)</f>
        <v>-16051.011570191</v>
      </c>
      <c r="P196" s="8" t="n">
        <f aca="false">(-0.0562*(H196^2)) + (128.59*H196)-38275</f>
        <v>-3059.27999999997</v>
      </c>
      <c r="Q196" s="8" t="n">
        <f aca="false">-998615+342.43*H196</f>
        <v>-324027.9</v>
      </c>
      <c r="R196" s="8" t="n">
        <f aca="false">Q196+P196</f>
        <v>-327087.18</v>
      </c>
      <c r="S196" s="8" t="n">
        <f aca="false">R196/2</f>
        <v>-163543.59</v>
      </c>
      <c r="U196" s="8" t="n">
        <f aca="false">-226244+42.46*H196</f>
        <v>-142597.8</v>
      </c>
      <c r="V196" s="8" t="n">
        <f aca="false">(-0.0562*(H196^2))+(374.59*H196)-846564</f>
        <v>-326728.28</v>
      </c>
      <c r="W196" s="8" t="n">
        <f aca="false">V196/2</f>
        <v>-163364.14</v>
      </c>
      <c r="X196" s="8" t="n">
        <f aca="false">W196-U196</f>
        <v>-20766.34</v>
      </c>
      <c r="Y196" s="8" t="n">
        <v>718925.627916123</v>
      </c>
      <c r="Z196" s="8" t="n">
        <f aca="false">-8E-020*H196^6+2E-015*H196^5-0.00000000001*H196^4+0.00000006*H196^3-0.0001*H196^2+0.1593*H196^1+165.05*H196</f>
        <v>325437.005249787</v>
      </c>
      <c r="AA196" s="8" t="n">
        <f aca="false">(4*H196*(-18+25/2000*H196)*(1-LN(H196/1895))-H196*-9.16-0.25*Z196)</f>
        <v>-13135.3729460173</v>
      </c>
      <c r="AB196" s="8" t="n">
        <f aca="false">(8*H196*(-1+8/2000*H196)*(1-LN(H196/1895))-H196*-9.16-0.25*Z196)</f>
        <v>40906.1168871109</v>
      </c>
      <c r="AC196" s="8" t="n">
        <f aca="false">(8*$H196*(31.15-15.53/2000*$H196)*(1-LN($H196/1895))-$H196*-9.16-0.25*$Z196)</f>
        <v>176830.878260108</v>
      </c>
      <c r="AE196" s="8" t="n">
        <f aca="false">AP196-$AN196</f>
        <v>0.909785955435861</v>
      </c>
      <c r="AF196" s="8" t="n">
        <f aca="false">AQ196-$AN196</f>
        <v>4.47119374128349</v>
      </c>
      <c r="AG196" s="8" t="n">
        <f aca="false">AR196-$AN196</f>
        <v>12.7701281649635</v>
      </c>
      <c r="AI196" s="8" t="n">
        <f aca="false">AT196-$AN196</f>
        <v>-2.49558066803992</v>
      </c>
      <c r="AJ196" s="8" t="n">
        <f aca="false">AU196-$AN196</f>
        <v>1.44058614896772</v>
      </c>
      <c r="AK196" s="8" t="n">
        <f aca="false">AV196-$AN196</f>
        <v>-8.01155548893738</v>
      </c>
      <c r="AL196" s="8" t="n">
        <f aca="false">AW196-$AN196</f>
        <v>0.705760053679867</v>
      </c>
      <c r="AP196" s="8" t="n">
        <f aca="false">1/8.314/$H196*(0.375*68629+0.5*4601)+$AA196/8.314/$H196+LN(1)</f>
        <v>0.909785955435861</v>
      </c>
      <c r="AQ196" s="8" t="n">
        <f aca="false">1/8.314/$H196*(0.4375*68629+0.5*4601)+$AB196/8.314/$H196+LN(1)</f>
        <v>4.47119374128349</v>
      </c>
      <c r="AR196" s="8" t="n">
        <f aca="false">1/8.314/$H196*(0.4375*68629+0.5*4601)+$AC196/8.314/$H196+LN(1)</f>
        <v>12.7701281649635</v>
      </c>
      <c r="AT196" s="8" t="n">
        <f aca="false">1/8.314/$H196*(0.4375*68629+0.5*4601)+$J196/8.314/$H196+LN(1)</f>
        <v>-2.49558066803992</v>
      </c>
      <c r="AU196" s="8" t="n">
        <f aca="false">1/8.314/$H196*(0.4375*68629+0.5*4601)+$B196/8.314/$H196+LN(1)</f>
        <v>1.44058614896772</v>
      </c>
      <c r="AV196" s="8" t="n">
        <f aca="false">1/8.314/$H196*(0.4375*68629+0.5*4601)+$S196/8.314/$H196+LN(1)</f>
        <v>-8.01155548893738</v>
      </c>
      <c r="AW196" s="8" t="n">
        <f aca="false">1/8.314/$H196*(0.4375*68629+0.5*4601)+$X196/8.314/$H196+LN(1)</f>
        <v>0.705760053679867</v>
      </c>
    </row>
    <row r="197" customFormat="false" ht="13.8" hidden="false" customHeight="false" outlineLevel="0" collapsed="false">
      <c r="B197" s="8" t="n">
        <f aca="false">$A$2 + $A$3*H197 +$A$4*H197*LN(H197) + $A$5*H197^2 + $A$6*H197^-1 + $A$7*H197^0.5</f>
        <v>-8486.32469602593</v>
      </c>
      <c r="F197" s="8" t="n">
        <f aca="false">$D$2+$D$3/H197-(($D$4/(8.314*LN(10)))*(1-($D$5/H197)-LN(H197/$D$5)))</f>
        <v>1.93628953699335</v>
      </c>
      <c r="G197" s="8" t="n">
        <f aca="false">8.314*LN(10)*F197*H197</f>
        <v>73208.7695462456</v>
      </c>
      <c r="H197" s="15" t="n">
        <v>1975</v>
      </c>
      <c r="J197" s="17" t="n">
        <f aca="false">-G197</f>
        <v>-73208.7695462456</v>
      </c>
      <c r="O197" s="8" t="n">
        <f aca="false">-115997 + 27.036*H197 + 3.124*H197*LN(H197)</f>
        <v>-15781.7017432094</v>
      </c>
      <c r="P197" s="8" t="n">
        <f aca="false">(-0.0562*(H197^2)) + (128.59*H197)-38275</f>
        <v>-3524.875</v>
      </c>
      <c r="Q197" s="8" t="n">
        <f aca="false">-998615+342.43*H197</f>
        <v>-322315.75</v>
      </c>
      <c r="R197" s="8" t="n">
        <f aca="false">Q197+P197</f>
        <v>-325840.625</v>
      </c>
      <c r="S197" s="8" t="n">
        <f aca="false">R197/2</f>
        <v>-162920.3125</v>
      </c>
      <c r="U197" s="8" t="n">
        <f aca="false">-226244+42.46*H197</f>
        <v>-142385.5</v>
      </c>
      <c r="V197" s="8" t="n">
        <f aca="false">(-0.0562*(H197^2))+(374.59*H197)-846564</f>
        <v>-325963.875</v>
      </c>
      <c r="W197" s="8" t="n">
        <f aca="false">V197/2</f>
        <v>-162981.9375</v>
      </c>
      <c r="X197" s="8" t="n">
        <f aca="false">W197-U197</f>
        <v>-20596.4375</v>
      </c>
      <c r="Y197" s="8" t="n">
        <v>721122.717557102</v>
      </c>
      <c r="Z197" s="8" t="n">
        <f aca="false">-8E-020*H197^6+2E-015*H197^5-0.00000000001*H197^4+0.00000006*H197^3-0.0001*H197^2+0.1593*H197^1+165.05*H197</f>
        <v>326263.731264521</v>
      </c>
      <c r="AA197" s="8" t="n">
        <f aca="false">(4*H197*(-18+25/2000*H197)*(1-LN(H197/1895))-H197*-9.16-0.25*Z197)</f>
        <v>-12828.2317483017</v>
      </c>
      <c r="AB197" s="8" t="n">
        <f aca="false">(8*H197*(-1+8/2000*H197)*(1-LN(H197/1895))-H197*-9.16-0.25*Z197)</f>
        <v>41037.1381724355</v>
      </c>
      <c r="AC197" s="8" t="n">
        <f aca="false">(8*$H197*(31.15-15.53/2000*$H197)*(1-LN($H197/1895))-$H197*-9.16-0.25*$Z197)</f>
        <v>176056.509882718</v>
      </c>
      <c r="AE197" s="8" t="n">
        <f aca="false">AP197-$AN197</f>
        <v>0.92618783943498</v>
      </c>
      <c r="AF197" s="8" t="n">
        <f aca="false">AQ197-$AN197</f>
        <v>4.4678535623874</v>
      </c>
      <c r="AG197" s="8" t="n">
        <f aca="false">AR197-$AN197</f>
        <v>12.6906390856794</v>
      </c>
      <c r="AI197" s="8" t="n">
        <f aca="false">AT197-$AN197</f>
        <v>-2.48981172804424</v>
      </c>
      <c r="AJ197" s="8" t="n">
        <f aca="false">AU197-$AN197</f>
        <v>1.45183587263052</v>
      </c>
      <c r="AK197" s="8" t="n">
        <f aca="false">AV197-$AN197</f>
        <v>-7.95331498189724</v>
      </c>
      <c r="AL197" s="8" t="n">
        <f aca="false">AW197-$AN197</f>
        <v>0.714320514733422</v>
      </c>
      <c r="AP197" s="8" t="n">
        <f aca="false">1/8.314/$H197*(0.375*68629+0.5*4601)+$AA197/8.314/$H197+LN(1)</f>
        <v>0.92618783943498</v>
      </c>
      <c r="AQ197" s="8" t="n">
        <f aca="false">1/8.314/$H197*(0.4375*68629+0.5*4601)+$AB197/8.314/$H197+LN(1)</f>
        <v>4.4678535623874</v>
      </c>
      <c r="AR197" s="8" t="n">
        <f aca="false">1/8.314/$H197*(0.4375*68629+0.5*4601)+$AC197/8.314/$H197+LN(1)</f>
        <v>12.6906390856794</v>
      </c>
      <c r="AT197" s="8" t="n">
        <f aca="false">1/8.314/$H197*(0.4375*68629+0.5*4601)+$J197/8.314/$H197+LN(1)</f>
        <v>-2.48981172804424</v>
      </c>
      <c r="AU197" s="8" t="n">
        <f aca="false">1/8.314/$H197*(0.4375*68629+0.5*4601)+$B197/8.314/$H197+LN(1)</f>
        <v>1.45183587263052</v>
      </c>
      <c r="AV197" s="8" t="n">
        <f aca="false">1/8.314/$H197*(0.4375*68629+0.5*4601)+$S197/8.314/$H197+LN(1)</f>
        <v>-7.95331498189724</v>
      </c>
      <c r="AW197" s="8" t="n">
        <f aca="false">1/8.314/$H197*(0.4375*68629+0.5*4601)+$X197/8.314/$H197+LN(1)</f>
        <v>0.714320514733422</v>
      </c>
    </row>
    <row r="198" customFormat="false" ht="13.8" hidden="false" customHeight="false" outlineLevel="0" collapsed="false">
      <c r="B198" s="8" t="n">
        <f aca="false">$A$2 + $A$3*H198 +$A$4*H198*LN(H198) + $A$5*H198^2 + $A$6*H198^-1 + $A$7*H198^0.5</f>
        <v>-8242.31891816942</v>
      </c>
      <c r="F198" s="8" t="n">
        <f aca="false">$D$2+$D$3/H198-(($D$4/(8.314*LN(10)))*(1-($D$5/H198)-LN(H198/$D$5)))</f>
        <v>1.93164884021993</v>
      </c>
      <c r="G198" s="8" t="n">
        <f aca="false">8.314*LN(10)*F198*H198</f>
        <v>73218.2048610714</v>
      </c>
      <c r="H198" s="15" t="n">
        <v>1980</v>
      </c>
      <c r="J198" s="17" t="n">
        <f aca="false">-G198</f>
        <v>-73218.2048610714</v>
      </c>
      <c r="O198" s="8" t="n">
        <f aca="false">-115997 + 27.036*H198 + 3.124*H198*LN(H198)</f>
        <v>-15512.3523718818</v>
      </c>
      <c r="P198" s="8" t="n">
        <f aca="false">(-0.0562*(H198^2)) + (128.59*H198)-38275</f>
        <v>-3993.28</v>
      </c>
      <c r="Q198" s="8" t="n">
        <f aca="false">-998615+342.43*H198</f>
        <v>-320603.6</v>
      </c>
      <c r="R198" s="8" t="n">
        <f aca="false">Q198+P198</f>
        <v>-324596.88</v>
      </c>
      <c r="S198" s="8" t="n">
        <f aca="false">R198/2</f>
        <v>-162298.44</v>
      </c>
      <c r="U198" s="8" t="n">
        <f aca="false">-226244+42.46*H198</f>
        <v>-142173.2</v>
      </c>
      <c r="V198" s="8" t="n">
        <f aca="false">(-0.0562*(H198^2))+(374.59*H198)-846564</f>
        <v>-325202.28</v>
      </c>
      <c r="W198" s="8" t="n">
        <f aca="false">V198/2</f>
        <v>-162601.14</v>
      </c>
      <c r="X198" s="8" t="n">
        <f aca="false">W198-U198</f>
        <v>-20427.94</v>
      </c>
      <c r="Y198" s="8" t="n">
        <v>723319.807198081</v>
      </c>
      <c r="Z198" s="8" t="n">
        <f aca="false">-8E-020*H198^6+2E-015*H198^5-0.00000000001*H198^4+0.00000006*H198^3-0.0001*H198^2+0.1593*H198^1+165.05*H198</f>
        <v>327090.465143229</v>
      </c>
      <c r="AA198" s="8" t="n">
        <f aca="false">(4*H198*(-18+25/2000*H198)*(1-LN(H198/1895))-H198*-9.16-0.25*Z198)</f>
        <v>-12521.5344957653</v>
      </c>
      <c r="AB198" s="8" t="n">
        <f aca="false">(8*H198*(-1+8/2000*H198)*(1-LN(H198/1895))-H198*-9.16-0.25*Z198)</f>
        <v>41167.3925992567</v>
      </c>
      <c r="AC198" s="8" t="n">
        <f aca="false">(8*$H198*(31.15-15.53/2000*$H198)*(1-LN($H198/1895))-$H198*-9.16-0.25*$Z198)</f>
        <v>175280.666535659</v>
      </c>
      <c r="AE198" s="8" t="n">
        <f aca="false">AP198-$AN198</f>
        <v>0.942479917301152</v>
      </c>
      <c r="AF198" s="8" t="n">
        <f aca="false">AQ198-$AN198</f>
        <v>4.46448366873308</v>
      </c>
      <c r="AG198" s="8" t="n">
        <f aca="false">AR198-$AN198</f>
        <v>12.6114618664185</v>
      </c>
      <c r="AI198" s="8" t="n">
        <f aca="false">AT198-$AN198</f>
        <v>-2.48409749170022</v>
      </c>
      <c r="AJ198" s="8" t="n">
        <f aca="false">AU198-$AN198</f>
        <v>1.46299223786036</v>
      </c>
      <c r="AK198" s="8" t="n">
        <f aca="false">AV198-$AN198</f>
        <v>-7.89545396835811</v>
      </c>
      <c r="AL198" s="8" t="n">
        <f aca="false">AW198-$AN198</f>
        <v>0.722752391609139</v>
      </c>
      <c r="AP198" s="8" t="n">
        <f aca="false">1/8.314/$H198*(0.375*68629+0.5*4601)+$AA198/8.314/$H198+LN(1)</f>
        <v>0.942479917301152</v>
      </c>
      <c r="AQ198" s="8" t="n">
        <f aca="false">1/8.314/$H198*(0.4375*68629+0.5*4601)+$AB198/8.314/$H198+LN(1)</f>
        <v>4.46448366873308</v>
      </c>
      <c r="AR198" s="8" t="n">
        <f aca="false">1/8.314/$H198*(0.4375*68629+0.5*4601)+$AC198/8.314/$H198+LN(1)</f>
        <v>12.6114618664185</v>
      </c>
      <c r="AT198" s="8" t="n">
        <f aca="false">1/8.314/$H198*(0.4375*68629+0.5*4601)+$J198/8.314/$H198+LN(1)</f>
        <v>-2.48409749170022</v>
      </c>
      <c r="AU198" s="8" t="n">
        <f aca="false">1/8.314/$H198*(0.4375*68629+0.5*4601)+$B198/8.314/$H198+LN(1)</f>
        <v>1.46299223786036</v>
      </c>
      <c r="AV198" s="8" t="n">
        <f aca="false">1/8.314/$H198*(0.4375*68629+0.5*4601)+$S198/8.314/$H198+LN(1)</f>
        <v>-7.89545396835811</v>
      </c>
      <c r="AW198" s="8" t="n">
        <f aca="false">1/8.314/$H198*(0.4375*68629+0.5*4601)+$X198/8.314/$H198+LN(1)</f>
        <v>0.722752391609139</v>
      </c>
    </row>
    <row r="199" customFormat="false" ht="13.8" hidden="false" customHeight="false" outlineLevel="0" collapsed="false">
      <c r="B199" s="8" t="n">
        <f aca="false">$A$2 + $A$3*H199 +$A$4*H199*LN(H199) + $A$5*H199^2 + $A$6*H199^-1 + $A$7*H199^0.5</f>
        <v>-7998.91270661325</v>
      </c>
      <c r="F199" s="8" t="n">
        <f aca="false">$D$2+$D$3/H199-(($D$4/(8.314*LN(10)))*(1-($D$5/H199)-LN(H199/$D$5)))</f>
        <v>1.92704257019637</v>
      </c>
      <c r="G199" s="8" t="n">
        <f aca="false">8.314*LN(10)*F199*H199</f>
        <v>73228.0599995757</v>
      </c>
      <c r="H199" s="15" t="n">
        <v>1985</v>
      </c>
      <c r="J199" s="17" t="n">
        <f aca="false">-G199</f>
        <v>-73228.0599995757</v>
      </c>
      <c r="O199" s="8" t="n">
        <f aca="false">-115997 + 27.036*H199 + 3.124*H199*LN(H199)</f>
        <v>-15242.9635560678</v>
      </c>
      <c r="P199" s="8" t="n">
        <f aca="false">(-0.0562*(H199^2)) + (128.59*H199)-38275</f>
        <v>-4464.495</v>
      </c>
      <c r="Q199" s="8" t="n">
        <f aca="false">-998615+342.43*H199</f>
        <v>-318891.45</v>
      </c>
      <c r="R199" s="8" t="n">
        <f aca="false">Q199+P199</f>
        <v>-323355.945</v>
      </c>
      <c r="S199" s="8" t="n">
        <f aca="false">R199/2</f>
        <v>-161677.9725</v>
      </c>
      <c r="U199" s="8" t="n">
        <f aca="false">-226244+42.46*H199</f>
        <v>-141960.9</v>
      </c>
      <c r="V199" s="8" t="n">
        <f aca="false">(-0.0562*(H199^2))+(374.59*H199)-846564</f>
        <v>-324443.495</v>
      </c>
      <c r="W199" s="8" t="n">
        <f aca="false">V199/2</f>
        <v>-162221.7475</v>
      </c>
      <c r="X199" s="8" t="n">
        <f aca="false">W199-U199</f>
        <v>-20260.8475000001</v>
      </c>
      <c r="Y199" s="8" t="n">
        <v>725516.896839059</v>
      </c>
      <c r="Z199" s="8" t="n">
        <f aca="false">-8E-020*H199^6+2E-015*H199^5-0.00000000001*H199^4+0.00000006*H199^3-0.0001*H199^2+0.1593*H199^1+165.05*H199</f>
        <v>327917.206920962</v>
      </c>
      <c r="AA199" s="8" t="n">
        <f aca="false">(4*H199*(-18+25/2000*H199)*(1-LN(H199/1895))-H199*-9.16-0.25*Z199)</f>
        <v>-12215.2898197967</v>
      </c>
      <c r="AB199" s="8" t="n">
        <f aca="false">(8*H199*(-1+8/2000*H199)*(1-LN(H199/1895))-H199*-9.16-0.25*Z199)</f>
        <v>41296.87585757</v>
      </c>
      <c r="AC199" s="8" t="n">
        <f aca="false">(8*$H199*(31.15-15.53/2000*$H199)*(1-LN($H199/1895))-$H199*-9.16-0.25*$Z199)</f>
        <v>174503.36402929</v>
      </c>
      <c r="AE199" s="8" t="n">
        <f aca="false">AP199-$AN199</f>
        <v>0.958662495793463</v>
      </c>
      <c r="AF199" s="8" t="n">
        <f aca="false">AQ199-$AN199</f>
        <v>4.46108402370497</v>
      </c>
      <c r="AG199" s="8" t="n">
        <f aca="false">AR199-$AN199</f>
        <v>12.5325951085687</v>
      </c>
      <c r="AI199" s="8" t="n">
        <f aca="false">AT199-$AN199</f>
        <v>-2.47843748122803</v>
      </c>
      <c r="AJ199" s="8" t="n">
        <f aca="false">AU199-$AN199</f>
        <v>1.47405606963137</v>
      </c>
      <c r="AK199" s="8" t="n">
        <f aca="false">AV199-$AN199</f>
        <v>-7.8379695806109</v>
      </c>
      <c r="AL199" s="8" t="n">
        <f aca="false">AW199-$AN199</f>
        <v>0.731056655975863</v>
      </c>
      <c r="AP199" s="8" t="n">
        <f aca="false">1/8.314/$H199*(0.375*68629+0.5*4601)+$AA199/8.314/$H199+LN(1)</f>
        <v>0.958662495793463</v>
      </c>
      <c r="AQ199" s="8" t="n">
        <f aca="false">1/8.314/$H199*(0.4375*68629+0.5*4601)+$AB199/8.314/$H199+LN(1)</f>
        <v>4.46108402370497</v>
      </c>
      <c r="AR199" s="8" t="n">
        <f aca="false">1/8.314/$H199*(0.4375*68629+0.5*4601)+$AC199/8.314/$H199+LN(1)</f>
        <v>12.5325951085687</v>
      </c>
      <c r="AT199" s="8" t="n">
        <f aca="false">1/8.314/$H199*(0.4375*68629+0.5*4601)+$J199/8.314/$H199+LN(1)</f>
        <v>-2.47843748122803</v>
      </c>
      <c r="AU199" s="8" t="n">
        <f aca="false">1/8.314/$H199*(0.4375*68629+0.5*4601)+$B199/8.314/$H199+LN(1)</f>
        <v>1.47405606963137</v>
      </c>
      <c r="AV199" s="8" t="n">
        <f aca="false">1/8.314/$H199*(0.4375*68629+0.5*4601)+$S199/8.314/$H199+LN(1)</f>
        <v>-7.8379695806109</v>
      </c>
      <c r="AW199" s="8" t="n">
        <f aca="false">1/8.314/$H199*(0.4375*68629+0.5*4601)+$X199/8.314/$H199+LN(1)</f>
        <v>0.731056655975863</v>
      </c>
    </row>
    <row r="200" customFormat="false" ht="13.8" hidden="false" customHeight="false" outlineLevel="0" collapsed="false">
      <c r="B200" s="8" t="n">
        <f aca="false">$A$2 + $A$3*H200 +$A$4*H200*LN(H200) + $A$5*H200^2 + $A$6*H200^-1 + $A$7*H200^0.5</f>
        <v>-7756.10410058126</v>
      </c>
      <c r="F200" s="8" t="n">
        <f aca="false">$D$2+$D$3/H200-(($D$4/(8.314*LN(10)))*(1-($D$5/H200)-LN(H200/$D$5)))</f>
        <v>1.92247043966589</v>
      </c>
      <c r="G200" s="8" t="n">
        <f aca="false">8.314*LN(10)*F200*H200</f>
        <v>73238.3339042659</v>
      </c>
      <c r="H200" s="15" t="n">
        <v>1990</v>
      </c>
      <c r="J200" s="17" t="n">
        <f aca="false">-G200</f>
        <v>-73238.3339042659</v>
      </c>
      <c r="O200" s="8" t="n">
        <f aca="false">-115997 + 27.036*H200 + 3.124*H200*LN(H200)</f>
        <v>-14973.5353951241</v>
      </c>
      <c r="P200" s="8" t="n">
        <f aca="false">(-0.0562*(H200^2)) + (128.59*H200)-38275</f>
        <v>-4938.51999999999</v>
      </c>
      <c r="Q200" s="8" t="n">
        <f aca="false">-998615+342.43*H200</f>
        <v>-317179.3</v>
      </c>
      <c r="R200" s="8" t="n">
        <f aca="false">Q200+P200</f>
        <v>-322117.82</v>
      </c>
      <c r="S200" s="8" t="n">
        <f aca="false">R200/2</f>
        <v>-161058.91</v>
      </c>
      <c r="U200" s="8" t="n">
        <f aca="false">-226244+42.46*H200</f>
        <v>-141748.6</v>
      </c>
      <c r="V200" s="8" t="n">
        <f aca="false">(-0.0562*(H200^2))+(374.59*H200)-846564</f>
        <v>-323687.52</v>
      </c>
      <c r="W200" s="8" t="n">
        <f aca="false">V200/2</f>
        <v>-161843.76</v>
      </c>
      <c r="X200" s="8" t="n">
        <f aca="false">W200-U200</f>
        <v>-20095.16</v>
      </c>
      <c r="Y200" s="8" t="n">
        <v>727713.986480038</v>
      </c>
      <c r="Z200" s="8" t="n">
        <f aca="false">-8E-020*H200^6+2E-015*H200^5-0.00000000001*H200^4+0.00000006*H200^3-0.0001*H200^2+0.1593*H200^1+165.05*H200</f>
        <v>328743.956632852</v>
      </c>
      <c r="AA200" s="8" t="n">
        <f aca="false">(4*H200*(-18+25/2000*H200)*(1-LN(H200/1895))-H200*-9.16-0.25*Z200)</f>
        <v>-11909.5063242681</v>
      </c>
      <c r="AB200" s="8" t="n">
        <f aca="false">(8*H200*(-1+8/2000*H200)*(1-LN(H200/1895))-H200*-9.16-0.25*Z200)</f>
        <v>41425.5836488435</v>
      </c>
      <c r="AC200" s="8" t="n">
        <f aca="false">(8*$H200*(31.15-15.53/2000*$H200)*(1-LN($H200/1895))-$H200*-9.16-0.25*$Z200)</f>
        <v>173724.618114013</v>
      </c>
      <c r="AE200" s="8" t="n">
        <f aca="false">AP200-$AN200</f>
        <v>0.974735880251144</v>
      </c>
      <c r="AF200" s="8" t="n">
        <f aca="false">AQ200-$AN200</f>
        <v>4.45765459174895</v>
      </c>
      <c r="AG200" s="8" t="n">
        <f aca="false">AR200-$AN200</f>
        <v>12.45403742395</v>
      </c>
      <c r="AI200" s="8" t="n">
        <f aca="false">AT200-$AN200</f>
        <v>-2.47283122397324</v>
      </c>
      <c r="AJ200" s="8" t="n">
        <f aca="false">AU200-$AN200</f>
        <v>1.48502818394467</v>
      </c>
      <c r="AK200" s="8" t="n">
        <f aca="false">AV200-$AN200</f>
        <v>-7.78085897976773</v>
      </c>
      <c r="AL200" s="8" t="n">
        <f aca="false">AW200-$AN200</f>
        <v>0.739234269736945</v>
      </c>
      <c r="AP200" s="8" t="n">
        <f aca="false">1/8.314/$H200*(0.375*68629+0.5*4601)+$AA200/8.314/$H200+LN(1)</f>
        <v>0.974735880251144</v>
      </c>
      <c r="AQ200" s="8" t="n">
        <f aca="false">1/8.314/$H200*(0.4375*68629+0.5*4601)+$AB200/8.314/$H200+LN(1)</f>
        <v>4.45765459174895</v>
      </c>
      <c r="AR200" s="8" t="n">
        <f aca="false">1/8.314/$H200*(0.4375*68629+0.5*4601)+$AC200/8.314/$H200+LN(1)</f>
        <v>12.45403742395</v>
      </c>
      <c r="AT200" s="8" t="n">
        <f aca="false">1/8.314/$H200*(0.4375*68629+0.5*4601)+$J200/8.314/$H200+LN(1)</f>
        <v>-2.47283122397324</v>
      </c>
      <c r="AU200" s="8" t="n">
        <f aca="false">1/8.314/$H200*(0.4375*68629+0.5*4601)+$B200/8.314/$H200+LN(1)</f>
        <v>1.48502818394467</v>
      </c>
      <c r="AV200" s="8" t="n">
        <f aca="false">1/8.314/$H200*(0.4375*68629+0.5*4601)+$S200/8.314/$H200+LN(1)</f>
        <v>-7.78085897976773</v>
      </c>
      <c r="AW200" s="8" t="n">
        <f aca="false">1/8.314/$H200*(0.4375*68629+0.5*4601)+$X200/8.314/$H200+LN(1)</f>
        <v>0.739234269736945</v>
      </c>
    </row>
    <row r="201" customFormat="false" ht="13.8" hidden="false" customHeight="false" outlineLevel="0" collapsed="false">
      <c r="B201" s="8" t="n">
        <f aca="false">$A$2 + $A$3*H201 +$A$4*H201*LN(H201) + $A$5*H201^2 + $A$6*H201^-1 + $A$7*H201^0.5</f>
        <v>-7513.89115049446</v>
      </c>
      <c r="F201" s="8" t="n">
        <f aca="false">$D$2+$D$3/H201-(($D$4/(8.314*LN(10)))*(1-($D$5/H201)-LN(H201/$D$5)))</f>
        <v>1.91793216439062</v>
      </c>
      <c r="G201" s="8" t="n">
        <f aca="false">8.314*LN(10)*F201*H201</f>
        <v>73249.0255229635</v>
      </c>
      <c r="H201" s="15" t="n">
        <v>1995</v>
      </c>
      <c r="J201" s="17" t="n">
        <f aca="false">-G201</f>
        <v>-73249.0255229635</v>
      </c>
      <c r="O201" s="8" t="n">
        <f aca="false">-115997 + 27.036*H201 + 3.124*H201*LN(H201)</f>
        <v>-14704.0679879079</v>
      </c>
      <c r="P201" s="8" t="n">
        <f aca="false">(-0.0562*(H201^2)) + (128.59*H201)-38275</f>
        <v>-5415.35499999998</v>
      </c>
      <c r="Q201" s="8" t="n">
        <f aca="false">-998615+342.43*H201</f>
        <v>-315467.15</v>
      </c>
      <c r="R201" s="8" t="n">
        <f aca="false">Q201+P201</f>
        <v>-320882.505</v>
      </c>
      <c r="S201" s="8" t="n">
        <f aca="false">R201/2</f>
        <v>-160441.2525</v>
      </c>
      <c r="U201" s="8" t="n">
        <f aca="false">-226244+42.46*H201</f>
        <v>-141536.3</v>
      </c>
      <c r="V201" s="8" t="n">
        <f aca="false">(-0.0562*(H201^2))+(374.59*H201)-846564</f>
        <v>-322934.355</v>
      </c>
      <c r="W201" s="8" t="n">
        <f aca="false">V201/2</f>
        <v>-161467.1775</v>
      </c>
      <c r="X201" s="8" t="n">
        <f aca="false">W201-U201</f>
        <v>-19930.8775000001</v>
      </c>
      <c r="Y201" s="8" t="n">
        <v>729911.076121016</v>
      </c>
      <c r="Z201" s="8" t="n">
        <f aca="false">-8E-020*H201^6+2E-015*H201^5-0.00000000001*H201^4+0.00000006*H201^3-0.0001*H201^2+0.1593*H201^1+165.05*H201</f>
        <v>329570.714314103</v>
      </c>
      <c r="AA201" s="8" t="n">
        <f aca="false">(4*H201*(-18+25/2000*H201)*(1-LN(H201/1895))-H201*-9.16-0.25*Z201)</f>
        <v>-11604.1925857002</v>
      </c>
      <c r="AB201" s="8" t="n">
        <f aca="false">(8*H201*(-1+8/2000*H201)*(1-LN(H201/1895))-H201*-9.16-0.25*Z201)</f>
        <v>41553.5116859562</v>
      </c>
      <c r="AC201" s="8" t="n">
        <f aca="false">(8*$H201*(31.15-15.53/2000*$H201)*(1-LN($H201/1895))-$H201*-9.16-0.25*$Z201)</f>
        <v>172944.444480676</v>
      </c>
      <c r="AE201" s="8" t="n">
        <f aca="false">AP201-$AN201</f>
        <v>0.990700374601392</v>
      </c>
      <c r="AF201" s="8" t="n">
        <f aca="false">AQ201-$AN201</f>
        <v>4.45419533835528</v>
      </c>
      <c r="AG201" s="8" t="n">
        <f aca="false">AR201-$AN201</f>
        <v>12.3757874347087</v>
      </c>
      <c r="AI201" s="8" t="n">
        <f aca="false">AT201-$AN201</f>
        <v>-2.46727825234023</v>
      </c>
      <c r="AJ201" s="8" t="n">
        <f aca="false">AU201-$AN201</f>
        <v>1.49590938794578</v>
      </c>
      <c r="AK201" s="8" t="n">
        <f aca="false">AV201-$AN201</f>
        <v>-7.72411935540077</v>
      </c>
      <c r="AL201" s="8" t="n">
        <f aca="false">AW201-$AN201</f>
        <v>0.747286185152556</v>
      </c>
      <c r="AP201" s="8" t="n">
        <f aca="false">1/8.314/$H201*(0.375*68629+0.5*4601)+$AA201/8.314/$H201+LN(1)</f>
        <v>0.990700374601392</v>
      </c>
      <c r="AQ201" s="8" t="n">
        <f aca="false">1/8.314/$H201*(0.4375*68629+0.5*4601)+$AB201/8.314/$H201+LN(1)</f>
        <v>4.45419533835528</v>
      </c>
      <c r="AR201" s="8" t="n">
        <f aca="false">1/8.314/$H201*(0.4375*68629+0.5*4601)+$AC201/8.314/$H201+LN(1)</f>
        <v>12.3757874347087</v>
      </c>
      <c r="AT201" s="8" t="n">
        <f aca="false">1/8.314/$H201*(0.4375*68629+0.5*4601)+$J201/8.314/$H201+LN(1)</f>
        <v>-2.46727825234023</v>
      </c>
      <c r="AU201" s="8" t="n">
        <f aca="false">1/8.314/$H201*(0.4375*68629+0.5*4601)+$B201/8.314/$H201+LN(1)</f>
        <v>1.49590938794578</v>
      </c>
      <c r="AV201" s="8" t="n">
        <f aca="false">1/8.314/$H201*(0.4375*68629+0.5*4601)+$S201/8.314/$H201+LN(1)</f>
        <v>-7.72411935540077</v>
      </c>
      <c r="AW201" s="8" t="n">
        <f aca="false">1/8.314/$H201*(0.4375*68629+0.5*4601)+$X201/8.314/$H201+LN(1)</f>
        <v>0.747286185152556</v>
      </c>
    </row>
    <row r="202" customFormat="false" ht="13.8" hidden="false" customHeight="false" outlineLevel="0" collapsed="false">
      <c r="B202" s="8" t="n">
        <f aca="false">$A$2 + $A$3*H202 +$A$4*H202*LN(H202) + $A$5*H202^2 + $A$6*H202^-1 + $A$7*H202^0.5</f>
        <v>-7272.27191788587</v>
      </c>
      <c r="F202" s="8" t="n">
        <f aca="false">$D$2+$D$3/H202-(($D$4/(8.314*LN(10)))*(1-($D$5/H202)-LN(H202/$D$5)))</f>
        <v>1.91342746311282</v>
      </c>
      <c r="G202" s="8" t="n">
        <f aca="false">8.314*LN(10)*F202*H202</f>
        <v>73260.133808764</v>
      </c>
      <c r="H202" s="15" t="n">
        <v>2000</v>
      </c>
      <c r="J202" s="17" t="n">
        <f aca="false">-G202</f>
        <v>-73260.133808764</v>
      </c>
      <c r="O202" s="8" t="n">
        <f aca="false">-115997 + 27.036*H202 + 3.124*H202*LN(H202)</f>
        <v>-14434.5614327811</v>
      </c>
      <c r="P202" s="8" t="n">
        <f aca="false">(-0.0562*(H202^2)) + (128.59*H202)-38275</f>
        <v>-5895</v>
      </c>
      <c r="Q202" s="8" t="n">
        <f aca="false">-998615+342.43*H202</f>
        <v>-313755</v>
      </c>
      <c r="R202" s="8" t="n">
        <f aca="false">Q202+P202</f>
        <v>-319650</v>
      </c>
      <c r="S202" s="8" t="n">
        <f aca="false">R202/2</f>
        <v>-159825</v>
      </c>
      <c r="U202" s="8" t="n">
        <f aca="false">-226244+42.46*H202</f>
        <v>-141324</v>
      </c>
      <c r="V202" s="8" t="n">
        <f aca="false">(-0.0562*(H202^2))+(374.59*H202)-846564</f>
        <v>-322184</v>
      </c>
      <c r="W202" s="8" t="n">
        <f aca="false">V202/2</f>
        <v>-161092</v>
      </c>
      <c r="X202" s="8" t="n">
        <f aca="false">W202-U202</f>
        <v>-19768</v>
      </c>
      <c r="Y202" s="8" t="n">
        <v>732108.165761995</v>
      </c>
      <c r="Z202" s="8" t="n">
        <f aca="false">-8E-020*H202^6+2E-015*H202^5-0.00000000001*H202^4+0.00000006*H202^3-0.0001*H202^2+0.1593*H202^1+165.05*H202</f>
        <v>330397.48</v>
      </c>
      <c r="AA202" s="8" t="n">
        <f aca="false">(4*H202*(-18+25/2000*H202)*(1-LN(H202/1895))-H202*-9.16-0.25*Z202)</f>
        <v>-11299.3571534311</v>
      </c>
      <c r="AB202" s="8" t="n">
        <f aca="false">(8*H202*(-1+8/2000*H202)*(1-LN(H202/1895))-H202*-9.16-0.25*Z202)</f>
        <v>41680.6556931378</v>
      </c>
      <c r="AC202" s="8" t="n">
        <f aca="false">(8*$H202*(31.15-15.53/2000*$H202)*(1-LN($H202/1895))-$H202*-9.16-0.25*$Z202)</f>
        <v>172162.858760973</v>
      </c>
      <c r="AE202" s="8" t="n">
        <f aca="false">AP202-$AN202</f>
        <v>1.00655628136691</v>
      </c>
      <c r="AF202" s="8" t="n">
        <f aca="false">AQ202-$AN202</f>
        <v>4.45070623004196</v>
      </c>
      <c r="AG202" s="8" t="n">
        <f aca="false">AR202-$AN202</f>
        <v>12.2978437732122</v>
      </c>
      <c r="AI202" s="8" t="n">
        <f aca="false">AT202-$AN202</f>
        <v>-2.46177810372648</v>
      </c>
      <c r="AJ202" s="8" t="n">
        <f aca="false">AU202-$AN202</f>
        <v>1.50670048004054</v>
      </c>
      <c r="AK202" s="8" t="n">
        <f aca="false">AV202-$AN202</f>
        <v>-7.66774792518643</v>
      </c>
      <c r="AL202" s="8" t="n">
        <f aca="false">AW202-$AN202</f>
        <v>0.755213344960308</v>
      </c>
      <c r="AP202" s="8" t="n">
        <f aca="false">1/8.314/$H202*(0.375*68629+0.5*4601)+$AA202/8.314/$H202+LN(1)</f>
        <v>1.00655628136691</v>
      </c>
      <c r="AQ202" s="8" t="n">
        <f aca="false">1/8.314/$H202*(0.4375*68629+0.5*4601)+$AB202/8.314/$H202+LN(1)</f>
        <v>4.45070623004196</v>
      </c>
      <c r="AR202" s="8" t="n">
        <f aca="false">1/8.314/$H202*(0.4375*68629+0.5*4601)+$AC202/8.314/$H202+LN(1)</f>
        <v>12.2978437732122</v>
      </c>
      <c r="AT202" s="8" t="n">
        <f aca="false">1/8.314/$H202*(0.4375*68629+0.5*4601)+$J202/8.314/$H202+LN(1)</f>
        <v>-2.46177810372648</v>
      </c>
      <c r="AU202" s="8" t="n">
        <f aca="false">1/8.314/$H202*(0.4375*68629+0.5*4601)+$B202/8.314/$H202+LN(1)</f>
        <v>1.50670048004054</v>
      </c>
      <c r="AV202" s="8" t="n">
        <f aca="false">1/8.314/$H202*(0.4375*68629+0.5*4601)+$S202/8.314/$H202+LN(1)</f>
        <v>-7.66774792518643</v>
      </c>
      <c r="AW202" s="8" t="n">
        <f aca="false">1/8.314/$H202*(0.4375*68629+0.5*4601)+$X202/8.314/$H202+LN(1)</f>
        <v>0.755213344960308</v>
      </c>
    </row>
    <row r="203" customFormat="false" ht="13.8" hidden="false" customHeight="false" outlineLevel="0" collapsed="false">
      <c r="B203" s="8" t="n">
        <f aca="false">$A$2 + $A$3*H203 +$A$4*H203*LN(H203) + $A$5*H203^2 + $A$6*H203^-1 + $A$7*H203^0.5</f>
        <v>-7031.24447531829</v>
      </c>
      <c r="F203" s="8" t="n">
        <f aca="false">$D$2+$D$3/H203-(($D$4/(8.314*LN(10)))*(1-($D$5/H203)-LN(H203/$D$5)))</f>
        <v>1.9089560575167</v>
      </c>
      <c r="G203" s="8" t="n">
        <f aca="false">8.314*LN(10)*F203*H203</f>
        <v>73271.6577199973</v>
      </c>
      <c r="H203" s="15" t="n">
        <v>2005</v>
      </c>
      <c r="J203" s="17" t="n">
        <f aca="false">-G203</f>
        <v>-73271.6577199973</v>
      </c>
      <c r="O203" s="8" t="n">
        <f aca="false">-115997 + 27.036*H203 + 3.124*H203*LN(H203)</f>
        <v>-14165.0158276135</v>
      </c>
      <c r="P203" s="8" t="n">
        <f aca="false">(-0.0562*(H203^2)) + (128.59*H203)-38275</f>
        <v>-6377.45499999999</v>
      </c>
      <c r="Q203" s="8" t="n">
        <f aca="false">-998615+342.43*H203</f>
        <v>-312042.85</v>
      </c>
      <c r="R203" s="8" t="n">
        <f aca="false">Q203+P203</f>
        <v>-318420.305</v>
      </c>
      <c r="S203" s="8" t="n">
        <f aca="false">R203/2</f>
        <v>-159210.1525</v>
      </c>
      <c r="U203" s="8" t="n">
        <f aca="false">-226244+42.46*H203</f>
        <v>-141111.7</v>
      </c>
      <c r="V203" s="8" t="n">
        <f aca="false">(-0.0562*(H203^2))+(374.59*H203)-846564</f>
        <v>-321436.455</v>
      </c>
      <c r="W203" s="8" t="n">
        <f aca="false">V203/2</f>
        <v>-160718.2275</v>
      </c>
      <c r="X203" s="8" t="n">
        <f aca="false">W203-U203</f>
        <v>-19606.5275</v>
      </c>
      <c r="Y203" s="8" t="n">
        <v>734326.298880781</v>
      </c>
      <c r="Z203" s="8" t="n">
        <f aca="false">-8E-020*H203^6+2E-015*H203^5-0.00000000001*H203^4+0.00000006*H203^3-0.0001*H203^2+0.1593*H203^1+165.05*H203</f>
        <v>331224.253725903</v>
      </c>
      <c r="AA203" s="8" t="n">
        <f aca="false">(4*H203*(-18+25/2000*H203)*(1-LN(H203/1895))-H203*-9.16-0.25*Z203)</f>
        <v>-10995.008549779</v>
      </c>
      <c r="AB203" s="8" t="n">
        <f aca="false">(8*H203*(-1+8/2000*H203)*(1-LN(H203/1895))-H203*-9.16-0.25*Z203)</f>
        <v>41807.0114059079</v>
      </c>
      <c r="AC203" s="8" t="n">
        <f aca="false">(8*$H203*(31.15-15.53/2000*$H203)*(1-LN($H203/1895))-$H203*-9.16-0.25*$Z203)</f>
        <v>171379.876527837</v>
      </c>
      <c r="AE203" s="8" t="n">
        <f aca="false">AP203-$AN203</f>
        <v>1.02230390167359</v>
      </c>
      <c r="AF203" s="8" t="n">
        <f aca="false">AQ203-$AN203</f>
        <v>4.44718723433825</v>
      </c>
      <c r="AG203" s="8" t="n">
        <f aca="false">AR203-$AN203</f>
        <v>12.2202050819449</v>
      </c>
      <c r="AI203" s="8" t="n">
        <f aca="false">AT203-$AN203</f>
        <v>-2.45633032045802</v>
      </c>
      <c r="AJ203" s="8" t="n">
        <f aca="false">AU203-$AN203</f>
        <v>1.51740225000895</v>
      </c>
      <c r="AK203" s="8" t="n">
        <f aca="false">AV203-$AN203</f>
        <v>-7.611741934555</v>
      </c>
      <c r="AL203" s="8" t="n">
        <f aca="false">AW203-$AN203</f>
        <v>0.76301668249391</v>
      </c>
      <c r="AP203" s="8" t="n">
        <f aca="false">1/8.314/$H203*(0.375*68629+0.5*4601)+$AA203/8.314/$H203+LN(1)</f>
        <v>1.02230390167359</v>
      </c>
      <c r="AQ203" s="8" t="n">
        <f aca="false">1/8.314/$H203*(0.4375*68629+0.5*4601)+$AB203/8.314/$H203+LN(1)</f>
        <v>4.44718723433825</v>
      </c>
      <c r="AR203" s="8" t="n">
        <f aca="false">1/8.314/$H203*(0.4375*68629+0.5*4601)+$AC203/8.314/$H203+LN(1)</f>
        <v>12.2202050819449</v>
      </c>
      <c r="AT203" s="8" t="n">
        <f aca="false">1/8.314/$H203*(0.4375*68629+0.5*4601)+$J203/8.314/$H203+LN(1)</f>
        <v>-2.45633032045802</v>
      </c>
      <c r="AU203" s="8" t="n">
        <f aca="false">1/8.314/$H203*(0.4375*68629+0.5*4601)+$B203/8.314/$H203+LN(1)</f>
        <v>1.51740225000895</v>
      </c>
      <c r="AV203" s="8" t="n">
        <f aca="false">1/8.314/$H203*(0.4375*68629+0.5*4601)+$S203/8.314/$H203+LN(1)</f>
        <v>-7.611741934555</v>
      </c>
      <c r="AW203" s="8" t="n">
        <f aca="false">1/8.314/$H203*(0.4375*68629+0.5*4601)+$X203/8.314/$H203+LN(1)</f>
        <v>0.76301668249391</v>
      </c>
    </row>
    <row r="204" customFormat="false" ht="13.8" hidden="false" customHeight="false" outlineLevel="0" collapsed="false">
      <c r="B204" s="8" t="n">
        <f aca="false">$A$2 + $A$3*H204 +$A$4*H204*LN(H204) + $A$5*H204^2 + $A$6*H204^-1 + $A$7*H204^0.5</f>
        <v>-6790.80690630066</v>
      </c>
      <c r="F204" s="8" t="n">
        <f aca="false">$D$2+$D$3/H204-(($D$4/(8.314*LN(10)))*(1-($D$5/H204)-LN(H204/$D$5)))</f>
        <v>1.90451767219077</v>
      </c>
      <c r="G204" s="8" t="n">
        <f aca="false">8.314*LN(10)*F204*H204</f>
        <v>73283.5962201891</v>
      </c>
      <c r="H204" s="15" t="n">
        <v>2010</v>
      </c>
      <c r="J204" s="17" t="n">
        <f aca="false">-G204</f>
        <v>-73283.5962201891</v>
      </c>
      <c r="O204" s="8" t="n">
        <f aca="false">-115997 + 27.036*H204 + 3.124*H204*LN(H204)</f>
        <v>-13895.4312697872</v>
      </c>
      <c r="P204" s="8" t="n">
        <f aca="false">(-0.0562*(H204^2)) + (128.59*H204)-38275</f>
        <v>-6862.72</v>
      </c>
      <c r="Q204" s="8" t="n">
        <f aca="false">-998615+342.43*H204</f>
        <v>-310330.7</v>
      </c>
      <c r="R204" s="8" t="n">
        <f aca="false">Q204+P204</f>
        <v>-317193.42</v>
      </c>
      <c r="S204" s="8" t="n">
        <f aca="false">R204/2</f>
        <v>-158596.71</v>
      </c>
      <c r="U204" s="8" t="n">
        <f aca="false">-226244+42.46*H204</f>
        <v>-140899.4</v>
      </c>
      <c r="V204" s="8" t="n">
        <f aca="false">(-0.0562*(H204^2))+(374.59*H204)-846564</f>
        <v>-320691.72</v>
      </c>
      <c r="W204" s="8" t="n">
        <f aca="false">V204/2</f>
        <v>-160345.86</v>
      </c>
      <c r="X204" s="8" t="n">
        <f aca="false">W204-U204</f>
        <v>-19446.4600000001</v>
      </c>
      <c r="Y204" s="8" t="n">
        <v>736544.431999567</v>
      </c>
      <c r="Z204" s="8" t="n">
        <f aca="false">-8E-020*H204^6+2E-015*H204^5-0.00000000001*H204^4+0.00000006*H204^3-0.0001*H204^2+0.1593*H204^1+165.05*H204</f>
        <v>332051.035527252</v>
      </c>
      <c r="AA204" s="8" t="n">
        <f aca="false">(4*H204*(-18+25/2000*H204)*(1-LN(H204/1895))-H204*-9.16-0.25*Z204)</f>
        <v>-10691.1552702068</v>
      </c>
      <c r="AB204" s="8" t="n">
        <f aca="false">(8*H204*(-1+8/2000*H204)*(1-LN(H204/1895))-H204*-9.16-0.25*Z204)</f>
        <v>41932.5745710171</v>
      </c>
      <c r="AC204" s="8" t="n">
        <f aca="false">(8*$H204*(31.15-15.53/2000*$H204)*(1-LN($H204/1895))-$H204*-9.16-0.25*$Z204)</f>
        <v>170595.513295828</v>
      </c>
      <c r="AE204" s="8" t="n">
        <f aca="false">AP204-$AN204</f>
        <v>1.03794353525811</v>
      </c>
      <c r="AF204" s="8" t="n">
        <f aca="false">AQ204-$AN204</f>
        <v>4.44363831976856</v>
      </c>
      <c r="AG204" s="8" t="n">
        <f aca="false">AR204-$AN204</f>
        <v>12.1428700134059</v>
      </c>
      <c r="AI204" s="8" t="n">
        <f aca="false">AT204-$AN204</f>
        <v>-2.4509344497257</v>
      </c>
      <c r="AJ204" s="8" t="n">
        <f aca="false">AU204-$AN204</f>
        <v>1.52801547911748</v>
      </c>
      <c r="AK204" s="8" t="n">
        <f aca="false">AV204-$AN204</f>
        <v>-7.55609865634541</v>
      </c>
      <c r="AL204" s="8" t="n">
        <f aca="false">AW204-$AN204</f>
        <v>0.770697121800182</v>
      </c>
      <c r="AP204" s="8" t="n">
        <f aca="false">1/8.314/$H204*(0.375*68629+0.5*4601)+$AA204/8.314/$H204+LN(1)</f>
        <v>1.03794353525811</v>
      </c>
      <c r="AQ204" s="8" t="n">
        <f aca="false">1/8.314/$H204*(0.4375*68629+0.5*4601)+$AB204/8.314/$H204+LN(1)</f>
        <v>4.44363831976856</v>
      </c>
      <c r="AR204" s="8" t="n">
        <f aca="false">1/8.314/$H204*(0.4375*68629+0.5*4601)+$AC204/8.314/$H204+LN(1)</f>
        <v>12.1428700134059</v>
      </c>
      <c r="AT204" s="8" t="n">
        <f aca="false">1/8.314/$H204*(0.4375*68629+0.5*4601)+$J204/8.314/$H204+LN(1)</f>
        <v>-2.4509344497257</v>
      </c>
      <c r="AU204" s="8" t="n">
        <f aca="false">1/8.314/$H204*(0.4375*68629+0.5*4601)+$B204/8.314/$H204+LN(1)</f>
        <v>1.52801547911748</v>
      </c>
      <c r="AV204" s="8" t="n">
        <f aca="false">1/8.314/$H204*(0.4375*68629+0.5*4601)+$S204/8.314/$H204+LN(1)</f>
        <v>-7.55609865634541</v>
      </c>
      <c r="AW204" s="8" t="n">
        <f aca="false">1/8.314/$H204*(0.4375*68629+0.5*4601)+$X204/8.314/$H204+LN(1)</f>
        <v>0.770697121800182</v>
      </c>
    </row>
    <row r="205" customFormat="false" ht="13.8" hidden="false" customHeight="false" outlineLevel="0" collapsed="false">
      <c r="B205" s="8" t="n">
        <f aca="false">$A$2 + $A$3*H205 +$A$4*H205*LN(H205) + $A$5*H205^2 + $A$6*H205^-1 + $A$7*H205^0.5</f>
        <v>-6550.95730520698</v>
      </c>
      <c r="F205" s="8" t="n">
        <f aca="false">$D$2+$D$3/H205-(($D$4/(8.314*LN(10)))*(1-($D$5/H205)-LN(H205/$D$5)))</f>
        <v>1.90011203459087</v>
      </c>
      <c r="G205" s="8" t="n">
        <f aca="false">8.314*LN(10)*F205*H205</f>
        <v>73295.9482780213</v>
      </c>
      <c r="H205" s="15" t="n">
        <v>2015</v>
      </c>
      <c r="J205" s="17" t="n">
        <f aca="false">-G205</f>
        <v>-73295.9482780213</v>
      </c>
      <c r="O205" s="8" t="n">
        <f aca="false">-115997 + 27.036*H205 + 3.124*H205*LN(H205)</f>
        <v>-13625.8078561994</v>
      </c>
      <c r="P205" s="8" t="n">
        <f aca="false">(-0.0562*(H205^2)) + (128.59*H205)-38275</f>
        <v>-7350.79499999998</v>
      </c>
      <c r="Q205" s="8" t="n">
        <f aca="false">-998615+342.43*H205</f>
        <v>-308618.55</v>
      </c>
      <c r="R205" s="8" t="n">
        <f aca="false">Q205+P205</f>
        <v>-315969.345</v>
      </c>
      <c r="S205" s="8" t="n">
        <f aca="false">R205/2</f>
        <v>-157984.6725</v>
      </c>
      <c r="U205" s="8" t="n">
        <f aca="false">-226244+42.46*H205</f>
        <v>-140687.1</v>
      </c>
      <c r="V205" s="8" t="n">
        <f aca="false">(-0.0562*(H205^2))+(374.59*H205)-846564</f>
        <v>-319949.795</v>
      </c>
      <c r="W205" s="8" t="n">
        <f aca="false">V205/2</f>
        <v>-159974.8975</v>
      </c>
      <c r="X205" s="8" t="n">
        <f aca="false">W205-U205</f>
        <v>-19287.7975</v>
      </c>
      <c r="Y205" s="8" t="n">
        <v>738762.565118352</v>
      </c>
      <c r="Z205" s="8" t="n">
        <f aca="false">-8E-020*H205^6+2E-015*H205^5-0.00000000001*H205^4+0.00000006*H205^3-0.0001*H205^2+0.1593*H205^1+165.05*H205</f>
        <v>332877.825439564</v>
      </c>
      <c r="AA205" s="8" t="n">
        <f aca="false">(4*H205*(-18+25/2000*H205)*(1-LN(H205/1895))-H205*-9.16-0.25*Z205)</f>
        <v>-10387.8057834835</v>
      </c>
      <c r="AB205" s="8" t="n">
        <f aca="false">(8*H205*(-1+8/2000*H205)*(1-LN(H205/1895))-H205*-9.16-0.25*Z205)</f>
        <v>42057.3409463872</v>
      </c>
      <c r="AC205" s="8" t="n">
        <f aca="false">(8*$H205*(31.15-15.53/2000*$H205)*(1-LN($H205/1895))-$H205*-9.16-0.25*$Z205)</f>
        <v>169809.784521528</v>
      </c>
      <c r="AE205" s="8" t="n">
        <f aca="false">AP205-$AN205</f>
        <v>1.05347548047549</v>
      </c>
      <c r="AF205" s="8" t="n">
        <f aca="false">AQ205-$AN205</f>
        <v>4.44005945583653</v>
      </c>
      <c r="AG205" s="8" t="n">
        <f aca="false">AR205-$AN205</f>
        <v>12.065837230008</v>
      </c>
      <c r="AI205" s="8" t="n">
        <f aca="false">AT205-$AN205</f>
        <v>-2.44559004352259</v>
      </c>
      <c r="AJ205" s="8" t="n">
        <f aca="false">AU205-$AN205</f>
        <v>1.53854094022955</v>
      </c>
      <c r="AK205" s="8" t="n">
        <f aca="false">AV205-$AN205</f>
        <v>-7.50081539046518</v>
      </c>
      <c r="AL205" s="8" t="n">
        <f aca="false">AW205-$AN205</f>
        <v>0.778255577754286</v>
      </c>
      <c r="AP205" s="8" t="n">
        <f aca="false">1/8.314/$H205*(0.375*68629+0.5*4601)+$AA205/8.314/$H205+LN(1)</f>
        <v>1.05347548047549</v>
      </c>
      <c r="AQ205" s="8" t="n">
        <f aca="false">1/8.314/$H205*(0.4375*68629+0.5*4601)+$AB205/8.314/$H205+LN(1)</f>
        <v>4.44005945583653</v>
      </c>
      <c r="AR205" s="8" t="n">
        <f aca="false">1/8.314/$H205*(0.4375*68629+0.5*4601)+$AC205/8.314/$H205+LN(1)</f>
        <v>12.065837230008</v>
      </c>
      <c r="AT205" s="8" t="n">
        <f aca="false">1/8.314/$H205*(0.4375*68629+0.5*4601)+$J205/8.314/$H205+LN(1)</f>
        <v>-2.44559004352259</v>
      </c>
      <c r="AU205" s="8" t="n">
        <f aca="false">1/8.314/$H205*(0.4375*68629+0.5*4601)+$B205/8.314/$H205+LN(1)</f>
        <v>1.53854094022955</v>
      </c>
      <c r="AV205" s="8" t="n">
        <f aca="false">1/8.314/$H205*(0.4375*68629+0.5*4601)+$S205/8.314/$H205+LN(1)</f>
        <v>-7.50081539046518</v>
      </c>
      <c r="AW205" s="8" t="n">
        <f aca="false">1/8.314/$H205*(0.4375*68629+0.5*4601)+$X205/8.314/$H205+LN(1)</f>
        <v>0.778255577754286</v>
      </c>
    </row>
    <row r="206" customFormat="false" ht="13.8" hidden="false" customHeight="false" outlineLevel="0" collapsed="false">
      <c r="B206" s="8" t="n">
        <f aca="false">$A$2 + $A$3*H206 +$A$4*H206*LN(H206) + $A$5*H206^2 + $A$6*H206^-1 + $A$7*H206^0.5</f>
        <v>-6311.69377719454</v>
      </c>
      <c r="F206" s="8" t="n">
        <f aca="false">$D$2+$D$3/H206-(($D$4/(8.314*LN(10)))*(1-($D$5/H206)-LN(H206/$D$5)))</f>
        <v>1.89573887500362</v>
      </c>
      <c r="G206" s="8" t="n">
        <f aca="false">8.314*LN(10)*F206*H206</f>
        <v>73308.7128672943</v>
      </c>
      <c r="H206" s="15" t="n">
        <v>2020</v>
      </c>
      <c r="J206" s="17" t="n">
        <f aca="false">-G206</f>
        <v>-73308.7128672943</v>
      </c>
      <c r="O206" s="8" t="n">
        <f aca="false">-115997 + 27.036*H206 + 3.124*H206*LN(H206)</f>
        <v>-13356.1456832666</v>
      </c>
      <c r="P206" s="8" t="n">
        <f aca="false">(-0.0562*(H206^2)) + (128.59*H206)-38275</f>
        <v>-7841.67999999999</v>
      </c>
      <c r="Q206" s="8" t="n">
        <f aca="false">-998615+342.43*H206</f>
        <v>-306906.4</v>
      </c>
      <c r="R206" s="8" t="n">
        <f aca="false">Q206+P206</f>
        <v>-314748.08</v>
      </c>
      <c r="S206" s="8" t="n">
        <f aca="false">R206/2</f>
        <v>-157374.04</v>
      </c>
      <c r="U206" s="8" t="n">
        <f aca="false">-226244+42.46*H206</f>
        <v>-140474.8</v>
      </c>
      <c r="V206" s="8" t="n">
        <f aca="false">(-0.0562*(H206^2))+(374.59*H206)-846564</f>
        <v>-319210.68</v>
      </c>
      <c r="W206" s="8" t="n">
        <f aca="false">V206/2</f>
        <v>-159605.34</v>
      </c>
      <c r="X206" s="8" t="n">
        <f aca="false">W206-U206</f>
        <v>-19130.54</v>
      </c>
      <c r="Y206" s="8" t="n">
        <v>740980.698237138</v>
      </c>
      <c r="Z206" s="8" t="n">
        <f aca="false">-8E-020*H206^6+2E-015*H206^5-0.00000000001*H206^4+0.00000006*H206^3-0.0001*H206^2+0.1593*H206^1+165.05*H206</f>
        <v>333704.623498435</v>
      </c>
      <c r="AA206" s="8" t="n">
        <f aca="false">(4*H206*(-18+25/2000*H206)*(1-LN(H206/1895))-H206*-9.16-0.25*Z206)</f>
        <v>-10084.9685318444</v>
      </c>
      <c r="AB206" s="8" t="n">
        <f aca="false">(8*H206*(-1+8/2000*H206)*(1-LN(H206/1895))-H206*-9.16-0.25*Z206)</f>
        <v>42181.3063010524</v>
      </c>
      <c r="AC206" s="8" t="n">
        <f aca="false">(8*$H206*(31.15-15.53/2000*$H206)*(1-LN($H206/1895))-$H206*-9.16-0.25*$Z206)</f>
        <v>169022.705603915</v>
      </c>
      <c r="AE206" s="8" t="n">
        <f aca="false">AP206-$AN206</f>
        <v>1.06890003430666</v>
      </c>
      <c r="AF206" s="8" t="n">
        <f aca="false">AQ206-$AN206</f>
        <v>4.43645061300945</v>
      </c>
      <c r="AG206" s="8" t="n">
        <f aca="false">AR206-$AN206</f>
        <v>11.9891054039777</v>
      </c>
      <c r="AI206" s="8" t="n">
        <f aca="false">AT206-$AN206</f>
        <v>-2.44029665858222</v>
      </c>
      <c r="AJ206" s="8" t="n">
        <f aca="false">AU206-$AN206</f>
        <v>1.54897939791438</v>
      </c>
      <c r="AK206" s="8" t="n">
        <f aca="false">AV206-$AN206</f>
        <v>-7.44588946355545</v>
      </c>
      <c r="AL206" s="8" t="n">
        <f aca="false">AW206-$AN206</f>
        <v>0.785692956173173</v>
      </c>
      <c r="AP206" s="8" t="n">
        <f aca="false">1/8.314/$H206*(0.375*68629+0.5*4601)+$AA206/8.314/$H206+LN(1)</f>
        <v>1.06890003430666</v>
      </c>
      <c r="AQ206" s="8" t="n">
        <f aca="false">1/8.314/$H206*(0.4375*68629+0.5*4601)+$AB206/8.314/$H206+LN(1)</f>
        <v>4.43645061300945</v>
      </c>
      <c r="AR206" s="8" t="n">
        <f aca="false">1/8.314/$H206*(0.4375*68629+0.5*4601)+$AC206/8.314/$H206+LN(1)</f>
        <v>11.9891054039777</v>
      </c>
      <c r="AT206" s="8" t="n">
        <f aca="false">1/8.314/$H206*(0.4375*68629+0.5*4601)+$J206/8.314/$H206+LN(1)</f>
        <v>-2.44029665858222</v>
      </c>
      <c r="AU206" s="8" t="n">
        <f aca="false">1/8.314/$H206*(0.4375*68629+0.5*4601)+$B206/8.314/$H206+LN(1)</f>
        <v>1.54897939791438</v>
      </c>
      <c r="AV206" s="8" t="n">
        <f aca="false">1/8.314/$H206*(0.4375*68629+0.5*4601)+$S206/8.314/$H206+LN(1)</f>
        <v>-7.44588946355545</v>
      </c>
      <c r="AW206" s="8" t="n">
        <f aca="false">1/8.314/$H206*(0.4375*68629+0.5*4601)+$X206/8.314/$H206+LN(1)</f>
        <v>0.785692956173173</v>
      </c>
    </row>
    <row r="207" customFormat="false" ht="13.8" hidden="false" customHeight="false" outlineLevel="0" collapsed="false">
      <c r="B207" s="8" t="n">
        <f aca="false">$A$2 + $A$3*H207 +$A$4*H207*LN(H207) + $A$5*H207^2 + $A$6*H207^-1 + $A$7*H207^0.5</f>
        <v>-6073.01443812426</v>
      </c>
      <c r="F207" s="8" t="n">
        <f aca="false">$D$2+$D$3/H207-(($D$4/(8.314*LN(10)))*(1-($D$5/H207)-LN(H207/$D$5)))</f>
        <v>1.89139792651055</v>
      </c>
      <c r="G207" s="8" t="n">
        <f aca="false">8.314*LN(10)*F207*H207</f>
        <v>73321.8889668884</v>
      </c>
      <c r="H207" s="15" t="n">
        <v>2025</v>
      </c>
      <c r="J207" s="17" t="n">
        <f aca="false">-G207</f>
        <v>-73321.8889668884</v>
      </c>
      <c r="O207" s="8" t="n">
        <f aca="false">-115997 + 27.036*H207 + 3.124*H207*LN(H207)</f>
        <v>-13086.444846928</v>
      </c>
      <c r="P207" s="8" t="n">
        <f aca="false">(-0.0562*(H207^2)) + (128.59*H207)-38275</f>
        <v>-8335.375</v>
      </c>
      <c r="Q207" s="8" t="n">
        <f aca="false">-998615+342.43*H207</f>
        <v>-305194.25</v>
      </c>
      <c r="R207" s="8" t="n">
        <f aca="false">Q207+P207</f>
        <v>-313529.625</v>
      </c>
      <c r="S207" s="8" t="n">
        <f aca="false">R207/2</f>
        <v>-156764.8125</v>
      </c>
      <c r="U207" s="8" t="n">
        <f aca="false">-226244+42.46*H207</f>
        <v>-140262.5</v>
      </c>
      <c r="V207" s="8" t="n">
        <f aca="false">(-0.0562*(H207^2))+(374.59*H207)-846564</f>
        <v>-318474.375</v>
      </c>
      <c r="W207" s="8" t="n">
        <f aca="false">V207/2</f>
        <v>-159237.1875</v>
      </c>
      <c r="X207" s="8" t="n">
        <f aca="false">W207-U207</f>
        <v>-18974.6875</v>
      </c>
      <c r="Y207" s="8" t="n">
        <v>743198.831355924</v>
      </c>
      <c r="Z207" s="8" t="n">
        <f aca="false">-8E-020*H207^6+2E-015*H207^5-0.00000000001*H207^4+0.00000006*H207^3-0.0001*H207^2+0.1593*H207^1+165.05*H207</f>
        <v>334531.429739541</v>
      </c>
      <c r="AA207" s="8" t="n">
        <f aca="false">(4*H207*(-18+25/2000*H207)*(1-LN(H207/1895))-H207*-9.16-0.25*Z207)</f>
        <v>-9782.65193115099</v>
      </c>
      <c r="AB207" s="8" t="n">
        <f aca="false">(8*H207*(-1+8/2000*H207)*(1-LN(H207/1895))-H207*-9.16-0.25*Z207)</f>
        <v>42304.4664151012</v>
      </c>
      <c r="AC207" s="8" t="n">
        <f aca="false">(8*$H207*(31.15-15.53/2000*$H207)*(1-LN($H207/1895))-$H207*-9.16-0.25*$Z207)</f>
        <v>168234.29188475</v>
      </c>
      <c r="AE207" s="8" t="n">
        <f aca="false">AP207-$AN207</f>
        <v>1.08421749236593</v>
      </c>
      <c r="AF207" s="8" t="n">
        <f aca="false">AQ207-$AN207</f>
        <v>4.43281176270287</v>
      </c>
      <c r="AG207" s="8" t="n">
        <f aca="false">AR207-$AN207</f>
        <v>11.9126732172566</v>
      </c>
      <c r="AI207" s="8" t="n">
        <f aca="false">AT207-$AN207</f>
        <v>-2.43505385631782</v>
      </c>
      <c r="AJ207" s="8" t="n">
        <f aca="false">AU207-$AN207</f>
        <v>1.55933160855411</v>
      </c>
      <c r="AK207" s="8" t="n">
        <f aca="false">AV207-$AN207</f>
        <v>-7.39131822866086</v>
      </c>
      <c r="AL207" s="8" t="n">
        <f aca="false">AW207-$AN207</f>
        <v>0.793010153927482</v>
      </c>
      <c r="AP207" s="8" t="n">
        <f aca="false">1/8.314/$H207*(0.375*68629+0.5*4601)+$AA207/8.314/$H207+LN(1)</f>
        <v>1.08421749236593</v>
      </c>
      <c r="AQ207" s="8" t="n">
        <f aca="false">1/8.314/$H207*(0.4375*68629+0.5*4601)+$AB207/8.314/$H207+LN(1)</f>
        <v>4.43281176270287</v>
      </c>
      <c r="AR207" s="8" t="n">
        <f aca="false">1/8.314/$H207*(0.4375*68629+0.5*4601)+$AC207/8.314/$H207+LN(1)</f>
        <v>11.9126732172566</v>
      </c>
      <c r="AT207" s="8" t="n">
        <f aca="false">1/8.314/$H207*(0.4375*68629+0.5*4601)+$J207/8.314/$H207+LN(1)</f>
        <v>-2.43505385631782</v>
      </c>
      <c r="AU207" s="8" t="n">
        <f aca="false">1/8.314/$H207*(0.4375*68629+0.5*4601)+$B207/8.314/$H207+LN(1)</f>
        <v>1.55933160855411</v>
      </c>
      <c r="AV207" s="8" t="n">
        <f aca="false">1/8.314/$H207*(0.4375*68629+0.5*4601)+$S207/8.314/$H207+LN(1)</f>
        <v>-7.39131822866086</v>
      </c>
      <c r="AW207" s="8" t="n">
        <f aca="false">1/8.314/$H207*(0.4375*68629+0.5*4601)+$X207/8.314/$H207+LN(1)</f>
        <v>0.793010153927482</v>
      </c>
    </row>
    <row r="208" customFormat="false" ht="13.8" hidden="false" customHeight="false" outlineLevel="0" collapsed="false">
      <c r="B208" s="8" t="n">
        <f aca="false">$A$2 + $A$3*H208 +$A$4*H208*LN(H208) + $A$5*H208^2 + $A$6*H208^-1 + $A$7*H208^0.5</f>
        <v>-5834.91741448024</v>
      </c>
      <c r="F208" s="8" t="n">
        <f aca="false">$D$2+$D$3/H208-(($D$4/(8.314*LN(10)))*(1-($D$5/H208)-LN(H208/$D$5)))</f>
        <v>1.88708892495266</v>
      </c>
      <c r="G208" s="8" t="n">
        <f aca="false">8.314*LN(10)*F208*H208</f>
        <v>73335.4755607268</v>
      </c>
      <c r="H208" s="15" t="n">
        <v>2030</v>
      </c>
      <c r="J208" s="17" t="n">
        <f aca="false">-G208</f>
        <v>-73335.4755607268</v>
      </c>
      <c r="O208" s="8" t="n">
        <f aca="false">-115997 + 27.036*H208 + 3.124*H208*LN(H208)</f>
        <v>-12816.7054426489</v>
      </c>
      <c r="P208" s="8" t="n">
        <f aca="false">(-0.0562*(H208^2)) + (128.59*H208)-38275</f>
        <v>-8831.87999999998</v>
      </c>
      <c r="Q208" s="8" t="n">
        <f aca="false">-998615+342.43*H208</f>
        <v>-303482.1</v>
      </c>
      <c r="R208" s="8" t="n">
        <f aca="false">Q208+P208</f>
        <v>-312313.98</v>
      </c>
      <c r="S208" s="8" t="n">
        <f aca="false">R208/2</f>
        <v>-156156.99</v>
      </c>
      <c r="U208" s="8" t="n">
        <f aca="false">-226244+42.46*H208</f>
        <v>-140050.2</v>
      </c>
      <c r="V208" s="8" t="n">
        <f aca="false">(-0.0562*(H208^2))+(374.59*H208)-846564</f>
        <v>-317740.88</v>
      </c>
      <c r="W208" s="8" t="n">
        <f aca="false">V208/2</f>
        <v>-158870.44</v>
      </c>
      <c r="X208" s="8" t="n">
        <f aca="false">W208-U208</f>
        <v>-18820.24</v>
      </c>
      <c r="Y208" s="8" t="n">
        <v>745416.96447471</v>
      </c>
      <c r="Z208" s="8" t="n">
        <f aca="false">-8E-020*H208^6+2E-015*H208^5-0.00000000001*H208^4+0.00000006*H208^3-0.0001*H208^2+0.1593*H208^1+165.05*H208</f>
        <v>335358.244198637</v>
      </c>
      <c r="AA208" s="8" t="n">
        <f aca="false">(4*H208*(-18+25/2000*H208)*(1-LN(H208/1895))-H208*-9.16-0.25*Z208)</f>
        <v>-9480.86437104791</v>
      </c>
      <c r="AB208" s="8" t="n">
        <f aca="false">(8*H208*(-1+8/2000*H208)*(1-LN(H208/1895))-H208*-9.16-0.25*Z208)</f>
        <v>42426.8170796188</v>
      </c>
      <c r="AC208" s="8" t="n">
        <f aca="false">(8*$H208*(31.15-15.53/2000*$H208)*(1-LN($H208/1895))-$H208*-9.16-0.25*$Z208)</f>
        <v>167444.558648951</v>
      </c>
      <c r="AE208" s="8" t="n">
        <f aca="false">AP208-$AN208</f>
        <v>1.09942814890855</v>
      </c>
      <c r="AF208" s="8" t="n">
        <f aca="false">AQ208-$AN208</f>
        <v>4.42914287726553</v>
      </c>
      <c r="AG208" s="8" t="n">
        <f aca="false">AR208-$AN208</f>
        <v>11.8365393614042</v>
      </c>
      <c r="AI208" s="8" t="n">
        <f aca="false">AT208-$AN208</f>
        <v>-2.42986120276244</v>
      </c>
      <c r="AJ208" s="8" t="n">
        <f aca="false">AU208-$AN208</f>
        <v>1.56959832044944</v>
      </c>
      <c r="AK208" s="8" t="n">
        <f aca="false">AV208-$AN208</f>
        <v>-7.33709906490447</v>
      </c>
      <c r="AL208" s="8" t="n">
        <f aca="false">AW208-$AN208</f>
        <v>0.80020805905168</v>
      </c>
      <c r="AP208" s="8" t="n">
        <f aca="false">1/8.314/$H208*(0.375*68629+0.5*4601)+$AA208/8.314/$H208+LN(1)</f>
        <v>1.09942814890855</v>
      </c>
      <c r="AQ208" s="8" t="n">
        <f aca="false">1/8.314/$H208*(0.4375*68629+0.5*4601)+$AB208/8.314/$H208+LN(1)</f>
        <v>4.42914287726553</v>
      </c>
      <c r="AR208" s="8" t="n">
        <f aca="false">1/8.314/$H208*(0.4375*68629+0.5*4601)+$AC208/8.314/$H208+LN(1)</f>
        <v>11.8365393614042</v>
      </c>
      <c r="AT208" s="8" t="n">
        <f aca="false">1/8.314/$H208*(0.4375*68629+0.5*4601)+$J208/8.314/$H208+LN(1)</f>
        <v>-2.42986120276244</v>
      </c>
      <c r="AU208" s="8" t="n">
        <f aca="false">1/8.314/$H208*(0.4375*68629+0.5*4601)+$B208/8.314/$H208+LN(1)</f>
        <v>1.56959832044944</v>
      </c>
      <c r="AV208" s="8" t="n">
        <f aca="false">1/8.314/$H208*(0.4375*68629+0.5*4601)+$S208/8.314/$H208+LN(1)</f>
        <v>-7.33709906490447</v>
      </c>
      <c r="AW208" s="8" t="n">
        <f aca="false">1/8.314/$H208*(0.4375*68629+0.5*4601)+$X208/8.314/$H208+LN(1)</f>
        <v>0.80020805905168</v>
      </c>
    </row>
    <row r="209" customFormat="false" ht="13.8" hidden="false" customHeight="false" outlineLevel="0" collapsed="false">
      <c r="B209" s="8" t="n">
        <f aca="false">$A$2 + $A$3*H209 +$A$4*H209*LN(H209) + $A$5*H209^2 + $A$6*H209^-1 + $A$7*H209^0.5</f>
        <v>-5597.40084329102</v>
      </c>
      <c r="F209" s="8" t="n">
        <f aca="false">$D$2+$D$3/H209-(($D$4/(8.314*LN(10)))*(1-($D$5/H209)-LN(H209/$D$5)))</f>
        <v>1.8828116088956</v>
      </c>
      <c r="G209" s="8" t="n">
        <f aca="false">8.314*LN(10)*F209*H209</f>
        <v>73349.4716377379</v>
      </c>
      <c r="H209" s="15" t="n">
        <v>2035</v>
      </c>
      <c r="J209" s="17" t="n">
        <f aca="false">-G209</f>
        <v>-73349.4716377379</v>
      </c>
      <c r="O209" s="8" t="n">
        <f aca="false">-115997 + 27.036*H209 + 3.124*H209*LN(H209)</f>
        <v>-12546.9275654246</v>
      </c>
      <c r="P209" s="8" t="n">
        <f aca="false">(-0.0562*(H209^2)) + (128.59*H209)-38275</f>
        <v>-9331.19500000001</v>
      </c>
      <c r="Q209" s="8" t="n">
        <f aca="false">-998615+342.43*H209</f>
        <v>-301769.95</v>
      </c>
      <c r="R209" s="8" t="n">
        <f aca="false">Q209+P209</f>
        <v>-311101.145</v>
      </c>
      <c r="S209" s="8" t="n">
        <f aca="false">R209/2</f>
        <v>-155550.5725</v>
      </c>
      <c r="U209" s="8" t="n">
        <f aca="false">-226244+42.46*H209</f>
        <v>-139837.9</v>
      </c>
      <c r="V209" s="8" t="n">
        <f aca="false">(-0.0562*(H209^2))+(374.59*H209)-846564</f>
        <v>-317010.195</v>
      </c>
      <c r="W209" s="8" t="n">
        <f aca="false">V209/2</f>
        <v>-158505.0975</v>
      </c>
      <c r="X209" s="8" t="n">
        <f aca="false">W209-U209</f>
        <v>-18667.1975</v>
      </c>
      <c r="Y209" s="8" t="n">
        <v>747635.097593496</v>
      </c>
      <c r="Z209" s="8" t="n">
        <f aca="false">-8E-020*H209^6+2E-015*H209^5-0.00000000001*H209^4+0.00000006*H209^3-0.0001*H209^2+0.1593*H209^1+165.05*H209</f>
        <v>336185.066911558</v>
      </c>
      <c r="AA209" s="8" t="n">
        <f aca="false">(4*H209*(-18+25/2000*H209)*(1-LN(H209/1895))-H209*-9.16-0.25*Z209)</f>
        <v>-9179.61421511955</v>
      </c>
      <c r="AB209" s="8" t="n">
        <f aca="false">(8*H209*(-1+8/2000*H209)*(1-LN(H209/1895))-H209*-9.16-0.25*Z209)</f>
        <v>42548.3540966289</v>
      </c>
      <c r="AC209" s="8" t="n">
        <f aca="false">(8*$H209*(31.15-15.53/2000*$H209)*(1-LN($H209/1895))-$H209*-9.16-0.25*$Z209)</f>
        <v>166653.521124967</v>
      </c>
      <c r="AE209" s="8" t="n">
        <f aca="false">AP209-$AN209</f>
        <v>1.11453229683808</v>
      </c>
      <c r="AF209" s="8" t="n">
        <f aca="false">AQ209-$AN209</f>
        <v>4.42544392996443</v>
      </c>
      <c r="AG209" s="8" t="n">
        <f aca="false">AR209-$AN209</f>
        <v>11.7607025375018</v>
      </c>
      <c r="AI209" s="8" t="n">
        <f aca="false">AT209-$AN209</f>
        <v>-2.42471826850999</v>
      </c>
      <c r="AJ209" s="8" t="n">
        <f aca="false">AU209-$AN209</f>
        <v>1.5797802739235</v>
      </c>
      <c r="AK209" s="8" t="n">
        <f aca="false">AV209-$AN209</f>
        <v>-7.28322937716731</v>
      </c>
      <c r="AL209" s="8" t="n">
        <f aca="false">AW209-$AN209</f>
        <v>0.807287550852622</v>
      </c>
      <c r="AP209" s="8" t="n">
        <f aca="false">1/8.314/$H209*(0.375*68629+0.5*4601)+$AA209/8.314/$H209+LN(1)</f>
        <v>1.11453229683808</v>
      </c>
      <c r="AQ209" s="8" t="n">
        <f aca="false">1/8.314/$H209*(0.4375*68629+0.5*4601)+$AB209/8.314/$H209+LN(1)</f>
        <v>4.42544392996443</v>
      </c>
      <c r="AR209" s="8" t="n">
        <f aca="false">1/8.314/$H209*(0.4375*68629+0.5*4601)+$AC209/8.314/$H209+LN(1)</f>
        <v>11.7607025375018</v>
      </c>
      <c r="AT209" s="8" t="n">
        <f aca="false">1/8.314/$H209*(0.4375*68629+0.5*4601)+$J209/8.314/$H209+LN(1)</f>
        <v>-2.42471826850999</v>
      </c>
      <c r="AU209" s="8" t="n">
        <f aca="false">1/8.314/$H209*(0.4375*68629+0.5*4601)+$B209/8.314/$H209+LN(1)</f>
        <v>1.5797802739235</v>
      </c>
      <c r="AV209" s="8" t="n">
        <f aca="false">1/8.314/$H209*(0.4375*68629+0.5*4601)+$S209/8.314/$H209+LN(1)</f>
        <v>-7.28322937716731</v>
      </c>
      <c r="AW209" s="8" t="n">
        <f aca="false">1/8.314/$H209*(0.4375*68629+0.5*4601)+$X209/8.314/$H209+LN(1)</f>
        <v>0.807287550852622</v>
      </c>
    </row>
    <row r="210" customFormat="false" ht="13.8" hidden="false" customHeight="false" outlineLevel="0" collapsed="false">
      <c r="B210" s="8" t="n">
        <f aca="false">$A$2 + $A$3*H210 +$A$4*H210*LN(H210) + $A$5*H210^2 + $A$6*H210^-1 + $A$7*H210^0.5</f>
        <v>-5360.46287205181</v>
      </c>
      <c r="F210" s="8" t="n">
        <f aca="false">$D$2+$D$3/H210-(($D$4/(8.314*LN(10)))*(1-($D$5/H210)-LN(H210/$D$5)))</f>
        <v>1.87856571959535</v>
      </c>
      <c r="G210" s="8" t="n">
        <f aca="false">8.314*LN(10)*F210*H210</f>
        <v>73363.8761918184</v>
      </c>
      <c r="H210" s="15" t="n">
        <v>2040</v>
      </c>
      <c r="J210" s="17" t="n">
        <f aca="false">-G210</f>
        <v>-73363.8761918184</v>
      </c>
      <c r="O210" s="8" t="n">
        <f aca="false">-115997 + 27.036*H210 + 3.124*H210*LN(H210)</f>
        <v>-12277.1113097832</v>
      </c>
      <c r="P210" s="8" t="n">
        <f aca="false">(-0.0562*(H210^2)) + (128.59*H210)-38275</f>
        <v>-9833.31999999998</v>
      </c>
      <c r="Q210" s="8" t="n">
        <f aca="false">-998615+342.43*H210</f>
        <v>-300057.8</v>
      </c>
      <c r="R210" s="8" t="n">
        <f aca="false">Q210+P210</f>
        <v>-309891.12</v>
      </c>
      <c r="S210" s="8" t="n">
        <f aca="false">R210/2</f>
        <v>-154945.56</v>
      </c>
      <c r="U210" s="8" t="n">
        <f aca="false">-226244+42.46*H210</f>
        <v>-139625.6</v>
      </c>
      <c r="V210" s="8" t="n">
        <f aca="false">(-0.0562*(H210^2))+(374.59*H210)-846564</f>
        <v>-316282.32</v>
      </c>
      <c r="W210" s="8" t="n">
        <f aca="false">V210/2</f>
        <v>-158141.16</v>
      </c>
      <c r="X210" s="8" t="n">
        <f aca="false">W210-U210</f>
        <v>-18515.5600000001</v>
      </c>
      <c r="Y210" s="8" t="n">
        <v>749853.230712281</v>
      </c>
      <c r="Z210" s="8" t="n">
        <f aca="false">-8E-020*H210^6+2E-015*H210^5-0.00000000001*H210^4+0.00000006*H210^3-0.0001*H210^2+0.1593*H210^1+165.05*H210</f>
        <v>337011.897914218</v>
      </c>
      <c r="AA210" s="8" t="n">
        <f aca="false">(4*H210*(-18+25/2000*H210)*(1-LN(H210/1895))-H210*-9.16-0.25*Z210)</f>
        <v>-8878.9098010447</v>
      </c>
      <c r="AB210" s="8" t="n">
        <f aca="false">(8*H210*(-1+8/2000*H210)*(1-LN(H210/1895))-H210*-9.16-0.25*Z210)</f>
        <v>42669.0732790375</v>
      </c>
      <c r="AC210" s="8" t="n">
        <f aca="false">(8*$H210*(31.15-15.53/2000*$H210)*(1-LN($H210/1895))-$H210*-9.16-0.25*$Z210)</f>
        <v>165861.194485144</v>
      </c>
      <c r="AE210" s="8" t="n">
        <f aca="false">AP210-$AN210</f>
        <v>1.1295302277139</v>
      </c>
      <c r="AF210" s="8" t="n">
        <f aca="false">AQ210-$AN210</f>
        <v>4.4217148949703</v>
      </c>
      <c r="AG210" s="8" t="n">
        <f aca="false">AR210-$AN210</f>
        <v>11.6851614560571</v>
      </c>
      <c r="AI210" s="8" t="n">
        <f aca="false">AT210-$AN210</f>
        <v>-2.41962462865721</v>
      </c>
      <c r="AJ210" s="8" t="n">
        <f aca="false">AU210-$AN210</f>
        <v>1.58987820142426</v>
      </c>
      <c r="AK210" s="8" t="n">
        <f aca="false">AV210-$AN210</f>
        <v>-7.22970659577278</v>
      </c>
      <c r="AL210" s="8" t="n">
        <f aca="false">AW210-$AN210</f>
        <v>0.814249500016503</v>
      </c>
      <c r="AP210" s="8" t="n">
        <f aca="false">1/8.314/$H210*(0.375*68629+0.5*4601)+$AA210/8.314/$H210+LN(1)</f>
        <v>1.1295302277139</v>
      </c>
      <c r="AQ210" s="8" t="n">
        <f aca="false">1/8.314/$H210*(0.4375*68629+0.5*4601)+$AB210/8.314/$H210+LN(1)</f>
        <v>4.4217148949703</v>
      </c>
      <c r="AR210" s="8" t="n">
        <f aca="false">1/8.314/$H210*(0.4375*68629+0.5*4601)+$AC210/8.314/$H210+LN(1)</f>
        <v>11.6851614560571</v>
      </c>
      <c r="AT210" s="8" t="n">
        <f aca="false">1/8.314/$H210*(0.4375*68629+0.5*4601)+$J210/8.314/$H210+LN(1)</f>
        <v>-2.41962462865721</v>
      </c>
      <c r="AU210" s="8" t="n">
        <f aca="false">1/8.314/$H210*(0.4375*68629+0.5*4601)+$B210/8.314/$H210+LN(1)</f>
        <v>1.58987820142426</v>
      </c>
      <c r="AV210" s="8" t="n">
        <f aca="false">1/8.314/$H210*(0.4375*68629+0.5*4601)+$S210/8.314/$H210+LN(1)</f>
        <v>-7.22970659577278</v>
      </c>
      <c r="AW210" s="8" t="n">
        <f aca="false">1/8.314/$H210*(0.4375*68629+0.5*4601)+$X210/8.314/$H210+LN(1)</f>
        <v>0.814249500016503</v>
      </c>
    </row>
    <row r="211" customFormat="false" ht="13.8" hidden="false" customHeight="false" outlineLevel="0" collapsed="false">
      <c r="B211" s="8" t="n">
        <f aca="false">$A$2 + $A$3*H211 +$A$4*H211*LN(H211) + $A$5*H211^2 + $A$6*H211^-1 + $A$7*H211^0.5</f>
        <v>-5124.10165864608</v>
      </c>
      <c r="F211" s="8" t="n">
        <f aca="false">$D$2+$D$3/H211-(($D$4/(8.314*LN(10)))*(1-($D$5/H211)-LN(H211/$D$5)))</f>
        <v>1.87435100096433</v>
      </c>
      <c r="G211" s="8" t="n">
        <f aca="false">8.314*LN(10)*F211*H211</f>
        <v>73378.6882217971</v>
      </c>
      <c r="H211" s="15" t="n">
        <v>2045</v>
      </c>
      <c r="J211" s="17" t="n">
        <f aca="false">-G211</f>
        <v>-73378.6882217971</v>
      </c>
      <c r="O211" s="8" t="n">
        <f aca="false">-115997 + 27.036*H211 + 3.124*H211*LN(H211)</f>
        <v>-12007.2567697898</v>
      </c>
      <c r="P211" s="8" t="n">
        <f aca="false">(-0.0562*(H211^2)) + (128.59*H211)-38275</f>
        <v>-10338.255</v>
      </c>
      <c r="Q211" s="8" t="n">
        <f aca="false">-998615+342.43*H211</f>
        <v>-298345.65</v>
      </c>
      <c r="R211" s="8" t="n">
        <f aca="false">Q211+P211</f>
        <v>-308683.905</v>
      </c>
      <c r="S211" s="8" t="n">
        <f aca="false">R211/2</f>
        <v>-154341.9525</v>
      </c>
      <c r="U211" s="8" t="n">
        <f aca="false">-226244+42.46*H211</f>
        <v>-139413.3</v>
      </c>
      <c r="V211" s="8" t="n">
        <f aca="false">(-0.0562*(H211^2))+(374.59*H211)-846564</f>
        <v>-315557.255</v>
      </c>
      <c r="W211" s="8" t="n">
        <f aca="false">V211/2</f>
        <v>-157778.6275</v>
      </c>
      <c r="X211" s="8" t="n">
        <f aca="false">W211-U211</f>
        <v>-18365.3275000001</v>
      </c>
      <c r="Y211" s="8" t="n">
        <v>752071.363831067</v>
      </c>
      <c r="Z211" s="8" t="n">
        <f aca="false">-8E-020*H211^6+2E-015*H211^5-0.00000000001*H211^4+0.00000006*H211^3-0.0001*H211^2+0.1593*H211^1+165.05*H211</f>
        <v>337838.737242614</v>
      </c>
      <c r="AA211" s="8" t="n">
        <f aca="false">(4*H211*(-18+25/2000*H211)*(1-LN(H211/1895))-H211*-9.16-0.25*Z211)</f>
        <v>-8578.75944075102</v>
      </c>
      <c r="AB211" s="8" t="n">
        <f aca="false">(8*H211*(-1+8/2000*H211)*(1-LN(H211/1895))-H211*-9.16-0.25*Z211)</f>
        <v>42788.9704505761</v>
      </c>
      <c r="AC211" s="8" t="n">
        <f aca="false">(8*$H211*(31.15-15.53/2000*$H211)*(1-LN($H211/1895))-$H211*-9.16-0.25*$Z211)</f>
        <v>165067.593846096</v>
      </c>
      <c r="AE211" s="8" t="n">
        <f aca="false">AP211-$AN211</f>
        <v>1.14442223175855</v>
      </c>
      <c r="AF211" s="8" t="n">
        <f aca="false">AQ211-$AN211</f>
        <v>4.41795574734319</v>
      </c>
      <c r="AG211" s="8" t="n">
        <f aca="false">AR211-$AN211</f>
        <v>11.6099148369114</v>
      </c>
      <c r="AI211" s="8" t="n">
        <f aca="false">AT211-$AN211</f>
        <v>-2.41457986274644</v>
      </c>
      <c r="AJ211" s="8" t="n">
        <f aca="false">AU211-$AN211</f>
        <v>1.59989282762536</v>
      </c>
      <c r="AK211" s="8" t="n">
        <f aca="false">AV211-$AN211</f>
        <v>-7.17652817617558</v>
      </c>
      <c r="AL211" s="8" t="n">
        <f aca="false">AW211-$AN211</f>
        <v>0.821094768714267</v>
      </c>
      <c r="AP211" s="8" t="n">
        <f aca="false">1/8.314/$H211*(0.375*68629+0.5*4601)+$AA211/8.314/$H211+LN(1)</f>
        <v>1.14442223175855</v>
      </c>
      <c r="AQ211" s="8" t="n">
        <f aca="false">1/8.314/$H211*(0.4375*68629+0.5*4601)+$AB211/8.314/$H211+LN(1)</f>
        <v>4.41795574734319</v>
      </c>
      <c r="AR211" s="8" t="n">
        <f aca="false">1/8.314/$H211*(0.4375*68629+0.5*4601)+$AC211/8.314/$H211+LN(1)</f>
        <v>11.6099148369114</v>
      </c>
      <c r="AT211" s="8" t="n">
        <f aca="false">1/8.314/$H211*(0.4375*68629+0.5*4601)+$J211/8.314/$H211+LN(1)</f>
        <v>-2.41457986274644</v>
      </c>
      <c r="AU211" s="8" t="n">
        <f aca="false">1/8.314/$H211*(0.4375*68629+0.5*4601)+$B211/8.314/$H211+LN(1)</f>
        <v>1.59989282762536</v>
      </c>
      <c r="AV211" s="8" t="n">
        <f aca="false">1/8.314/$H211*(0.4375*68629+0.5*4601)+$S211/8.314/$H211+LN(1)</f>
        <v>-7.17652817617558</v>
      </c>
      <c r="AW211" s="8" t="n">
        <f aca="false">1/8.314/$H211*(0.4375*68629+0.5*4601)+$X211/8.314/$H211+LN(1)</f>
        <v>0.821094768714267</v>
      </c>
    </row>
    <row r="212" customFormat="false" ht="13.8" hidden="false" customHeight="false" outlineLevel="0" collapsed="false">
      <c r="B212" s="8" t="n">
        <f aca="false">$A$2 + $A$3*H212 +$A$4*H212*LN(H212) + $A$5*H212^2 + $A$6*H212^-1 + $A$7*H212^0.5</f>
        <v>-4888.31537126942</v>
      </c>
      <c r="F212" s="8" t="n">
        <f aca="false">$D$2+$D$3/H212-(($D$4/(8.314*LN(10)))*(1-($D$5/H212)-LN(H212/$D$5)))</f>
        <v>1.87016719953814</v>
      </c>
      <c r="G212" s="8" t="n">
        <f aca="false">8.314*LN(10)*F212*H212</f>
        <v>73393.9067313984</v>
      </c>
      <c r="H212" s="15" t="n">
        <v>2050</v>
      </c>
      <c r="J212" s="17" t="n">
        <f aca="false">-G212</f>
        <v>-73393.9067313984</v>
      </c>
      <c r="O212" s="8" t="n">
        <f aca="false">-115997 + 27.036*H212 + 3.124*H212*LN(H212)</f>
        <v>-11737.3640390493</v>
      </c>
      <c r="P212" s="8" t="n">
        <f aca="false">(-0.0562*(H212^2)) + (128.59*H212)-38275</f>
        <v>-10846</v>
      </c>
      <c r="Q212" s="8" t="n">
        <f aca="false">-998615+342.43*H212</f>
        <v>-296633.5</v>
      </c>
      <c r="R212" s="8" t="n">
        <f aca="false">Q212+P212</f>
        <v>-307479.5</v>
      </c>
      <c r="S212" s="8" t="n">
        <f aca="false">R212/2</f>
        <v>-153739.75</v>
      </c>
      <c r="U212" s="8" t="n">
        <f aca="false">-226244+42.46*H212</f>
        <v>-139201</v>
      </c>
      <c r="V212" s="8" t="n">
        <f aca="false">(-0.0562*(H212^2))+(374.59*H212)-846564</f>
        <v>-314835</v>
      </c>
      <c r="W212" s="8" t="n">
        <f aca="false">V212/2</f>
        <v>-157417.5</v>
      </c>
      <c r="X212" s="8" t="n">
        <f aca="false">W212-U212</f>
        <v>-18216.5</v>
      </c>
      <c r="Y212" s="8" t="n">
        <v>754289.496949853</v>
      </c>
      <c r="Z212" s="8" t="n">
        <f aca="false">-8E-020*H212^6+2E-015*H212^5-0.00000000001*H212^4+0.00000006*H212^3-0.0001*H212^2+0.1593*H212^1+165.05*H212</f>
        <v>338665.584932824</v>
      </c>
      <c r="AA212" s="8" t="n">
        <f aca="false">(4*H212*(-18+25/2000*H212)*(1-LN(H212/1895))-H212*-9.16-0.25*Z212)</f>
        <v>-8279.17142056685</v>
      </c>
      <c r="AB212" s="8" t="n">
        <f aca="false">(8*H212*(-1+8/2000*H212)*(1-LN(H212/1895))-H212*-9.16-0.25*Z212)</f>
        <v>42908.0414457454</v>
      </c>
      <c r="AC212" s="8" t="n">
        <f aca="false">(8*$H212*(31.15-15.53/2000*$H212)*(1-LN($H212/1895))-$H212*-9.16-0.25*$Z212)</f>
        <v>164272.734269067</v>
      </c>
      <c r="AE212" s="8" t="n">
        <f aca="false">AP212-$AN212</f>
        <v>1.15920859786508</v>
      </c>
      <c r="AF212" s="8" t="n">
        <f aca="false">AQ212-$AN212</f>
        <v>4.41416646301832</v>
      </c>
      <c r="AG212" s="8" t="n">
        <f aca="false">AR212-$AN212</f>
        <v>11.5349614091463</v>
      </c>
      <c r="AI212" s="8" t="n">
        <f aca="false">AT212-$AN212</f>
        <v>-2.40958355470927</v>
      </c>
      <c r="AJ212" s="8" t="n">
        <f aca="false">AU212-$AN212</f>
        <v>1.60982486952543</v>
      </c>
      <c r="AK212" s="8" t="n">
        <f aca="false">AV212-$AN212</f>
        <v>-7.12369159865522</v>
      </c>
      <c r="AL212" s="8" t="n">
        <f aca="false">AW212-$AN212</f>
        <v>0.827824210705422</v>
      </c>
      <c r="AP212" s="8" t="n">
        <f aca="false">1/8.314/$H212*(0.375*68629+0.5*4601)+$AA212/8.314/$H212+LN(1)</f>
        <v>1.15920859786508</v>
      </c>
      <c r="AQ212" s="8" t="n">
        <f aca="false">1/8.314/$H212*(0.4375*68629+0.5*4601)+$AB212/8.314/$H212+LN(1)</f>
        <v>4.41416646301832</v>
      </c>
      <c r="AR212" s="8" t="n">
        <f aca="false">1/8.314/$H212*(0.4375*68629+0.5*4601)+$AC212/8.314/$H212+LN(1)</f>
        <v>11.5349614091463</v>
      </c>
      <c r="AT212" s="8" t="n">
        <f aca="false">1/8.314/$H212*(0.4375*68629+0.5*4601)+$J212/8.314/$H212+LN(1)</f>
        <v>-2.40958355470927</v>
      </c>
      <c r="AU212" s="8" t="n">
        <f aca="false">1/8.314/$H212*(0.4375*68629+0.5*4601)+$B212/8.314/$H212+LN(1)</f>
        <v>1.60982486952543</v>
      </c>
      <c r="AV212" s="8" t="n">
        <f aca="false">1/8.314/$H212*(0.4375*68629+0.5*4601)+$S212/8.314/$H212+LN(1)</f>
        <v>-7.12369159865522</v>
      </c>
      <c r="AW212" s="8" t="n">
        <f aca="false">1/8.314/$H212*(0.4375*68629+0.5*4601)+$X212/8.314/$H212+LN(1)</f>
        <v>0.827824210705422</v>
      </c>
    </row>
    <row r="213" customFormat="false" ht="13.8" hidden="false" customHeight="false" outlineLevel="0" collapsed="false">
      <c r="B213" s="8" t="n">
        <f aca="false">$A$2 + $A$3*H213 +$A$4*H213*LN(H213) + $A$5*H213^2 + $A$6*H213^-1 + $A$7*H213^0.5</f>
        <v>-4653.10218835308</v>
      </c>
      <c r="F213" s="8" t="n">
        <f aca="false">$D$2+$D$3/H213-(($D$4/(8.314*LN(10)))*(1-($D$5/H213)-LN(H213/$D$5)))</f>
        <v>1.86601406444274</v>
      </c>
      <c r="G213" s="8" t="n">
        <f aca="false">8.314*LN(10)*F213*H213</f>
        <v>73409.5307292066</v>
      </c>
      <c r="H213" s="15" t="n">
        <v>2055</v>
      </c>
      <c r="J213" s="17" t="n">
        <f aca="false">-G213</f>
        <v>-73409.5307292066</v>
      </c>
      <c r="O213" s="8" t="n">
        <f aca="false">-115997 + 27.036*H213 + 3.124*H213*LN(H213)</f>
        <v>-11467.4332107101</v>
      </c>
      <c r="P213" s="8" t="n">
        <f aca="false">(-0.0562*(H213^2)) + (128.59*H213)-38275</f>
        <v>-11356.555</v>
      </c>
      <c r="Q213" s="8" t="n">
        <f aca="false">-998615+342.43*H213</f>
        <v>-294921.35</v>
      </c>
      <c r="R213" s="8" t="n">
        <f aca="false">Q213+P213</f>
        <v>-306277.905</v>
      </c>
      <c r="S213" s="8" t="n">
        <f aca="false">R213/2</f>
        <v>-153138.9525</v>
      </c>
      <c r="U213" s="8" t="n">
        <f aca="false">-226244+42.46*H213</f>
        <v>-138988.7</v>
      </c>
      <c r="V213" s="8" t="n">
        <f aca="false">(-0.0562*(H213^2))+(374.59*H213)-846564</f>
        <v>-314115.555</v>
      </c>
      <c r="W213" s="8" t="n">
        <f aca="false">V213/2</f>
        <v>-157057.7775</v>
      </c>
      <c r="X213" s="8" t="n">
        <f aca="false">W213-U213</f>
        <v>-18069.0775</v>
      </c>
      <c r="Y213" s="8" t="n">
        <v>756507.630068639</v>
      </c>
      <c r="Z213" s="8" t="n">
        <f aca="false">-8E-020*H213^6+2E-015*H213^5-0.00000000001*H213^4+0.00000006*H213^3-0.0001*H213^2+0.1593*H213^1+165.05*H213</f>
        <v>339492.441021004</v>
      </c>
      <c r="AA213" s="8" t="n">
        <f aca="false">(4*H213*(-18+25/2000*H213)*(1-LN(H213/1895))-H213*-9.16-0.25*Z213)</f>
        <v>-7980.15400137131</v>
      </c>
      <c r="AB213" s="8" t="n">
        <f aca="false">(8*H213*(-1+8/2000*H213)*(1-LN(H213/1895))-H213*-9.16-0.25*Z213)</f>
        <v>43026.28210976</v>
      </c>
      <c r="AC213" s="8" t="n">
        <f aca="false">(8*$H213*(31.15-15.53/2000*$H213)*(1-LN($H213/1895))-$H213*-9.16-0.25*$Z213)</f>
        <v>163476.630760287</v>
      </c>
      <c r="AE213" s="8" t="n">
        <f aca="false">AP213-$AN213</f>
        <v>1.17388961360451</v>
      </c>
      <c r="AF213" s="8" t="n">
        <f aca="false">AQ213-$AN213</f>
        <v>4.41034701879221</v>
      </c>
      <c r="AG213" s="8" t="n">
        <f aca="false">AR213-$AN213</f>
        <v>11.4602999109927</v>
      </c>
      <c r="AI213" s="8" t="n">
        <f aca="false">AT213-$AN213</f>
        <v>-2.40463529281109</v>
      </c>
      <c r="AJ213" s="8" t="n">
        <f aca="false">AU213-$AN213</f>
        <v>1.61967503654592</v>
      </c>
      <c r="AK213" s="8" t="n">
        <f aca="false">AV213-$AN213</f>
        <v>-7.07119436801408</v>
      </c>
      <c r="AL213" s="8" t="n">
        <f aca="false">AW213-$AN213</f>
        <v>0.83443867144037</v>
      </c>
      <c r="AP213" s="8" t="n">
        <f aca="false">1/8.314/$H213*(0.375*68629+0.5*4601)+$AA213/8.314/$H213+LN(1)</f>
        <v>1.17388961360451</v>
      </c>
      <c r="AQ213" s="8" t="n">
        <f aca="false">1/8.314/$H213*(0.4375*68629+0.5*4601)+$AB213/8.314/$H213+LN(1)</f>
        <v>4.41034701879221</v>
      </c>
      <c r="AR213" s="8" t="n">
        <f aca="false">1/8.314/$H213*(0.4375*68629+0.5*4601)+$AC213/8.314/$H213+LN(1)</f>
        <v>11.4602999109927</v>
      </c>
      <c r="AT213" s="8" t="n">
        <f aca="false">1/8.314/$H213*(0.4375*68629+0.5*4601)+$J213/8.314/$H213+LN(1)</f>
        <v>-2.40463529281109</v>
      </c>
      <c r="AU213" s="8" t="n">
        <f aca="false">1/8.314/$H213*(0.4375*68629+0.5*4601)+$B213/8.314/$H213+LN(1)</f>
        <v>1.61967503654592</v>
      </c>
      <c r="AV213" s="8" t="n">
        <f aca="false">1/8.314/$H213*(0.4375*68629+0.5*4601)+$S213/8.314/$H213+LN(1)</f>
        <v>-7.07119436801408</v>
      </c>
      <c r="AW213" s="8" t="n">
        <f aca="false">1/8.314/$H213*(0.4375*68629+0.5*4601)+$X213/8.314/$H213+LN(1)</f>
        <v>0.83443867144037</v>
      </c>
    </row>
    <row r="214" customFormat="false" ht="13.8" hidden="false" customHeight="false" outlineLevel="0" collapsed="false">
      <c r="B214" s="8" t="n">
        <f aca="false">$A$2 + $A$3*H214 +$A$4*H214*LN(H214) + $A$5*H214^2 + $A$6*H214^-1 + $A$7*H214^0.5</f>
        <v>-4418.46029848786</v>
      </c>
      <c r="F214" s="8" t="n">
        <f aca="false">$D$2+$D$3/H214-(($D$4/(8.314*LN(10)))*(1-($D$5/H214)-LN(H214/$D$5)))</f>
        <v>1.86189134736207</v>
      </c>
      <c r="G214" s="8" t="n">
        <f aca="false">8.314*LN(10)*F214*H214</f>
        <v>73425.5592286304</v>
      </c>
      <c r="H214" s="15" t="n">
        <v>2060</v>
      </c>
      <c r="J214" s="17" t="n">
        <f aca="false">-G214</f>
        <v>-73425.5592286304</v>
      </c>
      <c r="O214" s="8" t="n">
        <f aca="false">-115997 + 27.036*H214 + 3.124*H214*LN(H214)</f>
        <v>-11197.4643774672</v>
      </c>
      <c r="P214" s="8" t="n">
        <f aca="false">(-0.0562*(H214^2)) + (128.59*H214)-38275</f>
        <v>-11869.92</v>
      </c>
      <c r="Q214" s="8" t="n">
        <f aca="false">-998615+342.43*H214</f>
        <v>-293209.2</v>
      </c>
      <c r="R214" s="8" t="n">
        <f aca="false">Q214+P214</f>
        <v>-305079.12</v>
      </c>
      <c r="S214" s="8" t="n">
        <f aca="false">R214/2</f>
        <v>-152539.56</v>
      </c>
      <c r="U214" s="8" t="n">
        <f aca="false">-226244+42.46*H214</f>
        <v>-138776.4</v>
      </c>
      <c r="V214" s="8" t="n">
        <f aca="false">(-0.0562*(H214^2))+(374.59*H214)-846564</f>
        <v>-313398.92</v>
      </c>
      <c r="W214" s="8" t="n">
        <f aca="false">V214/2</f>
        <v>-156699.46</v>
      </c>
      <c r="X214" s="8" t="n">
        <f aca="false">W214-U214</f>
        <v>-17923.0600000001</v>
      </c>
      <c r="Y214" s="8" t="n">
        <v>758725.763187425</v>
      </c>
      <c r="Z214" s="8" t="n">
        <f aca="false">-8E-020*H214^6+2E-015*H214^5-0.00000000001*H214^4+0.00000006*H214^3-0.0001*H214^2+0.1593*H214^1+165.05*H214</f>
        <v>340319.305543397</v>
      </c>
      <c r="AA214" s="8" t="n">
        <f aca="false">(4*H214*(-18+25/2000*H214)*(1-LN(H214/1895))-H214*-9.16-0.25*Z214)</f>
        <v>-7681.71541874626</v>
      </c>
      <c r="AB214" s="8" t="n">
        <f aca="false">(8*H214*(-1+8/2000*H214)*(1-LN(H214/1895))-H214*-9.16-0.25*Z214)</f>
        <v>43143.6882984929</v>
      </c>
      <c r="AC214" s="8" t="n">
        <f aca="false">(8*$H214*(31.15-15.53/2000*$H214)*(1-LN($H214/1895))-$H214*-9.16-0.25*$Z214)</f>
        <v>162679.298271332</v>
      </c>
      <c r="AE214" s="8" t="n">
        <f aca="false">AP214-$AN214</f>
        <v>1.18846556523292</v>
      </c>
      <c r="AF214" s="8" t="n">
        <f aca="false">AQ214-$AN214</f>
        <v>4.40649739230896</v>
      </c>
      <c r="AG214" s="8" t="n">
        <f aca="false">AR214-$AN214</f>
        <v>11.3859290897405</v>
      </c>
      <c r="AI214" s="8" t="n">
        <f aca="false">AT214-$AN214</f>
        <v>-2.3997346695964</v>
      </c>
      <c r="AJ214" s="8" t="n">
        <f aca="false">AU214-$AN214</f>
        <v>1.62944403062749</v>
      </c>
      <c r="AK214" s="8" t="n">
        <f aca="false">AV214-$AN214</f>
        <v>-7.01903401327974</v>
      </c>
      <c r="AL214" s="8" t="n">
        <f aca="false">AW214-$AN214</f>
        <v>0.840938988161266</v>
      </c>
      <c r="AP214" s="8" t="n">
        <f aca="false">1/8.314/$H214*(0.375*68629+0.5*4601)+$AA214/8.314/$H214+LN(1)</f>
        <v>1.18846556523292</v>
      </c>
      <c r="AQ214" s="8" t="n">
        <f aca="false">1/8.314/$H214*(0.4375*68629+0.5*4601)+$AB214/8.314/$H214+LN(1)</f>
        <v>4.40649739230896</v>
      </c>
      <c r="AR214" s="8" t="n">
        <f aca="false">1/8.314/$H214*(0.4375*68629+0.5*4601)+$AC214/8.314/$H214+LN(1)</f>
        <v>11.3859290897405</v>
      </c>
      <c r="AT214" s="8" t="n">
        <f aca="false">1/8.314/$H214*(0.4375*68629+0.5*4601)+$J214/8.314/$H214+LN(1)</f>
        <v>-2.3997346695964</v>
      </c>
      <c r="AU214" s="8" t="n">
        <f aca="false">1/8.314/$H214*(0.4375*68629+0.5*4601)+$B214/8.314/$H214+LN(1)</f>
        <v>1.62944403062749</v>
      </c>
      <c r="AV214" s="8" t="n">
        <f aca="false">1/8.314/$H214*(0.4375*68629+0.5*4601)+$S214/8.314/$H214+LN(1)</f>
        <v>-7.01903401327974</v>
      </c>
      <c r="AW214" s="8" t="n">
        <f aca="false">1/8.314/$H214*(0.4375*68629+0.5*4601)+$X214/8.314/$H214+LN(1)</f>
        <v>0.840938988161266</v>
      </c>
    </row>
    <row r="215" customFormat="false" ht="13.8" hidden="false" customHeight="false" outlineLevel="0" collapsed="false">
      <c r="B215" s="8" t="n">
        <f aca="false">$A$2 + $A$3*H215 +$A$4*H215*LN(H215) + $A$5*H215^2 + $A$6*H215^-1 + $A$7*H215^0.5</f>
        <v>-4184.38790035044</v>
      </c>
      <c r="F215" s="8" t="n">
        <f aca="false">$D$2+$D$3/H215-(($D$4/(8.314*LN(10)))*(1-($D$5/H215)-LN(H215/$D$5)))</f>
        <v>1.85779880250623</v>
      </c>
      <c r="G215" s="8" t="n">
        <f aca="false">8.314*LN(10)*F215*H215</f>
        <v>73441.991247868</v>
      </c>
      <c r="H215" s="15" t="n">
        <v>2065</v>
      </c>
      <c r="J215" s="17" t="n">
        <f aca="false">-G215</f>
        <v>-73441.991247868</v>
      </c>
      <c r="O215" s="8" t="n">
        <f aca="false">-115997 + 27.036*H215 + 3.124*H215*LN(H215)</f>
        <v>-10927.4576315657</v>
      </c>
      <c r="P215" s="8" t="n">
        <f aca="false">(-0.0562*(H215^2)) + (128.59*H215)-38275</f>
        <v>-12386.095</v>
      </c>
      <c r="Q215" s="8" t="n">
        <f aca="false">-998615+342.43*H215</f>
        <v>-291497.05</v>
      </c>
      <c r="R215" s="8" t="n">
        <f aca="false">Q215+P215</f>
        <v>-303883.145</v>
      </c>
      <c r="S215" s="8" t="n">
        <f aca="false">R215/2</f>
        <v>-151941.5725</v>
      </c>
      <c r="U215" s="8" t="n">
        <f aca="false">-226244+42.46*H215</f>
        <v>-138564.1</v>
      </c>
      <c r="V215" s="8" t="n">
        <f aca="false">(-0.0562*(H215^2))+(374.59*H215)-846564</f>
        <v>-312685.095</v>
      </c>
      <c r="W215" s="8" t="n">
        <f aca="false">V215/2</f>
        <v>-156342.5475</v>
      </c>
      <c r="X215" s="8" t="n">
        <f aca="false">W215-U215</f>
        <v>-17778.4475</v>
      </c>
      <c r="Y215" s="8" t="n">
        <v>760943.89630621</v>
      </c>
      <c r="Z215" s="8" t="n">
        <f aca="false">-8E-020*H215^6+2E-015*H215^5-0.00000000001*H215^4+0.00000006*H215^3-0.0001*H215^2+0.1593*H215^1+165.05*H215</f>
        <v>341146.178536324</v>
      </c>
      <c r="AA215" s="8" t="n">
        <f aca="false">(4*H215*(-18+25/2000*H215)*(1-LN(H215/1895))-H215*-9.16-0.25*Z215)</f>
        <v>-7383.86388312232</v>
      </c>
      <c r="AB215" s="8" t="n">
        <f aca="false">(8*H215*(-1+8/2000*H215)*(1-LN(H215/1895))-H215*-9.16-0.25*Z215)</f>
        <v>43260.2558784208</v>
      </c>
      <c r="AC215" s="8" t="n">
        <f aca="false">(8*$H215*(31.15-15.53/2000*$H215)*(1-LN($H215/1895))-$H215*-9.16-0.25*$Z215)</f>
        <v>161880.751699473</v>
      </c>
      <c r="AE215" s="8" t="n">
        <f aca="false">AP215-$AN215</f>
        <v>1.20293673769893</v>
      </c>
      <c r="AF215" s="8" t="n">
        <f aca="false">AQ215-$AN215</f>
        <v>4.40261756204685</v>
      </c>
      <c r="AG215" s="8" t="n">
        <f aca="false">AR215-$AN215</f>
        <v>11.3118477016493</v>
      </c>
      <c r="AI215" s="8" t="n">
        <f aca="false">AT215-$AN215</f>
        <v>-2.39488128183495</v>
      </c>
      <c r="AJ215" s="8" t="n">
        <f aca="false">AU215-$AN215</f>
        <v>1.63913254632488</v>
      </c>
      <c r="AK215" s="8" t="n">
        <f aca="false">AV215-$AN215</f>
        <v>-6.96720808741171</v>
      </c>
      <c r="AL215" s="8" t="n">
        <f aca="false">AW215-$AN215</f>
        <v>0.847325990001404</v>
      </c>
      <c r="AP215" s="8" t="n">
        <f aca="false">1/8.314/$H215*(0.375*68629+0.5*4601)+$AA215/8.314/$H215+LN(1)</f>
        <v>1.20293673769893</v>
      </c>
      <c r="AQ215" s="8" t="n">
        <f aca="false">1/8.314/$H215*(0.4375*68629+0.5*4601)+$AB215/8.314/$H215+LN(1)</f>
        <v>4.40261756204685</v>
      </c>
      <c r="AR215" s="8" t="n">
        <f aca="false">1/8.314/$H215*(0.4375*68629+0.5*4601)+$AC215/8.314/$H215+LN(1)</f>
        <v>11.3118477016493</v>
      </c>
      <c r="AT215" s="8" t="n">
        <f aca="false">1/8.314/$H215*(0.4375*68629+0.5*4601)+$J215/8.314/$H215+LN(1)</f>
        <v>-2.39488128183495</v>
      </c>
      <c r="AU215" s="8" t="n">
        <f aca="false">1/8.314/$H215*(0.4375*68629+0.5*4601)+$B215/8.314/$H215+LN(1)</f>
        <v>1.63913254632488</v>
      </c>
      <c r="AV215" s="8" t="n">
        <f aca="false">1/8.314/$H215*(0.4375*68629+0.5*4601)+$S215/8.314/$H215+LN(1)</f>
        <v>-6.96720808741171</v>
      </c>
      <c r="AW215" s="8" t="n">
        <f aca="false">1/8.314/$H215*(0.4375*68629+0.5*4601)+$X215/8.314/$H215+LN(1)</f>
        <v>0.847325990001404</v>
      </c>
    </row>
    <row r="216" customFormat="false" ht="13.8" hidden="false" customHeight="false" outlineLevel="0" collapsed="false">
      <c r="B216" s="8" t="n">
        <f aca="false">$A$2 + $A$3*H216 +$A$4*H216*LN(H216) + $A$5*H216^2 + $A$6*H216^-1 + $A$7*H216^0.5</f>
        <v>-3950.88320262823</v>
      </c>
      <c r="F216" s="8" t="n">
        <f aca="false">$D$2+$D$3/H216-(($D$4/(8.314*LN(10)))*(1-($D$5/H216)-LN(H216/$D$5)))</f>
        <v>1.85373618658008</v>
      </c>
      <c r="G216" s="8" t="n">
        <f aca="false">8.314*LN(10)*F216*H216</f>
        <v>73458.8258098717</v>
      </c>
      <c r="H216" s="15" t="n">
        <v>2070</v>
      </c>
      <c r="J216" s="17" t="n">
        <f aca="false">-G216</f>
        <v>-73458.8258098717</v>
      </c>
      <c r="O216" s="8" t="n">
        <f aca="false">-115997 + 27.036*H216 + 3.124*H216*LN(H216)</f>
        <v>-10657.413064804</v>
      </c>
      <c r="P216" s="8" t="n">
        <f aca="false">(-0.0562*(H216^2)) + (128.59*H216)-38275</f>
        <v>-12905.08</v>
      </c>
      <c r="Q216" s="8" t="n">
        <f aca="false">-998615+342.43*H216</f>
        <v>-289784.9</v>
      </c>
      <c r="R216" s="8" t="n">
        <f aca="false">Q216+P216</f>
        <v>-302689.98</v>
      </c>
      <c r="S216" s="8" t="n">
        <f aca="false">R216/2</f>
        <v>-151344.99</v>
      </c>
      <c r="U216" s="8" t="n">
        <f aca="false">-226244+42.46*H216</f>
        <v>-138351.8</v>
      </c>
      <c r="V216" s="8" t="n">
        <f aca="false">(-0.0562*(H216^2))+(374.59*H216)-846564</f>
        <v>-311974.08</v>
      </c>
      <c r="W216" s="8" t="n">
        <f aca="false">V216/2</f>
        <v>-155987.04</v>
      </c>
      <c r="X216" s="8" t="n">
        <f aca="false">W216-U216</f>
        <v>-17635.2400000001</v>
      </c>
      <c r="Y216" s="8" t="n">
        <v>763162.029424996</v>
      </c>
      <c r="Z216" s="8" t="n">
        <f aca="false">-8E-020*H216^6+2E-015*H216^5-0.00000000001*H216^4+0.00000006*H216^3-0.0001*H216^2+0.1593*H216^1+165.05*H216</f>
        <v>341973.06003619</v>
      </c>
      <c r="AA216" s="8" t="n">
        <f aca="false">(4*H216*(-18+25/2000*H216)*(1-LN(H216/1895))-H216*-9.16-0.25*Z216)</f>
        <v>-7086.60757992753</v>
      </c>
      <c r="AB216" s="8" t="n">
        <f aca="false">(8*H216*(-1+8/2000*H216)*(1-LN(H216/1895))-H216*-9.16-0.25*Z216)</f>
        <v>43375.9807265697</v>
      </c>
      <c r="AC216" s="8" t="n">
        <f aca="false">(8*$H216*(31.15-15.53/2000*$H216)*(1-LN($H216/1895))-$H216*-9.16-0.25*$Z216)</f>
        <v>161081.005888033</v>
      </c>
      <c r="AE216" s="8" t="n">
        <f aca="false">AP216-$AN216</f>
        <v>1.21730341465083</v>
      </c>
      <c r="AF216" s="8" t="n">
        <f aca="false">AQ216-$AN216</f>
        <v>4.39870750730505</v>
      </c>
      <c r="AG216" s="8" t="n">
        <f aca="false">AR216-$AN216</f>
        <v>11.2380545118607</v>
      </c>
      <c r="AI216" s="8" t="n">
        <f aca="false">AT216-$AN216</f>
        <v>-2.3900747304687</v>
      </c>
      <c r="AJ216" s="8" t="n">
        <f aca="false">AU216-$AN216</f>
        <v>1.64874127090048</v>
      </c>
      <c r="AK216" s="8" t="n">
        <f aca="false">AV216-$AN216</f>
        <v>-6.9157141670124</v>
      </c>
      <c r="AL216" s="8" t="n">
        <f aca="false">AW216-$AN216</f>
        <v>0.853600498083083</v>
      </c>
      <c r="AP216" s="8" t="n">
        <f aca="false">1/8.314/$H216*(0.375*68629+0.5*4601)+$AA216/8.314/$H216+LN(1)</f>
        <v>1.21730341465083</v>
      </c>
      <c r="AQ216" s="8" t="n">
        <f aca="false">1/8.314/$H216*(0.4375*68629+0.5*4601)+$AB216/8.314/$H216+LN(1)</f>
        <v>4.39870750730505</v>
      </c>
      <c r="AR216" s="8" t="n">
        <f aca="false">1/8.314/$H216*(0.4375*68629+0.5*4601)+$AC216/8.314/$H216+LN(1)</f>
        <v>11.2380545118607</v>
      </c>
      <c r="AT216" s="8" t="n">
        <f aca="false">1/8.314/$H216*(0.4375*68629+0.5*4601)+$J216/8.314/$H216+LN(1)</f>
        <v>-2.3900747304687</v>
      </c>
      <c r="AU216" s="8" t="n">
        <f aca="false">1/8.314/$H216*(0.4375*68629+0.5*4601)+$B216/8.314/$H216+LN(1)</f>
        <v>1.64874127090048</v>
      </c>
      <c r="AV216" s="8" t="n">
        <f aca="false">1/8.314/$H216*(0.4375*68629+0.5*4601)+$S216/8.314/$H216+LN(1)</f>
        <v>-6.9157141670124</v>
      </c>
      <c r="AW216" s="8" t="n">
        <f aca="false">1/8.314/$H216*(0.4375*68629+0.5*4601)+$X216/8.314/$H216+LN(1)</f>
        <v>0.853600498083083</v>
      </c>
    </row>
    <row r="217" customFormat="false" ht="13.8" hidden="false" customHeight="false" outlineLevel="0" collapsed="false">
      <c r="B217" s="8" t="n">
        <f aca="false">$A$2 + $A$3*H217 +$A$4*H217*LN(H217) + $A$5*H217^2 + $A$6*H217^-1 + $A$7*H217^0.5</f>
        <v>-3717.94442394644</v>
      </c>
      <c r="F217" s="8" t="n">
        <f aca="false">$D$2+$D$3/H217-(($D$4/(8.314*LN(10)))*(1-($D$5/H217)-LN(H217/$D$5)))</f>
        <v>1.84970325875232</v>
      </c>
      <c r="G217" s="8" t="n">
        <f aca="false">8.314*LN(10)*F217*H217</f>
        <v>73476.0619423142</v>
      </c>
      <c r="H217" s="15" t="n">
        <v>2075</v>
      </c>
      <c r="J217" s="17" t="n">
        <f aca="false">-G217</f>
        <v>-73476.0619423142</v>
      </c>
      <c r="O217" s="8" t="n">
        <f aca="false">-115997 + 27.036*H217 + 3.124*H217*LN(H217)</f>
        <v>-10387.330768537</v>
      </c>
      <c r="P217" s="8" t="n">
        <f aca="false">(-0.0562*(H217^2)) + (128.59*H217)-38275</f>
        <v>-13426.875</v>
      </c>
      <c r="Q217" s="8" t="n">
        <f aca="false">-998615+342.43*H217</f>
        <v>-288072.75</v>
      </c>
      <c r="R217" s="8" t="n">
        <f aca="false">Q217+P217</f>
        <v>-301499.625</v>
      </c>
      <c r="S217" s="8" t="n">
        <f aca="false">R217/2</f>
        <v>-150749.8125</v>
      </c>
      <c r="U217" s="8" t="n">
        <f aca="false">-226244+42.46*H217</f>
        <v>-138139.5</v>
      </c>
      <c r="V217" s="8" t="n">
        <f aca="false">(-0.0562*(H217^2))+(374.59*H217)-846564</f>
        <v>-311265.875</v>
      </c>
      <c r="W217" s="8" t="n">
        <f aca="false">V217/2</f>
        <v>-155632.9375</v>
      </c>
      <c r="X217" s="8" t="n">
        <f aca="false">W217-U217</f>
        <v>-17493.4375</v>
      </c>
      <c r="Y217" s="8" t="n">
        <v>765380.162543782</v>
      </c>
      <c r="Z217" s="8" t="n">
        <f aca="false">-8E-020*H217^6+2E-015*H217^5-0.00000000001*H217^4+0.00000006*H217^3-0.0001*H217^2+0.1593*H217^1+165.05*H217</f>
        <v>342799.950079485</v>
      </c>
      <c r="AA217" s="8" t="n">
        <f aca="false">(4*H217*(-18+25/2000*H217)*(1-LN(H217/1895))-H217*-9.16-0.25*Z217)</f>
        <v>-6789.95466973334</v>
      </c>
      <c r="AB217" s="8" t="n">
        <f aca="false">(8*H217*(-1+8/2000*H217)*(1-LN(H217/1895))-H217*-9.16-0.25*Z217)</f>
        <v>43490.8587304612</v>
      </c>
      <c r="AC217" s="8" t="n">
        <f aca="false">(8*$H217*(31.15-15.53/2000*$H217)*(1-LN($H217/1895))-$H217*-9.16-0.25*$Z217)</f>
        <v>160280.075626725</v>
      </c>
      <c r="AE217" s="8" t="n">
        <f aca="false">AP217-$AN217</f>
        <v>1.23156587844377</v>
      </c>
      <c r="AF217" s="8" t="n">
        <f aca="false">AQ217-$AN217</f>
        <v>4.39476720819064</v>
      </c>
      <c r="AG217" s="8" t="n">
        <f aca="false">AR217-$AN217</f>
        <v>11.1645482943112</v>
      </c>
      <c r="AI217" s="8" t="n">
        <f aca="false">AT217-$AN217</f>
        <v>-2.38531462055956</v>
      </c>
      <c r="AJ217" s="8" t="n">
        <f aca="false">AU217-$AN217</f>
        <v>1.65827088441639</v>
      </c>
      <c r="AK217" s="8" t="n">
        <f aca="false">AV217-$AN217</f>
        <v>-6.86454985204228</v>
      </c>
      <c r="AL217" s="8" t="n">
        <f aca="false">AW217-$AN217</f>
        <v>0.85976332561422</v>
      </c>
      <c r="AP217" s="8" t="n">
        <f aca="false">1/8.314/$H217*(0.375*68629+0.5*4601)+$AA217/8.314/$H217+LN(1)</f>
        <v>1.23156587844377</v>
      </c>
      <c r="AQ217" s="8" t="n">
        <f aca="false">1/8.314/$H217*(0.4375*68629+0.5*4601)+$AB217/8.314/$H217+LN(1)</f>
        <v>4.39476720819064</v>
      </c>
      <c r="AR217" s="8" t="n">
        <f aca="false">1/8.314/$H217*(0.4375*68629+0.5*4601)+$AC217/8.314/$H217+LN(1)</f>
        <v>11.1645482943112</v>
      </c>
      <c r="AT217" s="8" t="n">
        <f aca="false">1/8.314/$H217*(0.4375*68629+0.5*4601)+$J217/8.314/$H217+LN(1)</f>
        <v>-2.38531462055956</v>
      </c>
      <c r="AU217" s="8" t="n">
        <f aca="false">1/8.314/$H217*(0.4375*68629+0.5*4601)+$B217/8.314/$H217+LN(1)</f>
        <v>1.65827088441639</v>
      </c>
      <c r="AV217" s="8" t="n">
        <f aca="false">1/8.314/$H217*(0.4375*68629+0.5*4601)+$S217/8.314/$H217+LN(1)</f>
        <v>-6.86454985204228</v>
      </c>
      <c r="AW217" s="8" t="n">
        <f aca="false">1/8.314/$H217*(0.4375*68629+0.5*4601)+$X217/8.314/$H217+LN(1)</f>
        <v>0.85976332561422</v>
      </c>
    </row>
    <row r="218" customFormat="false" ht="13.8" hidden="false" customHeight="false" outlineLevel="0" collapsed="false">
      <c r="B218" s="8" t="n">
        <f aca="false">$A$2 + $A$3*H218 +$A$4*H218*LN(H218) + $A$5*H218^2 + $A$6*H218^-1 + $A$7*H218^0.5</f>
        <v>-3485.5697927947</v>
      </c>
      <c r="F218" s="8" t="n">
        <f aca="false">$D$2+$D$3/H218-(($D$4/(8.314*LN(10)))*(1-($D$5/H218)-LN(H218/$D$5)))</f>
        <v>1.84569978062501</v>
      </c>
      <c r="G218" s="8" t="n">
        <f aca="false">8.314*LN(10)*F218*H218</f>
        <v>73493.6986775541</v>
      </c>
      <c r="H218" s="15" t="n">
        <v>2080</v>
      </c>
      <c r="J218" s="17" t="n">
        <f aca="false">-G218</f>
        <v>-73493.6986775541</v>
      </c>
      <c r="O218" s="8" t="n">
        <f aca="false">-115997 + 27.036*H218 + 3.124*H218*LN(H218)</f>
        <v>-10117.2108336793</v>
      </c>
      <c r="P218" s="8" t="n">
        <f aca="false">(-0.0562*(H218^2)) + (128.59*H218)-38275</f>
        <v>-13951.48</v>
      </c>
      <c r="Q218" s="8" t="n">
        <f aca="false">-998615+342.43*H218</f>
        <v>-286360.6</v>
      </c>
      <c r="R218" s="8" t="n">
        <f aca="false">Q218+P218</f>
        <v>-300312.08</v>
      </c>
      <c r="S218" s="8" t="n">
        <f aca="false">R218/2</f>
        <v>-150156.04</v>
      </c>
      <c r="U218" s="8" t="n">
        <f aca="false">-226244+42.46*H218</f>
        <v>-137927.2</v>
      </c>
      <c r="V218" s="8" t="n">
        <f aca="false">(-0.0562*(H218^2))+(374.59*H218)-846564</f>
        <v>-310560.48</v>
      </c>
      <c r="W218" s="8" t="n">
        <f aca="false">V218/2</f>
        <v>-155280.24</v>
      </c>
      <c r="X218" s="8" t="n">
        <f aca="false">W218-U218</f>
        <v>-17353.04</v>
      </c>
      <c r="Y218" s="8" t="n">
        <v>767598.295662568</v>
      </c>
      <c r="Z218" s="8" t="n">
        <f aca="false">-8E-020*H218^6+2E-015*H218^5-0.00000000001*H218^4+0.00000006*H218^3-0.0001*H218^2+0.1593*H218^1+165.05*H218</f>
        <v>343626.848702779</v>
      </c>
      <c r="AA218" s="8" t="n">
        <f aca="false">(4*H218*(-18+25/2000*H218)*(1-LN(H218/1895))-H218*-9.16-0.25*Z218)</f>
        <v>-6493.91328839812</v>
      </c>
      <c r="AB218" s="8" t="n">
        <f aca="false">(8*H218*(-1+8/2000*H218)*(1-LN(H218/1895))-H218*-9.16-0.25*Z218)</f>
        <v>43604.8857880581</v>
      </c>
      <c r="AC218" s="8" t="n">
        <f aca="false">(8*$H218*(31.15-15.53/2000*$H218)*(1-LN($H218/1895))-$H218*-9.16-0.25*$Z218)</f>
        <v>159477.975652001</v>
      </c>
      <c r="AE218" s="8" t="n">
        <f aca="false">AP218-$AN218</f>
        <v>1.24572441014703</v>
      </c>
      <c r="AF218" s="8" t="n">
        <f aca="false">AQ218-$AN218</f>
        <v>4.39079664560577</v>
      </c>
      <c r="AG218" s="8" t="n">
        <f aca="false">AR218-$AN218</f>
        <v>11.0913278316464</v>
      </c>
      <c r="AI218" s="8" t="n">
        <f aca="false">AT218-$AN218</f>
        <v>-2.38060056123788</v>
      </c>
      <c r="AJ218" s="8" t="n">
        <f aca="false">AU218-$AN218</f>
        <v>1.66772205982525</v>
      </c>
      <c r="AK218" s="8" t="n">
        <f aca="false">AV218-$AN218</f>
        <v>-6.81371276553913</v>
      </c>
      <c r="AL218" s="8" t="n">
        <f aca="false">AW218-$AN218</f>
        <v>0.865815277983383</v>
      </c>
      <c r="AP218" s="8" t="n">
        <f aca="false">1/8.314/$H218*(0.375*68629+0.5*4601)+$AA218/8.314/$H218+LN(1)</f>
        <v>1.24572441014703</v>
      </c>
      <c r="AQ218" s="8" t="n">
        <f aca="false">1/8.314/$H218*(0.4375*68629+0.5*4601)+$AB218/8.314/$H218+LN(1)</f>
        <v>4.39079664560577</v>
      </c>
      <c r="AR218" s="8" t="n">
        <f aca="false">1/8.314/$H218*(0.4375*68629+0.5*4601)+$AC218/8.314/$H218+LN(1)</f>
        <v>11.0913278316464</v>
      </c>
      <c r="AT218" s="8" t="n">
        <f aca="false">1/8.314/$H218*(0.4375*68629+0.5*4601)+$J218/8.314/$H218+LN(1)</f>
        <v>-2.38060056123788</v>
      </c>
      <c r="AU218" s="8" t="n">
        <f aca="false">1/8.314/$H218*(0.4375*68629+0.5*4601)+$B218/8.314/$H218+LN(1)</f>
        <v>1.66772205982525</v>
      </c>
      <c r="AV218" s="8" t="n">
        <f aca="false">1/8.314/$H218*(0.4375*68629+0.5*4601)+$S218/8.314/$H218+LN(1)</f>
        <v>-6.81371276553913</v>
      </c>
      <c r="AW218" s="8" t="n">
        <f aca="false">1/8.314/$H218*(0.4375*68629+0.5*4601)+$X218/8.314/$H218+LN(1)</f>
        <v>0.865815277983383</v>
      </c>
    </row>
    <row r="219" customFormat="false" ht="13.8" hidden="false" customHeight="false" outlineLevel="0" collapsed="false">
      <c r="B219" s="8" t="n">
        <f aca="false">$A$2 + $A$3*H219 +$A$4*H219*LN(H219) + $A$5*H219^2 + $A$6*H219^-1 + $A$7*H219^0.5</f>
        <v>-3253.75754745508</v>
      </c>
      <c r="F219" s="8" t="n">
        <f aca="false">$D$2+$D$3/H219-(($D$4/(8.314*LN(10)))*(1-($D$5/H219)-LN(H219/$D$5)))</f>
        <v>1.84172551620357</v>
      </c>
      <c r="G219" s="8" t="n">
        <f aca="false">8.314*LN(10)*F219*H219</f>
        <v>73511.7350526019</v>
      </c>
      <c r="H219" s="15" t="n">
        <v>2085</v>
      </c>
      <c r="J219" s="17" t="n">
        <f aca="false">-G219</f>
        <v>-73511.7350526019</v>
      </c>
      <c r="O219" s="8" t="n">
        <f aca="false">-115997 + 27.036*H219 + 3.124*H219*LN(H219)</f>
        <v>-9847.05335070862</v>
      </c>
      <c r="P219" s="8" t="n">
        <f aca="false">(-0.0562*(H219^2)) + (128.59*H219)-38275</f>
        <v>-14478.895</v>
      </c>
      <c r="Q219" s="8" t="n">
        <f aca="false">-998615+342.43*H219</f>
        <v>-284648.45</v>
      </c>
      <c r="R219" s="8" t="n">
        <f aca="false">Q219+P219</f>
        <v>-299127.345</v>
      </c>
      <c r="S219" s="8" t="n">
        <f aca="false">R219/2</f>
        <v>-149563.6725</v>
      </c>
      <c r="U219" s="8" t="n">
        <f aca="false">-226244+42.46*H219</f>
        <v>-137714.9</v>
      </c>
      <c r="V219" s="8" t="n">
        <f aca="false">(-0.0562*(H219^2))+(374.59*H219)-846564</f>
        <v>-309857.895</v>
      </c>
      <c r="W219" s="8" t="n">
        <f aca="false">V219/2</f>
        <v>-154928.9475</v>
      </c>
      <c r="X219" s="8" t="n">
        <f aca="false">W219-U219</f>
        <v>-17214.0475000001</v>
      </c>
      <c r="Y219" s="8" t="n">
        <v>769816.428781354</v>
      </c>
      <c r="Z219" s="8" t="n">
        <f aca="false">-8E-020*H219^6+2E-015*H219^5-0.00000000001*H219^4+0.00000006*H219^3-0.0001*H219^2+0.1593*H219^1+165.05*H219</f>
        <v>344453.755942728</v>
      </c>
      <c r="AA219" s="8" t="n">
        <f aca="false">(4*H219*(-18+25/2000*H219)*(1-LN(H219/1895))-H219*-9.16-0.25*Z219)</f>
        <v>-6198.49154721198</v>
      </c>
      <c r="AB219" s="8" t="n">
        <f aca="false">(8*H219*(-1+8/2000*H219)*(1-LN(H219/1895))-H219*-9.16-0.25*Z219)</f>
        <v>43718.0578077122</v>
      </c>
      <c r="AC219" s="8" t="n">
        <f aca="false">(8*$H219*(31.15-15.53/2000*$H219)*(1-LN($H219/1895))-$H219*-9.16-0.25*$Z219)</f>
        <v>158674.720647391</v>
      </c>
      <c r="AE219" s="8" t="n">
        <f aca="false">AP219-$AN219</f>
        <v>1.25977928955107</v>
      </c>
      <c r="AF219" s="8" t="n">
        <f aca="false">AQ219-$AN219</f>
        <v>4.38679580123511</v>
      </c>
      <c r="AG219" s="8" t="n">
        <f aca="false">AR219-$AN219</f>
        <v>11.0183919151361</v>
      </c>
      <c r="AI219" s="8" t="n">
        <f aca="false">AT219-$AN219</f>
        <v>-2.37593216565176</v>
      </c>
      <c r="AJ219" s="8" t="n">
        <f aca="false">AU219-$AN219</f>
        <v>1.67709546305962</v>
      </c>
      <c r="AK219" s="8" t="n">
        <f aca="false">AV219-$AN219</f>
        <v>-6.7632005533413</v>
      </c>
      <c r="AL219" s="8" t="n">
        <f aca="false">AW219-$AN219</f>
        <v>0.871757152853608</v>
      </c>
      <c r="AP219" s="8" t="n">
        <f aca="false">1/8.314/$H219*(0.375*68629+0.5*4601)+$AA219/8.314/$H219+LN(1)</f>
        <v>1.25977928955107</v>
      </c>
      <c r="AQ219" s="8" t="n">
        <f aca="false">1/8.314/$H219*(0.4375*68629+0.5*4601)+$AB219/8.314/$H219+LN(1)</f>
        <v>4.38679580123511</v>
      </c>
      <c r="AR219" s="8" t="n">
        <f aca="false">1/8.314/$H219*(0.4375*68629+0.5*4601)+$AC219/8.314/$H219+LN(1)</f>
        <v>11.0183919151361</v>
      </c>
      <c r="AT219" s="8" t="n">
        <f aca="false">1/8.314/$H219*(0.4375*68629+0.5*4601)+$J219/8.314/$H219+LN(1)</f>
        <v>-2.37593216565176</v>
      </c>
      <c r="AU219" s="8" t="n">
        <f aca="false">1/8.314/$H219*(0.4375*68629+0.5*4601)+$B219/8.314/$H219+LN(1)</f>
        <v>1.67709546305962</v>
      </c>
      <c r="AV219" s="8" t="n">
        <f aca="false">1/8.314/$H219*(0.4375*68629+0.5*4601)+$S219/8.314/$H219+LN(1)</f>
        <v>-6.7632005533413</v>
      </c>
      <c r="AW219" s="8" t="n">
        <f aca="false">1/8.314/$H219*(0.4375*68629+0.5*4601)+$X219/8.314/$H219+LN(1)</f>
        <v>0.871757152853608</v>
      </c>
    </row>
    <row r="220" customFormat="false" ht="13.8" hidden="false" customHeight="false" outlineLevel="0" collapsed="false">
      <c r="B220" s="8" t="n">
        <f aca="false">$A$2 + $A$3*H220 +$A$4*H220*LN(H220) + $A$5*H220^2 + $A$6*H220^-1 + $A$7*H220^0.5</f>
        <v>-3022.50593593105</v>
      </c>
      <c r="F220" s="8" t="n">
        <f aca="false">$D$2+$D$3/H220-(($D$4/(8.314*LN(10)))*(1-($D$5/H220)-LN(H220/$D$5)))</f>
        <v>1.83778023186715</v>
      </c>
      <c r="G220" s="8" t="n">
        <f aca="false">8.314*LN(10)*F220*H220</f>
        <v>73530.170109087</v>
      </c>
      <c r="H220" s="15" t="n">
        <v>2090</v>
      </c>
      <c r="J220" s="17" t="n">
        <f aca="false">-G220</f>
        <v>-73530.170109087</v>
      </c>
      <c r="O220" s="8" t="n">
        <f aca="false">-115997 + 27.036*H220 + 3.124*H220*LN(H220)</f>
        <v>-9576.85840966843</v>
      </c>
      <c r="P220" s="8" t="n">
        <f aca="false">(-0.0562*(H220^2)) + (128.59*H220)-38275</f>
        <v>-15009.12</v>
      </c>
      <c r="Q220" s="8" t="n">
        <f aca="false">-998615+342.43*H220</f>
        <v>-282936.3</v>
      </c>
      <c r="R220" s="8" t="n">
        <f aca="false">Q220+P220</f>
        <v>-297945.42</v>
      </c>
      <c r="S220" s="8" t="n">
        <f aca="false">R220/2</f>
        <v>-148972.71</v>
      </c>
      <c r="U220" s="8" t="n">
        <f aca="false">-226244+42.46*H220</f>
        <v>-137502.6</v>
      </c>
      <c r="V220" s="8" t="n">
        <f aca="false">(-0.0562*(H220^2))+(374.59*H220)-846564</f>
        <v>-309158.12</v>
      </c>
      <c r="W220" s="8" t="n">
        <f aca="false">V220/2</f>
        <v>-154579.06</v>
      </c>
      <c r="X220" s="8" t="n">
        <f aca="false">W220-U220</f>
        <v>-17076.46</v>
      </c>
      <c r="Y220" s="8" t="n">
        <v>772034.561900139</v>
      </c>
      <c r="Z220" s="8" t="n">
        <f aca="false">-8E-020*H220^6+2E-015*H220^5-0.00000000001*H220^4+0.00000006*H220^3-0.0001*H220^2+0.1593*H220^1+165.05*H220</f>
        <v>345280.671836071</v>
      </c>
      <c r="AA220" s="8" t="n">
        <f aca="false">(4*H220*(-18+25/2000*H220)*(1-LN(H220/1895))-H220*-9.16-0.25*Z220)</f>
        <v>-5903.69753303802</v>
      </c>
      <c r="AB220" s="8" t="n">
        <f aca="false">(8*H220*(-1+8/2000*H220)*(1-LN(H220/1895))-H220*-9.16-0.25*Z220)</f>
        <v>43830.3707081112</v>
      </c>
      <c r="AC220" s="8" t="n">
        <f aca="false">(8*$H220*(31.15-15.53/2000*$H220)*(1-LN($H220/1895))-$H220*-9.16-0.25*$Z220)</f>
        <v>157870.32524384</v>
      </c>
      <c r="AE220" s="8" t="n">
        <f aca="false">AP220-$AN220</f>
        <v>1.27373079517468</v>
      </c>
      <c r="AF220" s="8" t="n">
        <f aca="false">AQ220-$AN220</f>
        <v>4.38276465753339</v>
      </c>
      <c r="AG220" s="8" t="n">
        <f aca="false">AR220-$AN220</f>
        <v>10.9457393445908</v>
      </c>
      <c r="AI220" s="8" t="n">
        <f aca="false">AT220-$AN220</f>
        <v>-2.371309050917</v>
      </c>
      <c r="AJ220" s="8" t="n">
        <f aca="false">AU220-$AN220</f>
        <v>1.68639175312</v>
      </c>
      <c r="AK220" s="8" t="n">
        <f aca="false">AV220-$AN220</f>
        <v>-6.71301088381504</v>
      </c>
      <c r="AL220" s="8" t="n">
        <f aca="false">AW220-$AN220</f>
        <v>0.877589740254808</v>
      </c>
      <c r="AP220" s="8" t="n">
        <f aca="false">1/8.314/$H220*(0.375*68629+0.5*4601)+$AA220/8.314/$H220+LN(1)</f>
        <v>1.27373079517468</v>
      </c>
      <c r="AQ220" s="8" t="n">
        <f aca="false">1/8.314/$H220*(0.4375*68629+0.5*4601)+$AB220/8.314/$H220+LN(1)</f>
        <v>4.38276465753339</v>
      </c>
      <c r="AR220" s="8" t="n">
        <f aca="false">1/8.314/$H220*(0.4375*68629+0.5*4601)+$AC220/8.314/$H220+LN(1)</f>
        <v>10.9457393445908</v>
      </c>
      <c r="AT220" s="8" t="n">
        <f aca="false">1/8.314/$H220*(0.4375*68629+0.5*4601)+$J220/8.314/$H220+LN(1)</f>
        <v>-2.371309050917</v>
      </c>
      <c r="AU220" s="8" t="n">
        <f aca="false">1/8.314/$H220*(0.4375*68629+0.5*4601)+$B220/8.314/$H220+LN(1)</f>
        <v>1.68639175312</v>
      </c>
      <c r="AV220" s="8" t="n">
        <f aca="false">1/8.314/$H220*(0.4375*68629+0.5*4601)+$S220/8.314/$H220+LN(1)</f>
        <v>-6.71301088381504</v>
      </c>
      <c r="AW220" s="8" t="n">
        <f aca="false">1/8.314/$H220*(0.4375*68629+0.5*4601)+$X220/8.314/$H220+LN(1)</f>
        <v>0.877589740254808</v>
      </c>
    </row>
    <row r="221" customFormat="false" ht="13.8" hidden="false" customHeight="false" outlineLevel="0" collapsed="false">
      <c r="B221" s="8" t="n">
        <f aca="false">$A$2 + $A$3*H221 +$A$4*H221*LN(H221) + $A$5*H221^2 + $A$6*H221^-1 + $A$7*H221^0.5</f>
        <v>-2791.8132158753</v>
      </c>
      <c r="F221" s="8" t="n">
        <f aca="false">$D$2+$D$3/H221-(($D$4/(8.314*LN(10)))*(1-($D$5/H221)-LN(H221/$D$5)))</f>
        <v>1.83386369633953</v>
      </c>
      <c r="G221" s="8" t="n">
        <f aca="false">8.314*LN(10)*F221*H221</f>
        <v>73549.0028932242</v>
      </c>
      <c r="H221" s="15" t="n">
        <v>2095</v>
      </c>
      <c r="J221" s="17" t="n">
        <f aca="false">-G221</f>
        <v>-73549.0028932242</v>
      </c>
      <c r="O221" s="8" t="n">
        <f aca="false">-115997 + 27.036*H221 + 3.124*H221*LN(H221)</f>
        <v>-9306.62610017153</v>
      </c>
      <c r="P221" s="8" t="n">
        <f aca="false">(-0.0562*(H221^2)) + (128.59*H221)-38275</f>
        <v>-15542.155</v>
      </c>
      <c r="Q221" s="8" t="n">
        <f aca="false">-998615+342.43*H221</f>
        <v>-281224.15</v>
      </c>
      <c r="R221" s="8" t="n">
        <f aca="false">Q221+P221</f>
        <v>-296766.305</v>
      </c>
      <c r="S221" s="8" t="n">
        <f aca="false">R221/2</f>
        <v>-148383.1525</v>
      </c>
      <c r="U221" s="8" t="n">
        <f aca="false">-226244+42.46*H221</f>
        <v>-137290.3</v>
      </c>
      <c r="V221" s="8" t="n">
        <f aca="false">(-0.0562*(H221^2))+(374.59*H221)-846564</f>
        <v>-308461.155</v>
      </c>
      <c r="W221" s="8" t="n">
        <f aca="false">V221/2</f>
        <v>-154230.5775</v>
      </c>
      <c r="X221" s="8" t="n">
        <f aca="false">W221-U221</f>
        <v>-16940.2775</v>
      </c>
      <c r="Y221" s="8" t="n">
        <v>774252.695018925</v>
      </c>
      <c r="Z221" s="8" t="n">
        <f aca="false">-8E-020*H221^6+2E-015*H221^5-0.00000000001*H221^4+0.00000006*H221^3-0.0001*H221^2+0.1593*H221^1+165.05*H221</f>
        <v>346107.596419632</v>
      </c>
      <c r="AA221" s="8" t="n">
        <f aca="false">(4*H221*(-18+25/2000*H221)*(1-LN(H221/1895))-H221*-9.16-0.25*Z221)</f>
        <v>-5609.53930845416</v>
      </c>
      <c r="AB221" s="8" t="n">
        <f aca="false">(8*H221*(-1+8/2000*H221)*(1-LN(H221/1895))-H221*-9.16-0.25*Z221)</f>
        <v>43941.820418226</v>
      </c>
      <c r="AC221" s="8" t="n">
        <f aca="false">(8*$H221*(31.15-15.53/2000*$H221)*(1-LN($H221/1895))-$H221*-9.16-0.25*$Z221)</f>
        <v>157064.804020041</v>
      </c>
      <c r="AE221" s="8" t="n">
        <f aca="false">AP221-$AN221</f>
        <v>1.28757920427205</v>
      </c>
      <c r="AF221" s="8" t="n">
        <f aca="false">AQ221-$AN221</f>
        <v>4.37870319771326</v>
      </c>
      <c r="AG221" s="8" t="n">
        <f aca="false">AR221-$AN221</f>
        <v>10.8733689282787</v>
      </c>
      <c r="AI221" s="8" t="n">
        <f aca="false">AT221-$AN221</f>
        <v>-2.3667308380679</v>
      </c>
      <c r="AJ221" s="8" t="n">
        <f aca="false">AU221-$AN221</f>
        <v>1.69561158216177</v>
      </c>
      <c r="AK221" s="8" t="n">
        <f aca="false">AV221-$AN221</f>
        <v>-6.66314144758561</v>
      </c>
      <c r="AL221" s="8" t="n">
        <f aca="false">AW221-$AN221</f>
        <v>0.883313822674811</v>
      </c>
      <c r="AP221" s="8" t="n">
        <f aca="false">1/8.314/$H221*(0.375*68629+0.5*4601)+$AA221/8.314/$H221+LN(1)</f>
        <v>1.28757920427205</v>
      </c>
      <c r="AQ221" s="8" t="n">
        <f aca="false">1/8.314/$H221*(0.4375*68629+0.5*4601)+$AB221/8.314/$H221+LN(1)</f>
        <v>4.37870319771326</v>
      </c>
      <c r="AR221" s="8" t="n">
        <f aca="false">1/8.314/$H221*(0.4375*68629+0.5*4601)+$AC221/8.314/$H221+LN(1)</f>
        <v>10.8733689282787</v>
      </c>
      <c r="AT221" s="8" t="n">
        <f aca="false">1/8.314/$H221*(0.4375*68629+0.5*4601)+$J221/8.314/$H221+LN(1)</f>
        <v>-2.3667308380679</v>
      </c>
      <c r="AU221" s="8" t="n">
        <f aca="false">1/8.314/$H221*(0.4375*68629+0.5*4601)+$B221/8.314/$H221+LN(1)</f>
        <v>1.69561158216177</v>
      </c>
      <c r="AV221" s="8" t="n">
        <f aca="false">1/8.314/$H221*(0.4375*68629+0.5*4601)+$S221/8.314/$H221+LN(1)</f>
        <v>-6.66314144758561</v>
      </c>
      <c r="AW221" s="8" t="n">
        <f aca="false">1/8.314/$H221*(0.4375*68629+0.5*4601)+$X221/8.314/$H221+LN(1)</f>
        <v>0.883313822674811</v>
      </c>
    </row>
    <row r="222" customFormat="false" ht="13.8" hidden="false" customHeight="false" outlineLevel="0" collapsed="false">
      <c r="B222" s="8" t="n">
        <f aca="false">$A$2 + $A$3*H222 +$A$4*H222*LN(H222) + $A$5*H222^2 + $A$6*H222^-1 + $A$7*H222^0.5</f>
        <v>-2561.67765452049</v>
      </c>
      <c r="F222" s="8" t="n">
        <f aca="false">$D$2+$D$3/H222-(($D$4/(8.314*LN(10)))*(1-($D$5/H222)-LN(H222/$D$5)))</f>
        <v>1.82997568066036</v>
      </c>
      <c r="G222" s="8" t="n">
        <f aca="false">8.314*LN(10)*F222*H222</f>
        <v>73568.232455781</v>
      </c>
      <c r="H222" s="15" t="n">
        <v>2100</v>
      </c>
      <c r="J222" s="17" t="n">
        <f aca="false">-G222</f>
        <v>-73568.232455781</v>
      </c>
      <c r="O222" s="8" t="n">
        <f aca="false">-115997 + 27.036*H222 + 3.124*H222*LN(H222)</f>
        <v>-9036.35651140297</v>
      </c>
      <c r="P222" s="8" t="n">
        <f aca="false">(-0.0562*(H222^2)) + (128.59*H222)-38275</f>
        <v>-16078</v>
      </c>
      <c r="Q222" s="8" t="n">
        <f aca="false">-998615+342.43*H222</f>
        <v>-279512</v>
      </c>
      <c r="R222" s="8" t="n">
        <f aca="false">Q222+P222</f>
        <v>-295590</v>
      </c>
      <c r="S222" s="8" t="n">
        <f aca="false">R222/2</f>
        <v>-147795</v>
      </c>
      <c r="U222" s="8" t="n">
        <f aca="false">-226244+42.46*H222</f>
        <v>-137078</v>
      </c>
      <c r="V222" s="8" t="n">
        <f aca="false">(-0.0562*(H222^2))+(374.59*H222)-846564</f>
        <v>-307767</v>
      </c>
      <c r="W222" s="8" t="n">
        <f aca="false">V222/2</f>
        <v>-153883.5</v>
      </c>
      <c r="X222" s="8" t="n">
        <f aca="false">W222-U222</f>
        <v>-16805.5</v>
      </c>
      <c r="Y222" s="8" t="n">
        <v>776470.828137711</v>
      </c>
      <c r="Z222" s="8" t="n">
        <f aca="false">-8E-020*H222^6+2E-015*H222^5-0.00000000001*H222^4+0.00000006*H222^3-0.0001*H222^2+0.1593*H222^1+165.05*H222</f>
        <v>346934.52973032</v>
      </c>
      <c r="AA222" s="8" t="n">
        <f aca="false">(4*H222*(-18+25/2000*H222)*(1-LN(H222/1895))-H222*-9.16-0.25*Z222)</f>
        <v>-5316.02491189264</v>
      </c>
      <c r="AB222" s="8" t="n">
        <f aca="false">(8*H222*(-1+8/2000*H222)*(1-LN(H222/1895))-H222*-9.16-0.25*Z222)</f>
        <v>44052.4028772591</v>
      </c>
      <c r="AC222" s="8" t="n">
        <f aca="false">(8*$H222*(31.15-15.53/2000*$H222)*(1-LN($H222/1895))-$H222*-9.16-0.25*$Z222)</f>
        <v>156258.171502771</v>
      </c>
      <c r="AE222" s="8" t="n">
        <f aca="false">AP222-$AN222</f>
        <v>1.30132479283981</v>
      </c>
      <c r="AF222" s="8" t="n">
        <f aca="false">AQ222-$AN222</f>
        <v>4.37461140573325</v>
      </c>
      <c r="AG222" s="8" t="n">
        <f aca="false">AR222-$AN222</f>
        <v>10.8012794828443</v>
      </c>
      <c r="AI222" s="8" t="n">
        <f aca="false">AT222-$AN222</f>
        <v>-2.36219715200872</v>
      </c>
      <c r="AJ222" s="8" t="n">
        <f aca="false">AU222-$AN222</f>
        <v>1.70475559558058</v>
      </c>
      <c r="AK222" s="8" t="n">
        <f aca="false">AV222-$AN222</f>
        <v>-6.6135899572723</v>
      </c>
      <c r="AL222" s="8" t="n">
        <f aca="false">AW222-$AN222</f>
        <v>0.888930175149203</v>
      </c>
      <c r="AP222" s="8" t="n">
        <f aca="false">1/8.314/$H222*(0.375*68629+0.5*4601)+$AA222/8.314/$H222+LN(1)</f>
        <v>1.30132479283981</v>
      </c>
      <c r="AQ222" s="8" t="n">
        <f aca="false">1/8.314/$H222*(0.4375*68629+0.5*4601)+$AB222/8.314/$H222+LN(1)</f>
        <v>4.37461140573325</v>
      </c>
      <c r="AR222" s="8" t="n">
        <f aca="false">1/8.314/$H222*(0.4375*68629+0.5*4601)+$AC222/8.314/$H222+LN(1)</f>
        <v>10.8012794828443</v>
      </c>
      <c r="AT222" s="8" t="n">
        <f aca="false">1/8.314/$H222*(0.4375*68629+0.5*4601)+$J222/8.314/$H222+LN(1)</f>
        <v>-2.36219715200872</v>
      </c>
      <c r="AU222" s="8" t="n">
        <f aca="false">1/8.314/$H222*(0.4375*68629+0.5*4601)+$B222/8.314/$H222+LN(1)</f>
        <v>1.70475559558058</v>
      </c>
      <c r="AV222" s="8" t="n">
        <f aca="false">1/8.314/$H222*(0.4375*68629+0.5*4601)+$S222/8.314/$H222+LN(1)</f>
        <v>-6.6135899572723</v>
      </c>
      <c r="AW222" s="8" t="n">
        <f aca="false">1/8.314/$H222*(0.4375*68629+0.5*4601)+$X222/8.314/$H222+LN(1)</f>
        <v>0.888930175149203</v>
      </c>
    </row>
    <row r="223" customFormat="false" ht="13.8" hidden="false" customHeight="false" outlineLevel="0" collapsed="false">
      <c r="B223" s="8" t="n">
        <f aca="false">$A$2 + $A$3*H223 +$A$4*H223*LN(H223) + $A$5*H223^2 + $A$6*H223^-1 + $A$7*H223^0.5</f>
        <v>-2332.09752860916</v>
      </c>
      <c r="F223" s="8" t="n">
        <f aca="false">$D$2+$D$3/H223-(($D$4/(8.314*LN(10)))*(1-($D$5/H223)-LN(H223/$D$5)))</f>
        <v>1.82611595815684</v>
      </c>
      <c r="G223" s="8" t="n">
        <f aca="false">8.314*LN(10)*F223*H223</f>
        <v>73587.8578520452</v>
      </c>
      <c r="H223" s="15" t="n">
        <v>2105</v>
      </c>
      <c r="J223" s="17" t="n">
        <f aca="false">-G223</f>
        <v>-73587.8578520452</v>
      </c>
      <c r="O223" s="8" t="n">
        <f aca="false">-115997 + 27.036*H223 + 3.124*H223*LN(H223)</f>
        <v>-8766.04973212309</v>
      </c>
      <c r="P223" s="8" t="n">
        <f aca="false">(-0.0562*(H223^2)) + (128.59*H223)-38275</f>
        <v>-16616.655</v>
      </c>
      <c r="Q223" s="8" t="n">
        <f aca="false">-998615+342.43*H223</f>
        <v>-277799.85</v>
      </c>
      <c r="R223" s="8" t="n">
        <f aca="false">Q223+P223</f>
        <v>-294416.505</v>
      </c>
      <c r="S223" s="8" t="n">
        <f aca="false">R223/2</f>
        <v>-147208.2525</v>
      </c>
      <c r="U223" s="8" t="n">
        <f aca="false">-226244+42.46*H223</f>
        <v>-136865.7</v>
      </c>
      <c r="V223" s="8" t="n">
        <f aca="false">(-0.0562*(H223^2))+(374.59*H223)-846564</f>
        <v>-307075.655</v>
      </c>
      <c r="W223" s="8" t="n">
        <f aca="false">V223/2</f>
        <v>-153537.8275</v>
      </c>
      <c r="X223" s="8" t="n">
        <f aca="false">W223-U223</f>
        <v>-16672.1275</v>
      </c>
      <c r="Y223" s="8" t="n">
        <v>778709.312889221</v>
      </c>
      <c r="Z223" s="8" t="n">
        <f aca="false">-8E-020*H223^6+2E-015*H223^5-0.00000000001*H223^4+0.00000006*H223^3-0.0001*H223^2+0.1593*H223^1+165.05*H223</f>
        <v>347761.471805129</v>
      </c>
      <c r="AA223" s="8" t="n">
        <f aca="false">(4*H223*(-18+25/2000*H223)*(1-LN(H223/1895))-H223*-9.16-0.25*Z223)</f>
        <v>-5023.16235777886</v>
      </c>
      <c r="AB223" s="8" t="n">
        <f aca="false">(8*H223*(-1+8/2000*H223)*(1-LN(H223/1895))-H223*-9.16-0.25*Z223)</f>
        <v>44162.1140345932</v>
      </c>
      <c r="AC223" s="8" t="n">
        <f aca="false">(8*$H223*(31.15-15.53/2000*$H223)*(1-LN($H223/1895))-$H223*-9.16-0.25*$Z223)</f>
        <v>155450.442167214</v>
      </c>
      <c r="AE223" s="8" t="n">
        <f aca="false">AP223-$AN223</f>
        <v>1.31496783562403</v>
      </c>
      <c r="AF223" s="8" t="n">
        <f aca="false">AQ223-$AN223</f>
        <v>4.37048926628599</v>
      </c>
      <c r="AG223" s="8" t="n">
        <f aca="false">AR223-$AN223</f>
        <v>10.7294698332272</v>
      </c>
      <c r="AI223" s="8" t="n">
        <f aca="false">AT223-$AN223</f>
        <v>-2.35770762146585</v>
      </c>
      <c r="AJ223" s="8" t="n">
        <f aca="false">AU223-$AN223</f>
        <v>1.71382443209667</v>
      </c>
      <c r="AK223" s="8" t="n">
        <f aca="false">AV223-$AN223</f>
        <v>-6.56435414722727</v>
      </c>
      <c r="AL223" s="8" t="n">
        <f aca="false">AW223-$AN223</f>
        <v>0.894439565349806</v>
      </c>
      <c r="AP223" s="8" t="n">
        <f aca="false">1/8.314/$H223*(0.375*68629+0.5*4601)+$AA223/8.314/$H223+LN(1)</f>
        <v>1.31496783562403</v>
      </c>
      <c r="AQ223" s="8" t="n">
        <f aca="false">1/8.314/$H223*(0.4375*68629+0.5*4601)+$AB223/8.314/$H223+LN(1)</f>
        <v>4.37048926628599</v>
      </c>
      <c r="AR223" s="8" t="n">
        <f aca="false">1/8.314/$H223*(0.4375*68629+0.5*4601)+$AC223/8.314/$H223+LN(1)</f>
        <v>10.7294698332272</v>
      </c>
      <c r="AT223" s="8" t="n">
        <f aca="false">1/8.314/$H223*(0.4375*68629+0.5*4601)+$J223/8.314/$H223+LN(1)</f>
        <v>-2.35770762146585</v>
      </c>
      <c r="AU223" s="8" t="n">
        <f aca="false">1/8.314/$H223*(0.4375*68629+0.5*4601)+$B223/8.314/$H223+LN(1)</f>
        <v>1.71382443209667</v>
      </c>
      <c r="AV223" s="8" t="n">
        <f aca="false">1/8.314/$H223*(0.4375*68629+0.5*4601)+$S223/8.314/$H223+LN(1)</f>
        <v>-6.56435414722727</v>
      </c>
      <c r="AW223" s="8" t="n">
        <f aca="false">1/8.314/$H223*(0.4375*68629+0.5*4601)+$X223/8.314/$H223+LN(1)</f>
        <v>0.894439565349806</v>
      </c>
    </row>
    <row r="224" customFormat="false" ht="13.8" hidden="false" customHeight="false" outlineLevel="0" collapsed="false">
      <c r="B224" s="8" t="n">
        <f aca="false">$A$2 + $A$3*H224 +$A$4*H224*LN(H224) + $A$5*H224^2 + $A$6*H224^-1 + $A$7*H224^0.5</f>
        <v>-2103.0711243244</v>
      </c>
      <c r="F224" s="8" t="n">
        <f aca="false">$D$2+$D$3/H224-(($D$4/(8.314*LN(10)))*(1-($D$5/H224)-LN(H224/$D$5)))</f>
        <v>1.82228430441586</v>
      </c>
      <c r="G224" s="8" t="n">
        <f aca="false">8.314*LN(10)*F224*H224</f>
        <v>73607.8781417923</v>
      </c>
      <c r="H224" s="15" t="n">
        <v>2110</v>
      </c>
      <c r="J224" s="17" t="n">
        <f aca="false">-G224</f>
        <v>-73607.8781417923</v>
      </c>
      <c r="O224" s="8" t="n">
        <f aca="false">-115997 + 27.036*H224 + 3.124*H224*LN(H224)</f>
        <v>-8495.70585067054</v>
      </c>
      <c r="P224" s="8" t="n">
        <f aca="false">(-0.0562*(H224^2)) + (128.59*H224)-38275</f>
        <v>-17158.12</v>
      </c>
      <c r="Q224" s="8" t="n">
        <f aca="false">-998615+342.43*H224</f>
        <v>-276087.7</v>
      </c>
      <c r="R224" s="8" t="n">
        <f aca="false">Q224+P224</f>
        <v>-293245.82</v>
      </c>
      <c r="S224" s="8" t="n">
        <f aca="false">R224/2</f>
        <v>-146622.91</v>
      </c>
      <c r="U224" s="8" t="n">
        <f aca="false">-226244+42.46*H224</f>
        <v>-136653.4</v>
      </c>
      <c r="V224" s="8" t="n">
        <f aca="false">(-0.0562*(H224^2))+(374.59*H224)-846564</f>
        <v>-306387.12</v>
      </c>
      <c r="W224" s="8" t="n">
        <f aca="false">V224/2</f>
        <v>-153193.56</v>
      </c>
      <c r="X224" s="8" t="n">
        <f aca="false">W224-U224</f>
        <v>-16540.1600000001</v>
      </c>
      <c r="Y224" s="8" t="n">
        <v>780947.797640731</v>
      </c>
      <c r="Z224" s="8" t="n">
        <f aca="false">-8E-020*H224^6+2E-015*H224^5-0.00000000001*H224^4+0.00000006*H224^3-0.0001*H224^2+0.1593*H224^1+165.05*H224</f>
        <v>348588.42268114</v>
      </c>
      <c r="AA224" s="8" t="n">
        <f aca="false">(4*H224*(-18+25/2000*H224)*(1-LN(H224/1895))-H224*-9.16-0.25*Z224)</f>
        <v>-4730.9596366692</v>
      </c>
      <c r="AB224" s="8" t="n">
        <f aca="false">(8*H224*(-1+8/2000*H224)*(1-LN(H224/1895))-H224*-9.16-0.25*Z224)</f>
        <v>44270.9498497394</v>
      </c>
      <c r="AC224" s="8" t="n">
        <f aca="false">(8*$H224*(31.15-15.53/2000*$H224)*(1-LN($H224/1895))-$H224*-9.16-0.25*$Z224)</f>
        <v>154641.630437289</v>
      </c>
      <c r="AE224" s="8" t="n">
        <f aca="false">AP224-$AN224</f>
        <v>1.32850860612721</v>
      </c>
      <c r="AF224" s="8" t="n">
        <f aca="false">AQ224-$AN224</f>
        <v>4.36633676478659</v>
      </c>
      <c r="AG224" s="8" t="n">
        <f aca="false">AR224-$AN224</f>
        <v>10.657938812583</v>
      </c>
      <c r="AI224" s="8" t="n">
        <f aca="false">AT224-$AN224</f>
        <v>-2.3532618789407</v>
      </c>
      <c r="AJ224" s="8" t="n">
        <f aca="false">AU224-$AN224</f>
        <v>1.72281872383792</v>
      </c>
      <c r="AK224" s="8" t="n">
        <f aca="false">AV224-$AN224</f>
        <v>-6.51543177327799</v>
      </c>
      <c r="AL224" s="8" t="n">
        <f aca="false">AW224-$AN224</f>
        <v>0.899842753671925</v>
      </c>
      <c r="AP224" s="8" t="n">
        <f aca="false">1/8.314/$H224*(0.375*68629+0.5*4601)+$AA224/8.314/$H224+LN(1)</f>
        <v>1.32850860612721</v>
      </c>
      <c r="AQ224" s="8" t="n">
        <f aca="false">1/8.314/$H224*(0.4375*68629+0.5*4601)+$AB224/8.314/$H224+LN(1)</f>
        <v>4.36633676478659</v>
      </c>
      <c r="AR224" s="8" t="n">
        <f aca="false">1/8.314/$H224*(0.4375*68629+0.5*4601)+$AC224/8.314/$H224+LN(1)</f>
        <v>10.657938812583</v>
      </c>
      <c r="AT224" s="8" t="n">
        <f aca="false">1/8.314/$H224*(0.4375*68629+0.5*4601)+$J224/8.314/$H224+LN(1)</f>
        <v>-2.3532618789407</v>
      </c>
      <c r="AU224" s="8" t="n">
        <f aca="false">1/8.314/$H224*(0.4375*68629+0.5*4601)+$B224/8.314/$H224+LN(1)</f>
        <v>1.72281872383792</v>
      </c>
      <c r="AV224" s="8" t="n">
        <f aca="false">1/8.314/$H224*(0.4375*68629+0.5*4601)+$S224/8.314/$H224+LN(1)</f>
        <v>-6.51543177327799</v>
      </c>
      <c r="AW224" s="8" t="n">
        <f aca="false">1/8.314/$H224*(0.4375*68629+0.5*4601)+$X224/8.314/$H224+LN(1)</f>
        <v>0.899842753671925</v>
      </c>
    </row>
    <row r="225" customFormat="false" ht="13.8" hidden="false" customHeight="false" outlineLevel="0" collapsed="false">
      <c r="B225" s="8" t="n">
        <f aca="false">$A$2 + $A$3*H225 +$A$4*H225*LN(H225) + $A$5*H225^2 + $A$6*H225^-1 + $A$7*H225^0.5</f>
        <v>-1874.59673722216</v>
      </c>
      <c r="F225" s="8" t="n">
        <f aca="false">$D$2+$D$3/H225-(($D$4/(8.314*LN(10)))*(1-($D$5/H225)-LN(H225/$D$5)))</f>
        <v>1.81848049725646</v>
      </c>
      <c r="G225" s="8" t="n">
        <f aca="false">8.314*LN(10)*F225*H225</f>
        <v>73628.2923892541</v>
      </c>
      <c r="H225" s="15" t="n">
        <v>2115</v>
      </c>
      <c r="J225" s="17" t="n">
        <f aca="false">-G225</f>
        <v>-73628.2923892541</v>
      </c>
      <c r="O225" s="8" t="n">
        <f aca="false">-115997 + 27.036*H225 + 3.124*H225*LN(H225)</f>
        <v>-8225.32495496536</v>
      </c>
      <c r="P225" s="8" t="n">
        <f aca="false">(-0.0562*(H225^2)) + (128.59*H225)-38275</f>
        <v>-17702.395</v>
      </c>
      <c r="Q225" s="8" t="n">
        <f aca="false">-998615+342.43*H225</f>
        <v>-274375.55</v>
      </c>
      <c r="R225" s="8" t="n">
        <f aca="false">Q225+P225</f>
        <v>-292077.945</v>
      </c>
      <c r="S225" s="8" t="n">
        <f aca="false">R225/2</f>
        <v>-146038.9725</v>
      </c>
      <c r="U225" s="8" t="n">
        <f aca="false">-226244+42.46*H225</f>
        <v>-136441.1</v>
      </c>
      <c r="V225" s="8" t="n">
        <f aca="false">(-0.0562*(H225^2))+(374.59*H225)-846564</f>
        <v>-305701.395</v>
      </c>
      <c r="W225" s="8" t="n">
        <f aca="false">V225/2</f>
        <v>-152850.6975</v>
      </c>
      <c r="X225" s="8" t="n">
        <f aca="false">W225-U225</f>
        <v>-16409.5975</v>
      </c>
      <c r="Y225" s="8" t="n">
        <v>783186.282392241</v>
      </c>
      <c r="Z225" s="8" t="n">
        <f aca="false">-8E-020*H225^6+2E-015*H225^5-0.00000000001*H225^4+0.00000006*H225^3-0.0001*H225^2+0.1593*H225^1+165.05*H225</f>
        <v>349415.382395516</v>
      </c>
      <c r="AA225" s="8" t="n">
        <f aca="false">(4*H225*(-18+25/2000*H225)*(1-LN(H225/1895))-H225*-9.16-0.25*Z225)</f>
        <v>-4439.42471538618</v>
      </c>
      <c r="AB225" s="8" t="n">
        <f aca="false">(8*H225*(-1+8/2000*H225)*(1-LN(H225/1895))-H225*-9.16-0.25*Z225)</f>
        <v>44378.9062922869</v>
      </c>
      <c r="AC225" s="8" t="n">
        <f aca="false">(8*$H225*(31.15-15.53/2000*$H225)*(1-LN($H225/1895))-$H225*-9.16-0.25*$Z225)</f>
        <v>153831.750685973</v>
      </c>
      <c r="AE225" s="8" t="n">
        <f aca="false">AP225-$AN225</f>
        <v>1.34194737661524</v>
      </c>
      <c r="AF225" s="8" t="n">
        <f aca="false">AQ225-$AN225</f>
        <v>4.3621538873612</v>
      </c>
      <c r="AG225" s="8" t="n">
        <f aca="false">AR225-$AN225</f>
        <v>10.5866852622039</v>
      </c>
      <c r="AI225" s="8" t="n">
        <f aca="false">AT225-$AN225</f>
        <v>-2.34885956066324</v>
      </c>
      <c r="AJ225" s="8" t="n">
        <f aca="false">AU225-$AN225</f>
        <v>1.73173909642159</v>
      </c>
      <c r="AK225" s="8" t="n">
        <f aca="false">AV225-$AN225</f>
        <v>-6.46682061247342</v>
      </c>
      <c r="AL225" s="8" t="n">
        <f aca="false">AW225-$AN225</f>
        <v>0.90514049332039</v>
      </c>
      <c r="AP225" s="8" t="n">
        <f aca="false">1/8.314/$H225*(0.375*68629+0.5*4601)+$AA225/8.314/$H225+LN(1)</f>
        <v>1.34194737661524</v>
      </c>
      <c r="AQ225" s="8" t="n">
        <f aca="false">1/8.314/$H225*(0.4375*68629+0.5*4601)+$AB225/8.314/$H225+LN(1)</f>
        <v>4.3621538873612</v>
      </c>
      <c r="AR225" s="8" t="n">
        <f aca="false">1/8.314/$H225*(0.4375*68629+0.5*4601)+$AC225/8.314/$H225+LN(1)</f>
        <v>10.5866852622039</v>
      </c>
      <c r="AT225" s="8" t="n">
        <f aca="false">1/8.314/$H225*(0.4375*68629+0.5*4601)+$J225/8.314/$H225+LN(1)</f>
        <v>-2.34885956066324</v>
      </c>
      <c r="AU225" s="8" t="n">
        <f aca="false">1/8.314/$H225*(0.4375*68629+0.5*4601)+$B225/8.314/$H225+LN(1)</f>
        <v>1.73173909642159</v>
      </c>
      <c r="AV225" s="8" t="n">
        <f aca="false">1/8.314/$H225*(0.4375*68629+0.5*4601)+$S225/8.314/$H225+LN(1)</f>
        <v>-6.46682061247342</v>
      </c>
      <c r="AW225" s="8" t="n">
        <f aca="false">1/8.314/$H225*(0.4375*68629+0.5*4601)+$X225/8.314/$H225+LN(1)</f>
        <v>0.90514049332039</v>
      </c>
    </row>
    <row r="226" customFormat="false" ht="13.8" hidden="false" customHeight="false" outlineLevel="0" collapsed="false">
      <c r="B226" s="8" t="n">
        <f aca="false">$A$2 + $A$3*H226 +$A$4*H226*LN(H226) + $A$5*H226^2 + $A$6*H226^-1 + $A$7*H226^0.5</f>
        <v>-1646.67267216212</v>
      </c>
      <c r="F226" s="8" t="n">
        <f aca="false">$D$2+$D$3/H226-(($D$4/(8.314*LN(10)))*(1-($D$5/H226)-LN(H226/$D$5)))</f>
        <v>1.81470431670274</v>
      </c>
      <c r="G226" s="8" t="n">
        <f aca="false">8.314*LN(10)*F226*H226</f>
        <v>73649.0996630868</v>
      </c>
      <c r="H226" s="15" t="n">
        <v>2120</v>
      </c>
      <c r="J226" s="17" t="n">
        <f aca="false">-G226</f>
        <v>-73649.0996630868</v>
      </c>
      <c r="O226" s="8" t="n">
        <f aca="false">-115997 + 27.036*H226 + 3.124*H226*LN(H226)</f>
        <v>-7954.90713251181</v>
      </c>
      <c r="P226" s="8" t="n">
        <f aca="false">(-0.0562*(H226^2)) + (128.59*H226)-38275</f>
        <v>-18249.48</v>
      </c>
      <c r="Q226" s="8" t="n">
        <f aca="false">-998615+342.43*H226</f>
        <v>-272663.4</v>
      </c>
      <c r="R226" s="8" t="n">
        <f aca="false">Q226+P226</f>
        <v>-290912.88</v>
      </c>
      <c r="S226" s="8" t="n">
        <f aca="false">R226/2</f>
        <v>-145456.44</v>
      </c>
      <c r="U226" s="8" t="n">
        <f aca="false">-226244+42.46*H226</f>
        <v>-136228.8</v>
      </c>
      <c r="V226" s="8" t="n">
        <f aca="false">(-0.0562*(H226^2))+(374.59*H226)-846564</f>
        <v>-305018.48</v>
      </c>
      <c r="W226" s="8" t="n">
        <f aca="false">V226/2</f>
        <v>-152509.24</v>
      </c>
      <c r="X226" s="8" t="n">
        <f aca="false">W226-U226</f>
        <v>-16280.4400000001</v>
      </c>
      <c r="Y226" s="8" t="n">
        <v>785424.767143751</v>
      </c>
      <c r="Z226" s="8" t="n">
        <f aca="false">-8E-020*H226^6+2E-015*H226^5-0.00000000001*H226^4+0.00000006*H226^3-0.0001*H226^2+0.1593*H226^1+165.05*H226</f>
        <v>350242.350985512</v>
      </c>
      <c r="AA226" s="8" t="n">
        <f aca="false">(4*H226*(-18+25/2000*H226)*(1-LN(H226/1895))-H226*-9.16-0.25*Z226)</f>
        <v>-4148.56553715623</v>
      </c>
      <c r="AB226" s="8" t="n">
        <f aca="false">(8*H226*(-1+8/2000*H226)*(1-LN(H226/1895))-H226*-9.16-0.25*Z226)</f>
        <v>44485.9793418524</v>
      </c>
      <c r="AC226" s="8" t="n">
        <f aca="false">(8*$H226*(31.15-15.53/2000*$H226)*(1-LN($H226/1895))-$H226*-9.16-0.25*$Z226)</f>
        <v>153020.81723562</v>
      </c>
      <c r="AE226" s="8" t="n">
        <f aca="false">AP226-$AN226</f>
        <v>1.35528441812422</v>
      </c>
      <c r="AF226" s="8" t="n">
        <f aca="false">AQ226-$AN226</f>
        <v>4.35794062083576</v>
      </c>
      <c r="AG226" s="8" t="n">
        <f aca="false">AR226-$AN226</f>
        <v>10.5157080314416</v>
      </c>
      <c r="AI226" s="8" t="n">
        <f aca="false">AT226-$AN226</f>
        <v>-2.34450030654629</v>
      </c>
      <c r="AJ226" s="8" t="n">
        <f aca="false">AU226-$AN226</f>
        <v>1.74058616903506</v>
      </c>
      <c r="AK226" s="8" t="n">
        <f aca="false">AV226-$AN226</f>
        <v>-6.41851846283377</v>
      </c>
      <c r="AL226" s="8" t="n">
        <f aca="false">AW226-$AN226</f>
        <v>0.910333530394283</v>
      </c>
      <c r="AP226" s="8" t="n">
        <f aca="false">1/8.314/$H226*(0.375*68629+0.5*4601)+$AA226/8.314/$H226+LN(1)</f>
        <v>1.35528441812422</v>
      </c>
      <c r="AQ226" s="8" t="n">
        <f aca="false">1/8.314/$H226*(0.4375*68629+0.5*4601)+$AB226/8.314/$H226+LN(1)</f>
        <v>4.35794062083576</v>
      </c>
      <c r="AR226" s="8" t="n">
        <f aca="false">1/8.314/$H226*(0.4375*68629+0.5*4601)+$AC226/8.314/$H226+LN(1)</f>
        <v>10.5157080314416</v>
      </c>
      <c r="AT226" s="8" t="n">
        <f aca="false">1/8.314/$H226*(0.4375*68629+0.5*4601)+$J226/8.314/$H226+LN(1)</f>
        <v>-2.34450030654629</v>
      </c>
      <c r="AU226" s="8" t="n">
        <f aca="false">1/8.314/$H226*(0.4375*68629+0.5*4601)+$B226/8.314/$H226+LN(1)</f>
        <v>1.74058616903506</v>
      </c>
      <c r="AV226" s="8" t="n">
        <f aca="false">1/8.314/$H226*(0.4375*68629+0.5*4601)+$S226/8.314/$H226+LN(1)</f>
        <v>-6.41851846283377</v>
      </c>
      <c r="AW226" s="8" t="n">
        <f aca="false">1/8.314/$H226*(0.4375*68629+0.5*4601)+$X226/8.314/$H226+LN(1)</f>
        <v>0.910333530394283</v>
      </c>
    </row>
    <row r="227" customFormat="false" ht="13.8" hidden="false" customHeight="false" outlineLevel="0" collapsed="false">
      <c r="B227" s="8" t="n">
        <f aca="false">$A$2 + $A$3*H227 +$A$4*H227*LN(H227) + $A$5*H227^2 + $A$6*H227^-1 + $A$7*H227^0.5</f>
        <v>-1419.29724324157</v>
      </c>
      <c r="F227" s="8" t="n">
        <f aca="false">$D$2+$D$3/H227-(($D$4/(8.314*LN(10)))*(1-($D$5/H227)-LN(H227/$D$5)))</f>
        <v>1.81095554495718</v>
      </c>
      <c r="G227" s="8" t="n">
        <f aca="false">8.314*LN(10)*F227*H227</f>
        <v>73670.2990363395</v>
      </c>
      <c r="H227" s="15" t="n">
        <v>2125</v>
      </c>
      <c r="J227" s="17" t="n">
        <f aca="false">-G227</f>
        <v>-73670.2990363395</v>
      </c>
      <c r="O227" s="8" t="n">
        <f aca="false">-115997 + 27.036*H227 + 3.124*H227*LN(H227)</f>
        <v>-7684.45247040148</v>
      </c>
      <c r="P227" s="8" t="n">
        <f aca="false">(-0.0562*(H227^2)) + (128.59*H227)-38275</f>
        <v>-18799.375</v>
      </c>
      <c r="Q227" s="8" t="n">
        <f aca="false">-998615+342.43*H227</f>
        <v>-270951.25</v>
      </c>
      <c r="R227" s="8" t="n">
        <f aca="false">Q227+P227</f>
        <v>-289750.625</v>
      </c>
      <c r="S227" s="8" t="n">
        <f aca="false">R227/2</f>
        <v>-144875.3125</v>
      </c>
      <c r="U227" s="8" t="n">
        <f aca="false">-226244+42.46*H227</f>
        <v>-136016.5</v>
      </c>
      <c r="V227" s="8" t="n">
        <f aca="false">(-0.0562*(H227^2))+(374.59*H227)-846564</f>
        <v>-304338.375</v>
      </c>
      <c r="W227" s="8" t="n">
        <f aca="false">V227/2</f>
        <v>-152169.1875</v>
      </c>
      <c r="X227" s="8" t="n">
        <f aca="false">W227-U227</f>
        <v>-16152.6875</v>
      </c>
      <c r="Y227" s="8" t="n">
        <v>787663.251895262</v>
      </c>
      <c r="Z227" s="8" t="n">
        <f aca="false">-8E-020*H227^6+2E-015*H227^5-0.00000000001*H227^4+0.00000006*H227^3-0.0001*H227^2+0.1593*H227^1+165.05*H227</f>
        <v>351069.328488464</v>
      </c>
      <c r="AA227" s="8" t="n">
        <f aca="false">(4*H227*(-18+25/2000*H227)*(1-LN(H227/1895))-H227*-9.16-0.25*Z227)</f>
        <v>-3858.39002174087</v>
      </c>
      <c r="AB227" s="8" t="n">
        <f aca="false">(8*H227*(-1+8/2000*H227)*(1-LN(H227/1895))-H227*-9.16-0.25*Z227)</f>
        <v>44592.1649880301</v>
      </c>
      <c r="AC227" s="8" t="n">
        <f aca="false">(8*$H227*(31.15-15.53/2000*$H227)*(1-LN($H227/1895))-$H227*-9.16-0.25*$Z227)</f>
        <v>152208.844358277</v>
      </c>
      <c r="AE227" s="8" t="n">
        <f aca="false">AP227-$AN227</f>
        <v>1.36852000046748</v>
      </c>
      <c r="AF227" s="8" t="n">
        <f aca="false">AQ227-$AN227</f>
        <v>4.35369695272496</v>
      </c>
      <c r="AG227" s="8" t="n">
        <f aca="false">AR227-$AN227</f>
        <v>10.4450059776296</v>
      </c>
      <c r="AI227" s="8" t="n">
        <f aca="false">AT227-$AN227</f>
        <v>-2.34018376014035</v>
      </c>
      <c r="AJ227" s="8" t="n">
        <f aca="false">AU227-$AN227</f>
        <v>1.74936055451519</v>
      </c>
      <c r="AK227" s="8" t="n">
        <f aca="false">AV227-$AN227</f>
        <v>-6.37052314310377</v>
      </c>
      <c r="AL227" s="8" t="n">
        <f aca="false">AW227-$AN227</f>
        <v>0.915422603970624</v>
      </c>
      <c r="AP227" s="8" t="n">
        <f aca="false">1/8.314/$H227*(0.375*68629+0.5*4601)+$AA227/8.314/$H227+LN(1)</f>
        <v>1.36852000046748</v>
      </c>
      <c r="AQ227" s="8" t="n">
        <f aca="false">1/8.314/$H227*(0.4375*68629+0.5*4601)+$AB227/8.314/$H227+LN(1)</f>
        <v>4.35369695272496</v>
      </c>
      <c r="AR227" s="8" t="n">
        <f aca="false">1/8.314/$H227*(0.4375*68629+0.5*4601)+$AC227/8.314/$H227+LN(1)</f>
        <v>10.4450059776296</v>
      </c>
      <c r="AT227" s="8" t="n">
        <f aca="false">1/8.314/$H227*(0.4375*68629+0.5*4601)+$J227/8.314/$H227+LN(1)</f>
        <v>-2.34018376014035</v>
      </c>
      <c r="AU227" s="8" t="n">
        <f aca="false">1/8.314/$H227*(0.4375*68629+0.5*4601)+$B227/8.314/$H227+LN(1)</f>
        <v>1.74936055451519</v>
      </c>
      <c r="AV227" s="8" t="n">
        <f aca="false">1/8.314/$H227*(0.4375*68629+0.5*4601)+$S227/8.314/$H227+LN(1)</f>
        <v>-6.37052314310377</v>
      </c>
      <c r="AW227" s="8" t="n">
        <f aca="false">1/8.314/$H227*(0.4375*68629+0.5*4601)+$X227/8.314/$H227+LN(1)</f>
        <v>0.915422603970624</v>
      </c>
    </row>
    <row r="228" customFormat="false" ht="13.8" hidden="false" customHeight="false" outlineLevel="0" collapsed="false">
      <c r="B228" s="8" t="n">
        <f aca="false">$A$2 + $A$3*H228 +$A$4*H228*LN(H228) + $A$5*H228^2 + $A$6*H228^-1 + $A$7*H228^0.5</f>
        <v>-1192.46877372806</v>
      </c>
      <c r="F228" s="8" t="n">
        <f aca="false">$D$2+$D$3/H228-(($D$4/(8.314*LN(10)))*(1-($D$5/H228)-LN(H228/$D$5)))</f>
        <v>1.80723396637425</v>
      </c>
      <c r="G228" s="8" t="n">
        <f aca="false">8.314*LN(10)*F228*H228</f>
        <v>73691.8895864238</v>
      </c>
      <c r="H228" s="15" t="n">
        <v>2130</v>
      </c>
      <c r="J228" s="17" t="n">
        <f aca="false">-G228</f>
        <v>-73691.8895864238</v>
      </c>
      <c r="O228" s="8" t="n">
        <f aca="false">-115997 + 27.036*H228 + 3.124*H228*LN(H228)</f>
        <v>-7413.96105531606</v>
      </c>
      <c r="P228" s="8" t="n">
        <f aca="false">(-0.0562*(H228^2)) + (128.59*H228)-38275</f>
        <v>-19352.08</v>
      </c>
      <c r="Q228" s="8" t="n">
        <f aca="false">-998615+342.43*H228</f>
        <v>-269239.1</v>
      </c>
      <c r="R228" s="8" t="n">
        <f aca="false">Q228+P228</f>
        <v>-288591.18</v>
      </c>
      <c r="S228" s="8" t="n">
        <f aca="false">R228/2</f>
        <v>-144295.59</v>
      </c>
      <c r="U228" s="8" t="n">
        <f aca="false">-226244+42.46*H228</f>
        <v>-135804.2</v>
      </c>
      <c r="V228" s="8" t="n">
        <f aca="false">(-0.0562*(H228^2))+(374.59*H228)-846564</f>
        <v>-303661.08</v>
      </c>
      <c r="W228" s="8" t="n">
        <f aca="false">V228/2</f>
        <v>-151830.54</v>
      </c>
      <c r="X228" s="8" t="n">
        <f aca="false">W228-U228</f>
        <v>-16026.34</v>
      </c>
      <c r="Y228" s="8" t="n">
        <v>789901.736646772</v>
      </c>
      <c r="Z228" s="8" t="n">
        <f aca="false">-8E-020*H228^6+2E-015*H228^5-0.00000000001*H228^4+0.00000006*H228^3-0.0001*H228^2+0.1593*H228^1+165.05*H228</f>
        <v>351896.3149418</v>
      </c>
      <c r="AA228" s="8" t="n">
        <f aca="false">(4*H228*(-18+25/2000*H228)*(1-LN(H228/1895))-H228*-9.16-0.25*Z228)</f>
        <v>-3568.90606557259</v>
      </c>
      <c r="AB228" s="8" t="n">
        <f aca="false">(8*H228*(-1+8/2000*H228)*(1-LN(H228/1895))-H228*-9.16-0.25*Z228)</f>
        <v>44697.4592303419</v>
      </c>
      <c r="AC228" s="8" t="n">
        <f aca="false">(8*$H228*(31.15-15.53/2000*$H228)*(1-LN($H228/1895))-$H228*-9.16-0.25*$Z228)</f>
        <v>151395.846276</v>
      </c>
      <c r="AE228" s="8" t="n">
        <f aca="false">AP228-$AN228</f>
        <v>1.38165439224225</v>
      </c>
      <c r="AF228" s="8" t="n">
        <f aca="false">AQ228-$AN228</f>
        <v>4.34942287122134</v>
      </c>
      <c r="AG228" s="8" t="n">
        <f aca="false">AR228-$AN228</f>
        <v>10.3745779660079</v>
      </c>
      <c r="AI228" s="8" t="n">
        <f aca="false">AT228-$AN228</f>
        <v>-2.3359095685892</v>
      </c>
      <c r="AJ228" s="8" t="n">
        <f aca="false">AU228-$AN228</f>
        <v>1.75806285942666</v>
      </c>
      <c r="AK228" s="8" t="n">
        <f aca="false">AV228-$AN228</f>
        <v>-6.32283249250938</v>
      </c>
      <c r="AL228" s="8" t="n">
        <f aca="false">AW228-$AN228</f>
        <v>0.920408446186702</v>
      </c>
      <c r="AP228" s="8" t="n">
        <f aca="false">1/8.314/$H228*(0.375*68629+0.5*4601)+$AA228/8.314/$H228+LN(1)</f>
        <v>1.38165439224225</v>
      </c>
      <c r="AQ228" s="8" t="n">
        <f aca="false">1/8.314/$H228*(0.4375*68629+0.5*4601)+$AB228/8.314/$H228+LN(1)</f>
        <v>4.34942287122134</v>
      </c>
      <c r="AR228" s="8" t="n">
        <f aca="false">1/8.314/$H228*(0.4375*68629+0.5*4601)+$AC228/8.314/$H228+LN(1)</f>
        <v>10.3745779660079</v>
      </c>
      <c r="AT228" s="8" t="n">
        <f aca="false">1/8.314/$H228*(0.4375*68629+0.5*4601)+$J228/8.314/$H228+LN(1)</f>
        <v>-2.3359095685892</v>
      </c>
      <c r="AU228" s="8" t="n">
        <f aca="false">1/8.314/$H228*(0.4375*68629+0.5*4601)+$B228/8.314/$H228+LN(1)</f>
        <v>1.75806285942666</v>
      </c>
      <c r="AV228" s="8" t="n">
        <f aca="false">1/8.314/$H228*(0.4375*68629+0.5*4601)+$S228/8.314/$H228+LN(1)</f>
        <v>-6.32283249250938</v>
      </c>
      <c r="AW228" s="8" t="n">
        <f aca="false">1/8.314/$H228*(0.4375*68629+0.5*4601)+$X228/8.314/$H228+LN(1)</f>
        <v>0.920408446186702</v>
      </c>
    </row>
    <row r="229" customFormat="false" ht="13.8" hidden="false" customHeight="false" outlineLevel="0" collapsed="false">
      <c r="B229" s="8" t="n">
        <f aca="false">$A$2 + $A$3*H229 +$A$4*H229*LN(H229) + $A$5*H229^2 + $A$6*H229^-1 + $A$7*H229^0.5</f>
        <v>-966.185595993418</v>
      </c>
      <c r="F229" s="8" t="n">
        <f aca="false">$D$2+$D$3/H229-(($D$4/(8.314*LN(10)))*(1-($D$5/H229)-LN(H229/$D$5)))</f>
        <v>1.80353936743451</v>
      </c>
      <c r="G229" s="8" t="n">
        <f aca="false">8.314*LN(10)*F229*H229</f>
        <v>73713.8703950825</v>
      </c>
      <c r="H229" s="15" t="n">
        <v>2135</v>
      </c>
      <c r="J229" s="17" t="n">
        <f aca="false">-G229</f>
        <v>-73713.8703950825</v>
      </c>
      <c r="O229" s="8" t="n">
        <f aca="false">-115997 + 27.036*H229 + 3.124*H229*LN(H229)</f>
        <v>-7143.4329735303</v>
      </c>
      <c r="P229" s="8" t="n">
        <f aca="false">(-0.0562*(H229^2)) + (128.59*H229)-38275</f>
        <v>-19907.595</v>
      </c>
      <c r="Q229" s="8" t="n">
        <f aca="false">-998615+342.43*H229</f>
        <v>-267526.95</v>
      </c>
      <c r="R229" s="8" t="n">
        <f aca="false">Q229+P229</f>
        <v>-287434.545</v>
      </c>
      <c r="S229" s="8" t="n">
        <f aca="false">R229/2</f>
        <v>-143717.2725</v>
      </c>
      <c r="U229" s="8" t="n">
        <f aca="false">-226244+42.46*H229</f>
        <v>-135591.9</v>
      </c>
      <c r="V229" s="8" t="n">
        <f aca="false">(-0.0562*(H229^2))+(374.59*H229)-846564</f>
        <v>-302986.595</v>
      </c>
      <c r="W229" s="8" t="n">
        <f aca="false">V229/2</f>
        <v>-151493.2975</v>
      </c>
      <c r="X229" s="8" t="n">
        <f aca="false">W229-U229</f>
        <v>-15901.3975000001</v>
      </c>
      <c r="Y229" s="8" t="n">
        <v>792140.221398282</v>
      </c>
      <c r="Z229" s="8" t="n">
        <f aca="false">-8E-020*H229^6+2E-015*H229^5-0.00000000001*H229^4+0.00000006*H229^3-0.0001*H229^2+0.1593*H229^1+165.05*H229</f>
        <v>352723.310383033</v>
      </c>
      <c r="AA229" s="8" t="n">
        <f aca="false">(4*H229*(-18+25/2000*H229)*(1-LN(H229/1895))-H229*-9.16-0.25*Z229)</f>
        <v>-3280.12154188487</v>
      </c>
      <c r="AB229" s="8" t="n">
        <f aca="false">(8*H229*(-1+8/2000*H229)*(1-LN(H229/1895))-H229*-9.16-0.25*Z229)</f>
        <v>44801.8580781883</v>
      </c>
      <c r="AC229" s="8" t="n">
        <f aca="false">(8*$H229*(31.15-15.53/2000*$H229)*(1-LN($H229/1895))-$H229*-9.16-0.25*$Z229)</f>
        <v>150581.837161163</v>
      </c>
      <c r="AE229" s="8" t="n">
        <f aca="false">AP229-$AN229</f>
        <v>1.39468786083659</v>
      </c>
      <c r="AF229" s="8" t="n">
        <f aca="false">AQ229-$AN229</f>
        <v>4.34511836518456</v>
      </c>
      <c r="AG229" s="8" t="n">
        <f aca="false">AR229-$AN229</f>
        <v>10.3044228696475</v>
      </c>
      <c r="AI229" s="8" t="n">
        <f aca="false">AT229-$AN229</f>
        <v>-2.3316773825861</v>
      </c>
      <c r="AJ229" s="8" t="n">
        <f aca="false">AU229-$AN229</f>
        <v>1.76669368413914</v>
      </c>
      <c r="AK229" s="8" t="n">
        <f aca="false">AV229-$AN229</f>
        <v>-6.27544437051806</v>
      </c>
      <c r="AL229" s="8" t="n">
        <f aca="false">AW229-$AN229</f>
        <v>0.925291782321397</v>
      </c>
      <c r="AP229" s="8" t="n">
        <f aca="false">1/8.314/$H229*(0.375*68629+0.5*4601)+$AA229/8.314/$H229+LN(1)</f>
        <v>1.39468786083659</v>
      </c>
      <c r="AQ229" s="8" t="n">
        <f aca="false">1/8.314/$H229*(0.4375*68629+0.5*4601)+$AB229/8.314/$H229+LN(1)</f>
        <v>4.34511836518456</v>
      </c>
      <c r="AR229" s="8" t="n">
        <f aca="false">1/8.314/$H229*(0.4375*68629+0.5*4601)+$AC229/8.314/$H229+LN(1)</f>
        <v>10.3044228696475</v>
      </c>
      <c r="AT229" s="8" t="n">
        <f aca="false">1/8.314/$H229*(0.4375*68629+0.5*4601)+$J229/8.314/$H229+LN(1)</f>
        <v>-2.3316773825861</v>
      </c>
      <c r="AU229" s="8" t="n">
        <f aca="false">1/8.314/$H229*(0.4375*68629+0.5*4601)+$B229/8.314/$H229+LN(1)</f>
        <v>1.76669368413914</v>
      </c>
      <c r="AV229" s="8" t="n">
        <f aca="false">1/8.314/$H229*(0.4375*68629+0.5*4601)+$S229/8.314/$H229+LN(1)</f>
        <v>-6.27544437051806</v>
      </c>
      <c r="AW229" s="8" t="n">
        <f aca="false">1/8.314/$H229*(0.4375*68629+0.5*4601)+$X229/8.314/$H229+LN(1)</f>
        <v>0.925291782321397</v>
      </c>
    </row>
    <row r="230" customFormat="false" ht="13.8" hidden="false" customHeight="false" outlineLevel="0" collapsed="false">
      <c r="B230" s="8" t="n">
        <f aca="false">$A$2 + $A$3*H230 +$A$4*H230*LN(H230) + $A$5*H230^2 + $A$6*H230^-1 + $A$7*H230^0.5</f>
        <v>-740.446051448584</v>
      </c>
      <c r="F230" s="8" t="n">
        <f aca="false">$D$2+$D$3/H230-(($D$4/(8.314*LN(10)))*(1-($D$5/H230)-LN(H230/$D$5)))</f>
        <v>1.79987153671902</v>
      </c>
      <c r="G230" s="8" t="n">
        <f aca="false">8.314*LN(10)*F230*H230</f>
        <v>73736.2405483593</v>
      </c>
      <c r="H230" s="15" t="n">
        <v>2140</v>
      </c>
      <c r="J230" s="17" t="n">
        <f aca="false">-G230</f>
        <v>-73736.2405483593</v>
      </c>
      <c r="O230" s="8" t="n">
        <f aca="false">-115997 + 27.036*H230 + 3.124*H230*LN(H230)</f>
        <v>-6872.86831091484</v>
      </c>
      <c r="P230" s="8" t="n">
        <f aca="false">(-0.0562*(H230^2)) + (128.59*H230)-38275</f>
        <v>-20465.92</v>
      </c>
      <c r="Q230" s="8" t="n">
        <f aca="false">-998615+342.43*H230</f>
        <v>-265814.8</v>
      </c>
      <c r="R230" s="8" t="n">
        <f aca="false">Q230+P230</f>
        <v>-286280.72</v>
      </c>
      <c r="S230" s="8" t="n">
        <f aca="false">R230/2</f>
        <v>-143140.36</v>
      </c>
      <c r="U230" s="8" t="n">
        <f aca="false">-226244+42.46*H230</f>
        <v>-135379.6</v>
      </c>
      <c r="V230" s="8" t="n">
        <f aca="false">(-0.0562*(H230^2))+(374.59*H230)-846564</f>
        <v>-302314.92</v>
      </c>
      <c r="W230" s="8" t="n">
        <f aca="false">V230/2</f>
        <v>-151157.46</v>
      </c>
      <c r="X230" s="8" t="n">
        <f aca="false">W230-U230</f>
        <v>-15777.86</v>
      </c>
      <c r="Y230" s="8" t="n">
        <v>794378.706149792</v>
      </c>
      <c r="Z230" s="8" t="n">
        <f aca="false">-8E-020*H230^6+2E-015*H230^5-0.00000000001*H230^4+0.00000006*H230^3-0.0001*H230^2+0.1593*H230^1+165.05*H230</f>
        <v>353550.314849763</v>
      </c>
      <c r="AA230" s="8" t="n">
        <f aca="false">(4*H230*(-18+25/2000*H230)*(1-LN(H230/1895))-H230*-9.16-0.25*Z230)</f>
        <v>-2992.0443008436</v>
      </c>
      <c r="AB230" s="8" t="n">
        <f aca="false">(8*H230*(-1+8/2000*H230)*(1-LN(H230/1895))-H230*-9.16-0.25*Z230)</f>
        <v>44905.3575507991</v>
      </c>
      <c r="AC230" s="8" t="n">
        <f aca="false">(8*$H230*(31.15-15.53/2000*$H230)*(1-LN($H230/1895))-$H230*-9.16-0.25*$Z230)</f>
        <v>149766.831136771</v>
      </c>
      <c r="AE230" s="8" t="n">
        <f aca="false">AP230-$AN230</f>
        <v>1.40762067243611</v>
      </c>
      <c r="AF230" s="8" t="n">
        <f aca="false">AQ230-$AN230</f>
        <v>4.34078342413085</v>
      </c>
      <c r="AG230" s="8" t="n">
        <f aca="false">AR230-$AN230</f>
        <v>10.2345395693769</v>
      </c>
      <c r="AI230" s="8" t="n">
        <f aca="false">AT230-$AN230</f>
        <v>-2.32748685633057</v>
      </c>
      <c r="AJ230" s="8" t="n">
        <f aca="false">AU230-$AN230</f>
        <v>1.77525362290335</v>
      </c>
      <c r="AK230" s="8" t="n">
        <f aca="false">AV230-$AN230</f>
        <v>-6.2283566566022</v>
      </c>
      <c r="AL230" s="8" t="n">
        <f aca="false">AW230-$AN230</f>
        <v>0.930073330875294</v>
      </c>
      <c r="AP230" s="8" t="n">
        <f aca="false">1/8.314/$H230*(0.375*68629+0.5*4601)+$AA230/8.314/$H230+LN(1)</f>
        <v>1.40762067243611</v>
      </c>
      <c r="AQ230" s="8" t="n">
        <f aca="false">1/8.314/$H230*(0.4375*68629+0.5*4601)+$AB230/8.314/$H230+LN(1)</f>
        <v>4.34078342413085</v>
      </c>
      <c r="AR230" s="8" t="n">
        <f aca="false">1/8.314/$H230*(0.4375*68629+0.5*4601)+$AC230/8.314/$H230+LN(1)</f>
        <v>10.2345395693769</v>
      </c>
      <c r="AT230" s="8" t="n">
        <f aca="false">1/8.314/$H230*(0.4375*68629+0.5*4601)+$J230/8.314/$H230+LN(1)</f>
        <v>-2.32748685633057</v>
      </c>
      <c r="AU230" s="8" t="n">
        <f aca="false">1/8.314/$H230*(0.4375*68629+0.5*4601)+$B230/8.314/$H230+LN(1)</f>
        <v>1.77525362290335</v>
      </c>
      <c r="AV230" s="8" t="n">
        <f aca="false">1/8.314/$H230*(0.4375*68629+0.5*4601)+$S230/8.314/$H230+LN(1)</f>
        <v>-6.2283566566022</v>
      </c>
      <c r="AW230" s="8" t="n">
        <f aca="false">1/8.314/$H230*(0.4375*68629+0.5*4601)+$X230/8.314/$H230+LN(1)</f>
        <v>0.930073330875294</v>
      </c>
    </row>
    <row r="231" customFormat="false" ht="13.8" hidden="false" customHeight="false" outlineLevel="0" collapsed="false">
      <c r="B231" s="8" t="n">
        <f aca="false">$A$2 + $A$3*H231 +$A$4*H231*LN(H231) + $A$5*H231^2 + $A$6*H231^-1 + $A$7*H231^0.5</f>
        <v>-515.248490477912</v>
      </c>
      <c r="F231" s="8" t="n">
        <f aca="false">$D$2+$D$3/H231-(($D$4/(8.314*LN(10)))*(1-($D$5/H231)-LN(H231/$D$5)))</f>
        <v>1.79623026488411</v>
      </c>
      <c r="G231" s="8" t="n">
        <f aca="false">8.314*LN(10)*F231*H231</f>
        <v>73758.999136569</v>
      </c>
      <c r="H231" s="15" t="n">
        <v>2145</v>
      </c>
      <c r="J231" s="17" t="n">
        <f aca="false">-G231</f>
        <v>-73758.999136569</v>
      </c>
      <c r="O231" s="8" t="n">
        <f aca="false">-115997 + 27.036*H231 + 3.124*H231*LN(H231)</f>
        <v>-6602.26715293907</v>
      </c>
      <c r="P231" s="8" t="n">
        <f aca="false">(-0.0562*(H231^2)) + (128.59*H231)-38275</f>
        <v>-21027.055</v>
      </c>
      <c r="Q231" s="8" t="n">
        <f aca="false">-998615+342.43*H231</f>
        <v>-264102.65</v>
      </c>
      <c r="R231" s="8" t="n">
        <f aca="false">Q231+P231</f>
        <v>-285129.705</v>
      </c>
      <c r="S231" s="8" t="n">
        <f aca="false">R231/2</f>
        <v>-142564.8525</v>
      </c>
      <c r="U231" s="8" t="n">
        <f aca="false">-226244+42.46*H231</f>
        <v>-135167.3</v>
      </c>
      <c r="V231" s="8" t="n">
        <f aca="false">(-0.0562*(H231^2))+(374.59*H231)-846564</f>
        <v>-301646.055</v>
      </c>
      <c r="W231" s="8" t="n">
        <f aca="false">V231/2</f>
        <v>-150823.0275</v>
      </c>
      <c r="X231" s="8" t="n">
        <f aca="false">W231-U231</f>
        <v>-15655.7275</v>
      </c>
      <c r="Y231" s="8" t="n">
        <v>796617.190901302</v>
      </c>
      <c r="Z231" s="8" t="n">
        <f aca="false">-8E-020*H231^6+2E-015*H231^5-0.00000000001*H231^4+0.00000006*H231^3-0.0001*H231^2+0.1593*H231^1+165.05*H231</f>
        <v>354377.328379681</v>
      </c>
      <c r="AA231" s="8" t="n">
        <f aca="false">(4*H231*(-18+25/2000*H231)*(1-LN(H231/1895))-H231*-9.16-0.25*Z231)</f>
        <v>-2704.68216967766</v>
      </c>
      <c r="AB231" s="8" t="n">
        <f aca="false">(8*H231*(-1+8/2000*H231)*(1-LN(H231/1895))-H231*-9.16-0.25*Z231)</f>
        <v>45007.953677185</v>
      </c>
      <c r="AC231" s="8" t="n">
        <f aca="false">(8*$H231*(31.15-15.53/2000*$H231)*(1-LN($H231/1895))-$H231*-9.16-0.25*$Z231)</f>
        <v>148950.842276759</v>
      </c>
      <c r="AE231" s="8" t="n">
        <f aca="false">AP231-$AN231</f>
        <v>1.42045309203071</v>
      </c>
      <c r="AF231" s="8" t="n">
        <f aca="false">AQ231-$AN231</f>
        <v>4.33641803822267</v>
      </c>
      <c r="AG231" s="8" t="n">
        <f aca="false">AR231-$AN231</f>
        <v>10.1649269537079</v>
      </c>
      <c r="AI231" s="8" t="n">
        <f aca="false">AT231-$AN231</f>
        <v>-2.32333764748589</v>
      </c>
      <c r="AJ231" s="8" t="n">
        <f aca="false">AU231-$AN231</f>
        <v>1.78374326392599</v>
      </c>
      <c r="AK231" s="8" t="n">
        <f aca="false">AV231-$AN231</f>
        <v>-6.18156725000603</v>
      </c>
      <c r="AL231" s="8" t="n">
        <f aca="false">AW231-$AN231</f>
        <v>0.934753803649642</v>
      </c>
      <c r="AP231" s="8" t="n">
        <f aca="false">1/8.314/$H231*(0.375*68629+0.5*4601)+$AA231/8.314/$H231+LN(1)</f>
        <v>1.42045309203071</v>
      </c>
      <c r="AQ231" s="8" t="n">
        <f aca="false">1/8.314/$H231*(0.4375*68629+0.5*4601)+$AB231/8.314/$H231+LN(1)</f>
        <v>4.33641803822267</v>
      </c>
      <c r="AR231" s="8" t="n">
        <f aca="false">1/8.314/$H231*(0.4375*68629+0.5*4601)+$AC231/8.314/$H231+LN(1)</f>
        <v>10.1649269537079</v>
      </c>
      <c r="AT231" s="8" t="n">
        <f aca="false">1/8.314/$H231*(0.4375*68629+0.5*4601)+$J231/8.314/$H231+LN(1)</f>
        <v>-2.32333764748589</v>
      </c>
      <c r="AU231" s="8" t="n">
        <f aca="false">1/8.314/$H231*(0.4375*68629+0.5*4601)+$B231/8.314/$H231+LN(1)</f>
        <v>1.78374326392599</v>
      </c>
      <c r="AV231" s="8" t="n">
        <f aca="false">1/8.314/$H231*(0.4375*68629+0.5*4601)+$S231/8.314/$H231+LN(1)</f>
        <v>-6.18156725000603</v>
      </c>
      <c r="AW231" s="8" t="n">
        <f aca="false">1/8.314/$H231*(0.4375*68629+0.5*4601)+$X231/8.314/$H231+LN(1)</f>
        <v>0.934753803649642</v>
      </c>
    </row>
    <row r="232" s="20" customFormat="true" ht="13.8" hidden="false" customHeight="false" outlineLevel="0" collapsed="false">
      <c r="B232" s="20" t="n">
        <f aca="false">$A$2 + $A$3*H232 +$A$4*H232*LN(H232) + $A$5*H232^2 + $A$6*H232^-1 + $A$7*H232^0.5</f>
        <v>-290.591272375546</v>
      </c>
      <c r="C232" s="20" t="n">
        <v>4300</v>
      </c>
      <c r="D232" s="20" t="n">
        <f aca="false">-10</f>
        <v>-10</v>
      </c>
      <c r="F232" s="20" t="n">
        <f aca="false">$D$2+$D$3/H232-(($D$4/(8.314*LN(10)))*(1-($D$5/H232)-LN(H232/$D$5)))</f>
        <v>1.79261534463653</v>
      </c>
      <c r="G232" s="20" t="n">
        <f aca="false">8.314*LN(10)*F232*H232</f>
        <v>73782.1452542672</v>
      </c>
      <c r="H232" s="21" t="n">
        <v>2150</v>
      </c>
      <c r="J232" s="20" t="n">
        <f aca="false">-G232</f>
        <v>-73782.1452542672</v>
      </c>
      <c r="K232" s="20" t="n">
        <v>43</v>
      </c>
      <c r="O232" s="20" t="n">
        <f aca="false">-115997 + 27.036*H232 + 3.124*H232*LN(H232)</f>
        <v>-6331.62958467393</v>
      </c>
      <c r="P232" s="20" t="n">
        <f aca="false">(-0.0562*(H232^2)) + (128.59*H232)-38275</f>
        <v>-21591</v>
      </c>
      <c r="Q232" s="20" t="n">
        <f aca="false">-998615+342.43*H232</f>
        <v>-262390.5</v>
      </c>
      <c r="R232" s="20" t="n">
        <f aca="false">Q232+P232</f>
        <v>-283981.5</v>
      </c>
      <c r="S232" s="20" t="n">
        <f aca="false">R232/2</f>
        <v>-141990.75</v>
      </c>
      <c r="U232" s="20" t="n">
        <f aca="false">-226244+42.46*H232</f>
        <v>-134955</v>
      </c>
      <c r="V232" s="20" t="n">
        <f aca="false">(-0.0562*(H232^2))+(374.59*H232)-846564</f>
        <v>-300980</v>
      </c>
      <c r="W232" s="20" t="n">
        <f aca="false">V232/2</f>
        <v>-150490</v>
      </c>
      <c r="X232" s="20" t="n">
        <f aca="false">W232-U232</f>
        <v>-15535</v>
      </c>
      <c r="Y232" s="20" t="n">
        <v>798855.675652812</v>
      </c>
      <c r="Z232" s="20" t="n">
        <f aca="false">-8E-020*H232^6+2E-015*H232^5-0.00000000001*H232^4+0.00000006*H232^3-0.0001*H232^2+0.1593*H232^1+165.05*H232</f>
        <v>355204.351010564</v>
      </c>
      <c r="AA232" s="8" t="n">
        <f aca="false">(4*H232*(-18+25/2000*H232)*(1-LN(H232/1895))-H232*-9.16-0.25*Z232)</f>
        <v>-2418.0429528065</v>
      </c>
      <c r="AB232" s="20" t="n">
        <f aca="false">(8*H232*(-1+8/2000*H232)*(1-LN(H232/1895))-H232*-9.16-0.25*Z232)</f>
        <v>45109.6424960897</v>
      </c>
      <c r="AC232" s="20" t="n">
        <f aca="false">(8*$H232*(31.15-15.53/2000*$H232)*(1-LN($H232/1895))-$H232*-9.16-0.25*$Z232)</f>
        <v>148133.884606302</v>
      </c>
      <c r="AE232" s="20" t="n">
        <f aca="false">AP232-$AN232</f>
        <v>9.18594907157891</v>
      </c>
      <c r="AF232" s="20" t="n">
        <f aca="false">AQ232-$AN232</f>
        <v>12.0847858864161</v>
      </c>
      <c r="AG232" s="20" t="n">
        <f aca="false">AR232-$AN232</f>
        <v>17.8483476069218</v>
      </c>
      <c r="AI232" s="20" t="n">
        <f aca="false">AT232-$AN232</f>
        <v>5.43353427102055</v>
      </c>
      <c r="AJ232" s="20" t="n">
        <f aca="false">AU232-$AN232</f>
        <v>9.54492687760131</v>
      </c>
      <c r="AK232" s="20" t="n">
        <f aca="false">AV232-$AN232</f>
        <v>1.61768961864195</v>
      </c>
      <c r="AL232" s="20" t="n">
        <f aca="false">AW232-$AN232</f>
        <v>8.69209759398194</v>
      </c>
      <c r="AN232" s="20" t="n">
        <v>-7.75276368815764</v>
      </c>
      <c r="AP232" s="20" t="n">
        <f aca="false">1/8.314/$H232*(0.375*68629+0.5*4601)+$AA232/8.314/$H232+LN(1)</f>
        <v>1.43318538342127</v>
      </c>
      <c r="AQ232" s="20" t="n">
        <f aca="false">1/8.314/$H232*(0.4375*68629+0.5*4601)+$AB232/8.314/$H232+LN(1)</f>
        <v>4.33202219825845</v>
      </c>
      <c r="AR232" s="20" t="n">
        <f aca="false">1/8.314/$H232*(0.4375*68629+0.5*4601)+$AC232/8.314/$H232+LN(1)</f>
        <v>10.0955839187642</v>
      </c>
      <c r="AT232" s="20" t="n">
        <f aca="false">1/8.314/$H232*(0.4375*68629+0.5*4601)+$J232/8.314/$H232+LN(1)</f>
        <v>-2.31922941713709</v>
      </c>
      <c r="AU232" s="20" t="n">
        <f aca="false">1/8.314/$H232*(0.4375*68629+0.5*4601)+$B232/8.314/$H232+LN(1)</f>
        <v>1.79216318944367</v>
      </c>
      <c r="AV232" s="20" t="n">
        <f aca="false">1/8.314/$H232*(0.4375*68629+0.5*4601)+$S232/8.314/$H232+LN(1)</f>
        <v>-6.13507406951569</v>
      </c>
      <c r="AW232" s="20" t="n">
        <f aca="false">1/8.314/$H232*(0.4375*68629+0.5*4601)+$X232/8.314/$H232+LN(1)</f>
        <v>0.939333905824303</v>
      </c>
    </row>
    <row r="233" s="20" customFormat="true" ht="13.8" hidden="false" customHeight="false" outlineLevel="0" collapsed="false">
      <c r="B233" s="20" t="n">
        <f aca="false">$A$2 + $A$3*H233 +$A$4*H233*LN(H233) + $A$5*H233^2 + $A$6*H233^-1 + $A$7*H233^0.5</f>
        <v>-66.4727652812144</v>
      </c>
      <c r="C233" s="20" t="n">
        <v>4300</v>
      </c>
      <c r="D233" s="20" t="n">
        <f aca="false">D232+22/(608-232)</f>
        <v>-9.94148936170213</v>
      </c>
      <c r="F233" s="20" t="n">
        <f aca="false">$D$2+$D$3/H233-(($D$4/(8.314*LN(10)))*(1-($D$5/H233)-LN(H233/$D$5)))</f>
        <v>1.78902657070896</v>
      </c>
      <c r="G233" s="20" t="n">
        <f aca="false">8.314*LN(10)*F233*H233</f>
        <v>73805.6780002208</v>
      </c>
      <c r="H233" s="21" t="n">
        <v>2155</v>
      </c>
      <c r="J233" s="20" t="n">
        <f aca="false">-G233</f>
        <v>-73805.6780002208</v>
      </c>
      <c r="K233" s="20" t="n">
        <v>46</v>
      </c>
      <c r="O233" s="20" t="n">
        <f aca="false">-115997 + 27.036*H233 + 3.124*H233*LN(H233)</f>
        <v>-6060.95569079465</v>
      </c>
      <c r="P233" s="20" t="n">
        <f aca="false">(-0.0562*(H233^2)) + (128.59*H233)-38275</f>
        <v>-22157.755</v>
      </c>
      <c r="Q233" s="20" t="n">
        <f aca="false">-998615+342.43*H233</f>
        <v>-260678.35</v>
      </c>
      <c r="R233" s="20" t="n">
        <f aca="false">Q233+P233</f>
        <v>-282836.105</v>
      </c>
      <c r="S233" s="20" t="n">
        <f aca="false">R233/2</f>
        <v>-141418.0525</v>
      </c>
      <c r="U233" s="20" t="n">
        <f aca="false">-226244+42.46*H233</f>
        <v>-134742.7</v>
      </c>
      <c r="V233" s="20" t="n">
        <f aca="false">(-0.0562*(H233^2))+(374.59*H233)-846564</f>
        <v>-300316.755</v>
      </c>
      <c r="W233" s="20" t="n">
        <f aca="false">V233/2</f>
        <v>-150158.3775</v>
      </c>
      <c r="X233" s="20" t="n">
        <f aca="false">W233-U233</f>
        <v>-15415.6775</v>
      </c>
      <c r="Y233" s="20" t="n">
        <v>801094.160404322</v>
      </c>
      <c r="Z233" s="20" t="n">
        <f aca="false">-8E-020*H233^6+2E-015*H233^5-0.00000000001*H233^4+0.00000006*H233^3-0.0001*H233^2+0.1593*H233^1+165.05*H233</f>
        <v>356031.382780279</v>
      </c>
      <c r="AA233" s="8" t="n">
        <f aca="false">(4*H233*(-18+25/2000*H233)*(1-LN(H233/1895))-H233*-9.16-0.25*Z233)</f>
        <v>-2132.13443196862</v>
      </c>
      <c r="AB233" s="20" t="n">
        <f aca="false">(8*H233*(-1+8/2000*H233)*(1-LN(H233/1895))-H233*-9.16-0.25*Z233)</f>
        <v>45210.4200559414</v>
      </c>
      <c r="AC233" s="20" t="n">
        <f aca="false">(8*$H233*(31.15-15.53/2000*$H233)*(1-LN($H233/1895))-$H233*-9.16-0.25*$Z233)</f>
        <v>147315.972102111</v>
      </c>
      <c r="AE233" s="20" t="n">
        <f aca="false">AP233-$AN233</f>
        <v>9.13684005175081</v>
      </c>
      <c r="AF233" s="20" t="n">
        <f aca="false">AQ233-$AN233</f>
        <v>12.0186181381871</v>
      </c>
      <c r="AG233" s="20" t="n">
        <f aca="false">AR233-$AN233</f>
        <v>17.7175316107336</v>
      </c>
      <c r="AI233" s="20" t="n">
        <f aca="false">AT233-$AN233</f>
        <v>5.37586041277481</v>
      </c>
      <c r="AJ233" s="20" t="n">
        <f aca="false">AU233-$AN233</f>
        <v>9.49153621832013</v>
      </c>
      <c r="AK233" s="20" t="n">
        <f aca="false">AV233-$AN233</f>
        <v>1.60214718929192</v>
      </c>
      <c r="AL233" s="20" t="n">
        <f aca="false">AW233-$AN233</f>
        <v>8.63483657855901</v>
      </c>
      <c r="AN233" s="20" t="n">
        <v>-7.69102224252447</v>
      </c>
      <c r="AP233" s="20" t="n">
        <f aca="false">1/8.314/$H233*(0.375*68629+0.5*4601)+$AA233/8.314/$H233+LN(1)</f>
        <v>1.44581780922635</v>
      </c>
      <c r="AQ233" s="20" t="n">
        <f aca="false">1/8.314/$H233*(0.4375*68629+0.5*4601)+$AB233/8.314/$H233+LN(1)</f>
        <v>4.32759589566261</v>
      </c>
      <c r="AR233" s="20" t="n">
        <f aca="false">1/8.314/$H233*(0.4375*68629+0.5*4601)+$AC233/8.314/$H233+LN(1)</f>
        <v>10.0265093682091</v>
      </c>
      <c r="AT233" s="20" t="n">
        <f aca="false">1/8.314/$H233*(0.4375*68629+0.5*4601)+$J233/8.314/$H233+LN(1)</f>
        <v>-2.31516182974966</v>
      </c>
      <c r="AU233" s="20" t="n">
        <f aca="false">1/8.314/$H233*(0.4375*68629+0.5*4601)+$B233/8.314/$H233+LN(1)</f>
        <v>1.80051397579566</v>
      </c>
      <c r="AV233" s="20" t="n">
        <f aca="false">1/8.314/$H233*(0.4375*68629+0.5*4601)+$S233/8.314/$H233+LN(1)</f>
        <v>-6.08887505323255</v>
      </c>
      <c r="AW233" s="20" t="n">
        <f aca="false">1/8.314/$H233*(0.4375*68629+0.5*4601)+$X233/8.314/$H233+LN(1)</f>
        <v>0.943814336034543</v>
      </c>
    </row>
    <row r="234" s="20" customFormat="true" ht="13.8" hidden="false" customHeight="false" outlineLevel="0" collapsed="false">
      <c r="B234" s="20" t="n">
        <f aca="false">$A$2 + $A$3*H234 +$A$4*H234*LN(H234) + $A$5*H234^2 + $A$6*H234^-1 + $A$7*H234^0.5</f>
        <v>157.10865388345</v>
      </c>
      <c r="C234" s="20" t="n">
        <v>4300</v>
      </c>
      <c r="D234" s="20" t="n">
        <f aca="false">D233+22/(608-232)</f>
        <v>-9.88297872340426</v>
      </c>
      <c r="F234" s="20" t="n">
        <f aca="false">$D$2+$D$3/H234-(($D$4/(8.314*LN(10)))*(1-($D$5/H234)-LN(H234/$D$5)))</f>
        <v>1.78546373983583</v>
      </c>
      <c r="G234" s="20" t="n">
        <f aca="false">8.314*LN(10)*F234*H234</f>
        <v>73829.596477379</v>
      </c>
      <c r="H234" s="21" t="n">
        <v>2160</v>
      </c>
      <c r="J234" s="20" t="n">
        <f aca="false">-G234</f>
        <v>-73829.596477379</v>
      </c>
      <c r="K234" s="20" t="n">
        <v>50</v>
      </c>
      <c r="O234" s="20" t="n">
        <f aca="false">-115997 + 27.036*H234 + 3.124*H234*LN(H234)</f>
        <v>-5790.24555558354</v>
      </c>
      <c r="P234" s="20" t="n">
        <f aca="false">(-0.0562*(H234^2)) + (128.59*H234)-38275</f>
        <v>-22727.3199999999</v>
      </c>
      <c r="Q234" s="20" t="n">
        <f aca="false">-998615+342.43*H234</f>
        <v>-258966.2</v>
      </c>
      <c r="R234" s="20" t="n">
        <f aca="false">Q234+P234</f>
        <v>-281693.52</v>
      </c>
      <c r="S234" s="20" t="n">
        <f aca="false">R234/2</f>
        <v>-140846.76</v>
      </c>
      <c r="U234" s="20" t="n">
        <f aca="false">-226244+42.46*H234</f>
        <v>-134530.4</v>
      </c>
      <c r="V234" s="20" t="n">
        <f aca="false">(-0.0562*(H234^2))+(374.59*H234)-846564</f>
        <v>-299656.32</v>
      </c>
      <c r="W234" s="20" t="n">
        <f aca="false">V234/2</f>
        <v>-149828.16</v>
      </c>
      <c r="X234" s="20" t="n">
        <f aca="false">W234-U234</f>
        <v>-15297.76</v>
      </c>
      <c r="Y234" s="20" t="n">
        <v>803332.645155832</v>
      </c>
      <c r="Z234" s="20" t="n">
        <f aca="false">-8E-020*H234^6+2E-015*H234^5-0.00000000001*H234^4+0.00000006*H234^3-0.0001*H234^2+0.1593*H234^1+165.05*H234</f>
        <v>356858.423726782</v>
      </c>
      <c r="AA234" s="8" t="n">
        <f aca="false">(4*H234*(-18+25/2000*H234)*(1-LN(H234/1895))-H234*-9.16-0.25*Z234)</f>
        <v>-1846.96436634807</v>
      </c>
      <c r="AB234" s="20" t="n">
        <f aca="false">(8*H234*(-1+8/2000*H234)*(1-LN(H234/1895))-H234*-9.16-0.25*Z234)</f>
        <v>45310.2824148056</v>
      </c>
      <c r="AC234" s="20" t="n">
        <f aca="false">(8*$H234*(31.15-15.53/2000*$H234)*(1-LN($H234/1895))-$H234*-9.16-0.25*$Z234)</f>
        <v>146497.118692736</v>
      </c>
      <c r="AE234" s="20" t="n">
        <f aca="false">AP234-$AN234</f>
        <v>9.08746905976245</v>
      </c>
      <c r="AF234" s="20" t="n">
        <f aca="false">AQ234-$AN234</f>
        <v>11.9522575513492</v>
      </c>
      <c r="AG234" s="20" t="n">
        <f aca="false">AR234-$AN234</f>
        <v>17.5868206420491</v>
      </c>
      <c r="AI234" s="20" t="n">
        <f aca="false">AT234-$AN234</f>
        <v>5.31798387574492</v>
      </c>
      <c r="AJ234" s="20" t="n">
        <f aca="false">AU234-$AN234</f>
        <v>9.43791462236945</v>
      </c>
      <c r="AK234" s="20" t="n">
        <f aca="false">AV234-$AN234</f>
        <v>1.58615027052409</v>
      </c>
      <c r="AL234" s="20" t="n">
        <f aca="false">AW234-$AN234</f>
        <v>8.57731421532046</v>
      </c>
      <c r="AN234" s="20" t="n">
        <v>-7.62911842887368</v>
      </c>
      <c r="AP234" s="20" t="n">
        <f aca="false">1/8.314/$H234*(0.375*68629+0.5*4601)+$AA234/8.314/$H234+LN(1)</f>
        <v>1.45835063088877</v>
      </c>
      <c r="AQ234" s="20" t="n">
        <f aca="false">1/8.314/$H234*(0.4375*68629+0.5*4601)+$AB234/8.314/$H234+LN(1)</f>
        <v>4.32313912247557</v>
      </c>
      <c r="AR234" s="20" t="n">
        <f aca="false">1/8.314/$H234*(0.4375*68629+0.5*4601)+$AC234/8.314/$H234+LN(1)</f>
        <v>9.95770221317543</v>
      </c>
      <c r="AT234" s="20" t="n">
        <f aca="false">1/8.314/$H234*(0.4375*68629+0.5*4601)+$J234/8.314/$H234+LN(1)</f>
        <v>-2.31113455312876</v>
      </c>
      <c r="AU234" s="20" t="n">
        <f aca="false">1/8.314/$H234*(0.4375*68629+0.5*4601)+$B234/8.314/$H234+LN(1)</f>
        <v>1.80879619349577</v>
      </c>
      <c r="AV234" s="20" t="n">
        <f aca="false">1/8.314/$H234*(0.4375*68629+0.5*4601)+$S234/8.314/$H234+LN(1)</f>
        <v>-6.04296815834959</v>
      </c>
      <c r="AW234" s="20" t="n">
        <f aca="false">1/8.314/$H234*(0.4375*68629+0.5*4601)+$X234/8.314/$H234+LN(1)</f>
        <v>0.948195786446777</v>
      </c>
    </row>
    <row r="235" s="20" customFormat="true" ht="13.8" hidden="false" customHeight="false" outlineLevel="0" collapsed="false">
      <c r="B235" s="20" t="n">
        <f aca="false">$A$2 + $A$3*H235 +$A$4*H235*LN(H235) + $A$5*H235^2 + $A$6*H235^-1 + $A$7*H235^0.5</f>
        <v>380.154599476606</v>
      </c>
      <c r="C235" s="20" t="n">
        <v>4300</v>
      </c>
      <c r="D235" s="20" t="n">
        <f aca="false">D234+22/(608-232)</f>
        <v>-9.82446808510639</v>
      </c>
      <c r="F235" s="20" t="n">
        <f aca="false">$D$2+$D$3/H235-(($D$4/(8.314*LN(10)))*(1-($D$5/H235)-LN(H235/$D$5)))</f>
        <v>1.78192665072953</v>
      </c>
      <c r="G235" s="20" t="n">
        <f aca="false">8.314*LN(10)*F235*H235</f>
        <v>73853.8997928439</v>
      </c>
      <c r="H235" s="21" t="n">
        <v>2165</v>
      </c>
      <c r="J235" s="20" t="n">
        <f aca="false">-G235</f>
        <v>-73853.8997928439</v>
      </c>
      <c r="K235" s="20" t="n">
        <v>54</v>
      </c>
      <c r="O235" s="20" t="n">
        <f aca="false">-115997 + 27.036*H235 + 3.124*H235*LN(H235)</f>
        <v>-5519.49926293274</v>
      </c>
      <c r="P235" s="20" t="n">
        <f aca="false">(-0.0562*(H235^2)) + (128.59*H235)-38275</f>
        <v>-23299.6949999999</v>
      </c>
      <c r="Q235" s="20" t="n">
        <f aca="false">-998615+342.43*H235</f>
        <v>-257254.05</v>
      </c>
      <c r="R235" s="20" t="n">
        <f aca="false">Q235+P235</f>
        <v>-280553.745</v>
      </c>
      <c r="S235" s="20" t="n">
        <f aca="false">R235/2</f>
        <v>-140276.8725</v>
      </c>
      <c r="U235" s="20" t="n">
        <f aca="false">-226244+42.46*H235</f>
        <v>-134318.1</v>
      </c>
      <c r="V235" s="20" t="n">
        <f aca="false">(-0.0562*(H235^2))+(374.59*H235)-846564</f>
        <v>-298998.695</v>
      </c>
      <c r="W235" s="20" t="n">
        <f aca="false">V235/2</f>
        <v>-149499.3475</v>
      </c>
      <c r="X235" s="20" t="n">
        <f aca="false">W235-U235</f>
        <v>-15181.2475000001</v>
      </c>
      <c r="Y235" s="20" t="n">
        <v>805571.129907342</v>
      </c>
      <c r="Z235" s="20" t="n">
        <f aca="false">-8E-020*H235^6+2E-015*H235^5-0.00000000001*H235^4+0.00000006*H235^3-0.0001*H235^2+0.1593*H235^1+165.05*H235</f>
        <v>357685.473888119</v>
      </c>
      <c r="AA235" s="8" t="n">
        <f aca="false">(4*H235*(-18+25/2000*H235)*(1-LN(H235/1895))-H235*-9.16-0.25*Z235)</f>
        <v>-1562.54049269998</v>
      </c>
      <c r="AB235" s="20" t="n">
        <f aca="false">(8*H235*(-1+8/2000*H235)*(1-LN(H235/1895))-H235*-9.16-0.25*Z235)</f>
        <v>45409.225640338</v>
      </c>
      <c r="AC235" s="20" t="n">
        <f aca="false">(8*$H235*(31.15-15.53/2000*$H235)*(1-LN($H235/1895))-$H235*-9.16-0.25*$Z235)</f>
        <v>145677.338258853</v>
      </c>
      <c r="AE235" s="20" t="n">
        <f aca="false">AP235-$AN235</f>
        <v>9.03763400136326</v>
      </c>
      <c r="AF235" s="20" t="n">
        <f aca="false">AQ235-$AN235</f>
        <v>11.8855017640251</v>
      </c>
      <c r="AG235" s="20" t="n">
        <f aca="false">AR235-$AN235</f>
        <v>17.4560112648762</v>
      </c>
      <c r="AI235" s="20" t="n">
        <f aca="false">AT235-$AN235</f>
        <v>5.25970263430194</v>
      </c>
      <c r="AJ235" s="20" t="n">
        <f aca="false">AU235-$AN235</f>
        <v>9.383860299984</v>
      </c>
      <c r="AK235" s="20" t="n">
        <f aca="false">AV235-$AN235</f>
        <v>1.56949853174997</v>
      </c>
      <c r="AL235" s="20" t="n">
        <f aca="false">AW235-$AN235</f>
        <v>8.51932883551428</v>
      </c>
      <c r="AN235" s="20" t="n">
        <v>-7.566849892681</v>
      </c>
      <c r="AP235" s="20" t="n">
        <f aca="false">1/8.314/$H235*(0.375*68629+0.5*4601)+$AA235/8.314/$H235+LN(1)</f>
        <v>1.47078410868226</v>
      </c>
      <c r="AQ235" s="20" t="n">
        <f aca="false">1/8.314/$H235*(0.4375*68629+0.5*4601)+$AB235/8.314/$H235+LN(1)</f>
        <v>4.31865187134408</v>
      </c>
      <c r="AR235" s="20" t="n">
        <f aca="false">1/8.314/$H235*(0.4375*68629+0.5*4601)+$AC235/8.314/$H235+LN(1)</f>
        <v>9.88916137219523</v>
      </c>
      <c r="AT235" s="20" t="n">
        <f aca="false">1/8.314/$H235*(0.4375*68629+0.5*4601)+$J235/8.314/$H235+LN(1)</f>
        <v>-2.30714725837906</v>
      </c>
      <c r="AU235" s="20" t="n">
        <f aca="false">1/8.314/$H235*(0.4375*68629+0.5*4601)+$B235/8.314/$H235+LN(1)</f>
        <v>1.817010407303</v>
      </c>
      <c r="AV235" s="20" t="n">
        <f aca="false">1/8.314/$H235*(0.4375*68629+0.5*4601)+$S235/8.314/$H235+LN(1)</f>
        <v>-5.99735136093103</v>
      </c>
      <c r="AW235" s="20" t="n">
        <f aca="false">1/8.314/$H235*(0.4375*68629+0.5*4601)+$X235/8.314/$H235+LN(1)</f>
        <v>0.952478942833282</v>
      </c>
    </row>
    <row r="236" s="20" customFormat="true" ht="13.8" hidden="false" customHeight="false" outlineLevel="0" collapsed="false">
      <c r="B236" s="20" t="n">
        <f aca="false">$A$2 + $A$3*H236 +$A$4*H236*LN(H236) + $A$5*H236^2 + $A$6*H236^-1 + $A$7*H236^0.5</f>
        <v>602.666677199188</v>
      </c>
      <c r="C236" s="20" t="n">
        <v>4300</v>
      </c>
      <c r="D236" s="20" t="n">
        <f aca="false">D235+22/(608-232)</f>
        <v>-9.76595744680851</v>
      </c>
      <c r="F236" s="20" t="n">
        <f aca="false">$D$2+$D$3/H236-(($D$4/(8.314*LN(10)))*(1-($D$5/H236)-LN(H236/$D$5)))</f>
        <v>1.77841510405688</v>
      </c>
      <c r="G236" s="20" t="n">
        <f aca="false">8.314*LN(10)*F236*H236</f>
        <v>73878.5870578418</v>
      </c>
      <c r="H236" s="21" t="n">
        <v>2170</v>
      </c>
      <c r="J236" s="20" t="n">
        <f aca="false">-G236</f>
        <v>-73878.5870578418</v>
      </c>
      <c r="K236" s="20" t="n">
        <v>58</v>
      </c>
      <c r="O236" s="20" t="n">
        <f aca="false">-115997 + 27.036*H236 + 3.124*H236*LN(H236)</f>
        <v>-5248.71689634687</v>
      </c>
      <c r="P236" s="20" t="n">
        <f aca="false">(-0.0562*(H236^2)) + (128.59*H236)-38275</f>
        <v>-23874.88</v>
      </c>
      <c r="Q236" s="20" t="n">
        <f aca="false">-998615+342.43*H236</f>
        <v>-255541.9</v>
      </c>
      <c r="R236" s="20" t="n">
        <f aca="false">Q236+P236</f>
        <v>-279416.78</v>
      </c>
      <c r="S236" s="20" t="n">
        <f aca="false">R236/2</f>
        <v>-139708.39</v>
      </c>
      <c r="U236" s="20" t="n">
        <f aca="false">-226244+42.46*H236</f>
        <v>-134105.8</v>
      </c>
      <c r="V236" s="20" t="n">
        <f aca="false">(-0.0562*(H236^2))+(374.59*H236)-846564</f>
        <v>-298343.88</v>
      </c>
      <c r="W236" s="20" t="n">
        <f aca="false">V236/2</f>
        <v>-149171.94</v>
      </c>
      <c r="X236" s="20" t="n">
        <f aca="false">W236-U236</f>
        <v>-15066.1400000001</v>
      </c>
      <c r="Y236" s="20" t="n">
        <v>807809.614658852</v>
      </c>
      <c r="Z236" s="20" t="n">
        <f aca="false">-8E-020*H236^6+2E-015*H236^5-0.00000000001*H236^4+0.00000006*H236^3-0.0001*H236^2+0.1593*H236^1+165.05*H236</f>
        <v>358512.533302426</v>
      </c>
      <c r="AA236" s="8" t="n">
        <f aca="false">(4*H236*(-18+25/2000*H236)*(1-LN(H236/1895))-H236*-9.16-0.25*Z236)</f>
        <v>-1278.87052547549</v>
      </c>
      <c r="AB236" s="20" t="n">
        <f aca="false">(8*H236*(-1+8/2000*H236)*(1-LN(H236/1895))-H236*-9.16-0.25*Z236)</f>
        <v>45507.2458097373</v>
      </c>
      <c r="AC236" s="20" t="n">
        <f aca="false">(8*$H236*(31.15-15.53/2000*$H236)*(1-LN($H236/1895))-$H236*-9.16-0.25*$Z236)</f>
        <v>144856.644633568</v>
      </c>
      <c r="AE236" s="20" t="n">
        <f aca="false">AP236-$AN236</f>
        <v>8.9876998582063</v>
      </c>
      <c r="AF236" s="20" t="n">
        <f aca="false">AQ236-$AN236</f>
        <v>11.818715492</v>
      </c>
      <c r="AG236" s="20" t="n">
        <f aca="false">AR236-$AN236</f>
        <v>17.3254671276194</v>
      </c>
      <c r="AI236" s="20" t="n">
        <f aca="false">AT236-$AN236</f>
        <v>5.20138173662323</v>
      </c>
      <c r="AJ236" s="20" t="n">
        <f aca="false">AU236-$AN236</f>
        <v>9.32973853277968</v>
      </c>
      <c r="AK236" s="20" t="n">
        <f aca="false">AV236-$AN236</f>
        <v>1.55255870079348</v>
      </c>
      <c r="AL236" s="20" t="n">
        <f aca="false">AW236-$AN236</f>
        <v>8.46124584113418</v>
      </c>
      <c r="AN236" s="20" t="n">
        <v>-7.50458135648833</v>
      </c>
      <c r="AP236" s="20" t="n">
        <f aca="false">1/8.314/$H236*(0.375*68629+0.5*4601)+$AA236/8.314/$H236+LN(1)</f>
        <v>1.48311850171797</v>
      </c>
      <c r="AQ236" s="20" t="n">
        <f aca="false">1/8.314/$H236*(0.4375*68629+0.5*4601)+$AB236/8.314/$H236+LN(1)</f>
        <v>4.31413413551166</v>
      </c>
      <c r="AR236" s="20" t="n">
        <f aca="false">1/8.314/$H236*(0.4375*68629+0.5*4601)+$AC236/8.314/$H236+LN(1)</f>
        <v>9.82088577113103</v>
      </c>
      <c r="AT236" s="20" t="n">
        <f aca="false">1/8.314/$H236*(0.4375*68629+0.5*4601)+$J236/8.314/$H236+LN(1)</f>
        <v>-2.3031996198651</v>
      </c>
      <c r="AU236" s="20" t="n">
        <f aca="false">1/8.314/$H236*(0.4375*68629+0.5*4601)+$B236/8.314/$H236+LN(1)</f>
        <v>1.82515717629135</v>
      </c>
      <c r="AV236" s="20" t="n">
        <f aca="false">1/8.314/$H236*(0.4375*68629+0.5*4601)+$S236/8.314/$H236+LN(1)</f>
        <v>-5.95202265569485</v>
      </c>
      <c r="AW236" s="20" t="n">
        <f aca="false">1/8.314/$H236*(0.4375*68629+0.5*4601)+$X236/8.314/$H236+LN(1)</f>
        <v>0.956664484645849</v>
      </c>
    </row>
    <row r="237" s="20" customFormat="true" ht="13.8" hidden="false" customHeight="false" outlineLevel="0" collapsed="false">
      <c r="B237" s="20" t="n">
        <f aca="false">$A$2 + $A$3*H237 +$A$4*H237*LN(H237) + $A$5*H237^2 + $A$6*H237^-1 + $A$7*H237^0.5</f>
        <v>824.646484156547</v>
      </c>
      <c r="C237" s="20" t="n">
        <v>4300</v>
      </c>
      <c r="D237" s="20" t="n">
        <f aca="false">D236+22/(608-232)</f>
        <v>-9.70744680851064</v>
      </c>
      <c r="F237" s="20" t="n">
        <f aca="false">$D$2+$D$3/H237-(($D$4/(8.314*LN(10)))*(1-($D$5/H237)-LN(H237/$D$5)))</f>
        <v>1.77492890241605</v>
      </c>
      <c r="G237" s="20" t="n">
        <f aca="false">8.314*LN(10)*F237*H237</f>
        <v>73903.6573876947</v>
      </c>
      <c r="H237" s="21" t="n">
        <v>2175</v>
      </c>
      <c r="J237" s="20" t="n">
        <f aca="false">-G237</f>
        <v>-73903.6573876947</v>
      </c>
      <c r="K237" s="20" t="n">
        <v>62</v>
      </c>
      <c r="O237" s="20" t="n">
        <f aca="false">-115997 + 27.036*H237 + 3.124*H237*LN(H237)</f>
        <v>-4977.89853894573</v>
      </c>
      <c r="P237" s="20" t="n">
        <f aca="false">(-0.0562*(H237^2)) + (128.59*H237)-38275</f>
        <v>-24452.875</v>
      </c>
      <c r="Q237" s="20" t="n">
        <f aca="false">-998615+342.43*H237</f>
        <v>-253829.75</v>
      </c>
      <c r="R237" s="20" t="n">
        <f aca="false">Q237+P237</f>
        <v>-278282.625</v>
      </c>
      <c r="S237" s="20" t="n">
        <f aca="false">R237/2</f>
        <v>-139141.3125</v>
      </c>
      <c r="U237" s="20" t="n">
        <f aca="false">-226244+42.46*H237</f>
        <v>-133893.5</v>
      </c>
      <c r="V237" s="20" t="n">
        <f aca="false">(-0.0562*(H237^2))+(374.59*H237)-846564</f>
        <v>-297691.875</v>
      </c>
      <c r="W237" s="20" t="n">
        <f aca="false">V237/2</f>
        <v>-148845.9375</v>
      </c>
      <c r="X237" s="20" t="n">
        <f aca="false">W237-U237</f>
        <v>-14952.4375</v>
      </c>
      <c r="Y237" s="20" t="n">
        <v>810048.099410363</v>
      </c>
      <c r="Z237" s="20" t="n">
        <f aca="false">-8E-020*H237^6+2E-015*H237^5-0.00000000001*H237^4+0.00000006*H237^3-0.0001*H237^2+0.1593*H237^1+165.05*H237</f>
        <v>359339.60200793</v>
      </c>
      <c r="AA237" s="8" t="n">
        <f aca="false">(4*H237*(-18+25/2000*H237)*(1-LN(H237/1895))-H237*-9.16-0.25*Z237)</f>
        <v>-995.962156945185</v>
      </c>
      <c r="AB237" s="20" t="n">
        <f aca="false">(8*H237*(-1+8/2000*H237)*(1-LN(H237/1895))-H237*-9.16-0.25*Z237)</f>
        <v>45604.3390096992</v>
      </c>
      <c r="AC237" s="20" t="n">
        <f aca="false">(8*$H237*(31.15-15.53/2000*$H237)*(1-LN($H237/1895))-$H237*-9.16-0.25*$Z237)</f>
        <v>144035.051602697</v>
      </c>
      <c r="AE237" s="20" t="n">
        <f aca="false">AP237-$AN237</f>
        <v>8.93766688824667</v>
      </c>
      <c r="AF237" s="20" t="n">
        <f aca="false">AQ237-$AN237</f>
        <v>11.7518987291047</v>
      </c>
      <c r="AG237" s="20" t="n">
        <f aca="false">AR237-$AN237</f>
        <v>17.1951871634032</v>
      </c>
      <c r="AI237" s="20" t="n">
        <f aca="false">AT237-$AN237</f>
        <v>5.14302150512337</v>
      </c>
      <c r="AJ237" s="20" t="n">
        <f aca="false">AU237-$AN237</f>
        <v>9.27554987421421</v>
      </c>
      <c r="AK237" s="20" t="n">
        <f aca="false">AV237-$AN237</f>
        <v>1.53533276449723</v>
      </c>
      <c r="AL237" s="20" t="n">
        <f aca="false">AW237-$AN237</f>
        <v>8.40306590538409</v>
      </c>
      <c r="AN237" s="20" t="n">
        <v>-7.44231282029565</v>
      </c>
      <c r="AP237" s="20" t="n">
        <f aca="false">1/8.314/$H237*(0.375*68629+0.5*4601)+$AA237/8.314/$H237+LN(1)</f>
        <v>1.49535406795102</v>
      </c>
      <c r="AQ237" s="20" t="n">
        <f aca="false">1/8.314/$H237*(0.4375*68629+0.5*4601)+$AB237/8.314/$H237+LN(1)</f>
        <v>4.30958590880908</v>
      </c>
      <c r="AR237" s="20" t="n">
        <f aca="false">1/8.314/$H237*(0.4375*68629+0.5*4601)+$AC237/8.314/$H237+LN(1)</f>
        <v>9.75287434310756</v>
      </c>
      <c r="AT237" s="20" t="n">
        <f aca="false">1/8.314/$H237*(0.4375*68629+0.5*4601)+$J237/8.314/$H237+LN(1)</f>
        <v>-2.29929131517228</v>
      </c>
      <c r="AU237" s="20" t="n">
        <f aca="false">1/8.314/$H237*(0.4375*68629+0.5*4601)+$B237/8.314/$H237+LN(1)</f>
        <v>1.83323705391856</v>
      </c>
      <c r="AV237" s="20" t="n">
        <f aca="false">1/8.314/$H237*(0.4375*68629+0.5*4601)+$S237/8.314/$H237+LN(1)</f>
        <v>-5.90698005579842</v>
      </c>
      <c r="AW237" s="20" t="n">
        <f aca="false">1/8.314/$H237*(0.4375*68629+0.5*4601)+$X237/8.314/$H237+LN(1)</f>
        <v>0.96075308508844</v>
      </c>
    </row>
    <row r="238" s="20" customFormat="true" ht="13.8" hidden="false" customHeight="false" outlineLevel="0" collapsed="false">
      <c r="B238" s="20" t="n">
        <f aca="false">$A$2 + $A$3*H238 +$A$4*H238*LN(H238) + $A$5*H238^2 + $A$6*H238^-1 + $A$7*H238^0.5</f>
        <v>1046.09560891904</v>
      </c>
      <c r="C238" s="20" t="n">
        <v>4300</v>
      </c>
      <c r="D238" s="20" t="n">
        <f aca="false">D237+22/(608-232)</f>
        <v>-9.64893617021277</v>
      </c>
      <c r="F238" s="20" t="n">
        <f aca="false">$D$2+$D$3/H238-(($D$4/(8.314*LN(10)))*(1-($D$5/H238)-LN(H238/$D$5)))</f>
        <v>1.77146785031369</v>
      </c>
      <c r="G238" s="20" t="n">
        <f aca="false">8.314*LN(10)*F238*H238</f>
        <v>73929.1099017923</v>
      </c>
      <c r="H238" s="21" t="n">
        <v>2180</v>
      </c>
      <c r="J238" s="20" t="n">
        <f aca="false">-G238</f>
        <v>-73929.1099017923</v>
      </c>
      <c r="K238" s="20" t="n">
        <v>66</v>
      </c>
      <c r="O238" s="20" t="n">
        <f aca="false">-115997 + 27.036*H238 + 3.124*H238*LN(H238)</f>
        <v>-4707.04427346699</v>
      </c>
      <c r="P238" s="20" t="n">
        <f aca="false">(-0.0562*(H238^2)) + (128.59*H238)-38275</f>
        <v>-25033.68</v>
      </c>
      <c r="Q238" s="20" t="n">
        <f aca="false">-998615+342.43*H238</f>
        <v>-252117.6</v>
      </c>
      <c r="R238" s="20" t="n">
        <f aca="false">Q238+P238</f>
        <v>-277151.28</v>
      </c>
      <c r="S238" s="20" t="n">
        <f aca="false">R238/2</f>
        <v>-138575.64</v>
      </c>
      <c r="U238" s="20" t="n">
        <f aca="false">-226244+42.46*H238</f>
        <v>-133681.2</v>
      </c>
      <c r="V238" s="20" t="n">
        <f aca="false">(-0.0562*(H238^2))+(374.59*H238)-846564</f>
        <v>-297042.68</v>
      </c>
      <c r="W238" s="20" t="n">
        <f aca="false">V238/2</f>
        <v>-148521.34</v>
      </c>
      <c r="X238" s="20" t="n">
        <f aca="false">W238-U238</f>
        <v>-14840.14</v>
      </c>
      <c r="Y238" s="20" t="n">
        <v>812286.584161873</v>
      </c>
      <c r="Z238" s="20" t="n">
        <f aca="false">-8E-020*H238^6+2E-015*H238^5-0.00000000001*H238^4+0.00000006*H238^3-0.0001*H238^2+0.1593*H238^1+165.05*H238</f>
        <v>360166.680042946</v>
      </c>
      <c r="AA238" s="8" t="n">
        <f aca="false">(4*H238*(-18+25/2000*H238)*(1-LN(H238/1895))-H238*-9.16-0.25*Z238)</f>
        <v>-713.823057321104</v>
      </c>
      <c r="AB238" s="20" t="n">
        <f aca="false">(8*H238*(-1+8/2000*H238)*(1-LN(H238/1895))-H238*-9.16-0.25*Z238)</f>
        <v>45700.5013363699</v>
      </c>
      <c r="AC238" s="20" t="n">
        <f aca="false">(8*$H238*(31.15-15.53/2000*$H238)*(1-LN($H238/1895))-$H238*-9.16-0.25*$Z238)</f>
        <v>143212.57290506</v>
      </c>
      <c r="AE238" s="20" t="n">
        <f aca="false">AP238-$AN238</f>
        <v>8.88753534829</v>
      </c>
      <c r="AF238" s="20" t="n">
        <f aca="false">AQ238-$AN238</f>
        <v>11.6850514697482</v>
      </c>
      <c r="AG238" s="20" t="n">
        <f aca="false">AR238-$AN238</f>
        <v>17.0651703125473</v>
      </c>
      <c r="AI238" s="20" t="n">
        <f aca="false">AT238-$AN238</f>
        <v>5.0846222590346</v>
      </c>
      <c r="AJ238" s="20" t="n">
        <f aca="false">AU238-$AN238</f>
        <v>9.22129487219685</v>
      </c>
      <c r="AK238" s="20" t="n">
        <f aca="false">AV238-$AN238</f>
        <v>1.51782269147598</v>
      </c>
      <c r="AL238" s="20" t="n">
        <f aca="false">AW238-$AN238</f>
        <v>8.3447896952918</v>
      </c>
      <c r="AN238" s="20" t="n">
        <v>-7.38004428410298</v>
      </c>
      <c r="AP238" s="20" t="n">
        <f aca="false">1/8.314/$H238*(0.375*68629+0.5*4601)+$AA238/8.314/$H238+LN(1)</f>
        <v>1.50749106418702</v>
      </c>
      <c r="AQ238" s="20" t="n">
        <f aca="false">1/8.314/$H238*(0.4375*68629+0.5*4601)+$AB238/8.314/$H238+LN(1)</f>
        <v>4.30500718564518</v>
      </c>
      <c r="AR238" s="20" t="n">
        <f aca="false">1/8.314/$H238*(0.4375*68629+0.5*4601)+$AC238/8.314/$H238+LN(1)</f>
        <v>9.68512602844435</v>
      </c>
      <c r="AT238" s="20" t="n">
        <f aca="false">1/8.314/$H238*(0.4375*68629+0.5*4601)+$J238/8.314/$H238+LN(1)</f>
        <v>-2.29542202506838</v>
      </c>
      <c r="AU238" s="20" t="n">
        <f aca="false">1/8.314/$H238*(0.4375*68629+0.5*4601)+$B238/8.314/$H238+LN(1)</f>
        <v>1.84125058809387</v>
      </c>
      <c r="AV238" s="20" t="n">
        <f aca="false">1/8.314/$H238*(0.4375*68629+0.5*4601)+$S238/8.314/$H238+LN(1)</f>
        <v>-5.862221592627</v>
      </c>
      <c r="AW238" s="20" t="n">
        <f aca="false">1/8.314/$H238*(0.4375*68629+0.5*4601)+$X238/8.314/$H238+LN(1)</f>
        <v>0.96474541118882</v>
      </c>
    </row>
    <row r="239" s="20" customFormat="true" ht="13.8" hidden="false" customHeight="false" outlineLevel="0" collapsed="false">
      <c r="B239" s="20" t="n">
        <f aca="false">$A$2 + $A$3*H239 +$A$4*H239*LN(H239) + $A$5*H239^2 + $A$6*H239^-1 + $A$7*H239^0.5</f>
        <v>1267.01563158317</v>
      </c>
      <c r="C239" s="20" t="n">
        <v>4300</v>
      </c>
      <c r="D239" s="20" t="n">
        <f aca="false">D238+22/(608-232)</f>
        <v>-9.5904255319149</v>
      </c>
      <c r="F239" s="20" t="n">
        <f aca="false">$D$2+$D$3/H239-(($D$4/(8.314*LN(10)))*(1-($D$5/H239)-LN(H239/$D$5)))</f>
        <v>1.76803175414243</v>
      </c>
      <c r="G239" s="20" t="n">
        <f aca="false">8.314*LN(10)*F239*H239</f>
        <v>73954.9437235637</v>
      </c>
      <c r="H239" s="21" t="n">
        <v>2185</v>
      </c>
      <c r="J239" s="20" t="n">
        <f aca="false">-G239</f>
        <v>-73954.9437235637</v>
      </c>
      <c r="K239" s="20" t="n">
        <v>70</v>
      </c>
      <c r="O239" s="20" t="n">
        <f aca="false">-115997 + 27.036*H239 + 3.124*H239*LN(H239)</f>
        <v>-4436.15418226878</v>
      </c>
      <c r="P239" s="20" t="n">
        <f aca="false">(-0.0562*(H239^2)) + (128.59*H239)-38275</f>
        <v>-25617.295</v>
      </c>
      <c r="Q239" s="20" t="n">
        <f aca="false">-998615+342.43*H239</f>
        <v>-250405.45</v>
      </c>
      <c r="R239" s="20" t="n">
        <f aca="false">Q239+P239</f>
        <v>-276022.745</v>
      </c>
      <c r="S239" s="20" t="n">
        <f aca="false">R239/2</f>
        <v>-138011.3725</v>
      </c>
      <c r="U239" s="20" t="n">
        <f aca="false">-226244+42.46*H239</f>
        <v>-133468.9</v>
      </c>
      <c r="V239" s="20" t="n">
        <f aca="false">(-0.0562*(H239^2))+(374.59*H239)-846564</f>
        <v>-296396.295</v>
      </c>
      <c r="W239" s="20" t="n">
        <f aca="false">V239/2</f>
        <v>-148198.1475</v>
      </c>
      <c r="X239" s="20" t="n">
        <f aca="false">W239-U239</f>
        <v>-14729.2475000001</v>
      </c>
      <c r="Y239" s="20" t="n">
        <v>814525.068913383</v>
      </c>
      <c r="Z239" s="20" t="n">
        <f aca="false">-8E-020*H239^6+2E-015*H239^5-0.00000000001*H239^4+0.00000006*H239^3-0.0001*H239^2+0.1593*H239^1+165.05*H239</f>
        <v>360993.767445884</v>
      </c>
      <c r="AA239" s="8" t="n">
        <f aca="false">(4*H239*(-18+25/2000*H239)*(1-LN(H239/1895))-H239*-9.16-0.25*Z239)</f>
        <v>-432.460874879922</v>
      </c>
      <c r="AB239" s="20" t="n">
        <f aca="false">(8*H239*(-1+8/2000*H239)*(1-LN(H239/1895))-H239*-9.16-0.25*Z239)</f>
        <v>45795.7288953</v>
      </c>
      <c r="AC239" s="20" t="n">
        <f aca="false">(8*$H239*(31.15-15.53/2000*$H239)*(1-LN($H239/1895))-$H239*-9.16-0.25*$Z239)</f>
        <v>142389.222232766</v>
      </c>
      <c r="AE239" s="20" t="n">
        <f aca="false">AP239-$AN239</f>
        <v>8.83730549399877</v>
      </c>
      <c r="AF239" s="20" t="n">
        <f aca="false">AQ239-$AN239</f>
        <v>11.618173708908</v>
      </c>
      <c r="AG239" s="20" t="n">
        <f aca="false">AR239-$AN239</f>
        <v>16.9354155224994</v>
      </c>
      <c r="AI239" s="20" t="n">
        <f aca="false">AT239-$AN239</f>
        <v>5.02618431444479</v>
      </c>
      <c r="AJ239" s="20" t="n">
        <f aca="false">AU239-$AN239</f>
        <v>9.16697406915518</v>
      </c>
      <c r="AK239" s="20" t="n">
        <f aca="false">AV239-$AN239</f>
        <v>1.50003043232507</v>
      </c>
      <c r="AL239" s="20" t="n">
        <f aca="false">AW239-$AN239</f>
        <v>8.28641787177956</v>
      </c>
      <c r="AN239" s="20" t="n">
        <v>-7.31777574791031</v>
      </c>
      <c r="AP239" s="20" t="n">
        <f aca="false">1/8.314/$H239*(0.375*68629+0.5*4601)+$AA239/8.314/$H239+LN(1)</f>
        <v>1.51952974608846</v>
      </c>
      <c r="AQ239" s="20" t="n">
        <f aca="false">1/8.314/$H239*(0.4375*68629+0.5*4601)+$AB239/8.314/$H239+LN(1)</f>
        <v>4.30039796099766</v>
      </c>
      <c r="AR239" s="20" t="n">
        <f aca="false">1/8.314/$H239*(0.4375*68629+0.5*4601)+$AC239/8.314/$H239+LN(1)</f>
        <v>9.61763977458913</v>
      </c>
      <c r="AT239" s="20" t="n">
        <f aca="false">1/8.314/$H239*(0.4375*68629+0.5*4601)+$J239/8.314/$H239+LN(1)</f>
        <v>-2.29159143346552</v>
      </c>
      <c r="AU239" s="20" t="n">
        <f aca="false">1/8.314/$H239*(0.4375*68629+0.5*4601)+$B239/8.314/$H239+LN(1)</f>
        <v>1.84919832124487</v>
      </c>
      <c r="AV239" s="20" t="n">
        <f aca="false">1/8.314/$H239*(0.4375*68629+0.5*4601)+$S239/8.314/$H239+LN(1)</f>
        <v>-5.81774531558524</v>
      </c>
      <c r="AW239" s="20" t="n">
        <f aca="false">1/8.314/$H239*(0.4375*68629+0.5*4601)+$X239/8.314/$H239+LN(1)</f>
        <v>0.968642123869249</v>
      </c>
    </row>
    <row r="240" s="20" customFormat="true" ht="13.8" hidden="false" customHeight="false" outlineLevel="0" collapsed="false">
      <c r="B240" s="20" t="n">
        <f aca="false">$A$2 + $A$3*H240 +$A$4*H240*LN(H240) + $A$5*H240^2 + $A$6*H240^-1 + $A$7*H240^0.5</f>
        <v>1487.40812383121</v>
      </c>
      <c r="C240" s="20" t="n">
        <v>4300</v>
      </c>
      <c r="D240" s="20" t="n">
        <f aca="false">D239+22/(608-232)</f>
        <v>-9.53191489361703</v>
      </c>
      <c r="F240" s="20" t="n">
        <f aca="false">$D$2+$D$3/H240-(($D$4/(8.314*LN(10)))*(1-($D$5/H240)-LN(H240/$D$5)))</f>
        <v>1.7646204221587</v>
      </c>
      <c r="G240" s="20" t="n">
        <f aca="false">8.314*LN(10)*F240*H240</f>
        <v>73981.1579804496</v>
      </c>
      <c r="H240" s="21" t="n">
        <v>2190</v>
      </c>
      <c r="J240" s="20" t="n">
        <f aca="false">-G240</f>
        <v>-73981.1579804496</v>
      </c>
      <c r="K240" s="20" t="n">
        <v>75</v>
      </c>
      <c r="O240" s="20" t="n">
        <f aca="false">-115997 + 27.036*H240 + 3.124*H240*LN(H240)</f>
        <v>-4165.22834733227</v>
      </c>
      <c r="P240" s="20" t="n">
        <f aca="false">(-0.0562*(H240^2)) + (128.59*H240)-38275</f>
        <v>-26203.72</v>
      </c>
      <c r="Q240" s="20" t="n">
        <f aca="false">-998615+342.43*H240</f>
        <v>-248693.3</v>
      </c>
      <c r="R240" s="20" t="n">
        <f aca="false">Q240+P240</f>
        <v>-274897.02</v>
      </c>
      <c r="S240" s="20" t="n">
        <f aca="false">R240/2</f>
        <v>-137448.51</v>
      </c>
      <c r="U240" s="20" t="n">
        <f aca="false">-226244+42.46*H240</f>
        <v>-133256.6</v>
      </c>
      <c r="V240" s="20" t="n">
        <f aca="false">(-0.0562*(H240^2))+(374.59*H240)-846564</f>
        <v>-295752.72</v>
      </c>
      <c r="W240" s="20" t="n">
        <f aca="false">V240/2</f>
        <v>-147876.36</v>
      </c>
      <c r="X240" s="20" t="n">
        <f aca="false">W240-U240</f>
        <v>-14619.76</v>
      </c>
      <c r="Y240" s="20" t="n">
        <v>816763.553664893</v>
      </c>
      <c r="Z240" s="20" t="n">
        <f aca="false">-8E-020*H240^6+2E-015*H240^5-0.00000000001*H240^4+0.00000006*H240^3-0.0001*H240^2+0.1593*H240^1+165.05*H240</f>
        <v>361820.864255243</v>
      </c>
      <c r="AA240" s="8" t="n">
        <f aca="false">(4*H240*(-18+25/2000*H240)*(1-LN(H240/1895))-H240*-9.16-0.25*Z240)</f>
        <v>-151.883236082125</v>
      </c>
      <c r="AB240" s="20" t="n">
        <f aca="false">(8*H240*(-1+8/2000*H240)*(1-LN(H240/1895))-H240*-9.16-0.25*Z240)</f>
        <v>45890.0178013998</v>
      </c>
      <c r="AC240" s="20" t="n">
        <f aca="false">(8*$H240*(31.15-15.53/2000*$H240)*(1-LN($H240/1895))-$H240*-9.16-0.25*$Z240)</f>
        <v>141565.013231492</v>
      </c>
      <c r="AE240" s="20" t="n">
        <f aca="false">AP240-$AN240</f>
        <v>8.78697757989882</v>
      </c>
      <c r="AF240" s="20" t="n">
        <f aca="false">AQ240-$AN240</f>
        <v>11.5512654421217</v>
      </c>
      <c r="AG240" s="20" t="n">
        <f aca="false">AR240-$AN240</f>
        <v>16.8059217477696</v>
      </c>
      <c r="AI240" s="20" t="n">
        <f aca="false">AT240-$AN240</f>
        <v>4.96770798433478</v>
      </c>
      <c r="AJ240" s="20" t="n">
        <f aca="false">AU240-$AN240</f>
        <v>9.11258800210097</v>
      </c>
      <c r="AK240" s="20" t="n">
        <f aca="false">AV240-$AN240</f>
        <v>1.4819579198262</v>
      </c>
      <c r="AL240" s="20" t="n">
        <f aca="false">AW240-$AN240</f>
        <v>8.22795108973381</v>
      </c>
      <c r="AN240" s="20" t="n">
        <v>-7.25550721171763</v>
      </c>
      <c r="AP240" s="20" t="n">
        <f aca="false">1/8.314/$H240*(0.375*68629+0.5*4601)+$AA240/8.314/$H240+LN(1)</f>
        <v>1.53147036818119</v>
      </c>
      <c r="AQ240" s="20" t="n">
        <f aca="false">1/8.314/$H240*(0.4375*68629+0.5*4601)+$AB240/8.314/$H240+LN(1)</f>
        <v>4.29575823040412</v>
      </c>
      <c r="AR240" s="20" t="n">
        <f aca="false">1/8.314/$H240*(0.4375*68629+0.5*4601)+$AC240/8.314/$H240+LN(1)</f>
        <v>9.55041453605197</v>
      </c>
      <c r="AT240" s="20" t="n">
        <f aca="false">1/8.314/$H240*(0.4375*68629+0.5*4601)+$J240/8.314/$H240+LN(1)</f>
        <v>-2.28779922738285</v>
      </c>
      <c r="AU240" s="20" t="n">
        <f aca="false">1/8.314/$H240*(0.4375*68629+0.5*4601)+$B240/8.314/$H240+LN(1)</f>
        <v>1.85708079038334</v>
      </c>
      <c r="AV240" s="20" t="n">
        <f aca="false">1/8.314/$H240*(0.4375*68629+0.5*4601)+$S240/8.314/$H240+LN(1)</f>
        <v>-5.77354929189143</v>
      </c>
      <c r="AW240" s="20" t="n">
        <f aca="false">1/8.314/$H240*(0.4375*68629+0.5*4601)+$X240/8.314/$H240+LN(1)</f>
        <v>0.972443878016175</v>
      </c>
    </row>
    <row r="241" s="20" customFormat="true" ht="13.8" hidden="false" customHeight="false" outlineLevel="0" collapsed="false">
      <c r="B241" s="20" t="n">
        <f aca="false">$A$2 + $A$3*H241 +$A$4*H241*LN(H241) + $A$5*H241^2 + $A$6*H241^-1 + $A$7*H241^0.5</f>
        <v>1707.27464899106</v>
      </c>
      <c r="C241" s="20" t="n">
        <v>4300</v>
      </c>
      <c r="D241" s="20" t="n">
        <f aca="false">D240+22/(608-232)</f>
        <v>-9.47340425531916</v>
      </c>
      <c r="F241" s="20" t="n">
        <f aca="false">$D$2+$D$3/H241-(($D$4/(8.314*LN(10)))*(1-($D$5/H241)-LN(H241/$D$5)))</f>
        <v>1.76123366446083</v>
      </c>
      <c r="G241" s="20" t="n">
        <f aca="false">8.314*LN(10)*F241*H241</f>
        <v>74007.7518038754</v>
      </c>
      <c r="H241" s="21" t="n">
        <v>2195</v>
      </c>
      <c r="J241" s="20" t="n">
        <f aca="false">-G241</f>
        <v>-74007.7518038754</v>
      </c>
      <c r="K241" s="20" t="n">
        <v>79</v>
      </c>
      <c r="O241" s="20" t="n">
        <f aca="false">-115997 + 27.036*H241 + 3.124*H241*LN(H241)</f>
        <v>-3894.26685026432</v>
      </c>
      <c r="P241" s="20" t="n">
        <f aca="false">(-0.0562*(H241^2)) + (128.59*H241)-38275</f>
        <v>-26792.955</v>
      </c>
      <c r="Q241" s="20" t="n">
        <f aca="false">-998615+342.43*H241</f>
        <v>-246981.15</v>
      </c>
      <c r="R241" s="20" t="n">
        <f aca="false">Q241+P241</f>
        <v>-273774.105</v>
      </c>
      <c r="S241" s="20" t="n">
        <f aca="false">R241/2</f>
        <v>-136887.0525</v>
      </c>
      <c r="U241" s="20" t="n">
        <f aca="false">-226244+42.46*H241</f>
        <v>-133044.3</v>
      </c>
      <c r="V241" s="20" t="n">
        <f aca="false">(-0.0562*(H241^2))+(374.59*H241)-846564</f>
        <v>-295111.955</v>
      </c>
      <c r="W241" s="20" t="n">
        <f aca="false">V241/2</f>
        <v>-147555.9775</v>
      </c>
      <c r="X241" s="20" t="n">
        <f aca="false">W241-U241</f>
        <v>-14511.6775</v>
      </c>
      <c r="Y241" s="20" t="n">
        <v>819002.038416403</v>
      </c>
      <c r="Z241" s="20" t="n">
        <f aca="false">-8E-020*H241^6+2E-015*H241^5-0.00000000001*H241^4+0.00000006*H241^3-0.0001*H241^2+0.1593*H241^1+165.05*H241</f>
        <v>362647.970509613</v>
      </c>
      <c r="AA241" s="8" t="n">
        <f aca="false">(4*H241*(-18+25/2000*H241)*(1-LN(H241/1895))-H241*-9.16-0.25*Z241)</f>
        <v>127.902254307905</v>
      </c>
      <c r="AB241" s="20" t="n">
        <f aca="false">(8*H241*(-1+8/2000*H241)*(1-LN(H241/1895))-H241*-9.16-0.25*Z241)</f>
        <v>45983.3641788934</v>
      </c>
      <c r="AC241" s="20" t="n">
        <f aca="false">(8*$H241*(31.15-15.53/2000*$H241)*(1-LN($H241/1895))-$H241*-9.16-0.25*$Z241)</f>
        <v>140739.959500769</v>
      </c>
      <c r="AE241" s="20" t="n">
        <f aca="false">AP241-$AN241</f>
        <v>8.73655185938575</v>
      </c>
      <c r="AF241" s="20" t="n">
        <f aca="false">AQ241-$AN241</f>
        <v>11.4843266654781</v>
      </c>
      <c r="AG241" s="20" t="n">
        <f aca="false">AR241-$AN241</f>
        <v>16.6766879498652</v>
      </c>
      <c r="AI241" s="20" t="n">
        <f aca="false">AT241-$AN241</f>
        <v>4.90919357861537</v>
      </c>
      <c r="AJ241" s="20" t="n">
        <f aca="false">AU241-$AN241</f>
        <v>9.05813720269521</v>
      </c>
      <c r="AK241" s="20" t="n">
        <f aca="false">AV241-$AN241</f>
        <v>1.46360706915034</v>
      </c>
      <c r="AL241" s="20" t="n">
        <f aca="false">AW241-$AN241</f>
        <v>8.16938999807391</v>
      </c>
      <c r="AN241" s="20" t="n">
        <v>-7.19323867552496</v>
      </c>
      <c r="AP241" s="20" t="n">
        <f aca="false">1/8.314/$H241*(0.375*68629+0.5*4601)+$AA241/8.314/$H241+LN(1)</f>
        <v>1.54331318386079</v>
      </c>
      <c r="AQ241" s="20" t="n">
        <f aca="false">1/8.314/$H241*(0.4375*68629+0.5*4601)+$AB241/8.314/$H241+LN(1)</f>
        <v>4.29108798995319</v>
      </c>
      <c r="AR241" s="20" t="n">
        <f aca="false">1/8.314/$H241*(0.4375*68629+0.5*4601)+$AC241/8.314/$H241+LN(1)</f>
        <v>9.48344927434029</v>
      </c>
      <c r="AT241" s="20" t="n">
        <f aca="false">1/8.314/$H241*(0.4375*68629+0.5*4601)+$J241/8.314/$H241+LN(1)</f>
        <v>-2.28404509690959</v>
      </c>
      <c r="AU241" s="20" t="n">
        <f aca="false">1/8.314/$H241*(0.4375*68629+0.5*4601)+$B241/8.314/$H241+LN(1)</f>
        <v>1.86489852717025</v>
      </c>
      <c r="AV241" s="20" t="n">
        <f aca="false">1/8.314/$H241*(0.4375*68629+0.5*4601)+$S241/8.314/$H241+LN(1)</f>
        <v>-5.72963160637463</v>
      </c>
      <c r="AW241" s="20" t="n">
        <f aca="false">1/8.314/$H241*(0.4375*68629+0.5*4601)+$X241/8.314/$H241+LN(1)</f>
        <v>0.976151322548949</v>
      </c>
    </row>
    <row r="242" s="20" customFormat="true" ht="13.8" hidden="false" customHeight="false" outlineLevel="0" collapsed="false">
      <c r="B242" s="20" t="n">
        <f aca="false">$A$2 + $A$3*H242 +$A$4*H242*LN(H242) + $A$5*H242^2 + $A$6*H242^-1 + $A$7*H242^0.5</f>
        <v>1926.61676209484</v>
      </c>
      <c r="C242" s="20" t="n">
        <v>4300</v>
      </c>
      <c r="D242" s="20" t="n">
        <f aca="false">D241+22/(608-232)</f>
        <v>-9.41489361702129</v>
      </c>
      <c r="F242" s="20" t="n">
        <f aca="false">$D$2+$D$3/H242-(($D$4/(8.314*LN(10)))*(1-($D$5/H242)-LN(H242/$D$5)))</f>
        <v>1.75787129296751</v>
      </c>
      <c r="G242" s="20" t="n">
        <f aca="false">8.314*LN(10)*F242*H242</f>
        <v>74034.7243292233</v>
      </c>
      <c r="H242" s="21" t="n">
        <v>2200</v>
      </c>
      <c r="J242" s="20" t="n">
        <f aca="false">-G242</f>
        <v>-74034.7243292233</v>
      </c>
      <c r="K242" s="20" t="n">
        <v>83</v>
      </c>
      <c r="O242" s="20" t="n">
        <f aca="false">-115997 + 27.036*H242 + 3.124*H242*LN(H242)</f>
        <v>-3623.26977230001</v>
      </c>
      <c r="P242" s="20" t="n">
        <f aca="false">(-0.0562*(H242^2)) + (128.59*H242)-38275</f>
        <v>-27385</v>
      </c>
      <c r="Q242" s="20" t="n">
        <f aca="false">-998615+342.43*H242</f>
        <v>-245269</v>
      </c>
      <c r="R242" s="20" t="n">
        <f aca="false">Q242+P242</f>
        <v>-272654</v>
      </c>
      <c r="S242" s="20" t="n">
        <f aca="false">R242/2</f>
        <v>-136327</v>
      </c>
      <c r="U242" s="20" t="n">
        <f aca="false">-226244+42.46*H242</f>
        <v>-132832</v>
      </c>
      <c r="V242" s="20" t="n">
        <f aca="false">(-0.0562*(H242^2))+(374.59*H242)-846564</f>
        <v>-294474</v>
      </c>
      <c r="W242" s="20" t="n">
        <f aca="false">V242/2</f>
        <v>-147237</v>
      </c>
      <c r="X242" s="20" t="n">
        <f aca="false">W242-U242</f>
        <v>-14405</v>
      </c>
      <c r="Y242" s="20" t="n">
        <v>821240.523167913</v>
      </c>
      <c r="Z242" s="20" t="n">
        <f aca="false">-8E-020*H242^6+2E-015*H242^5-0.00000000001*H242^4+0.00000006*H242^3-0.0001*H242^2+0.1593*H242^1+165.05*H242</f>
        <v>363475.08624768</v>
      </c>
      <c r="AA242" s="8" t="n">
        <f aca="false">(4*H242*(-18+25/2000*H242)*(1-LN(H242/1895))-H242*-9.16-0.25*Z242)</f>
        <v>406.888013101998</v>
      </c>
      <c r="AB242" s="20" t="n">
        <f aca="false">(8*H242*(-1+8/2000*H242)*(1-LN(H242/1895))-H242*-9.16-0.25*Z242)</f>
        <v>46075.764161274</v>
      </c>
      <c r="AC242" s="20" t="n">
        <f aca="false">(8*$H242*(31.15-15.53/2000*$H242)*(1-LN($H242/1895))-$H242*-9.16-0.25*$Z242)</f>
        <v>139914.074594256</v>
      </c>
      <c r="AE242" s="20" t="n">
        <f aca="false">AP242-$AN242</f>
        <v>8.68602858473118</v>
      </c>
      <c r="AF242" s="20" t="n">
        <f aca="false">AQ242-$AN242</f>
        <v>11.4173573756081</v>
      </c>
      <c r="AG242" s="20" t="n">
        <f aca="false">AR242-$AN242</f>
        <v>16.5477130972267</v>
      </c>
      <c r="AI242" s="20" t="n">
        <f aca="false">AT242-$AN242</f>
        <v>4.85064140416361</v>
      </c>
      <c r="AJ242" s="20" t="n">
        <f aca="false">AU242-$AN242</f>
        <v>9.00362219731198</v>
      </c>
      <c r="AK242" s="20" t="n">
        <f aca="false">AV242-$AN242</f>
        <v>1.44497977805777</v>
      </c>
      <c r="AL242" s="20" t="n">
        <f aca="false">AW242-$AN242</f>
        <v>8.11073523981997</v>
      </c>
      <c r="AN242" s="20" t="n">
        <v>-7.13097013933229</v>
      </c>
      <c r="AP242" s="20" t="n">
        <f aca="false">1/8.314/$H242*(0.375*68629+0.5*4601)+$AA242/8.314/$H242+LN(1)</f>
        <v>1.55505844539889</v>
      </c>
      <c r="AQ242" s="20" t="n">
        <f aca="false">1/8.314/$H242*(0.4375*68629+0.5*4601)+$AB242/8.314/$H242+LN(1)</f>
        <v>4.28638723627583</v>
      </c>
      <c r="AR242" s="20" t="n">
        <f aca="false">1/8.314/$H242*(0.4375*68629+0.5*4601)+$AC242/8.314/$H242+LN(1)</f>
        <v>9.41674295789444</v>
      </c>
      <c r="AT242" s="20" t="n">
        <f aca="false">1/8.314/$H242*(0.4375*68629+0.5*4601)+$J242/8.314/$H242+LN(1)</f>
        <v>-2.28032873516868</v>
      </c>
      <c r="AU242" s="20" t="n">
        <f aca="false">1/8.314/$H242*(0.4375*68629+0.5*4601)+$B242/8.314/$H242+LN(1)</f>
        <v>1.87265205797969</v>
      </c>
      <c r="AV242" s="20" t="n">
        <f aca="false">1/8.314/$H242*(0.4375*68629+0.5*4601)+$S242/8.314/$H242+LN(1)</f>
        <v>-5.68599036127452</v>
      </c>
      <c r="AW242" s="20" t="n">
        <f aca="false">1/8.314/$H242*(0.4375*68629+0.5*4601)+$X242/8.314/$H242+LN(1)</f>
        <v>0.979765100487677</v>
      </c>
    </row>
    <row r="243" s="20" customFormat="true" ht="13.8" hidden="false" customHeight="false" outlineLevel="0" collapsed="false">
      <c r="B243" s="20" t="n">
        <f aca="false">$A$2 + $A$3*H243 +$A$4*H243*LN(H243) + $A$5*H243^2 + $A$6*H243^-1 + $A$7*H243^0.5</f>
        <v>2145.4360099379</v>
      </c>
      <c r="C243" s="20" t="n">
        <v>4300</v>
      </c>
      <c r="D243" s="20" t="n">
        <f aca="false">D242+22/(608-232)</f>
        <v>-9.35638297872341</v>
      </c>
      <c r="F243" s="20" t="n">
        <f aca="false">$D$2+$D$3/H243-(($D$4/(8.314*LN(10)))*(1-($D$5/H243)-LN(H243/$D$5)))</f>
        <v>1.75453312139646</v>
      </c>
      <c r="G243" s="20" t="n">
        <f aca="false">8.314*LN(10)*F243*H243</f>
        <v>74062.0746958055</v>
      </c>
      <c r="H243" s="21" t="n">
        <v>2205</v>
      </c>
      <c r="J243" s="20" t="n">
        <f aca="false">-G243</f>
        <v>-74062.0746958055</v>
      </c>
      <c r="K243" s="20" t="n">
        <v>87</v>
      </c>
      <c r="O243" s="20" t="n">
        <f aca="false">-115997 + 27.036*H243 + 3.124*H243*LN(H243)</f>
        <v>-3352.23719430513</v>
      </c>
      <c r="P243" s="20" t="n">
        <f aca="false">(-0.0562*(H243^2)) + (128.59*H243)-38275</f>
        <v>-27979.855</v>
      </c>
      <c r="Q243" s="20" t="n">
        <f aca="false">-998615+342.43*H243</f>
        <v>-243556.85</v>
      </c>
      <c r="R243" s="20" t="n">
        <f aca="false">Q243+P243</f>
        <v>-271536.705</v>
      </c>
      <c r="S243" s="20" t="n">
        <f aca="false">R243/2</f>
        <v>-135768.3525</v>
      </c>
      <c r="U243" s="20" t="n">
        <f aca="false">-226244+42.46*H243</f>
        <v>-132619.7</v>
      </c>
      <c r="V243" s="20" t="n">
        <f aca="false">(-0.0562*(H243^2))+(374.59*H243)-846564</f>
        <v>-293838.855</v>
      </c>
      <c r="W243" s="20" t="n">
        <f aca="false">V243/2</f>
        <v>-146919.4275</v>
      </c>
      <c r="X243" s="20" t="n">
        <f aca="false">W243-U243</f>
        <v>-14299.7275</v>
      </c>
      <c r="Y243" s="20" t="n">
        <v>823498.701554967</v>
      </c>
      <c r="Z243" s="20" t="n">
        <f aca="false">-8E-020*H243^6+2E-015*H243^5-0.00000000001*H243^4+0.00000006*H243^3-0.0001*H243^2+0.1593*H243^1+165.05*H243</f>
        <v>364302.211508218</v>
      </c>
      <c r="AA243" s="8" t="n">
        <f aca="false">(4*H243*(-18+25/2000*H243)*(1-LN(H243/1895))-H243*-9.16-0.25*Z243)</f>
        <v>685.066478572378</v>
      </c>
      <c r="AB243" s="20" t="n">
        <f aca="false">(8*H243*(-1+8/2000*H243)*(1-LN(H243/1895))-H243*-9.16-0.25*Z243)</f>
        <v>46167.2138912596</v>
      </c>
      <c r="AC243" s="20" t="n">
        <f aca="false">(8*$H243*(31.15-15.53/2000*$H243)*(1-LN($H243/1895))-$H243*-9.16-0.25*$Z243)</f>
        <v>139087.372020017</v>
      </c>
      <c r="AE243" s="20" t="n">
        <f aca="false">AP243-$AN243</f>
        <v>8.63540800708915</v>
      </c>
      <c r="AF243" s="20" t="n">
        <f aca="false">AQ243-$AN243</f>
        <v>11.3503575696764</v>
      </c>
      <c r="AG243" s="20" t="n">
        <f aca="false">AR243-$AN243</f>
        <v>16.4189961651639</v>
      </c>
      <c r="AI243" s="20" t="n">
        <f aca="false">AT243-$AN243</f>
        <v>4.79205176485872</v>
      </c>
      <c r="AJ243" s="20" t="n">
        <f aca="false">AU243-$AN243</f>
        <v>8.94904350710172</v>
      </c>
      <c r="AK243" s="20" t="n">
        <f aca="false">AV243-$AN243</f>
        <v>1.42607792709554</v>
      </c>
      <c r="AL243" s="20" t="n">
        <f aca="false">AW243-$AN243</f>
        <v>8.05198745215968</v>
      </c>
      <c r="AN243" s="20" t="n">
        <v>-7.06870160313961</v>
      </c>
      <c r="AP243" s="20" t="n">
        <f aca="false">1/8.314/$H243*(0.375*68629+0.5*4601)+$AA243/8.314/$H243+LN(1)</f>
        <v>1.56670640394954</v>
      </c>
      <c r="AQ243" s="20" t="n">
        <f aca="false">1/8.314/$H243*(0.4375*68629+0.5*4601)+$AB243/8.314/$H243+LN(1)</f>
        <v>4.28165596653677</v>
      </c>
      <c r="AR243" s="20" t="n">
        <f aca="false">1/8.314/$H243*(0.4375*68629+0.5*4601)+$AC243/8.314/$H243+LN(1)</f>
        <v>9.35029456202425</v>
      </c>
      <c r="AT243" s="20" t="n">
        <f aca="false">1/8.314/$H243*(0.4375*68629+0.5*4601)+$J243/8.314/$H243+LN(1)</f>
        <v>-2.27664983828089</v>
      </c>
      <c r="AU243" s="20" t="n">
        <f aca="false">1/8.314/$H243*(0.4375*68629+0.5*4601)+$B243/8.314/$H243+LN(1)</f>
        <v>1.88034190396211</v>
      </c>
      <c r="AV243" s="20" t="n">
        <f aca="false">1/8.314/$H243*(0.4375*68629+0.5*4601)+$S243/8.314/$H243+LN(1)</f>
        <v>-5.64262367604407</v>
      </c>
      <c r="AW243" s="20" t="n">
        <f aca="false">1/8.314/$H243*(0.4375*68629+0.5*4601)+$X243/8.314/$H243+LN(1)</f>
        <v>0.983285849020068</v>
      </c>
    </row>
    <row r="244" s="20" customFormat="true" ht="13.8" hidden="false" customHeight="false" outlineLevel="0" collapsed="false">
      <c r="B244" s="20" t="n">
        <f aca="false">$A$2 + $A$3*H244 +$A$4*H244*LN(H244) + $A$5*H244^2 + $A$6*H244^-1 + $A$7*H244^0.5</f>
        <v>2363.73393113678</v>
      </c>
      <c r="C244" s="20" t="n">
        <v>4300</v>
      </c>
      <c r="D244" s="20" t="n">
        <f aca="false">D243+22/(608-232)</f>
        <v>-9.29787234042554</v>
      </c>
      <c r="F244" s="20" t="n">
        <f aca="false">$D$2+$D$3/H244-(($D$4/(8.314*LN(10)))*(1-($D$5/H244)-LN(H244/$D$5)))</f>
        <v>1.75121896524348</v>
      </c>
      <c r="G244" s="20" t="n">
        <f aca="false">8.314*LN(10)*F244*H244</f>
        <v>74089.8020468377</v>
      </c>
      <c r="H244" s="21" t="n">
        <v>2210</v>
      </c>
      <c r="J244" s="20" t="n">
        <f aca="false">-G244</f>
        <v>-74089.8020468377</v>
      </c>
      <c r="K244" s="20" t="n">
        <v>91</v>
      </c>
      <c r="O244" s="20" t="n">
        <f aca="false">-115997 + 27.036*H244 + 3.124*H244*LN(H244)</f>
        <v>-3081.16919677876</v>
      </c>
      <c r="P244" s="20" t="n">
        <f aca="false">(-0.0562*(H244^2)) + (128.59*H244)-38275</f>
        <v>-28577.52</v>
      </c>
      <c r="Q244" s="20" t="n">
        <f aca="false">-998615+342.43*H244</f>
        <v>-241844.7</v>
      </c>
      <c r="R244" s="20" t="n">
        <f aca="false">Q244+P244</f>
        <v>-270422.22</v>
      </c>
      <c r="S244" s="20" t="n">
        <f aca="false">R244/2</f>
        <v>-135211.11</v>
      </c>
      <c r="U244" s="20" t="n">
        <f aca="false">-226244+42.46*H244</f>
        <v>-132407.4</v>
      </c>
      <c r="V244" s="20" t="n">
        <f aca="false">(-0.0562*(H244^2))+(374.59*H244)-846564</f>
        <v>-293206.52</v>
      </c>
      <c r="W244" s="20" t="n">
        <f aca="false">V244/2</f>
        <v>-146603.26</v>
      </c>
      <c r="X244" s="20" t="n">
        <f aca="false">W244-U244</f>
        <v>-14195.86</v>
      </c>
      <c r="Y244" s="20" t="n">
        <v>825756.879942021</v>
      </c>
      <c r="Z244" s="20" t="n">
        <f aca="false">-8E-020*H244^6+2E-015*H244^5-0.00000000001*H244^4+0.00000006*H244^3-0.0001*H244^2+0.1593*H244^1+165.05*H244</f>
        <v>365129.346330097</v>
      </c>
      <c r="AA244" s="8" t="n">
        <f aca="false">(4*H244*(-18+25/2000*H244)*(1-LN(H244/1895))-H244*-9.16-0.25*Z244)</f>
        <v>962.430110333036</v>
      </c>
      <c r="AB244" s="20" t="n">
        <f aca="false">(8*H244*(-1+8/2000*H244)*(1-LN(H244/1895))-H244*-9.16-0.25*Z244)</f>
        <v>46257.7095207487</v>
      </c>
      <c r="AC244" s="20" t="n">
        <f aca="false">(8*$H244*(31.15-15.53/2000*$H244)*(1-LN($H244/1895))-$H244*-9.16-0.25*$Z244)</f>
        <v>138259.865240795</v>
      </c>
      <c r="AE244" s="20" t="n">
        <f aca="false">AP244-$AN244</f>
        <v>8.58469037650238</v>
      </c>
      <c r="AF244" s="20" t="n">
        <f aca="false">AQ244-$AN244</f>
        <v>11.2833272453729</v>
      </c>
      <c r="AG244" s="20" t="n">
        <f aca="false">AR244-$AN244</f>
        <v>16.2905361357931</v>
      </c>
      <c r="AI244" s="20" t="n">
        <f aca="false">AT244-$AN244</f>
        <v>4.73342496161745</v>
      </c>
      <c r="AJ244" s="20" t="n">
        <f aca="false">AU244-$AN244</f>
        <v>8.89440164805349</v>
      </c>
      <c r="AK244" s="20" t="n">
        <f aca="false">AV244-$AN244</f>
        <v>1.4069033797922</v>
      </c>
      <c r="AL244" s="20" t="n">
        <f aca="false">AW244-$AN244</f>
        <v>7.99314726651437</v>
      </c>
      <c r="AN244" s="20" t="n">
        <v>-7.00643306694694</v>
      </c>
      <c r="AP244" s="20" t="n">
        <f aca="false">1/8.314/$H244*(0.375*68629+0.5*4601)+$AA244/8.314/$H244+LN(1)</f>
        <v>1.57825730955544</v>
      </c>
      <c r="AQ244" s="20" t="n">
        <f aca="false">1/8.314/$H244*(0.4375*68629+0.5*4601)+$AB244/8.314/$H244+LN(1)</f>
        <v>4.276894178426</v>
      </c>
      <c r="AR244" s="20" t="n">
        <f aca="false">1/8.314/$H244*(0.4375*68629+0.5*4601)+$AC244/8.314/$H244+LN(1)</f>
        <v>9.28410306884614</v>
      </c>
      <c r="AT244" s="20" t="n">
        <f aca="false">1/8.314/$H244*(0.4375*68629+0.5*4601)+$J244/8.314/$H244+LN(1)</f>
        <v>-2.27300810532949</v>
      </c>
      <c r="AU244" s="20" t="n">
        <f aca="false">1/8.314/$H244*(0.4375*68629+0.5*4601)+$B244/8.314/$H244+LN(1)</f>
        <v>1.88796858110654</v>
      </c>
      <c r="AV244" s="20" t="n">
        <f aca="false">1/8.314/$H244*(0.4375*68629+0.5*4601)+$S244/8.314/$H244+LN(1)</f>
        <v>-5.59952968715474</v>
      </c>
      <c r="AW244" s="20" t="n">
        <f aca="false">1/8.314/$H244*(0.4375*68629+0.5*4601)+$X244/8.314/$H244+LN(1)</f>
        <v>0.98671419956743</v>
      </c>
    </row>
    <row r="245" s="20" customFormat="true" ht="13.8" hidden="false" customHeight="false" outlineLevel="0" collapsed="false">
      <c r="B245" s="20" t="n">
        <f aca="false">$A$2 + $A$3*H245 +$A$4*H245*LN(H245) + $A$5*H245^2 + $A$6*H245^-1 + $A$7*H245^0.5</f>
        <v>2581.51205618604</v>
      </c>
      <c r="C245" s="20" t="n">
        <v>4300</v>
      </c>
      <c r="D245" s="20" t="n">
        <f aca="false">D244+22/(608-232)</f>
        <v>-9.23936170212767</v>
      </c>
      <c r="F245" s="20" t="n">
        <f aca="false">$D$2+$D$3/H245-(($D$4/(8.314*LN(10)))*(1-($D$5/H245)-LN(H245/$D$5)))</f>
        <v>1.74792864176178</v>
      </c>
      <c r="G245" s="20" t="n">
        <f aca="false">8.314*LN(10)*F245*H245</f>
        <v>74117.9055294126</v>
      </c>
      <c r="H245" s="21" t="n">
        <v>2215</v>
      </c>
      <c r="J245" s="20" t="n">
        <f aca="false">-G245</f>
        <v>-74117.9055294126</v>
      </c>
      <c r="K245" s="20" t="n">
        <v>95</v>
      </c>
      <c r="O245" s="20" t="n">
        <f aca="false">-115997 + 27.036*H245 + 3.124*H245*LN(H245)</f>
        <v>-2810.06585985573</v>
      </c>
      <c r="P245" s="20" t="n">
        <f aca="false">(-0.0562*(H245^2)) + (128.59*H245)-38275</f>
        <v>-29177.9949999999</v>
      </c>
      <c r="Q245" s="20" t="n">
        <f aca="false">-998615+342.43*H245</f>
        <v>-240132.55</v>
      </c>
      <c r="R245" s="20" t="n">
        <f aca="false">Q245+P245</f>
        <v>-269310.545</v>
      </c>
      <c r="S245" s="20" t="n">
        <f aca="false">R245/2</f>
        <v>-134655.2725</v>
      </c>
      <c r="U245" s="20" t="n">
        <f aca="false">-226244+42.46*H245</f>
        <v>-132195.1</v>
      </c>
      <c r="V245" s="20" t="n">
        <f aca="false">(-0.0562*(H245^2))+(374.59*H245)-846564</f>
        <v>-292576.995</v>
      </c>
      <c r="W245" s="20" t="n">
        <f aca="false">V245/2</f>
        <v>-146288.4975</v>
      </c>
      <c r="X245" s="20" t="n">
        <f aca="false">W245-U245</f>
        <v>-14093.3975</v>
      </c>
      <c r="Y245" s="20" t="n">
        <v>828015.058329076</v>
      </c>
      <c r="Z245" s="20" t="n">
        <f aca="false">-8E-020*H245^6+2E-015*H245^5-0.00000000001*H245^4+0.00000006*H245^3-0.0001*H245^2+0.1593*H245^1+165.05*H245</f>
        <v>365956.490752279</v>
      </c>
      <c r="AA245" s="8" t="n">
        <f aca="false">(4*H245*(-18+25/2000*H245)*(1-LN(H245/1895))-H245*-9.16-0.25*Z245)</f>
        <v>1238.97138922471</v>
      </c>
      <c r="AB245" s="20" t="n">
        <f aca="false">(8*H245*(-1+8/2000*H245)*(1-LN(H245/1895))-H245*-9.16-0.25*Z245)</f>
        <v>46347.2472107761</v>
      </c>
      <c r="AC245" s="20" t="n">
        <f aca="false">(8*$H245*(31.15-15.53/2000*$H245)*(1-LN($H245/1895))-$H245*-9.16-0.25*$Z245)</f>
        <v>137431.567674283</v>
      </c>
      <c r="AE245" s="20" t="n">
        <f aca="false">AP245-$AN245</f>
        <v>8.53357558297024</v>
      </c>
      <c r="AF245" s="20" t="n">
        <f aca="false">AQ245-$AN245</f>
        <v>11.2159660419666</v>
      </c>
      <c r="AG245" s="20" t="n">
        <f aca="false">AR245-$AN245</f>
        <v>16.162031639037</v>
      </c>
      <c r="AI245" s="20" t="n">
        <f aca="false">AT245-$AN245</f>
        <v>4.67446093349069</v>
      </c>
      <c r="AJ245" s="20" t="n">
        <f aca="false">AU245-$AN245</f>
        <v>8.83939677211794</v>
      </c>
      <c r="AK245" s="20" t="n">
        <f aca="false">AV245-$AN245</f>
        <v>1.38715762391157</v>
      </c>
      <c r="AL245" s="20" t="n">
        <f aca="false">AW245-$AN245</f>
        <v>7.93391494966578</v>
      </c>
      <c r="AN245" s="20" t="n">
        <v>-6.94386417181602</v>
      </c>
      <c r="AP245" s="20" t="n">
        <f aca="false">1/8.314/$H245*(0.375*68629+0.5*4601)+$AA245/8.314/$H245+LN(1)</f>
        <v>1.58971141115422</v>
      </c>
      <c r="AQ245" s="20" t="n">
        <f aca="false">1/8.314/$H245*(0.4375*68629+0.5*4601)+$AB245/8.314/$H245+LN(1)</f>
        <v>4.27210187015055</v>
      </c>
      <c r="AR245" s="20" t="n">
        <f aca="false">1/8.314/$H245*(0.4375*68629+0.5*4601)+$AC245/8.314/$H245+LN(1)</f>
        <v>9.21816746722102</v>
      </c>
      <c r="AT245" s="20" t="n">
        <f aca="false">1/8.314/$H245*(0.4375*68629+0.5*4601)+$J245/8.314/$H245+LN(1)</f>
        <v>-2.26940323832533</v>
      </c>
      <c r="AU245" s="20" t="n">
        <f aca="false">1/8.314/$H245*(0.4375*68629+0.5*4601)+$B245/8.314/$H245+LN(1)</f>
        <v>1.89553260030192</v>
      </c>
      <c r="AV245" s="20" t="n">
        <f aca="false">1/8.314/$H245*(0.4375*68629+0.5*4601)+$S245/8.314/$H245+LN(1)</f>
        <v>-5.55670654790445</v>
      </c>
      <c r="AW245" s="20" t="n">
        <f aca="false">1/8.314/$H245*(0.4375*68629+0.5*4601)+$X245/8.314/$H245+LN(1)</f>
        <v>0.990050777849757</v>
      </c>
    </row>
    <row r="246" s="20" customFormat="true" ht="13.8" hidden="false" customHeight="false" outlineLevel="0" collapsed="false">
      <c r="B246" s="20" t="n">
        <f aca="false">$A$2 + $A$3*H246 +$A$4*H246*LN(H246) + $A$5*H246^2 + $A$6*H246^-1 + $A$7*H246^0.5</f>
        <v>2798.77190751606</v>
      </c>
      <c r="C246" s="20" t="n">
        <v>4300</v>
      </c>
      <c r="D246" s="20" t="n">
        <f aca="false">D245+22/(608-232)</f>
        <v>-9.1808510638298</v>
      </c>
      <c r="F246" s="20" t="n">
        <f aca="false">$D$2+$D$3/H246-(($D$4/(8.314*LN(10)))*(1-($D$5/H246)-LN(H246/$D$5)))</f>
        <v>1.74466196994149</v>
      </c>
      <c r="G246" s="20" t="n">
        <f aca="false">8.314*LN(10)*F246*H246</f>
        <v>74146.3842944732</v>
      </c>
      <c r="H246" s="21" t="n">
        <v>2220</v>
      </c>
      <c r="J246" s="20" t="n">
        <f aca="false">-G246</f>
        <v>-74146.3842944732</v>
      </c>
      <c r="K246" s="20" t="n">
        <v>100</v>
      </c>
      <c r="O246" s="20" t="n">
        <f aca="false">-115997 + 27.036*H246 + 3.124*H246*LN(H246)</f>
        <v>-2538.92726330906</v>
      </c>
      <c r="P246" s="20" t="n">
        <f aca="false">(-0.0562*(H246^2)) + (128.59*H246)-38275</f>
        <v>-29781.28</v>
      </c>
      <c r="Q246" s="20" t="n">
        <f aca="false">-998615+342.43*H246</f>
        <v>-238420.4</v>
      </c>
      <c r="R246" s="20" t="n">
        <f aca="false">Q246+P246</f>
        <v>-268201.68</v>
      </c>
      <c r="S246" s="20" t="n">
        <f aca="false">R246/2</f>
        <v>-134100.84</v>
      </c>
      <c r="U246" s="20" t="n">
        <f aca="false">-226244+42.46*H246</f>
        <v>-131982.8</v>
      </c>
      <c r="V246" s="20" t="n">
        <f aca="false">(-0.0562*(H246^2))+(374.59*H246)-846564</f>
        <v>-291950.28</v>
      </c>
      <c r="W246" s="20" t="n">
        <f aca="false">V246/2</f>
        <v>-145975.14</v>
      </c>
      <c r="X246" s="20" t="n">
        <f aca="false">W246-U246</f>
        <v>-13992.34</v>
      </c>
      <c r="Y246" s="20" t="n">
        <v>830273.23671613</v>
      </c>
      <c r="Z246" s="20" t="n">
        <f aca="false">-8E-020*H246^6+2E-015*H246^5-0.00000000001*H246^4+0.00000006*H246^3-0.0001*H246^2+0.1593*H246^1+165.05*H246</f>
        <v>366783.644813819</v>
      </c>
      <c r="AA246" s="8" t="n">
        <f aca="false">(4*H246*(-18+25/2000*H246)*(1-LN(H246/1895))-H246*-9.16-0.25*Z246)</f>
        <v>1514.6828171997</v>
      </c>
      <c r="AB246" s="20" t="n">
        <f aca="false">(8*H246*(-1+8/2000*H246)*(1-LN(H246/1895))-H246*-9.16-0.25*Z246)</f>
        <v>46435.8231314697</v>
      </c>
      <c r="AC246" s="20" t="n">
        <f aca="false">(8*$H246*(31.15-15.53/2000*$H246)*(1-LN($H246/1895))-$H246*-9.16-0.25*$Z246)</f>
        <v>136602.492693394</v>
      </c>
      <c r="AE246" s="20" t="n">
        <f aca="false">AP246-$AN246</f>
        <v>8.48234243837604</v>
      </c>
      <c r="AF246" s="20" t="n">
        <f aca="false">AQ246-$AN246</f>
        <v>11.1485525222176</v>
      </c>
      <c r="AG246" s="20" t="n">
        <f aca="false">AR246-$AN246</f>
        <v>16.0337602344843</v>
      </c>
      <c r="AI246" s="20" t="n">
        <f aca="false">AT246-$AN246</f>
        <v>4.61543853961887</v>
      </c>
      <c r="AJ246" s="20" t="n">
        <f aca="false">AU246-$AN246</f>
        <v>8.78430794918903</v>
      </c>
      <c r="AK246" s="20" t="n">
        <f aca="false">AV246-$AN246</f>
        <v>1.36712105356328</v>
      </c>
      <c r="AL246" s="20" t="n">
        <f aca="false">AW246-$AN246</f>
        <v>7.87456968574129</v>
      </c>
      <c r="AN246" s="20" t="n">
        <v>-6.88127348179137</v>
      </c>
      <c r="AP246" s="20" t="n">
        <f aca="false">1/8.314/$H246*(0.375*68629+0.5*4601)+$AA246/8.314/$H246+LN(1)</f>
        <v>1.60106895658467</v>
      </c>
      <c r="AQ246" s="20" t="n">
        <f aca="false">1/8.314/$H246*(0.4375*68629+0.5*4601)+$AB246/8.314/$H246+LN(1)</f>
        <v>4.26727904042621</v>
      </c>
      <c r="AR246" s="20" t="n">
        <f aca="false">1/8.314/$H246*(0.4375*68629+0.5*4601)+$AC246/8.314/$H246+LN(1)</f>
        <v>9.15248675269296</v>
      </c>
      <c r="AT246" s="20" t="n">
        <f aca="false">1/8.314/$H246*(0.4375*68629+0.5*4601)+$J246/8.314/$H246+LN(1)</f>
        <v>-2.2658349421725</v>
      </c>
      <c r="AU246" s="20" t="n">
        <f aca="false">1/8.314/$H246*(0.4375*68629+0.5*4601)+$B246/8.314/$H246+LN(1)</f>
        <v>1.90303446739766</v>
      </c>
      <c r="AV246" s="20" t="n">
        <f aca="false">1/8.314/$H246*(0.4375*68629+0.5*4601)+$S246/8.314/$H246+LN(1)</f>
        <v>-5.51415242822809</v>
      </c>
      <c r="AW246" s="20" t="n">
        <f aca="false">1/8.314/$H246*(0.4375*68629+0.5*4601)+$X246/8.314/$H246+LN(1)</f>
        <v>0.993296203949919</v>
      </c>
    </row>
    <row r="247" s="20" customFormat="true" ht="13.8" hidden="false" customHeight="false" outlineLevel="0" collapsed="false">
      <c r="B247" s="20" t="n">
        <f aca="false">$A$2 + $A$3*H247 +$A$4*H247*LN(H247) + $A$5*H247^2 + $A$6*H247^-1 + $A$7*H247^0.5</f>
        <v>3015.51499954943</v>
      </c>
      <c r="C247" s="20" t="n">
        <v>4300</v>
      </c>
      <c r="D247" s="20" t="n">
        <f aca="false">D246+22/(608-232)</f>
        <v>-9.12234042553193</v>
      </c>
      <c r="F247" s="20" t="n">
        <f aca="false">$D$2+$D$3/H247-(($D$4/(8.314*LN(10)))*(1-($D$5/H247)-LN(H247/$D$5)))</f>
        <v>1.74141877048962</v>
      </c>
      <c r="G247" s="20" t="n">
        <f aca="false">8.314*LN(10)*F247*H247</f>
        <v>74175.2374967873</v>
      </c>
      <c r="H247" s="21" t="n">
        <v>2225</v>
      </c>
      <c r="J247" s="20" t="n">
        <f aca="false">-G247</f>
        <v>-74175.2374967873</v>
      </c>
      <c r="K247" s="20" t="n">
        <v>105</v>
      </c>
      <c r="O247" s="20" t="n">
        <f aca="false">-115997 + 27.036*H247 + 3.124*H247*LN(H247)</f>
        <v>-2267.75348655248</v>
      </c>
      <c r="P247" s="20" t="n">
        <f aca="false">(-0.0562*(H247^2)) + (128.59*H247)-38275</f>
        <v>-30387.375</v>
      </c>
      <c r="Q247" s="20" t="n">
        <f aca="false">-998615+342.43*H247</f>
        <v>-236708.25</v>
      </c>
      <c r="R247" s="20" t="n">
        <f aca="false">Q247+P247</f>
        <v>-267095.625</v>
      </c>
      <c r="S247" s="20" t="n">
        <f aca="false">R247/2</f>
        <v>-133547.8125</v>
      </c>
      <c r="U247" s="20" t="n">
        <f aca="false">-226244+42.46*H247</f>
        <v>-131770.5</v>
      </c>
      <c r="V247" s="20" t="n">
        <f aca="false">(-0.0562*(H247^2))+(374.59*H247)-846564</f>
        <v>-291326.375</v>
      </c>
      <c r="W247" s="20" t="n">
        <f aca="false">V247/2</f>
        <v>-145663.1875</v>
      </c>
      <c r="X247" s="20" t="n">
        <f aca="false">W247-U247</f>
        <v>-13892.6875</v>
      </c>
      <c r="Y247" s="20" t="n">
        <v>832531.415103184</v>
      </c>
      <c r="Z247" s="20" t="n">
        <f aca="false">-8E-020*H247^6+2E-015*H247^5-0.00000000001*H247^4+0.00000006*H247^3-0.0001*H247^2+0.1593*H247^1+165.05*H247</f>
        <v>367610.808553868</v>
      </c>
      <c r="AA247" s="8" t="n">
        <f aca="false">(4*H247*(-18+25/2000*H247)*(1-LN(H247/1895))-H247*-9.16-0.25*Z247)</f>
        <v>1789.55691720718</v>
      </c>
      <c r="AB247" s="20" t="n">
        <f aca="false">(8*H247*(-1+8/2000*H247)*(1-LN(H247/1895))-H247*-9.16-0.25*Z247)</f>
        <v>46523.4334620071</v>
      </c>
      <c r="AC247" s="20" t="n">
        <f aca="false">(8*$H247*(31.15-15.53/2000*$H247)*(1-LN($H247/1895))-$H247*-9.16-0.25*$Z247)</f>
        <v>135772.653626524</v>
      </c>
      <c r="AE247" s="20" t="n">
        <f aca="false">AP247-$AN247</f>
        <v>8.43101298435955</v>
      </c>
      <c r="AF247" s="20" t="n">
        <f aca="false">AQ247-$AN247</f>
        <v>11.0811084802363</v>
      </c>
      <c r="AG247" s="20" t="n">
        <f aca="false">AR247-$AN247</f>
        <v>15.9057427191952</v>
      </c>
      <c r="AI247" s="20" t="n">
        <f aca="false">AT247-$AN247</f>
        <v>4.55637986713238</v>
      </c>
      <c r="AJ247" s="20" t="n">
        <f aca="false">AU247-$AN247</f>
        <v>8.72915747503007</v>
      </c>
      <c r="AK247" s="20" t="n">
        <f aca="false">AV247-$AN247</f>
        <v>1.34681727725621</v>
      </c>
      <c r="AL247" s="20" t="n">
        <f aca="false">AW247-$AN247</f>
        <v>7.81513388414374</v>
      </c>
      <c r="AN247" s="20" t="n">
        <v>-6.81868279176673</v>
      </c>
      <c r="AP247" s="20" t="n">
        <f aca="false">1/8.314/$H247*(0.375*68629+0.5*4601)+$AA247/8.314/$H247+LN(1)</f>
        <v>1.61233019259282</v>
      </c>
      <c r="AQ247" s="20" t="n">
        <f aca="false">1/8.314/$H247*(0.4375*68629+0.5*4601)+$AB247/8.314/$H247+LN(1)</f>
        <v>4.26242568846954</v>
      </c>
      <c r="AR247" s="20" t="n">
        <f aca="false">1/8.314/$H247*(0.4375*68629+0.5*4601)+$AC247/8.314/$H247+LN(1)</f>
        <v>9.08705992742842</v>
      </c>
      <c r="AT247" s="20" t="n">
        <f aca="false">1/8.314/$H247*(0.4375*68629+0.5*4601)+$J247/8.314/$H247+LN(1)</f>
        <v>-2.26230292463435</v>
      </c>
      <c r="AU247" s="20" t="n">
        <f aca="false">1/8.314/$H247*(0.4375*68629+0.5*4601)+$B247/8.314/$H247+LN(1)</f>
        <v>1.91047468326334</v>
      </c>
      <c r="AV247" s="20" t="n">
        <f aca="false">1/8.314/$H247*(0.4375*68629+0.5*4601)+$S247/8.314/$H247+LN(1)</f>
        <v>-5.47186551451052</v>
      </c>
      <c r="AW247" s="20" t="n">
        <f aca="false">1/8.314/$H247*(0.4375*68629+0.5*4601)+$X247/8.314/$H247+LN(1)</f>
        <v>0.996451092377011</v>
      </c>
    </row>
    <row r="248" s="20" customFormat="true" ht="13.8" hidden="false" customHeight="false" outlineLevel="0" collapsed="false">
      <c r="B248" s="20" t="n">
        <f aca="false">$A$2 + $A$3*H248 +$A$4*H248*LN(H248) + $A$5*H248^2 + $A$6*H248^-1 + $A$7*H248^0.5</f>
        <v>3231.74283875636</v>
      </c>
      <c r="C248" s="20" t="n">
        <v>4300</v>
      </c>
      <c r="D248" s="20" t="n">
        <f aca="false">D247+22/(608-232)</f>
        <v>-9.06382978723406</v>
      </c>
      <c r="F248" s="20" t="n">
        <f aca="false">$D$2+$D$3/H248-(($D$4/(8.314*LN(10)))*(1-($D$5/H248)-LN(H248/$D$5)))</f>
        <v>1.73819886581018</v>
      </c>
      <c r="G248" s="20" t="n">
        <f aca="false">8.314*LN(10)*F248*H248</f>
        <v>74204.4642949215</v>
      </c>
      <c r="H248" s="21" t="n">
        <v>2230</v>
      </c>
      <c r="J248" s="20" t="n">
        <f aca="false">-G248</f>
        <v>-74204.4642949215</v>
      </c>
      <c r="K248" s="20" t="n">
        <v>109</v>
      </c>
      <c r="O248" s="20" t="n">
        <f aca="false">-115997 + 27.036*H248 + 3.124*H248*LN(H248)</f>
        <v>-1996.54460864276</v>
      </c>
      <c r="P248" s="20" t="n">
        <f aca="false">(-0.0562*(H248^2)) + (128.59*H248)-38275</f>
        <v>-30996.28</v>
      </c>
      <c r="Q248" s="20" t="n">
        <f aca="false">-998615+342.43*H248</f>
        <v>-234996.1</v>
      </c>
      <c r="R248" s="20" t="n">
        <f aca="false">Q248+P248</f>
        <v>-265992.38</v>
      </c>
      <c r="S248" s="20" t="n">
        <f aca="false">R248/2</f>
        <v>-132996.19</v>
      </c>
      <c r="U248" s="20" t="n">
        <f aca="false">-226244+42.46*H248</f>
        <v>-131558.2</v>
      </c>
      <c r="V248" s="20" t="n">
        <f aca="false">(-0.0562*(H248^2))+(374.59*H248)-846564</f>
        <v>-290705.28</v>
      </c>
      <c r="W248" s="20" t="n">
        <f aca="false">V248/2</f>
        <v>-145352.64</v>
      </c>
      <c r="X248" s="20" t="n">
        <f aca="false">W248-U248</f>
        <v>-13794.44</v>
      </c>
      <c r="Y248" s="20" t="n">
        <v>834789.593490238</v>
      </c>
      <c r="Z248" s="20" t="n">
        <f aca="false">-8E-020*H248^6+2E-015*H248^5-0.00000000001*H248^4+0.00000006*H248^3-0.0001*H248^2+0.1593*H248^1+165.05*H248</f>
        <v>368437.982011669</v>
      </c>
      <c r="AA248" s="8" t="n">
        <f aca="false">(4*H248*(-18+25/2000*H248)*(1-LN(H248/1895))-H248*-9.16-0.25*Z248)</f>
        <v>2063.58623308093</v>
      </c>
      <c r="AB248" s="20" t="n">
        <f aca="false">(8*H248*(-1+8/2000*H248)*(1-LN(H248/1895))-H248*-9.16-0.25*Z248)</f>
        <v>46610.0743905725</v>
      </c>
      <c r="AC248" s="20" t="n">
        <f aca="false">(8*$H248*(31.15-15.53/2000*$H248)*(1-LN($H248/1895))-$H248*-9.16-0.25*$Z248)</f>
        <v>134942.063757819</v>
      </c>
      <c r="AE248" s="20" t="n">
        <f aca="false">AP248-$AN248</f>
        <v>8.37958746658032</v>
      </c>
      <c r="AF248" s="20" t="n">
        <f aca="false">AQ248-$AN248</f>
        <v>11.013633915732</v>
      </c>
      <c r="AG248" s="20" t="n">
        <f aca="false">AR248-$AN248</f>
        <v>15.7779781018985</v>
      </c>
      <c r="AI248" s="20" t="n">
        <f aca="false">AT248-$AN248</f>
        <v>4.49728520544197</v>
      </c>
      <c r="AJ248" s="20" t="n">
        <f aca="false">AU248-$AN248</f>
        <v>8.67394584558959</v>
      </c>
      <c r="AK248" s="20" t="n">
        <f aca="false">AV248-$AN248</f>
        <v>1.32624809233983</v>
      </c>
      <c r="AL248" s="20" t="n">
        <f aca="false">AW248-$AN248</f>
        <v>7.75560815387092</v>
      </c>
      <c r="AN248" s="20" t="n">
        <v>-6.75609210174209</v>
      </c>
      <c r="AP248" s="20" t="n">
        <f aca="false">1/8.314/$H248*(0.375*68629+0.5*4601)+$AA248/8.314/$H248+LN(1)</f>
        <v>1.62349536483822</v>
      </c>
      <c r="AQ248" s="20" t="n">
        <f aca="false">1/8.314/$H248*(0.4375*68629+0.5*4601)+$AB248/8.314/$H248+LN(1)</f>
        <v>4.25754181398994</v>
      </c>
      <c r="AR248" s="20" t="n">
        <f aca="false">1/8.314/$H248*(0.4375*68629+0.5*4601)+$AC248/8.314/$H248+LN(1)</f>
        <v>9.02188600015637</v>
      </c>
      <c r="AT248" s="20" t="n">
        <f aca="false">1/8.314/$H248*(0.4375*68629+0.5*4601)+$J248/8.314/$H248+LN(1)</f>
        <v>-2.25880689630012</v>
      </c>
      <c r="AU248" s="20" t="n">
        <f aca="false">1/8.314/$H248*(0.4375*68629+0.5*4601)+$B248/8.314/$H248+LN(1)</f>
        <v>1.9178537438475</v>
      </c>
      <c r="AV248" s="20" t="n">
        <f aca="false">1/8.314/$H248*(0.4375*68629+0.5*4601)+$S248/8.314/$H248+LN(1)</f>
        <v>-5.42984400940226</v>
      </c>
      <c r="AW248" s="20" t="n">
        <f aca="false">1/8.314/$H248*(0.4375*68629+0.5*4601)+$X248/8.314/$H248+LN(1)</f>
        <v>0.999516052128831</v>
      </c>
    </row>
    <row r="249" s="20" customFormat="true" ht="13.8" hidden="false" customHeight="false" outlineLevel="0" collapsed="false">
      <c r="B249" s="20" t="n">
        <f aca="false">$A$2 + $A$3*H249 +$A$4*H249*LN(H249) + $A$5*H249^2 + $A$6*H249^-1 + $A$7*H249^0.5</f>
        <v>3447.45692371129</v>
      </c>
      <c r="C249" s="20" t="n">
        <v>4300</v>
      </c>
      <c r="D249" s="20" t="n">
        <f aca="false">D248+22/(608-232)</f>
        <v>-9.00531914893618</v>
      </c>
      <c r="F249" s="20" t="n">
        <f aca="false">$D$2+$D$3/H249-(($D$4/(8.314*LN(10)))*(1-($D$5/H249)-LN(H249/$D$5)))</f>
        <v>1.73500207998457</v>
      </c>
      <c r="G249" s="20" t="n">
        <f aca="false">8.314*LN(10)*F249*H249</f>
        <v>74234.0638512155</v>
      </c>
      <c r="H249" s="21" t="n">
        <v>2235</v>
      </c>
      <c r="J249" s="20" t="n">
        <f aca="false">-G249</f>
        <v>-74234.0638512155</v>
      </c>
      <c r="K249" s="20" t="n">
        <v>114</v>
      </c>
      <c r="O249" s="20" t="n">
        <f aca="false">-115997 + 27.036*H249 + 3.124*H249*LN(H249)</f>
        <v>-1725.30070828218</v>
      </c>
      <c r="P249" s="20" t="n">
        <f aca="false">(-0.0562*(H249^2)) + (128.59*H249)-38275</f>
        <v>-31607.995</v>
      </c>
      <c r="Q249" s="20" t="n">
        <f aca="false">-998615+342.43*H249</f>
        <v>-233283.95</v>
      </c>
      <c r="R249" s="20" t="n">
        <f aca="false">Q249+P249</f>
        <v>-264891.945</v>
      </c>
      <c r="S249" s="20" t="n">
        <f aca="false">R249/2</f>
        <v>-132445.9725</v>
      </c>
      <c r="U249" s="20" t="n">
        <f aca="false">-226244+42.46*H249</f>
        <v>-131345.9</v>
      </c>
      <c r="V249" s="20" t="n">
        <f aca="false">(-0.0562*(H249^2))+(374.59*H249)-846564</f>
        <v>-290086.995</v>
      </c>
      <c r="W249" s="20" t="n">
        <f aca="false">V249/2</f>
        <v>-145043.4975</v>
      </c>
      <c r="X249" s="20" t="n">
        <f aca="false">W249-U249</f>
        <v>-13697.5975000001</v>
      </c>
      <c r="Y249" s="20" t="n">
        <v>837047.771877293</v>
      </c>
      <c r="Z249" s="20" t="n">
        <f aca="false">-8E-020*H249^6+2E-015*H249^5-0.00000000001*H249^4+0.00000006*H249^3-0.0001*H249^2+0.1593*H249^1+165.05*H249</f>
        <v>369265.16522656</v>
      </c>
      <c r="AA249" s="8" t="n">
        <f aca="false">(4*H249*(-18+25/2000*H249)*(1-LN(H249/1895))-H249*-9.16-0.25*Z249)</f>
        <v>2336.76332942637</v>
      </c>
      <c r="AB249" s="20" t="n">
        <f aca="false">(8*H249*(-1+8/2000*H249)*(1-LN(H249/1895))-H249*-9.16-0.25*Z249)</f>
        <v>46695.7421143142</v>
      </c>
      <c r="AC249" s="20" t="n">
        <f aca="false">(8*$H249*(31.15-15.53/2000*$H249)*(1-LN($H249/1895))-$H249*-9.16-0.25*$Z249)</f>
        <v>134110.736327439</v>
      </c>
      <c r="AE249" s="20" t="n">
        <f aca="false">AP249-$AN249</f>
        <v>8.32806612961741</v>
      </c>
      <c r="AF249" s="20" t="n">
        <f aca="false">AQ249-$AN249</f>
        <v>10.9461288288992</v>
      </c>
      <c r="AG249" s="20" t="n">
        <f aca="false">AR249-$AN249</f>
        <v>15.6504653978264</v>
      </c>
      <c r="AI249" s="20" t="n">
        <f aca="false">AT249-$AN249</f>
        <v>4.43815484116556</v>
      </c>
      <c r="AJ249" s="20" t="n">
        <f aca="false">AU249-$AN249</f>
        <v>8.6186735519532</v>
      </c>
      <c r="AK249" s="20" t="n">
        <f aca="false">AV249-$AN249</f>
        <v>1.30541528007997</v>
      </c>
      <c r="AL249" s="20" t="n">
        <f aca="false">AW249-$AN249</f>
        <v>7.69599309847098</v>
      </c>
      <c r="AN249" s="20" t="n">
        <v>-6.69350141171745</v>
      </c>
      <c r="AP249" s="20" t="n">
        <f aca="false">1/8.314/$H249*(0.375*68629+0.5*4601)+$AA249/8.314/$H249+LN(1)</f>
        <v>1.63456471789996</v>
      </c>
      <c r="AQ249" s="20" t="n">
        <f aca="false">1/8.314/$H249*(0.4375*68629+0.5*4601)+$AB249/8.314/$H249+LN(1)</f>
        <v>4.25262741718178</v>
      </c>
      <c r="AR249" s="20" t="n">
        <f aca="false">1/8.314/$H249*(0.4375*68629+0.5*4601)+$AC249/8.314/$H249+LN(1)</f>
        <v>8.95696398610891</v>
      </c>
      <c r="AT249" s="20" t="n">
        <f aca="false">1/8.314/$H249*(0.4375*68629+0.5*4601)+$J249/8.314/$H249+LN(1)</f>
        <v>-2.25534657055189</v>
      </c>
      <c r="AU249" s="20" t="n">
        <f aca="false">1/8.314/$H249*(0.4375*68629+0.5*4601)+$B249/8.314/$H249+LN(1)</f>
        <v>1.92517214023575</v>
      </c>
      <c r="AV249" s="20" t="n">
        <f aca="false">1/8.314/$H249*(0.4375*68629+0.5*4601)+$S249/8.314/$H249+LN(1)</f>
        <v>-5.38808613163748</v>
      </c>
      <c r="AW249" s="20" t="n">
        <f aca="false">1/8.314/$H249*(0.4375*68629+0.5*4601)+$X249/8.314/$H249+LN(1)</f>
        <v>1.00249168675353</v>
      </c>
    </row>
    <row r="250" s="20" customFormat="true" ht="13.8" hidden="false" customHeight="false" outlineLevel="0" collapsed="false">
      <c r="B250" s="20" t="n">
        <f aca="false">$A$2 + $A$3*H250 +$A$4*H250*LN(H250) + $A$5*H250^2 + $A$6*H250^-1 + $A$7*H250^0.5</f>
        <v>3662.65874514711</v>
      </c>
      <c r="C250" s="20" t="n">
        <v>4300</v>
      </c>
      <c r="D250" s="20" t="n">
        <f aca="false">D249+22/(608-232)</f>
        <v>-8.94680851063831</v>
      </c>
      <c r="F250" s="20" t="n">
        <f aca="false">$D$2+$D$3/H250-(($D$4/(8.314*LN(10)))*(1-($D$5/H250)-LN(H250/$D$5)))</f>
        <v>1.73182823875231</v>
      </c>
      <c r="G250" s="20" t="n">
        <f aca="false">8.314*LN(10)*F250*H250</f>
        <v>74264.0353317571</v>
      </c>
      <c r="H250" s="21" t="n">
        <v>2240</v>
      </c>
      <c r="J250" s="20" t="n">
        <f aca="false">-G250</f>
        <v>-74264.0353317571</v>
      </c>
      <c r="K250" s="20" t="n">
        <v>118</v>
      </c>
      <c r="O250" s="20" t="n">
        <f aca="false">-115997 + 27.036*H250 + 3.124*H250*LN(H250)</f>
        <v>-1454.02186382086</v>
      </c>
      <c r="P250" s="20" t="n">
        <f aca="false">(-0.0562*(H250^2)) + (128.59*H250)-38275</f>
        <v>-32222.52</v>
      </c>
      <c r="Q250" s="20" t="n">
        <f aca="false">-998615+342.43*H250</f>
        <v>-231571.8</v>
      </c>
      <c r="R250" s="20" t="n">
        <f aca="false">Q250+P250</f>
        <v>-263794.32</v>
      </c>
      <c r="S250" s="20" t="n">
        <f aca="false">R250/2</f>
        <v>-131897.16</v>
      </c>
      <c r="U250" s="20" t="n">
        <f aca="false">-226244+42.46*H250</f>
        <v>-131133.6</v>
      </c>
      <c r="V250" s="20" t="n">
        <f aca="false">(-0.0562*(H250^2))+(374.59*H250)-846564</f>
        <v>-289471.52</v>
      </c>
      <c r="W250" s="20" t="n">
        <f aca="false">V250/2</f>
        <v>-144735.76</v>
      </c>
      <c r="X250" s="20" t="n">
        <f aca="false">W250-U250</f>
        <v>-13602.16</v>
      </c>
      <c r="Y250" s="20" t="n">
        <v>839305.950264347</v>
      </c>
      <c r="Z250" s="20" t="n">
        <f aca="false">-8E-020*H250^6+2E-015*H250^5-0.00000000001*H250^4+0.00000006*H250^3-0.0001*H250^2+0.1593*H250^1+165.05*H250</f>
        <v>370092.358237977</v>
      </c>
      <c r="AA250" s="8" t="n">
        <f aca="false">(4*H250*(-18+25/2000*H250)*(1-LN(H250/1895))-H250*-9.16-0.25*Z250)</f>
        <v>2609.08079150846</v>
      </c>
      <c r="AB250" s="20" t="n">
        <f aca="false">(8*H250*(-1+8/2000*H250)*(1-LN(H250/1895))-H250*-9.16-0.25*Z250)</f>
        <v>46780.4328393022</v>
      </c>
      <c r="AC250" s="20" t="n">
        <f aca="false">(8*$H250*(31.15-15.53/2000*$H250)*(1-LN($H250/1895))-$H250*-9.16-0.25*$Z250)</f>
        <v>133278.684531813</v>
      </c>
      <c r="AE250" s="20" t="n">
        <f aca="false">AP250-$AN250</f>
        <v>8.27644921697553</v>
      </c>
      <c r="AF250" s="20" t="n">
        <f aca="false">AQ250-$AN250</f>
        <v>10.8785932204096</v>
      </c>
      <c r="AG250" s="20" t="n">
        <f aca="false">AR250-$AN250</f>
        <v>15.5232036286555</v>
      </c>
      <c r="AI250" s="20" t="n">
        <f aca="false">AT250-$AN250</f>
        <v>4.37898905816071</v>
      </c>
      <c r="AJ250" s="20" t="n">
        <f aca="false">AU250-$AN250</f>
        <v>8.56334108040075</v>
      </c>
      <c r="AK250" s="20" t="n">
        <f aca="false">AV250-$AN250</f>
        <v>1.28432060583832</v>
      </c>
      <c r="AL250" s="20" t="n">
        <f aca="false">AW250-$AN250</f>
        <v>7.63628931610327</v>
      </c>
      <c r="AN250" s="20" t="n">
        <v>-6.63091072169281</v>
      </c>
      <c r="AP250" s="20" t="n">
        <f aca="false">1/8.314/$H250*(0.375*68629+0.5*4601)+$AA250/8.314/$H250+LN(1)</f>
        <v>1.64553849528272</v>
      </c>
      <c r="AQ250" s="20" t="n">
        <f aca="false">1/8.314/$H250*(0.4375*68629+0.5*4601)+$AB250/8.314/$H250+LN(1)</f>
        <v>4.24768249871678</v>
      </c>
      <c r="AR250" s="20" t="n">
        <f aca="false">1/8.314/$H250*(0.4375*68629+0.5*4601)+$AC250/8.314/$H250+LN(1)</f>
        <v>8.89229290696268</v>
      </c>
      <c r="AT250" s="20" t="n">
        <f aca="false">1/8.314/$H250*(0.4375*68629+0.5*4601)+$J250/8.314/$H250+LN(1)</f>
        <v>-2.2519216635321</v>
      </c>
      <c r="AU250" s="20" t="n">
        <f aca="false">1/8.314/$H250*(0.4375*68629+0.5*4601)+$B250/8.314/$H250+LN(1)</f>
        <v>1.93243035870794</v>
      </c>
      <c r="AV250" s="20" t="n">
        <f aca="false">1/8.314/$H250*(0.4375*68629+0.5*4601)+$S250/8.314/$H250+LN(1)</f>
        <v>-5.34659011585449</v>
      </c>
      <c r="AW250" s="20" t="n">
        <f aca="false">1/8.314/$H250*(0.4375*68629+0.5*4601)+$X250/8.314/$H250+LN(1)</f>
        <v>1.00537859441046</v>
      </c>
    </row>
    <row r="251" s="20" customFormat="true" ht="13.8" hidden="false" customHeight="false" outlineLevel="0" collapsed="false">
      <c r="B251" s="20" t="n">
        <f aca="false">$A$2 + $A$3*H251 +$A$4*H251*LN(H251) + $A$5*H251^2 + $A$6*H251^-1 + $A$7*H251^0.5</f>
        <v>3877.34978601022</v>
      </c>
      <c r="C251" s="20" t="n">
        <v>4300</v>
      </c>
      <c r="D251" s="20" t="n">
        <f aca="false">D250+22/(608-232)</f>
        <v>-8.88829787234044</v>
      </c>
      <c r="F251" s="20" t="n">
        <f aca="false">$D$2+$D$3/H251-(($D$4/(8.314*LN(10)))*(1-($D$5/H251)-LN(H251/$D$5)))</f>
        <v>1.72867716949196</v>
      </c>
      <c r="G251" s="20" t="n">
        <f aca="false">8.314*LN(10)*F251*H251</f>
        <v>74294.3779063569</v>
      </c>
      <c r="H251" s="21" t="n">
        <v>2245</v>
      </c>
      <c r="J251" s="20" t="n">
        <f aca="false">-G251</f>
        <v>-74294.3779063569</v>
      </c>
      <c r="K251" s="20" t="n">
        <v>123</v>
      </c>
      <c r="O251" s="20" t="n">
        <f aca="false">-115997 + 27.036*H251 + 3.124*H251*LN(H251)</f>
        <v>-1182.70815325915</v>
      </c>
      <c r="P251" s="20" t="n">
        <f aca="false">(-0.0562*(H251^2)) + (128.59*H251)-38275</f>
        <v>-32839.855</v>
      </c>
      <c r="Q251" s="20" t="n">
        <f aca="false">-998615+342.43*H251</f>
        <v>-229859.65</v>
      </c>
      <c r="R251" s="20" t="n">
        <f aca="false">Q251+P251</f>
        <v>-262699.505</v>
      </c>
      <c r="S251" s="20" t="n">
        <f aca="false">R251/2</f>
        <v>-131349.7525</v>
      </c>
      <c r="U251" s="20" t="n">
        <f aca="false">-226244+42.46*H251</f>
        <v>-130921.3</v>
      </c>
      <c r="V251" s="20" t="n">
        <f aca="false">(-0.0562*(H251^2))+(374.59*H251)-846564</f>
        <v>-288858.855</v>
      </c>
      <c r="W251" s="20" t="n">
        <f aca="false">V251/2</f>
        <v>-144429.4275</v>
      </c>
      <c r="X251" s="20" t="n">
        <f aca="false">W251-U251</f>
        <v>-13508.1275</v>
      </c>
      <c r="Y251" s="20" t="n">
        <v>841564.128651401</v>
      </c>
      <c r="Z251" s="20" t="n">
        <f aca="false">-8E-020*H251^6+2E-015*H251^5-0.00000000001*H251^4+0.00000006*H251^3-0.0001*H251^2+0.1593*H251^1+165.05*H251</f>
        <v>370919.561085446</v>
      </c>
      <c r="AA251" s="8" t="n">
        <f aca="false">(4*H251*(-18+25/2000*H251)*(1-LN(H251/1895))-H251*-9.16-0.25*Z251)</f>
        <v>2880.53122514313</v>
      </c>
      <c r="AB251" s="20" t="n">
        <f aca="false">(8*H251*(-1+8/2000*H251)*(1-LN(H251/1895))-H251*-9.16-0.25*Z251)</f>
        <v>46864.1427804858</v>
      </c>
      <c r="AC251" s="20" t="n">
        <f aca="false">(8*$H251*(31.15-15.53/2000*$H251)*(1-LN($H251/1895))-$H251*-9.16-0.25*$Z251)</f>
        <v>132445.921523901</v>
      </c>
      <c r="AE251" s="20" t="n">
        <f aca="false">AP251-$AN251</f>
        <v>8.2247369710911</v>
      </c>
      <c r="AF251" s="20" t="n">
        <f aca="false">AQ251-$AN251</f>
        <v>10.8110270914046</v>
      </c>
      <c r="AG251" s="20" t="n">
        <f aca="false">AR251-$AN251</f>
        <v>15.3961918224491</v>
      </c>
      <c r="AI251" s="20" t="n">
        <f aca="false">AT251-$AN251</f>
        <v>4.31978813755676</v>
      </c>
      <c r="AJ251" s="20" t="n">
        <f aca="false">AU251-$AN251</f>
        <v>8.50794891246281</v>
      </c>
      <c r="AK251" s="20" t="n">
        <f aca="false">AV251-$AN251</f>
        <v>1.26296581924948</v>
      </c>
      <c r="AL251" s="20" t="n">
        <f aca="false">AW251-$AN251</f>
        <v>7.57649739959829</v>
      </c>
      <c r="AN251" s="20" t="n">
        <v>-6.56832003166817</v>
      </c>
      <c r="AP251" s="20" t="n">
        <f aca="false">1/8.314/$H251*(0.375*68629+0.5*4601)+$AA251/8.314/$H251+LN(1)</f>
        <v>1.65641693942292</v>
      </c>
      <c r="AQ251" s="20" t="n">
        <f aca="false">1/8.314/$H251*(0.4375*68629+0.5*4601)+$AB251/8.314/$H251+LN(1)</f>
        <v>4.2427070597364</v>
      </c>
      <c r="AR251" s="20" t="n">
        <f aca="false">1/8.314/$H251*(0.4375*68629+0.5*4601)+$AC251/8.314/$H251+LN(1)</f>
        <v>8.82787179078094</v>
      </c>
      <c r="AT251" s="20" t="n">
        <f aca="false">1/8.314/$H251*(0.4375*68629+0.5*4601)+$J251/8.314/$H251+LN(1)</f>
        <v>-2.24853189411141</v>
      </c>
      <c r="AU251" s="20" t="n">
        <f aca="false">1/8.314/$H251*(0.4375*68629+0.5*4601)+$B251/8.314/$H251+LN(1)</f>
        <v>1.93962888079464</v>
      </c>
      <c r="AV251" s="20" t="n">
        <f aca="false">1/8.314/$H251*(0.4375*68629+0.5*4601)+$S251/8.314/$H251+LN(1)</f>
        <v>-5.30535421241869</v>
      </c>
      <c r="AW251" s="20" t="n">
        <f aca="false">1/8.314/$H251*(0.4375*68629+0.5*4601)+$X251/8.314/$H251+LN(1)</f>
        <v>1.00817736793012</v>
      </c>
    </row>
    <row r="252" s="20" customFormat="true" ht="13.8" hidden="false" customHeight="false" outlineLevel="0" collapsed="false">
      <c r="B252" s="20" t="n">
        <f aca="false">$A$2 + $A$3*H252 +$A$4*H252*LN(H252) + $A$5*H252^2 + $A$6*H252^-1 + $A$7*H252^0.5</f>
        <v>4091.53152151429</v>
      </c>
      <c r="C252" s="20" t="n">
        <v>4300</v>
      </c>
      <c r="D252" s="20" t="n">
        <f aca="false">D251+22/(608-232)</f>
        <v>-8.82978723404257</v>
      </c>
      <c r="F252" s="20" t="n">
        <f aca="false">$D$2+$D$3/H252-(($D$4/(8.314*LN(10)))*(1-($D$5/H252)-LN(H252/$D$5)))</f>
        <v>1.72554870120237</v>
      </c>
      <c r="G252" s="20" t="n">
        <f aca="false">8.314*LN(10)*F252*H252</f>
        <v>74325.0907485233</v>
      </c>
      <c r="H252" s="21" t="n">
        <v>2250</v>
      </c>
      <c r="J252" s="20" t="n">
        <f aca="false">-G252</f>
        <v>-74325.0907485233</v>
      </c>
      <c r="K252" s="20" t="n">
        <v>127</v>
      </c>
      <c r="O252" s="20" t="n">
        <f aca="false">-115997 + 27.036*H252 + 3.124*H252*LN(H252)</f>
        <v>-911.35965424998</v>
      </c>
      <c r="P252" s="20" t="n">
        <f aca="false">(-0.0562*(H252^2)) + (128.59*H252)-38275</f>
        <v>-33460</v>
      </c>
      <c r="Q252" s="20" t="n">
        <f aca="false">-998615+342.43*H252</f>
        <v>-228147.5</v>
      </c>
      <c r="R252" s="20" t="n">
        <f aca="false">Q252+P252</f>
        <v>-261607.5</v>
      </c>
      <c r="S252" s="20" t="n">
        <f aca="false">R252/2</f>
        <v>-130803.75</v>
      </c>
      <c r="U252" s="20" t="n">
        <f aca="false">-226244+42.46*H252</f>
        <v>-130709</v>
      </c>
      <c r="V252" s="20" t="n">
        <f aca="false">(-0.0562*(H252^2))+(374.59*H252)-846564</f>
        <v>-288249</v>
      </c>
      <c r="W252" s="20" t="n">
        <f aca="false">V252/2</f>
        <v>-144124.5</v>
      </c>
      <c r="X252" s="20" t="n">
        <f aca="false">W252-U252</f>
        <v>-13415.5</v>
      </c>
      <c r="Y252" s="20" t="n">
        <v>843822.307038455</v>
      </c>
      <c r="Z252" s="20" t="n">
        <f aca="false">-8E-020*H252^6+2E-015*H252^5-0.00000000001*H252^4+0.00000006*H252^3-0.0001*H252^2+0.1593*H252^1+165.05*H252</f>
        <v>371746.773808594</v>
      </c>
      <c r="AA252" s="8" t="n">
        <f aca="false">(4*H252*(-18+25/2000*H252)*(1-LN(H252/1895))-H252*-9.16-0.25*Z252)</f>
        <v>3151.1072565848</v>
      </c>
      <c r="AB252" s="20" t="n">
        <f aca="false">(8*H252*(-1+8/2000*H252)*(1-LN(H252/1895))-H252*-9.16-0.25*Z252)</f>
        <v>46946.8681616523</v>
      </c>
      <c r="AC252" s="20" t="n">
        <f aca="false">(8*$H252*(31.15-15.53/2000*$H252)*(1-LN($H252/1895))-$H252*-9.16-0.25*$Z252)</f>
        <v>131612.460413449</v>
      </c>
      <c r="AE252" s="20" t="n">
        <f aca="false">AP252-$AN252</f>
        <v>8.17292963333812</v>
      </c>
      <c r="AF252" s="20" t="n">
        <f aca="false">AQ252-$AN252</f>
        <v>10.7434304434879</v>
      </c>
      <c r="AG252" s="20" t="n">
        <f aca="false">AR252-$AN252</f>
        <v>15.2694290135997</v>
      </c>
      <c r="AI252" s="20" t="n">
        <f aca="false">AT252-$AN252</f>
        <v>4.2605523577864</v>
      </c>
      <c r="AJ252" s="20" t="n">
        <f aca="false">AU252-$AN252</f>
        <v>8.45249752497629</v>
      </c>
      <c r="AK252" s="20" t="n">
        <f aca="false">AV252-$AN252</f>
        <v>1.24135265439578</v>
      </c>
      <c r="AL252" s="20" t="n">
        <f aca="false">AW252-$AN252</f>
        <v>7.51661793651697</v>
      </c>
      <c r="AN252" s="20" t="n">
        <v>-6.50572934164353</v>
      </c>
      <c r="AP252" s="20" t="n">
        <f aca="false">1/8.314/$H252*(0.375*68629+0.5*4601)+$AA252/8.314/$H252+LN(1)</f>
        <v>1.66720029169459</v>
      </c>
      <c r="AQ252" s="20" t="n">
        <f aca="false">1/8.314/$H252*(0.4375*68629+0.5*4601)+$AB252/8.314/$H252+LN(1)</f>
        <v>4.2377011018444</v>
      </c>
      <c r="AR252" s="20" t="n">
        <f aca="false">1/8.314/$H252*(0.4375*68629+0.5*4601)+$AC252/8.314/$H252+LN(1)</f>
        <v>8.7636996719562</v>
      </c>
      <c r="AT252" s="20" t="n">
        <f aca="false">1/8.314/$H252*(0.4375*68629+0.5*4601)+$J252/8.314/$H252+LN(1)</f>
        <v>-2.24517698385713</v>
      </c>
      <c r="AU252" s="20" t="n">
        <f aca="false">1/8.314/$H252*(0.4375*68629+0.5*4601)+$B252/8.314/$H252+LN(1)</f>
        <v>1.94676818333276</v>
      </c>
      <c r="AV252" s="20" t="n">
        <f aca="false">1/8.314/$H252*(0.4375*68629+0.5*4601)+$S252/8.314/$H252+LN(1)</f>
        <v>-5.26437668724775</v>
      </c>
      <c r="AW252" s="20" t="n">
        <f aca="false">1/8.314/$H252*(0.4375*68629+0.5*4601)+$X252/8.314/$H252+LN(1)</f>
        <v>1.01088859487344</v>
      </c>
    </row>
    <row r="253" s="20" customFormat="true" ht="13.8" hidden="false" customHeight="false" outlineLevel="0" collapsed="false">
      <c r="B253" s="20" t="n">
        <f aca="false">$A$2 + $A$3*H253 +$A$4*H253*LN(H253) + $A$5*H253^2 + $A$6*H253^-1 + $A$7*H253^0.5</f>
        <v>4305.20541919454</v>
      </c>
      <c r="C253" s="20" t="n">
        <v>4300</v>
      </c>
      <c r="D253" s="20" t="n">
        <f aca="false">D252+22/(608-232)</f>
        <v>-8.7712765957447</v>
      </c>
      <c r="F253" s="20" t="n">
        <f aca="false">$D$2+$D$3/H253-(($D$4/(8.314*LN(10)))*(1-($D$5/H253)-LN(H253/$D$5)))</f>
        <v>1.72244266448409</v>
      </c>
      <c r="G253" s="20" t="n">
        <f aca="false">8.314*LN(10)*F253*H253</f>
        <v>74356.1730354383</v>
      </c>
      <c r="H253" s="21" t="n">
        <v>2255</v>
      </c>
      <c r="J253" s="20" t="n">
        <f aca="false">-G253</f>
        <v>-74356.1730354383</v>
      </c>
      <c r="K253" s="20" t="n">
        <v>132</v>
      </c>
      <c r="O253" s="20" t="n">
        <f aca="false">-115997 + 27.036*H253 + 3.124*H253*LN(H253)</f>
        <v>-639.976444101128</v>
      </c>
      <c r="P253" s="20" t="n">
        <f aca="false">(-0.0562*(H253^2)) + (128.59*H253)-38275</f>
        <v>-34082.955</v>
      </c>
      <c r="Q253" s="20" t="n">
        <f aca="false">-998615+342.43*H253</f>
        <v>-226435.35</v>
      </c>
      <c r="R253" s="20" t="n">
        <f aca="false">Q253+P253</f>
        <v>-260518.305</v>
      </c>
      <c r="S253" s="20" t="n">
        <f aca="false">R253/2</f>
        <v>-130259.1525</v>
      </c>
      <c r="U253" s="20" t="n">
        <f aca="false">-226244+42.46*H253</f>
        <v>-130496.7</v>
      </c>
      <c r="V253" s="20" t="n">
        <f aca="false">(-0.0562*(H253^2))+(374.59*H253)-846564</f>
        <v>-287641.955</v>
      </c>
      <c r="W253" s="20" t="n">
        <f aca="false">V253/2</f>
        <v>-143820.9775</v>
      </c>
      <c r="X253" s="20" t="n">
        <f aca="false">W253-U253</f>
        <v>-13324.2775</v>
      </c>
      <c r="Y253" s="20" t="n">
        <v>846080.485425509</v>
      </c>
      <c r="Z253" s="20" t="n">
        <f aca="false">-8E-020*H253^6+2E-015*H253^5-0.00000000001*H253^4+0.00000006*H253^3-0.0001*H253^2+0.1593*H253^1+165.05*H253</f>
        <v>372573.99644714</v>
      </c>
      <c r="AA253" s="8" t="n">
        <f aca="false">(4*H253*(-18+25/2000*H253)*(1-LN(H253/1895))-H253*-9.16-0.25*Z253)</f>
        <v>3420.80153242002</v>
      </c>
      <c r="AB253" s="20" t="n">
        <f aca="false">(8*H253*(-1+8/2000*H253)*(1-LN(H253/1895))-H253*-9.16-0.25*Z253)</f>
        <v>47028.6052153854</v>
      </c>
      <c r="AC253" s="20" t="n">
        <f aca="false">(8*$H253*(31.15-15.53/2000*$H253)*(1-LN($H253/1895))-$H253*-9.16-0.25*$Z253)</f>
        <v>130778.31426724</v>
      </c>
      <c r="AE253" s="20" t="n">
        <f aca="false">AP253-$AN253</f>
        <v>8.12102744403432</v>
      </c>
      <c r="AF253" s="20" t="n">
        <f aca="false">AQ253-$AN253</f>
        <v>10.6758032787184</v>
      </c>
      <c r="AG253" s="20" t="n">
        <f aca="false">AR253-$AN253</f>
        <v>15.1429142427725</v>
      </c>
      <c r="AI253" s="20" t="n">
        <f aca="false">AT253-$AN253</f>
        <v>4.20128199461695</v>
      </c>
      <c r="AJ253" s="20" t="n">
        <f aca="false">AU253-$AN253</f>
        <v>8.39698739013942</v>
      </c>
      <c r="AK253" s="20" t="n">
        <f aca="false">AV253-$AN253</f>
        <v>1.21948282997965</v>
      </c>
      <c r="AL253" s="20" t="n">
        <f aca="false">AW253-$AN253</f>
        <v>7.45665150920903</v>
      </c>
      <c r="AN253" s="20" t="n">
        <v>-6.44313865161889</v>
      </c>
      <c r="AP253" s="20" t="n">
        <f aca="false">1/8.314/$H253*(0.375*68629+0.5*4601)+$AA253/8.314/$H253+LN(1)</f>
        <v>1.67788879241543</v>
      </c>
      <c r="AQ253" s="20" t="n">
        <f aca="false">1/8.314/$H253*(0.4375*68629+0.5*4601)+$AB253/8.314/$H253+LN(1)</f>
        <v>4.2326646270995</v>
      </c>
      <c r="AR253" s="20" t="n">
        <f aca="false">1/8.314/$H253*(0.4375*68629+0.5*4601)+$AC253/8.314/$H253+LN(1)</f>
        <v>8.69977559115365</v>
      </c>
      <c r="AT253" s="20" t="n">
        <f aca="false">1/8.314/$H253*(0.4375*68629+0.5*4601)+$J253/8.314/$H253+LN(1)</f>
        <v>-2.24185665700194</v>
      </c>
      <c r="AU253" s="20" t="n">
        <f aca="false">1/8.314/$H253*(0.4375*68629+0.5*4601)+$B253/8.314/$H253+LN(1)</f>
        <v>1.95384873852053</v>
      </c>
      <c r="AV253" s="20" t="n">
        <f aca="false">1/8.314/$H253*(0.4375*68629+0.5*4601)+$S253/8.314/$H253+LN(1)</f>
        <v>-5.22365582163924</v>
      </c>
      <c r="AW253" s="20" t="n">
        <f aca="false">1/8.314/$H253*(0.4375*68629+0.5*4601)+$X253/8.314/$H253+LN(1)</f>
        <v>1.01351285759014</v>
      </c>
    </row>
    <row r="254" s="20" customFormat="true" ht="13.8" hidden="false" customHeight="false" outlineLevel="0" collapsed="false">
      <c r="B254" s="20" t="n">
        <f aca="false">$A$2 + $A$3*H254 +$A$4*H254*LN(H254) + $A$5*H254^2 + $A$6*H254^-1 + $A$7*H254^0.5</f>
        <v>4518.37293896009</v>
      </c>
      <c r="C254" s="20" t="n">
        <v>4300</v>
      </c>
      <c r="D254" s="20" t="n">
        <f aca="false">D253+22/(608-232)</f>
        <v>-8.71276595744683</v>
      </c>
      <c r="F254" s="20" t="n">
        <f aca="false">$D$2+$D$3/H254-(($D$4/(8.314*LN(10)))*(1-($D$5/H254)-LN(H254/$D$5)))</f>
        <v>1.71935889152114</v>
      </c>
      <c r="G254" s="20" t="n">
        <f aca="false">8.314*LN(10)*F254*H254</f>
        <v>74387.6239479325</v>
      </c>
      <c r="H254" s="21" t="n">
        <v>2260</v>
      </c>
      <c r="J254" s="20" t="n">
        <f aca="false">-G254</f>
        <v>-74387.6239479325</v>
      </c>
      <c r="K254" s="20" t="n">
        <v>136</v>
      </c>
      <c r="O254" s="20" t="n">
        <f aca="false">-115997 + 27.036*H254 + 3.124*H254*LN(H254)</f>
        <v>-368.558599777549</v>
      </c>
      <c r="P254" s="20" t="n">
        <f aca="false">(-0.0562*(H254^2)) + (128.59*H254)-38275</f>
        <v>-34708.72</v>
      </c>
      <c r="Q254" s="20" t="n">
        <f aca="false">-998615+342.43*H254</f>
        <v>-224723.2</v>
      </c>
      <c r="R254" s="20" t="n">
        <f aca="false">Q254+P254</f>
        <v>-259431.92</v>
      </c>
      <c r="S254" s="20" t="n">
        <f aca="false">R254/2</f>
        <v>-129715.96</v>
      </c>
      <c r="U254" s="20" t="n">
        <f aca="false">-226244+42.46*H254</f>
        <v>-130284.4</v>
      </c>
      <c r="V254" s="20" t="n">
        <f aca="false">(-0.0562*(H254^2))+(374.59*H254)-846564</f>
        <v>-287037.72</v>
      </c>
      <c r="W254" s="20" t="n">
        <f aca="false">V254/2</f>
        <v>-143518.86</v>
      </c>
      <c r="X254" s="20" t="n">
        <f aca="false">W254-U254</f>
        <v>-13234.4600000001</v>
      </c>
      <c r="Y254" s="20" t="n">
        <v>848338.663812563</v>
      </c>
      <c r="Z254" s="20" t="n">
        <f aca="false">-8E-020*H254^6+2E-015*H254^5-0.00000000001*H254^4+0.00000006*H254^3-0.0001*H254^2+0.1593*H254^1+165.05*H254</f>
        <v>373401.229040902</v>
      </c>
      <c r="AA254" s="8" t="n">
        <f aca="false">(4*H254*(-18+25/2000*H254)*(1-LN(H254/1895))-H254*-9.16-0.25*Z254)</f>
        <v>3689.6067194576</v>
      </c>
      <c r="AB254" s="20" t="n">
        <f aca="false">(8*H254*(-1+8/2000*H254)*(1-LN(H254/1895))-H254*-9.16-0.25*Z254)</f>
        <v>47109.3501830237</v>
      </c>
      <c r="AC254" s="20" t="n">
        <f aca="false">(8*$H254*(31.15-15.53/2000*$H254)*(1-LN($H254/1895))-$H254*-9.16-0.25*$Z254)</f>
        <v>129943.496109349</v>
      </c>
      <c r="AE254" s="20" t="n">
        <f aca="false">AP254-$AN254</f>
        <v>8.0689417252568</v>
      </c>
      <c r="AF254" s="20" t="n">
        <f aca="false">AQ254-$AN254</f>
        <v>10.6080566824122</v>
      </c>
      <c r="AG254" s="20" t="n">
        <f aca="false">AR254-$AN254</f>
        <v>15.0165576396592</v>
      </c>
      <c r="AI254" s="20" t="n">
        <f aca="false">AT254-$AN254</f>
        <v>4.14188840399092</v>
      </c>
      <c r="AJ254" s="20" t="n">
        <f aca="false">AU254-$AN254</f>
        <v>8.3413300583756</v>
      </c>
      <c r="AK254" s="20" t="n">
        <f aca="false">AV254-$AN254</f>
        <v>1.19726913230357</v>
      </c>
      <c r="AL254" s="20" t="n">
        <f aca="false">AW254-$AN254</f>
        <v>7.39650977768049</v>
      </c>
      <c r="AN254" s="20" t="n">
        <v>-6.38045904440407</v>
      </c>
      <c r="AP254" s="20" t="n">
        <f aca="false">1/8.314/$H254*(0.375*68629+0.5*4601)+$AA254/8.314/$H254+LN(1)</f>
        <v>1.68848268085273</v>
      </c>
      <c r="AQ254" s="20" t="n">
        <f aca="false">1/8.314/$H254*(0.4375*68629+0.5*4601)+$AB254/8.314/$H254+LN(1)</f>
        <v>4.22759763800817</v>
      </c>
      <c r="AR254" s="20" t="n">
        <f aca="false">1/8.314/$H254*(0.4375*68629+0.5*4601)+$AC254/8.314/$H254+LN(1)</f>
        <v>8.63609859525508</v>
      </c>
      <c r="AT254" s="20" t="n">
        <f aca="false">1/8.314/$H254*(0.4375*68629+0.5*4601)+$J254/8.314/$H254+LN(1)</f>
        <v>-2.23857064041315</v>
      </c>
      <c r="AU254" s="20" t="n">
        <f aca="false">1/8.314/$H254*(0.4375*68629+0.5*4601)+$B254/8.314/$H254+LN(1)</f>
        <v>1.96087101397153</v>
      </c>
      <c r="AV254" s="20" t="n">
        <f aca="false">1/8.314/$H254*(0.4375*68629+0.5*4601)+$S254/8.314/$H254+LN(1)</f>
        <v>-5.1831899121005</v>
      </c>
      <c r="AW254" s="20" t="n">
        <f aca="false">1/8.314/$H254*(0.4375*68629+0.5*4601)+$X254/8.314/$H254+LN(1)</f>
        <v>1.01605073327642</v>
      </c>
    </row>
    <row r="255" s="20" customFormat="true" ht="13.8" hidden="false" customHeight="false" outlineLevel="0" collapsed="false">
      <c r="B255" s="20" t="n">
        <f aca="false">$A$2 + $A$3*H255 +$A$4*H255*LN(H255) + $A$5*H255^2 + $A$6*H255^-1 + $A$7*H255^0.5</f>
        <v>4731.0355331481</v>
      </c>
      <c r="C255" s="20" t="n">
        <v>4300</v>
      </c>
      <c r="D255" s="20" t="n">
        <f aca="false">D254+22/(608-232)</f>
        <v>-8.65425531914896</v>
      </c>
      <c r="F255" s="20" t="n">
        <f aca="false">$D$2+$D$3/H255-(($D$4/(8.314*LN(10)))*(1-($D$5/H255)-LN(H255/$D$5)))</f>
        <v>1.71629721606295</v>
      </c>
      <c r="G255" s="20" t="n">
        <f aca="false">8.314*LN(10)*F255*H255</f>
        <v>74419.4426704612</v>
      </c>
      <c r="H255" s="21" t="n">
        <v>2265</v>
      </c>
      <c r="J255" s="20" t="n">
        <f aca="false">-G255</f>
        <v>-74419.4426704612</v>
      </c>
      <c r="K255" s="20" t="n">
        <v>141</v>
      </c>
      <c r="O255" s="20" t="n">
        <f aca="false">-115997 + 27.036*H255 + 3.124*H255*LN(H255)</f>
        <v>-97.1061979036604</v>
      </c>
      <c r="P255" s="20" t="n">
        <f aca="false">(-0.0562*(H255^2)) + (128.59*H255)-38275</f>
        <v>-35337.295</v>
      </c>
      <c r="Q255" s="20" t="n">
        <f aca="false">-998615+342.43*H255</f>
        <v>-223011.05</v>
      </c>
      <c r="R255" s="20" t="n">
        <f aca="false">Q255+P255</f>
        <v>-258348.345</v>
      </c>
      <c r="S255" s="20" t="n">
        <f aca="false">R255/2</f>
        <v>-129174.1725</v>
      </c>
      <c r="U255" s="20" t="n">
        <f aca="false">-226244+42.46*H255</f>
        <v>-130072.1</v>
      </c>
      <c r="V255" s="20" t="n">
        <f aca="false">(-0.0562*(H255^2))+(374.59*H255)-846564</f>
        <v>-286436.295</v>
      </c>
      <c r="W255" s="20" t="n">
        <f aca="false">V255/2</f>
        <v>-143218.1475</v>
      </c>
      <c r="X255" s="20" t="n">
        <f aca="false">W255-U255</f>
        <v>-13146.0475</v>
      </c>
      <c r="Y255" s="20" t="n">
        <v>850596.842199618</v>
      </c>
      <c r="Z255" s="20" t="n">
        <f aca="false">-8E-020*H255^6+2E-015*H255^5-0.00000000001*H255^4+0.00000006*H255^3-0.0001*H255^2+0.1593*H255^1+165.05*H255</f>
        <v>374228.471629793</v>
      </c>
      <c r="AA255" s="8" t="n">
        <f aca="false">(4*H255*(-18+25/2000*H255)*(1-LN(H255/1895))-H255*-9.16-0.25*Z255)</f>
        <v>3957.51550462247</v>
      </c>
      <c r="AB255" s="20" t="n">
        <f aca="false">(8*H255*(-1+8/2000*H255)*(1-LN(H255/1895))-H255*-9.16-0.25*Z255)</f>
        <v>47189.0993146201</v>
      </c>
      <c r="AC255" s="20" t="n">
        <f aca="false">(8*$H255*(31.15-15.53/2000*$H255)*(1-LN($H255/1895))-$H255*-9.16-0.25*$Z255)</f>
        <v>129108.018921389</v>
      </c>
      <c r="AE255" s="20" t="n">
        <f aca="false">AP255-$AN255</f>
        <v>8.01666995997158</v>
      </c>
      <c r="AF255" s="20" t="n">
        <f aca="false">AQ255-$AN255</f>
        <v>10.5401879022598</v>
      </c>
      <c r="AG255" s="20" t="n">
        <f aca="false">AR255-$AN255</f>
        <v>14.890355502046</v>
      </c>
      <c r="AI255" s="20" t="n">
        <f aca="false">AT255-$AN255</f>
        <v>4.08236910118005</v>
      </c>
      <c r="AJ255" s="20" t="n">
        <f aca="false">AU255-$AN255</f>
        <v>8.2855232375106</v>
      </c>
      <c r="AK255" s="20" t="n">
        <f aca="false">AV255-$AN255</f>
        <v>1.17471049456164</v>
      </c>
      <c r="AL255" s="20" t="n">
        <f aca="false">AW255-$AN255</f>
        <v>7.33619055877418</v>
      </c>
      <c r="AN255" s="20" t="n">
        <v>-6.31768776474236</v>
      </c>
      <c r="AP255" s="20" t="n">
        <f aca="false">1/8.314/$H255*(0.375*68629+0.5*4601)+$AA255/8.314/$H255+LN(1)</f>
        <v>1.69898219522922</v>
      </c>
      <c r="AQ255" s="20" t="n">
        <f aca="false">1/8.314/$H255*(0.4375*68629+0.5*4601)+$AB255/8.314/$H255+LN(1)</f>
        <v>4.22250013751746</v>
      </c>
      <c r="AR255" s="20" t="n">
        <f aca="false">1/8.314/$H255*(0.4375*68629+0.5*4601)+$AC255/8.314/$H255+LN(1)</f>
        <v>8.57266773730359</v>
      </c>
      <c r="AT255" s="20" t="n">
        <f aca="false">1/8.314/$H255*(0.4375*68629+0.5*4601)+$J255/8.314/$H255+LN(1)</f>
        <v>-2.23531866356231</v>
      </c>
      <c r="AU255" s="20" t="n">
        <f aca="false">1/8.314/$H255*(0.4375*68629+0.5*4601)+$B255/8.314/$H255+LN(1)</f>
        <v>1.96783547276824</v>
      </c>
      <c r="AV255" s="20" t="n">
        <f aca="false">1/8.314/$H255*(0.4375*68629+0.5*4601)+$S255/8.314/$H255+LN(1)</f>
        <v>-5.14297727018072</v>
      </c>
      <c r="AW255" s="20" t="n">
        <f aca="false">1/8.314/$H255*(0.4375*68629+0.5*4601)+$X255/8.314/$H255+LN(1)</f>
        <v>1.01850279403182</v>
      </c>
    </row>
    <row r="256" s="20" customFormat="true" ht="13.8" hidden="false" customHeight="false" outlineLevel="0" collapsed="false">
      <c r="B256" s="20" t="n">
        <f aca="false">$A$2 + $A$3*H256 +$A$4*H256*LN(H256) + $A$5*H256^2 + $A$6*H256^-1 + $A$7*H256^0.5</f>
        <v>4943.19464657462</v>
      </c>
      <c r="C256" s="20" t="n">
        <v>4300</v>
      </c>
      <c r="D256" s="20" t="n">
        <f aca="false">D255+22/(608-232)</f>
        <v>-8.59574468085108</v>
      </c>
      <c r="F256" s="20" t="n">
        <f aca="false">$D$2+$D$3/H256-(($D$4/(8.314*LN(10)))*(1-($D$5/H256)-LN(H256/$D$5)))</f>
        <v>1.71325747340656</v>
      </c>
      <c r="G256" s="20" t="n">
        <f aca="false">8.314*LN(10)*F256*H256</f>
        <v>74451.6283910806</v>
      </c>
      <c r="H256" s="21" t="n">
        <v>2270</v>
      </c>
      <c r="J256" s="20" t="n">
        <f aca="false">-G256</f>
        <v>-74451.6283910806</v>
      </c>
      <c r="K256" s="20" t="n">
        <v>146</v>
      </c>
      <c r="O256" s="20" t="n">
        <f aca="false">-115997 + 27.036*H256 + 3.124*H256*LN(H256)</f>
        <v>174.380685234435</v>
      </c>
      <c r="P256" s="20" t="n">
        <f aca="false">(-0.0562*(H256^2)) + (128.59*H256)-38275</f>
        <v>-35968.68</v>
      </c>
      <c r="Q256" s="20" t="n">
        <f aca="false">-998615+342.43*H256</f>
        <v>-221298.9</v>
      </c>
      <c r="R256" s="20" t="n">
        <f aca="false">Q256+P256</f>
        <v>-257267.58</v>
      </c>
      <c r="S256" s="20" t="n">
        <f aca="false">R256/2</f>
        <v>-128633.79</v>
      </c>
      <c r="U256" s="20" t="n">
        <f aca="false">-226244+42.46*H256</f>
        <v>-129859.8</v>
      </c>
      <c r="V256" s="20" t="n">
        <f aca="false">(-0.0562*(H256^2))+(374.59*H256)-846564</f>
        <v>-285837.68</v>
      </c>
      <c r="W256" s="20" t="n">
        <f aca="false">V256/2</f>
        <v>-142918.84</v>
      </c>
      <c r="X256" s="20" t="n">
        <f aca="false">W256-U256</f>
        <v>-13059.04</v>
      </c>
      <c r="Y256" s="20" t="n">
        <v>852855.020586672</v>
      </c>
      <c r="Z256" s="20" t="n">
        <f aca="false">-8E-020*H256^6+2E-015*H256^5-0.00000000001*H256^4+0.00000006*H256^3-0.0001*H256^2+0.1593*H256^1+165.05*H256</f>
        <v>375055.724253825</v>
      </c>
      <c r="AA256" s="8" t="n">
        <f aca="false">(4*H256*(-18+25/2000*H256)*(1-LN(H256/1895))-H256*-9.16-0.25*Z256)</f>
        <v>4224.52059484854</v>
      </c>
      <c r="AB256" s="20" t="n">
        <f aca="false">(8*H256*(-1+8/2000*H256)*(1-LN(H256/1895))-H256*-9.16-0.25*Z256)</f>
        <v>47267.848868901</v>
      </c>
      <c r="AC256" s="20" t="n">
        <f aca="false">(8*$H256*(31.15-15.53/2000*$H256)*(1-LN($H256/1895))-$H256*-9.16-0.25*$Z256)</f>
        <v>128271.895642761</v>
      </c>
      <c r="AE256" s="20" t="n">
        <f aca="false">AP256-$AN256</f>
        <v>7.96430405780966</v>
      </c>
      <c r="AF256" s="20" t="n">
        <f aca="false">AQ256-$AN256</f>
        <v>10.4722886140887</v>
      </c>
      <c r="AG256" s="20" t="n">
        <f aca="false">AR256-$AN256</f>
        <v>14.7643985615294</v>
      </c>
      <c r="AI256" s="20" t="n">
        <f aca="false">AT256-$AN256</f>
        <v>4.02281602658537</v>
      </c>
      <c r="AJ256" s="20" t="n">
        <f aca="false">AU256-$AN256</f>
        <v>8.22965905859524</v>
      </c>
      <c r="AK256" s="20" t="n">
        <f aca="false">AV256-$AN256</f>
        <v>1.1519002627753</v>
      </c>
      <c r="AL256" s="20" t="n">
        <f aca="false">AW256-$AN256</f>
        <v>7.27578609199601</v>
      </c>
      <c r="AN256" s="20" t="n">
        <v>-6.25491648508065</v>
      </c>
      <c r="AP256" s="20" t="n">
        <f aca="false">1/8.314/$H256*(0.375*68629+0.5*4601)+$AA256/8.314/$H256+LN(1)</f>
        <v>1.70938757272901</v>
      </c>
      <c r="AQ256" s="20" t="n">
        <f aca="false">1/8.314/$H256*(0.4375*68629+0.5*4601)+$AB256/8.314/$H256+LN(1)</f>
        <v>4.21737212900807</v>
      </c>
      <c r="AR256" s="20" t="n">
        <f aca="false">1/8.314/$H256*(0.4375*68629+0.5*4601)+$AC256/8.314/$H256+LN(1)</f>
        <v>8.50948207644878</v>
      </c>
      <c r="AT256" s="20" t="n">
        <f aca="false">1/8.314/$H256*(0.4375*68629+0.5*4601)+$J256/8.314/$H256+LN(1)</f>
        <v>-2.23210045849528</v>
      </c>
      <c r="AU256" s="20" t="n">
        <f aca="false">1/8.314/$H256*(0.4375*68629+0.5*4601)+$B256/8.314/$H256+LN(1)</f>
        <v>1.97474257351459</v>
      </c>
      <c r="AV256" s="20" t="n">
        <f aca="false">1/8.314/$H256*(0.4375*68629+0.5*4601)+$S256/8.314/$H256+LN(1)</f>
        <v>-5.10301622230535</v>
      </c>
      <c r="AW256" s="20" t="n">
        <f aca="false">1/8.314/$H256*(0.4375*68629+0.5*4601)+$X256/8.314/$H256+LN(1)</f>
        <v>1.02086960691536</v>
      </c>
    </row>
    <row r="257" s="20" customFormat="true" ht="13.8" hidden="false" customHeight="false" outlineLevel="0" collapsed="false">
      <c r="B257" s="20" t="n">
        <f aca="false">$A$2 + $A$3*H257 +$A$4*H257*LN(H257) + $A$5*H257^2 + $A$6*H257^-1 + $A$7*H257^0.5</f>
        <v>5154.85171658732</v>
      </c>
      <c r="C257" s="20" t="n">
        <v>4300</v>
      </c>
      <c r="D257" s="20" t="n">
        <f aca="false">D256+22/(608-232)</f>
        <v>-8.53723404255321</v>
      </c>
      <c r="F257" s="20" t="n">
        <f aca="false">$D$2+$D$3/H257-(($D$4/(8.314*LN(10)))*(1-($D$5/H257)-LN(H257/$D$5)))</f>
        <v>1.71023950037908</v>
      </c>
      <c r="G257" s="20" t="n">
        <f aca="false">8.314*LN(10)*F257*H257</f>
        <v>74484.1803014233</v>
      </c>
      <c r="H257" s="21" t="n">
        <v>2275</v>
      </c>
      <c r="J257" s="20" t="n">
        <f aca="false">-G257</f>
        <v>-74484.1803014233</v>
      </c>
      <c r="K257" s="20" t="n">
        <v>151</v>
      </c>
      <c r="O257" s="20" t="n">
        <f aca="false">-115997 + 27.036*H257 + 3.124*H257*LN(H257)</f>
        <v>445.901973686698</v>
      </c>
      <c r="P257" s="20" t="n">
        <f aca="false">(-0.0562*(H257^2)) + (128.59*H257)-38275</f>
        <v>-36602.875</v>
      </c>
      <c r="Q257" s="20" t="n">
        <f aca="false">-998615+342.43*H257</f>
        <v>-219586.75</v>
      </c>
      <c r="R257" s="20" t="n">
        <f aca="false">Q257+P257</f>
        <v>-256189.625</v>
      </c>
      <c r="S257" s="20" t="n">
        <f aca="false">R257/2</f>
        <v>-128094.8125</v>
      </c>
      <c r="U257" s="20" t="n">
        <f aca="false">-226244+42.46*H257</f>
        <v>-129647.5</v>
      </c>
      <c r="V257" s="20" t="n">
        <f aca="false">(-0.0562*(H257^2))+(374.59*H257)-846564</f>
        <v>-285241.875</v>
      </c>
      <c r="W257" s="20" t="n">
        <f aca="false">V257/2</f>
        <v>-142620.9375</v>
      </c>
      <c r="X257" s="20" t="n">
        <f aca="false">W257-U257</f>
        <v>-12973.4375</v>
      </c>
      <c r="Y257" s="20" t="n">
        <v>855113.198973726</v>
      </c>
      <c r="Z257" s="20" t="n">
        <f aca="false">-8E-020*H257^6+2E-015*H257^5-0.00000000001*H257^4+0.00000006*H257^3-0.0001*H257^2+0.1593*H257^1+165.05*H257</f>
        <v>375882.986953105</v>
      </c>
      <c r="AA257" s="8" t="n">
        <f aca="false">(4*H257*(-18+25/2000*H257)*(1-LN(H257/1895))-H257*-9.16-0.25*Z257)</f>
        <v>4490.614716974</v>
      </c>
      <c r="AB257" s="20" t="n">
        <f aca="false">(8*H257*(-1+8/2000*H257)*(1-LN(H257/1895))-H257*-9.16-0.25*Z257)</f>
        <v>47345.595113226</v>
      </c>
      <c r="AC257" s="20" t="n">
        <f aca="false">(8*$H257*(31.15-15.53/2000*$H257)*(1-LN($H257/1895))-$H257*-9.16-0.25*$Z257)</f>
        <v>127435.139170898</v>
      </c>
      <c r="AE257" s="20" t="n">
        <f aca="false">AP257-$AN257</f>
        <v>7.91184425492231</v>
      </c>
      <c r="AF257" s="20" t="n">
        <f aca="false">AQ257-$AN257</f>
        <v>10.4043588217064</v>
      </c>
      <c r="AG257" s="20" t="n">
        <f aca="false">AR257-$AN257</f>
        <v>14.6386858833116</v>
      </c>
      <c r="AI257" s="20" t="n">
        <f aca="false">AT257-$AN257</f>
        <v>3.96322944561629</v>
      </c>
      <c r="AJ257" s="20" t="n">
        <f aca="false">AU257-$AN257</f>
        <v>8.17373797580689</v>
      </c>
      <c r="AK257" s="20" t="n">
        <f aca="false">AV257-$AN257</f>
        <v>1.1288400958064</v>
      </c>
      <c r="AL257" s="20" t="n">
        <f aca="false">AW257-$AN257</f>
        <v>7.21529693941984</v>
      </c>
      <c r="AN257" s="20" t="n">
        <v>-6.19214520541894</v>
      </c>
      <c r="AP257" s="20" t="n">
        <f aca="false">1/8.314/$H257*(0.375*68629+0.5*4601)+$AA257/8.314/$H257+LN(1)</f>
        <v>1.71969904950337</v>
      </c>
      <c r="AQ257" s="20" t="n">
        <f aca="false">1/8.314/$H257*(0.4375*68629+0.5*4601)+$AB257/8.314/$H257+LN(1)</f>
        <v>4.21221361628742</v>
      </c>
      <c r="AR257" s="20" t="n">
        <f aca="false">1/8.314/$H257*(0.4375*68629+0.5*4601)+$AC257/8.314/$H257+LN(1)</f>
        <v>8.44654067789262</v>
      </c>
      <c r="AT257" s="20" t="n">
        <f aca="false">1/8.314/$H257*(0.4375*68629+0.5*4601)+$J257/8.314/$H257+LN(1)</f>
        <v>-2.22891575980265</v>
      </c>
      <c r="AU257" s="20" t="n">
        <f aca="false">1/8.314/$H257*(0.4375*68629+0.5*4601)+$B257/8.314/$H257+LN(1)</f>
        <v>1.98159277038795</v>
      </c>
      <c r="AV257" s="20" t="n">
        <f aca="false">1/8.314/$H257*(0.4375*68629+0.5*4601)+$S257/8.314/$H257+LN(1)</f>
        <v>-5.06330510961254</v>
      </c>
      <c r="AW257" s="20" t="n">
        <f aca="false">1/8.314/$H257*(0.4375*68629+0.5*4601)+$X257/8.314/$H257+LN(1)</f>
        <v>1.0231517340009</v>
      </c>
    </row>
    <row r="258" s="20" customFormat="true" ht="13.8" hidden="false" customHeight="false" outlineLevel="0" collapsed="false">
      <c r="B258" s="20" t="n">
        <f aca="false">$A$2 + $A$3*H258 +$A$4*H258*LN(H258) + $A$5*H258^2 + $A$6*H258^-1 + $A$7*H258^0.5</f>
        <v>5366.00817311706</v>
      </c>
      <c r="C258" s="20" t="n">
        <v>4300</v>
      </c>
      <c r="D258" s="20" t="n">
        <f aca="false">D257+22/(608-232)</f>
        <v>-8.47872340425534</v>
      </c>
      <c r="F258" s="20" t="n">
        <f aca="false">$D$2+$D$3/H258-(($D$4/(8.314*LN(10)))*(1-($D$5/H258)-LN(H258/$D$5)))</f>
        <v>1.70724313532038</v>
      </c>
      <c r="G258" s="20" t="n">
        <f aca="false">8.314*LN(10)*F258*H258</f>
        <v>74517.0975966756</v>
      </c>
      <c r="H258" s="21" t="n">
        <v>2280</v>
      </c>
      <c r="J258" s="20" t="n">
        <f aca="false">-G258</f>
        <v>-74517.0975966756</v>
      </c>
      <c r="K258" s="20" t="n">
        <v>156</v>
      </c>
      <c r="O258" s="20" t="n">
        <f aca="false">-115997 + 27.036*H258 + 3.124*H258*LN(H258)</f>
        <v>717.457591836923</v>
      </c>
      <c r="P258" s="20" t="n">
        <f aca="false">(-0.0562*(H258^2)) + (128.59*H258)-38275</f>
        <v>-37239.88</v>
      </c>
      <c r="Q258" s="20" t="n">
        <f aca="false">-998615+342.43*H258</f>
        <v>-217874.6</v>
      </c>
      <c r="R258" s="20" t="n">
        <f aca="false">Q258+P258</f>
        <v>-255114.48</v>
      </c>
      <c r="S258" s="20" t="n">
        <f aca="false">R258/2</f>
        <v>-127557.24</v>
      </c>
      <c r="U258" s="20" t="n">
        <f aca="false">-226244+42.46*H258</f>
        <v>-129435.2</v>
      </c>
      <c r="V258" s="20" t="n">
        <f aca="false">(-0.0562*(H258^2))+(374.59*H258)-846564</f>
        <v>-284648.88</v>
      </c>
      <c r="W258" s="20" t="n">
        <f aca="false">V258/2</f>
        <v>-142324.44</v>
      </c>
      <c r="X258" s="20" t="n">
        <f aca="false">W258-U258</f>
        <v>-12889.2400000001</v>
      </c>
      <c r="Y258" s="20" t="n">
        <v>857371.37736078</v>
      </c>
      <c r="Z258" s="20" t="n">
        <f aca="false">-8E-020*H258^6+2E-015*H258^5-0.00000000001*H258^4+0.00000006*H258^3-0.0001*H258^2+0.1593*H258^1+165.05*H258</f>
        <v>376710.259767839</v>
      </c>
      <c r="AA258" s="8" t="n">
        <f aca="false">(4*H258*(-18+25/2000*H258)*(1-LN(H258/1895))-H258*-9.16-0.25*Z258)</f>
        <v>4755.79061763578</v>
      </c>
      <c r="AB258" s="20" t="n">
        <f aca="false">(8*H258*(-1+8/2000*H258)*(1-LN(H258/1895))-H258*-9.16-0.25*Z258)</f>
        <v>47422.334323548</v>
      </c>
      <c r="AC258" s="20" t="n">
        <f aca="false">(8*$H258*(31.15-15.53/2000*$H258)*(1-LN($H258/1895))-$H258*-9.16-0.25*$Z258)</f>
        <v>126597.762361509</v>
      </c>
      <c r="AE258" s="20" t="n">
        <f aca="false">AP258-$AN258</f>
        <v>7.85929078643377</v>
      </c>
      <c r="AF258" s="20" t="n">
        <f aca="false">AQ258-$AN258</f>
        <v>10.3363985293401</v>
      </c>
      <c r="AG258" s="20" t="n">
        <f aca="false">AR258-$AN258</f>
        <v>14.5132165385931</v>
      </c>
      <c r="AI258" s="20" t="n">
        <f aca="false">AT258-$AN258</f>
        <v>3.90360962116659</v>
      </c>
      <c r="AJ258" s="20" t="n">
        <f aca="false">AU258-$AN258</f>
        <v>8.11776043894767</v>
      </c>
      <c r="AK258" s="20" t="n">
        <f aca="false">AV258-$AN258</f>
        <v>1.10553163796533</v>
      </c>
      <c r="AL258" s="20" t="n">
        <f aca="false">AW258-$AN258</f>
        <v>7.15472365818909</v>
      </c>
      <c r="AN258" s="20" t="n">
        <v>-6.12937392575722</v>
      </c>
      <c r="AP258" s="20" t="n">
        <f aca="false">1/8.314/$H258*(0.375*68629+0.5*4601)+$AA258/8.314/$H258+LN(1)</f>
        <v>1.72991686067655</v>
      </c>
      <c r="AQ258" s="20" t="n">
        <f aca="false">1/8.314/$H258*(0.4375*68629+0.5*4601)+$AB258/8.314/$H258+LN(1)</f>
        <v>4.20702460358284</v>
      </c>
      <c r="AR258" s="20" t="n">
        <f aca="false">1/8.314/$H258*(0.4375*68629+0.5*4601)+$AC258/8.314/$H258+LN(1)</f>
        <v>8.38384261283592</v>
      </c>
      <c r="AT258" s="20" t="n">
        <f aca="false">1/8.314/$H258*(0.4375*68629+0.5*4601)+$J258/8.314/$H258+LN(1)</f>
        <v>-2.22576430459063</v>
      </c>
      <c r="AU258" s="20" t="n">
        <f aca="false">1/8.314/$H258*(0.4375*68629+0.5*4601)+$B258/8.314/$H258+LN(1)</f>
        <v>1.98838651319045</v>
      </c>
      <c r="AV258" s="20" t="n">
        <f aca="false">1/8.314/$H258*(0.4375*68629+0.5*4601)+$S258/8.314/$H258+LN(1)</f>
        <v>-5.02384228779189</v>
      </c>
      <c r="AW258" s="20" t="n">
        <f aca="false">1/8.314/$H258*(0.4375*68629+0.5*4601)+$X258/8.314/$H258+LN(1)</f>
        <v>1.02534973243187</v>
      </c>
    </row>
    <row r="259" s="20" customFormat="true" ht="13.8" hidden="false" customHeight="false" outlineLevel="0" collapsed="false">
      <c r="B259" s="20" t="n">
        <f aca="false">$A$2 + $A$3*H259 +$A$4*H259*LN(H259) + $A$5*H259^2 + $A$6*H259^-1 + $A$7*H259^0.5</f>
        <v>5576.66543872806</v>
      </c>
      <c r="C259" s="20" t="n">
        <v>4300</v>
      </c>
      <c r="D259" s="20" t="n">
        <f aca="false">D258+22/(608-232)</f>
        <v>-8.42021276595747</v>
      </c>
      <c r="F259" s="20" t="n">
        <f aca="false">$D$2+$D$3/H259-(($D$4/(8.314*LN(10)))*(1-($D$5/H259)-LN(H259/$D$5)))</f>
        <v>1.70426821806598</v>
      </c>
      <c r="G259" s="20" t="n">
        <f aca="false">8.314*LN(10)*F259*H259</f>
        <v>74550.3794755534</v>
      </c>
      <c r="H259" s="21" t="n">
        <v>2285</v>
      </c>
      <c r="J259" s="20" t="n">
        <f aca="false">-G259</f>
        <v>-74550.3794755534</v>
      </c>
      <c r="K259" s="20" t="n">
        <v>161</v>
      </c>
      <c r="O259" s="20" t="n">
        <f aca="false">-115997 + 27.036*H259 + 3.124*H259*LN(H259)</f>
        <v>989.047464400574</v>
      </c>
      <c r="P259" s="20" t="n">
        <f aca="false">(-0.0562*(H259^2)) + (128.59*H259)-38275</f>
        <v>-37879.6949999999</v>
      </c>
      <c r="Q259" s="20" t="n">
        <f aca="false">-998615+342.43*H259</f>
        <v>-216162.45</v>
      </c>
      <c r="R259" s="20" t="n">
        <f aca="false">Q259+P259</f>
        <v>-254042.145</v>
      </c>
      <c r="S259" s="20" t="n">
        <f aca="false">R259/2</f>
        <v>-127021.0725</v>
      </c>
      <c r="U259" s="20" t="n">
        <f aca="false">-226244+42.46*H259</f>
        <v>-129222.9</v>
      </c>
      <c r="V259" s="20" t="n">
        <f aca="false">(-0.0562*(H259^2))+(374.59*H259)-846564</f>
        <v>-284058.695</v>
      </c>
      <c r="W259" s="20" t="n">
        <f aca="false">V259/2</f>
        <v>-142029.3475</v>
      </c>
      <c r="X259" s="20" t="n">
        <f aca="false">W259-U259</f>
        <v>-12806.4475</v>
      </c>
      <c r="Y259" s="20" t="n">
        <v>859629.555747834</v>
      </c>
      <c r="Z259" s="20" t="n">
        <f aca="false">-8E-020*H259^6+2E-015*H259^5-0.00000000001*H259^4+0.00000006*H259^3-0.0001*H259^2+0.1593*H259^1+165.05*H259</f>
        <v>377537.542738332</v>
      </c>
      <c r="AA259" s="8" t="n">
        <f aca="false">(4*H259*(-18+25/2000*H259)*(1-LN(H259/1895))-H259*-9.16-0.25*Z259)</f>
        <v>5020.04106316566</v>
      </c>
      <c r="AB259" s="20" t="n">
        <f aca="false">(8*H259*(-1+8/2000*H259)*(1-LN(H259/1895))-H259*-9.16-0.25*Z259)</f>
        <v>47498.0627843731</v>
      </c>
      <c r="AC259" s="20" t="n">
        <f aca="false">(8*$H259*(31.15-15.53/2000*$H259)*(1-LN($H259/1895))-$H259*-9.16-0.25*$Z259)</f>
        <v>125759.778028818</v>
      </c>
      <c r="AE259" s="20" t="n">
        <f aca="false">AP259-$AN259</f>
        <v>7.80664388644703</v>
      </c>
      <c r="AF259" s="20" t="n">
        <f aca="false">AQ259-$AN259</f>
        <v>10.2684077416304</v>
      </c>
      <c r="AG259" s="20" t="n">
        <f aca="false">AR259-$AN259</f>
        <v>14.387989604521</v>
      </c>
      <c r="AI259" s="20" t="n">
        <f aca="false">AT259-$AN259</f>
        <v>3.84395681364325</v>
      </c>
      <c r="AJ259" s="20" t="n">
        <f aca="false">AU259-$AN259</f>
        <v>8.06172689349493</v>
      </c>
      <c r="AK259" s="20" t="n">
        <f aca="false">AV259-$AN259</f>
        <v>1.08197651917032</v>
      </c>
      <c r="AL259" s="20" t="n">
        <f aca="false">AW259-$AN259</f>
        <v>7.09406680057065</v>
      </c>
      <c r="AN259" s="20" t="n">
        <v>-6.06660264609551</v>
      </c>
      <c r="AP259" s="20" t="n">
        <f aca="false">1/8.314/$H259*(0.375*68629+0.5*4601)+$AA259/8.314/$H259+LN(1)</f>
        <v>1.74004124035152</v>
      </c>
      <c r="AQ259" s="20" t="n">
        <f aca="false">1/8.314/$H259*(0.4375*68629+0.5*4601)+$AB259/8.314/$H259+LN(1)</f>
        <v>4.20180509553489</v>
      </c>
      <c r="AR259" s="20" t="n">
        <f aca="false">1/8.314/$H259*(0.4375*68629+0.5*4601)+$AC259/8.314/$H259+LN(1)</f>
        <v>8.32138695842544</v>
      </c>
      <c r="AT259" s="20" t="n">
        <f aca="false">1/8.314/$H259*(0.4375*68629+0.5*4601)+$J259/8.314/$H259+LN(1)</f>
        <v>-2.22264583245226</v>
      </c>
      <c r="AU259" s="20" t="n">
        <f aca="false">1/8.314/$H259*(0.4375*68629+0.5*4601)+$B259/8.314/$H259+LN(1)</f>
        <v>1.99512424739942</v>
      </c>
      <c r="AV259" s="20" t="n">
        <f aca="false">1/8.314/$H259*(0.4375*68629+0.5*4601)+$S259/8.314/$H259+LN(1)</f>
        <v>-4.98462612692519</v>
      </c>
      <c r="AW259" s="20" t="n">
        <f aca="false">1/8.314/$H259*(0.4375*68629+0.5*4601)+$X259/8.314/$H259+LN(1)</f>
        <v>1.02746415447514</v>
      </c>
    </row>
    <row r="260" s="20" customFormat="true" ht="13.8" hidden="false" customHeight="false" outlineLevel="0" collapsed="false">
      <c r="B260" s="20" t="n">
        <f aca="false">$A$2 + $A$3*H260 +$A$4*H260*LN(H260) + $A$5*H260^2 + $A$6*H260^-1 + $A$7*H260^0.5</f>
        <v>5786.82492866967</v>
      </c>
      <c r="C260" s="20" t="n">
        <v>4300</v>
      </c>
      <c r="D260" s="20" t="n">
        <f aca="false">D259+22/(608-232)</f>
        <v>-8.3617021276596</v>
      </c>
      <c r="F260" s="20" t="n">
        <f aca="false">$D$2+$D$3/H260-(($D$4/(8.314*LN(10)))*(1-($D$5/H260)-LN(H260/$D$5)))</f>
        <v>1.70131458993022</v>
      </c>
      <c r="G260" s="20" t="n">
        <f aca="false">8.314*LN(10)*F260*H260</f>
        <v>74584.0251402796</v>
      </c>
      <c r="H260" s="21" t="n">
        <v>2290</v>
      </c>
      <c r="J260" s="20" t="n">
        <f aca="false">-G260</f>
        <v>-74584.0251402796</v>
      </c>
      <c r="K260" s="20" t="n">
        <v>165</v>
      </c>
      <c r="O260" s="20" t="n">
        <f aca="false">-115997 + 27.036*H260 + 3.124*H260*LN(H260)</f>
        <v>1260.67151642257</v>
      </c>
      <c r="P260" s="20" t="n">
        <f aca="false">(-0.0562*(H260^2)) + (128.59*H260)-38275</f>
        <v>-38522.3199999999</v>
      </c>
      <c r="Q260" s="20" t="n">
        <f aca="false">-998615+342.43*H260</f>
        <v>-214450.3</v>
      </c>
      <c r="R260" s="20" t="n">
        <f aca="false">Q260+P260</f>
        <v>-252972.62</v>
      </c>
      <c r="S260" s="20" t="n">
        <f aca="false">R260/2</f>
        <v>-126486.31</v>
      </c>
      <c r="U260" s="20" t="n">
        <f aca="false">-226244+42.46*H260</f>
        <v>-129010.6</v>
      </c>
      <c r="V260" s="20" t="n">
        <f aca="false">(-0.0562*(H260^2))+(374.59*H260)-846564</f>
        <v>-283471.32</v>
      </c>
      <c r="W260" s="20" t="n">
        <f aca="false">V260/2</f>
        <v>-141735.66</v>
      </c>
      <c r="X260" s="20" t="n">
        <f aca="false">W260-U260</f>
        <v>-12725.06</v>
      </c>
      <c r="Y260" s="20" t="n">
        <v>861887.734134889</v>
      </c>
      <c r="Z260" s="20" t="n">
        <f aca="false">-8E-020*H260^6+2E-015*H260^5-0.00000000001*H260^4+0.00000006*H260^3-0.0001*H260^2+0.1593*H260^1+165.05*H260</f>
        <v>378364.835904986</v>
      </c>
      <c r="AA260" s="8" t="n">
        <f aca="false">(4*H260*(-18+25/2000*H260)*(1-LN(H260/1895))-H260*-9.16-0.25*Z260)</f>
        <v>5283.3588394876</v>
      </c>
      <c r="AB260" s="20" t="n">
        <f aca="false">(8*H260*(-1+8/2000*H260)*(1-LN(H260/1895))-H260*-9.16-0.25*Z260)</f>
        <v>47572.7767887212</v>
      </c>
      <c r="AC260" s="20" t="n">
        <f aca="false">(8*$H260*(31.15-15.53/2000*$H260)*(1-LN($H260/1895))-$H260*-9.16-0.25*$Z260)</f>
        <v>124921.198945806</v>
      </c>
      <c r="AE260" s="20" t="n">
        <f aca="false">AP260-$AN260</f>
        <v>7.75390378804955</v>
      </c>
      <c r="AF260" s="20" t="n">
        <f aca="false">AQ260-$AN260</f>
        <v>10.2003864636246</v>
      </c>
      <c r="AG260" s="20" t="n">
        <f aca="false">AR260-$AN260</f>
        <v>14.2630041641353</v>
      </c>
      <c r="AI260" s="20" t="n">
        <f aca="false">AT260-$AN260</f>
        <v>3.78427128099473</v>
      </c>
      <c r="AJ260" s="20" t="n">
        <f aca="false">AU260-$AN260</f>
        <v>8.00563778065119</v>
      </c>
      <c r="AK260" s="20" t="n">
        <f aca="false">AV260-$AN260</f>
        <v>1.05817635510446</v>
      </c>
      <c r="AL260" s="20" t="n">
        <f aca="false">AW260-$AN260</f>
        <v>7.0333269140081</v>
      </c>
      <c r="AN260" s="20" t="n">
        <v>-6.0038313664338</v>
      </c>
      <c r="AP260" s="20" t="n">
        <f aca="false">1/8.314/$H260*(0.375*68629+0.5*4601)+$AA260/8.314/$H260+LN(1)</f>
        <v>1.75007242161575</v>
      </c>
      <c r="AQ260" s="20" t="n">
        <f aca="false">1/8.314/$H260*(0.4375*68629+0.5*4601)+$AB260/8.314/$H260+LN(1)</f>
        <v>4.19655509719078</v>
      </c>
      <c r="AR260" s="20" t="n">
        <f aca="false">1/8.314/$H260*(0.4375*68629+0.5*4601)+$AC260/8.314/$H260+LN(1)</f>
        <v>8.25917279770149</v>
      </c>
      <c r="AT260" s="20" t="n">
        <f aca="false">1/8.314/$H260*(0.4375*68629+0.5*4601)+$J260/8.314/$H260+LN(1)</f>
        <v>-2.21956008543907</v>
      </c>
      <c r="AU260" s="20" t="n">
        <f aca="false">1/8.314/$H260*(0.4375*68629+0.5*4601)+$B260/8.314/$H260+LN(1)</f>
        <v>2.00180641421739</v>
      </c>
      <c r="AV260" s="20" t="n">
        <f aca="false">1/8.314/$H260*(0.4375*68629+0.5*4601)+$S260/8.314/$H260+LN(1)</f>
        <v>-4.94565501132934</v>
      </c>
      <c r="AW260" s="20" t="n">
        <f aca="false">1/8.314/$H260*(0.4375*68629+0.5*4601)+$X260/8.314/$H260+LN(1)</f>
        <v>1.0294955475743</v>
      </c>
    </row>
    <row r="261" s="20" customFormat="true" ht="13.8" hidden="false" customHeight="false" outlineLevel="0" collapsed="false">
      <c r="B261" s="20" t="n">
        <f aca="false">$A$2 + $A$3*H261 +$A$4*H261*LN(H261) + $A$5*H261^2 + $A$6*H261^-1 + $A$7*H261^0.5</f>
        <v>5996.48805092549</v>
      </c>
      <c r="C261" s="20" t="n">
        <v>4300</v>
      </c>
      <c r="D261" s="20" t="n">
        <f aca="false">D260+22/(608-232)</f>
        <v>-8.30319148936173</v>
      </c>
      <c r="F261" s="20" t="n">
        <f aca="false">$D$2+$D$3/H261-(($D$4/(8.314*LN(10)))*(1-($D$5/H261)-LN(H261/$D$5)))</f>
        <v>1.6983820936896</v>
      </c>
      <c r="G261" s="20" t="n">
        <f aca="false">8.314*LN(10)*F261*H261</f>
        <v>74618.0337965605</v>
      </c>
      <c r="H261" s="21" t="n">
        <v>2295</v>
      </c>
      <c r="J261" s="20" t="n">
        <f aca="false">-G261</f>
        <v>-74618.0337965605</v>
      </c>
      <c r="K261" s="20" t="n">
        <v>170</v>
      </c>
      <c r="O261" s="20" t="n">
        <f aca="false">-115997 + 27.036*H261 + 3.124*H261*LN(H261)</f>
        <v>1532.32967327516</v>
      </c>
      <c r="P261" s="20" t="n">
        <f aca="false">(-0.0562*(H261^2)) + (128.59*H261)-38275</f>
        <v>-39167.755</v>
      </c>
      <c r="Q261" s="20" t="n">
        <f aca="false">-998615+342.43*H261</f>
        <v>-212738.15</v>
      </c>
      <c r="R261" s="20" t="n">
        <f aca="false">Q261+P261</f>
        <v>-251905.905</v>
      </c>
      <c r="S261" s="20" t="n">
        <f aca="false">R261/2</f>
        <v>-125952.9525</v>
      </c>
      <c r="U261" s="20" t="n">
        <f aca="false">-226244+42.46*H261</f>
        <v>-128798.3</v>
      </c>
      <c r="V261" s="20" t="n">
        <f aca="false">(-0.0562*(H261^2))+(374.59*H261)-846564</f>
        <v>-282886.755</v>
      </c>
      <c r="W261" s="20" t="n">
        <f aca="false">V261/2</f>
        <v>-141443.3775</v>
      </c>
      <c r="X261" s="20" t="n">
        <f aca="false">W261-U261</f>
        <v>-12645.0775000001</v>
      </c>
      <c r="Y261" s="20" t="n">
        <v>864145.912521943</v>
      </c>
      <c r="Z261" s="20" t="n">
        <f aca="false">-8E-020*H261^6+2E-015*H261^5-0.00000000001*H261^4+0.00000006*H261^3-0.0001*H261^2+0.1593*H261^1+165.05*H261</f>
        <v>379192.139308302</v>
      </c>
      <c r="AA261" s="8" t="n">
        <f aca="false">(4*H261*(-18+25/2000*H261)*(1-LN(H261/1895))-H261*-9.16-0.25*Z261)</f>
        <v>5545.73675201503</v>
      </c>
      <c r="AB261" s="20" t="n">
        <f aca="false">(8*H261*(-1+8/2000*H261)*(1-LN(H261/1895))-H261*-9.16-0.25*Z261)</f>
        <v>47646.4726380868</v>
      </c>
      <c r="AC261" s="20" t="n">
        <f aca="false">(8*$H261*(31.15-15.53/2000*$H261)*(1-LN($H261/1895))-$H261*-9.16-0.25*$Z261)</f>
        <v>124082.037844449</v>
      </c>
      <c r="AE261" s="20" t="n">
        <f aca="false">AP261-$AN261</f>
        <v>7.70107072331894</v>
      </c>
      <c r="AF261" s="20" t="n">
        <f aca="false">AQ261-$AN261</f>
        <v>10.13233470077</v>
      </c>
      <c r="AG261" s="20" t="n">
        <f aca="false">AR261-$AN261</f>
        <v>14.1382593063183</v>
      </c>
      <c r="AI261" s="20" t="n">
        <f aca="false">AT261-$AN261</f>
        <v>3.72455327873899</v>
      </c>
      <c r="AJ261" s="20" t="n">
        <f aca="false">AU261-$AN261</f>
        <v>7.94949353739323</v>
      </c>
      <c r="AK261" s="20" t="n">
        <f aca="false">AV261-$AN261</f>
        <v>1.03413274737081</v>
      </c>
      <c r="AL261" s="20" t="n">
        <f aca="false">AW261-$AN261</f>
        <v>6.97250454117426</v>
      </c>
      <c r="AN261" s="20" t="n">
        <v>-5.94106008677208</v>
      </c>
      <c r="AP261" s="20" t="n">
        <f aca="false">1/8.314/$H261*(0.375*68629+0.5*4601)+$AA261/8.314/$H261+LN(1)</f>
        <v>1.76001063654686</v>
      </c>
      <c r="AQ261" s="20" t="n">
        <f aca="false">1/8.314/$H261*(0.4375*68629+0.5*4601)+$AB261/8.314/$H261+LN(1)</f>
        <v>4.1912746139979</v>
      </c>
      <c r="AR261" s="20" t="n">
        <f aca="false">1/8.314/$H261*(0.4375*68629+0.5*4601)+$AC261/8.314/$H261+LN(1)</f>
        <v>8.19719921954618</v>
      </c>
      <c r="AT261" s="20" t="n">
        <f aca="false">1/8.314/$H261*(0.4375*68629+0.5*4601)+$J261/8.314/$H261+LN(1)</f>
        <v>-2.21650680803309</v>
      </c>
      <c r="AU261" s="20" t="n">
        <f aca="false">1/8.314/$H261*(0.4375*68629+0.5*4601)+$B261/8.314/$H261+LN(1)</f>
        <v>2.00843345062115</v>
      </c>
      <c r="AV261" s="20" t="n">
        <f aca="false">1/8.314/$H261*(0.4375*68629+0.5*4601)+$S261/8.314/$H261+LN(1)</f>
        <v>-4.90692733940127</v>
      </c>
      <c r="AW261" s="20" t="n">
        <f aca="false">1/8.314/$H261*(0.4375*68629+0.5*4601)+$X261/8.314/$H261+LN(1)</f>
        <v>1.03144445440218</v>
      </c>
    </row>
    <row r="262" s="20" customFormat="true" ht="13.8" hidden="false" customHeight="false" outlineLevel="0" collapsed="false">
      <c r="B262" s="20" t="n">
        <f aca="false">$A$2 + $A$3*H262 +$A$4*H262*LN(H262) + $A$5*H262^2 + $A$6*H262^-1 + $A$7*H262^0.5</f>
        <v>6205.65620626364</v>
      </c>
      <c r="C262" s="20" t="n">
        <v>4300</v>
      </c>
      <c r="D262" s="20" t="n">
        <f aca="false">D261+22/(608-232)</f>
        <v>-8.24468085106386</v>
      </c>
      <c r="F262" s="20" t="n">
        <f aca="false">$D$2+$D$3/H262-(($D$4/(8.314*LN(10)))*(1-($D$5/H262)-LN(H262/$D$5)))</f>
        <v>1.6954705735664</v>
      </c>
      <c r="G262" s="20" t="n">
        <f aca="false">8.314*LN(10)*F262*H262</f>
        <v>74652.4046535636</v>
      </c>
      <c r="H262" s="21" t="n">
        <v>2300</v>
      </c>
      <c r="J262" s="20" t="n">
        <f aca="false">-G262</f>
        <v>-74652.4046535636</v>
      </c>
      <c r="K262" s="20" t="n">
        <v>175</v>
      </c>
      <c r="O262" s="20" t="n">
        <f aca="false">-115997 + 27.036*H262 + 3.124*H262*LN(H262)</f>
        <v>1804.02186065577</v>
      </c>
      <c r="P262" s="20" t="n">
        <f aca="false">(-0.0562*(H262^2)) + (128.59*H262)-38275</f>
        <v>-39816</v>
      </c>
      <c r="Q262" s="20" t="n">
        <f aca="false">-998615+342.43*H262</f>
        <v>-211026</v>
      </c>
      <c r="R262" s="20" t="n">
        <f aca="false">Q262+P262</f>
        <v>-250842</v>
      </c>
      <c r="S262" s="20" t="n">
        <f aca="false">R262/2</f>
        <v>-125421</v>
      </c>
      <c r="U262" s="20" t="n">
        <f aca="false">-226244+42.46*H262</f>
        <v>-128586</v>
      </c>
      <c r="V262" s="20" t="n">
        <f aca="false">(-0.0562*(H262^2))+(374.59*H262)-846564</f>
        <v>-282305</v>
      </c>
      <c r="W262" s="20" t="n">
        <f aca="false">V262/2</f>
        <v>-141152.5</v>
      </c>
      <c r="X262" s="20" t="n">
        <f aca="false">W262-U262</f>
        <v>-12566.5</v>
      </c>
      <c r="Y262" s="20" t="n">
        <v>866404.090908997</v>
      </c>
      <c r="Z262" s="20" t="n">
        <f aca="false">-8E-020*H262^6+2E-015*H262^5-0.00000000001*H262^4+0.00000006*H262^3-0.0001*H262^2+0.1593*H262^1+165.05*H262</f>
        <v>380019.45298888</v>
      </c>
      <c r="AA262" s="8" t="n">
        <f aca="false">(4*H262*(-18+25/2000*H262)*(1-LN(H262/1895))-H262*-9.16-0.25*Z262)</f>
        <v>5807.16762554935</v>
      </c>
      <c r="AB262" s="20" t="n">
        <f aca="false">(8*H262*(-1+8/2000*H262)*(1-LN(H262/1895))-H262*-9.16-0.25*Z262)</f>
        <v>47719.1466424002</v>
      </c>
      <c r="AC262" s="20" t="n">
        <f aca="false">(8*$H262*(31.15-15.53/2000*$H262)*(1-LN($H262/1895))-$H262*-9.16-0.25*$Z262)</f>
        <v>123242.30741595</v>
      </c>
      <c r="AE262" s="20" t="n">
        <f aca="false">AP262-$AN262</f>
        <v>7.64814492332866</v>
      </c>
      <c r="AF262" s="20" t="n">
        <f aca="false">AQ262-$AN262</f>
        <v>10.0642524589078</v>
      </c>
      <c r="AG262" s="20" t="n">
        <f aca="false">AR262-$AN262</f>
        <v>14.0137541257427</v>
      </c>
      <c r="AI262" s="20" t="n">
        <f aca="false">AT262-$AN262</f>
        <v>3.66480305999112</v>
      </c>
      <c r="AJ262" s="20" t="n">
        <f aca="false">AU262-$AN262</f>
        <v>7.89329459652078</v>
      </c>
      <c r="AK262" s="20" t="n">
        <f aca="false">AV262-$AN262</f>
        <v>1.0098472836455</v>
      </c>
      <c r="AL262" s="20" t="n">
        <f aca="false">AW262-$AN262</f>
        <v>6.91160022002311</v>
      </c>
      <c r="AN262" s="20" t="n">
        <v>-5.87828880711037</v>
      </c>
      <c r="AP262" s="20" t="n">
        <f aca="false">1/8.314/$H262*(0.375*68629+0.5*4601)+$AA262/8.314/$H262+LN(1)</f>
        <v>1.76985611621829</v>
      </c>
      <c r="AQ262" s="20" t="n">
        <f aca="false">1/8.314/$H262*(0.4375*68629+0.5*4601)+$AB262/8.314/$H262+LN(1)</f>
        <v>4.1859636517974</v>
      </c>
      <c r="AR262" s="20" t="n">
        <f aca="false">1/8.314/$H262*(0.4375*68629+0.5*4601)+$AC262/8.314/$H262+LN(1)</f>
        <v>8.13546531863229</v>
      </c>
      <c r="AT262" s="20" t="n">
        <f aca="false">1/8.314/$H262*(0.4375*68629+0.5*4601)+$J262/8.314/$H262+LN(1)</f>
        <v>-2.21348574711925</v>
      </c>
      <c r="AU262" s="20" t="n">
        <f aca="false">1/8.314/$H262*(0.4375*68629+0.5*4601)+$B262/8.314/$H262+LN(1)</f>
        <v>2.0150057894104</v>
      </c>
      <c r="AV262" s="20" t="n">
        <f aca="false">1/8.314/$H262*(0.4375*68629+0.5*4601)+$S262/8.314/$H262+LN(1)</f>
        <v>-4.86844152346487</v>
      </c>
      <c r="AW262" s="20" t="n">
        <f aca="false">1/8.314/$H262*(0.4375*68629+0.5*4601)+$X262/8.314/$H262+LN(1)</f>
        <v>1.03331141291274</v>
      </c>
    </row>
    <row r="263" s="20" customFormat="true" ht="13.8" hidden="false" customHeight="false" outlineLevel="0" collapsed="false">
      <c r="B263" s="20" t="n">
        <f aca="false">$A$2 + $A$3*H263 +$A$4*H263*LN(H263) + $A$5*H263^2 + $A$6*H263^-1 + $A$7*H263^0.5</f>
        <v>6414.33078828605</v>
      </c>
      <c r="C263" s="20" t="n">
        <v>4300</v>
      </c>
      <c r="D263" s="20" t="n">
        <f aca="false">D262+22/(608-232)</f>
        <v>-8.18617021276598</v>
      </c>
      <c r="F263" s="20" t="n">
        <f aca="false">$D$2+$D$3/H263-(($D$4/(8.314*LN(10)))*(1-($D$5/H263)-LN(H263/$D$5)))</f>
        <v>1.69257987521246</v>
      </c>
      <c r="G263" s="20" t="n">
        <f aca="false">8.314*LN(10)*F263*H263</f>
        <v>74687.136923895</v>
      </c>
      <c r="H263" s="21" t="n">
        <v>2305</v>
      </c>
      <c r="J263" s="20" t="n">
        <f aca="false">-G263</f>
        <v>-74687.136923895</v>
      </c>
      <c r="K263" s="20" t="n">
        <v>180</v>
      </c>
      <c r="O263" s="20" t="n">
        <f aca="false">-115997 + 27.036*H263 + 3.124*H263*LN(H263)</f>
        <v>2075.74800458486</v>
      </c>
      <c r="P263" s="20" t="n">
        <f aca="false">(-0.0562*(H263^2)) + (128.59*H263)-38275</f>
        <v>-40467.055</v>
      </c>
      <c r="Q263" s="20" t="n">
        <f aca="false">-998615+342.43*H263</f>
        <v>-209313.85</v>
      </c>
      <c r="R263" s="20" t="n">
        <f aca="false">Q263+P263</f>
        <v>-249780.905</v>
      </c>
      <c r="S263" s="20" t="n">
        <f aca="false">R263/2</f>
        <v>-124890.4525</v>
      </c>
      <c r="U263" s="20" t="n">
        <f aca="false">-226244+42.46*H263</f>
        <v>-128373.7</v>
      </c>
      <c r="V263" s="20" t="n">
        <f aca="false">(-0.0562*(H263^2))+(374.59*H263)-846564</f>
        <v>-281726.055</v>
      </c>
      <c r="W263" s="20" t="n">
        <f aca="false">V263/2</f>
        <v>-140863.0275</v>
      </c>
      <c r="X263" s="20" t="n">
        <f aca="false">W263-U263</f>
        <v>-12489.3275</v>
      </c>
      <c r="Y263" s="20" t="n">
        <v>868681.19118943</v>
      </c>
      <c r="Z263" s="20" t="n">
        <f aca="false">-8E-020*H263^6+2E-015*H263^5-0.00000000001*H263^4+0.00000006*H263^3-0.0001*H263^2+0.1593*H263^1+165.05*H263</f>
        <v>380846.776987421</v>
      </c>
      <c r="AA263" s="8" t="n">
        <f aca="false">(4*H263*(-18+25/2000*H263)*(1-LN(H263/1895))-H263*-9.16-0.25*Z263)</f>
        <v>6067.64430417857</v>
      </c>
      <c r="AB263" s="20" t="n">
        <f aca="false">(8*H263*(-1+8/2000*H263)*(1-LN(H263/1895))-H263*-9.16-0.25*Z263)</f>
        <v>47790.7951199884</v>
      </c>
      <c r="AC263" s="20" t="n">
        <f aca="false">(8*$H263*(31.15-15.53/2000*$H263)*(1-LN($H263/1895))-$H263*-9.16-0.25*$Z263)</f>
        <v>122402.020310975</v>
      </c>
      <c r="AE263" s="20" t="n">
        <f aca="false">AP263-$AN263</f>
        <v>7.59505759113632</v>
      </c>
      <c r="AF263" s="20" t="n">
        <f aca="false">AQ263-$AN263</f>
        <v>9.99607071724928</v>
      </c>
      <c r="AG263" s="20" t="n">
        <f aca="false">AR263-$AN263</f>
        <v>13.889418695804</v>
      </c>
      <c r="AI263" s="20" t="n">
        <f aca="false">AT263-$AN263</f>
        <v>3.60495184847329</v>
      </c>
      <c r="AJ263" s="20" t="n">
        <f aca="false">AU263-$AN263</f>
        <v>7.83697235968695</v>
      </c>
      <c r="AK263" s="20" t="n">
        <f aca="false">AV263-$AN263</f>
        <v>0.985252510811384</v>
      </c>
      <c r="AL263" s="20" t="n">
        <f aca="false">AW263-$AN263</f>
        <v>6.85054545682357</v>
      </c>
      <c r="AN263" s="20" t="n">
        <v>-5.81544850043138</v>
      </c>
      <c r="AP263" s="20" t="n">
        <f aca="false">1/8.314/$H263*(0.375*68629+0.5*4601)+$AA263/8.314/$H263+LN(1)</f>
        <v>1.77960909070494</v>
      </c>
      <c r="AQ263" s="20" t="n">
        <f aca="false">1/8.314/$H263*(0.4375*68629+0.5*4601)+$AB263/8.314/$H263+LN(1)</f>
        <v>4.1806222168179</v>
      </c>
      <c r="AR263" s="20" t="n">
        <f aca="false">1/8.314/$H263*(0.4375*68629+0.5*4601)+$AC263/8.314/$H263+LN(1)</f>
        <v>8.07397019537259</v>
      </c>
      <c r="AT263" s="20" t="n">
        <f aca="false">1/8.314/$H263*(0.4375*68629+0.5*4601)+$J263/8.314/$H263+LN(1)</f>
        <v>-2.21049665195809</v>
      </c>
      <c r="AU263" s="20" t="n">
        <f aca="false">1/8.314/$H263*(0.4375*68629+0.5*4601)+$B263/8.314/$H263+LN(1)</f>
        <v>2.02152385925557</v>
      </c>
      <c r="AV263" s="20" t="n">
        <f aca="false">1/8.314/$H263*(0.4375*68629+0.5*4601)+$S263/8.314/$H263+LN(1)</f>
        <v>-4.83019598962</v>
      </c>
      <c r="AW263" s="20" t="n">
        <f aca="false">1/8.314/$H263*(0.4375*68629+0.5*4601)+$X263/8.314/$H263+LN(1)</f>
        <v>1.03509695639219</v>
      </c>
    </row>
    <row r="264" s="20" customFormat="true" ht="13.8" hidden="false" customHeight="false" outlineLevel="0" collapsed="false">
      <c r="B264" s="20" t="n">
        <f aca="false">$A$2 + $A$3*H264 +$A$4*H264*LN(H264) + $A$5*H264^2 + $A$6*H264^-1 + $A$7*H264^0.5</f>
        <v>6622.51318347716</v>
      </c>
      <c r="C264" s="20" t="n">
        <v>4300</v>
      </c>
      <c r="D264" s="20" t="n">
        <f aca="false">D263+22/(608-232)</f>
        <v>-8.12765957446811</v>
      </c>
      <c r="F264" s="20" t="n">
        <f aca="false">$D$2+$D$3/H264-(($D$4/(8.314*LN(10)))*(1-($D$5/H264)-LN(H264/$D$5)))</f>
        <v>1.68970984569322</v>
      </c>
      <c r="G264" s="20" t="n">
        <f aca="false">8.314*LN(10)*F264*H264</f>
        <v>74722.2298235764</v>
      </c>
      <c r="H264" s="21" t="n">
        <v>2310</v>
      </c>
      <c r="J264" s="20" t="n">
        <f aca="false">-G264</f>
        <v>-74722.2298235764</v>
      </c>
      <c r="K264" s="20" t="n">
        <v>186</v>
      </c>
      <c r="O264" s="20" t="n">
        <f aca="false">-115997 + 27.036*H264 + 3.124*H264*LN(H264)</f>
        <v>2347.50803140385</v>
      </c>
      <c r="P264" s="20" t="n">
        <f aca="false">(-0.0562*(H264^2)) + (128.59*H264)-38275</f>
        <v>-41120.92</v>
      </c>
      <c r="Q264" s="20" t="n">
        <f aca="false">-998615+342.43*H264</f>
        <v>-207601.7</v>
      </c>
      <c r="R264" s="20" t="n">
        <f aca="false">Q264+P264</f>
        <v>-248722.62</v>
      </c>
      <c r="S264" s="20" t="n">
        <f aca="false">R264/2</f>
        <v>-124361.31</v>
      </c>
      <c r="U264" s="20" t="n">
        <f aca="false">-226244+42.46*H264</f>
        <v>-128161.4</v>
      </c>
      <c r="V264" s="20" t="n">
        <f aca="false">(-0.0562*(H264^2))+(374.59*H264)-846564</f>
        <v>-281149.92</v>
      </c>
      <c r="W264" s="20" t="n">
        <f aca="false">V264/2</f>
        <v>-140574.96</v>
      </c>
      <c r="X264" s="20" t="n">
        <f aca="false">W264-U264</f>
        <v>-12413.5600000001</v>
      </c>
      <c r="Y264" s="20" t="n">
        <v>870958.291469862</v>
      </c>
      <c r="Z264" s="20" t="n">
        <f aca="false">-8E-020*H264^6+2E-015*H264^5-0.00000000001*H264^4+0.00000006*H264^3-0.0001*H264^2+0.1593*H264^1+165.05*H264</f>
        <v>381674.111344723</v>
      </c>
      <c r="AA264" s="8" t="n">
        <f aca="false">(4*H264*(-18+25/2000*H264)*(1-LN(H264/1895))-H264*-9.16-0.25*Z264)</f>
        <v>6327.15965117833</v>
      </c>
      <c r="AB264" s="20" t="n">
        <f aca="false">(8*H264*(-1+8/2000*H264)*(1-LN(H264/1895))-H264*-9.16-0.25*Z264)</f>
        <v>47861.4143975366</v>
      </c>
      <c r="AC264" s="20" t="n">
        <f aca="false">(8*$H264*(31.15-15.53/2000*$H264)*(1-LN($H264/1895))-$H264*-9.16-0.25*$Z264)</f>
        <v>121561.189139884</v>
      </c>
      <c r="AE264" s="20" t="n">
        <f aca="false">AP264-$AN264</f>
        <v>7.54185646738687</v>
      </c>
      <c r="AF264" s="20" t="n">
        <f aca="false">AQ264-$AN264</f>
        <v>9.92783699396741</v>
      </c>
      <c r="AG264" s="20" t="n">
        <f aca="false">AR264-$AN264</f>
        <v>13.7652996341679</v>
      </c>
      <c r="AI264" s="20" t="n">
        <f aca="false">AT264-$AN264</f>
        <v>3.54504740413911</v>
      </c>
      <c r="AJ264" s="20" t="n">
        <f aca="false">AU264-$AN264</f>
        <v>7.78057476304312</v>
      </c>
      <c r="AK264" s="20" t="n">
        <f aca="false">AV264-$AN264</f>
        <v>0.960397500704777</v>
      </c>
      <c r="AL264" s="20" t="n">
        <f aca="false">AW264-$AN264</f>
        <v>6.78938829180766</v>
      </c>
      <c r="AN264" s="20" t="n">
        <v>-5.75258667829809</v>
      </c>
      <c r="AP264" s="20" t="n">
        <f aca="false">1/8.314/$H264*(0.375*68629+0.5*4601)+$AA264/8.314/$H264+LN(1)</f>
        <v>1.78926978908878</v>
      </c>
      <c r="AQ264" s="20" t="n">
        <f aca="false">1/8.314/$H264*(0.4375*68629+0.5*4601)+$AB264/8.314/$H264+LN(1)</f>
        <v>4.17525031566932</v>
      </c>
      <c r="AR264" s="20" t="n">
        <f aca="false">1/8.314/$H264*(0.4375*68629+0.5*4601)+$AC264/8.314/$H264+LN(1)</f>
        <v>8.01271295586977</v>
      </c>
      <c r="AT264" s="20" t="n">
        <f aca="false">1/8.314/$H264*(0.4375*68629+0.5*4601)+$J264/8.314/$H264+LN(1)</f>
        <v>-2.20753927415898</v>
      </c>
      <c r="AU264" s="20" t="n">
        <f aca="false">1/8.314/$H264*(0.4375*68629+0.5*4601)+$B264/8.314/$H264+LN(1)</f>
        <v>2.02798808474503</v>
      </c>
      <c r="AV264" s="20" t="n">
        <f aca="false">1/8.314/$H264*(0.4375*68629+0.5*4601)+$S264/8.314/$H264+LN(1)</f>
        <v>-4.79218917759331</v>
      </c>
      <c r="AW264" s="20" t="n">
        <f aca="false">1/8.314/$H264*(0.4375*68629+0.5*4601)+$X264/8.314/$H264+LN(1)</f>
        <v>1.03680161350957</v>
      </c>
    </row>
    <row r="265" s="20" customFormat="true" ht="13.8" hidden="false" customHeight="false" outlineLevel="0" collapsed="false">
      <c r="B265" s="20" t="n">
        <f aca="false">$A$2 + $A$3*H265 +$A$4*H265*LN(H265) + $A$5*H265^2 + $A$6*H265^-1 + $A$7*H265^0.5</f>
        <v>6830.2047712527</v>
      </c>
      <c r="C265" s="20" t="n">
        <v>4300</v>
      </c>
      <c r="D265" s="20" t="n">
        <f aca="false">D264+22/(608-232)</f>
        <v>-8.06914893617024</v>
      </c>
      <c r="F265" s="20" t="n">
        <f aca="false">$D$2+$D$3/H265-(($D$4/(8.314*LN(10)))*(1-($D$5/H265)-LN(H265/$D$5)))</f>
        <v>1.68686033347196</v>
      </c>
      <c r="G265" s="20" t="n">
        <f aca="false">8.314*LN(10)*F265*H265</f>
        <v>74757.6825720236</v>
      </c>
      <c r="H265" s="21" t="n">
        <v>2315</v>
      </c>
      <c r="J265" s="20" t="n">
        <f aca="false">-G265</f>
        <v>-74757.6825720236</v>
      </c>
      <c r="K265" s="20" t="n">
        <v>191</v>
      </c>
      <c r="O265" s="20" t="n">
        <f aca="false">-115997 + 27.036*H265 + 3.124*H265*LN(H265)</f>
        <v>2619.30186777306</v>
      </c>
      <c r="P265" s="20" t="n">
        <f aca="false">(-0.0562*(H265^2)) + (128.59*H265)-38275</f>
        <v>-41777.595</v>
      </c>
      <c r="Q265" s="20" t="n">
        <f aca="false">-998615+342.43*H265</f>
        <v>-205889.55</v>
      </c>
      <c r="R265" s="20" t="n">
        <f aca="false">Q265+P265</f>
        <v>-247667.145</v>
      </c>
      <c r="S265" s="20" t="n">
        <f aca="false">R265/2</f>
        <v>-123833.5725</v>
      </c>
      <c r="U265" s="20" t="n">
        <f aca="false">-226244+42.46*H265</f>
        <v>-127949.1</v>
      </c>
      <c r="V265" s="20" t="n">
        <f aca="false">(-0.0562*(H265^2))+(374.59*H265)-846564</f>
        <v>-280576.595</v>
      </c>
      <c r="W265" s="20" t="n">
        <f aca="false">V265/2</f>
        <v>-140288.2975</v>
      </c>
      <c r="X265" s="20" t="n">
        <f aca="false">W265-U265</f>
        <v>-12339.1975</v>
      </c>
      <c r="Y265" s="20" t="n">
        <v>873235.391750295</v>
      </c>
      <c r="Z265" s="20" t="n">
        <f aca="false">-8E-020*H265^6+2E-015*H265^5-0.00000000001*H265^4+0.00000006*H265^3-0.0001*H265^2+0.1593*H265^1+165.05*H265</f>
        <v>382501.456101688</v>
      </c>
      <c r="AA265" s="8" t="n">
        <f aca="false">(4*H265*(-18+25/2000*H265)*(1-LN(H265/1895))-H265*-9.16-0.25*Z265)</f>
        <v>6585.70654891111</v>
      </c>
      <c r="AB265" s="20" t="n">
        <f aca="false">(8*H265*(-1+8/2000*H265)*(1-LN(H265/1895))-H265*-9.16-0.25*Z265)</f>
        <v>47931.0008100508</v>
      </c>
      <c r="AC265" s="20" t="n">
        <f aca="false">(8*$H265*(31.15-15.53/2000*$H265)*(1-LN($H265/1895))-$H265*-9.16-0.25*$Z265)</f>
        <v>120719.82647296</v>
      </c>
      <c r="AE265" s="20" t="n">
        <f aca="false">AP265-$AN265</f>
        <v>7.48856329562916</v>
      </c>
      <c r="AF265" s="20" t="n">
        <f aca="false">AQ265-$AN265</f>
        <v>9.85957281150156</v>
      </c>
      <c r="AG265" s="20" t="n">
        <f aca="false">AR265-$AN265</f>
        <v>13.6414175680318</v>
      </c>
      <c r="AI265" s="20" t="n">
        <f aca="false">AT265-$AN265</f>
        <v>3.4851114885113</v>
      </c>
      <c r="AJ265" s="20" t="n">
        <f aca="false">AU265-$AN265</f>
        <v>7.72412374259657</v>
      </c>
      <c r="AK265" s="20" t="n">
        <f aca="false">AV265-$AN265</f>
        <v>0.935305315573602</v>
      </c>
      <c r="AL265" s="20" t="n">
        <f aca="false">AW265-$AN265</f>
        <v>6.72815076453138</v>
      </c>
      <c r="AN265" s="20" t="n">
        <v>-5.68972485616479</v>
      </c>
      <c r="AP265" s="20" t="n">
        <f aca="false">1/8.314/$H265*(0.375*68629+0.5*4601)+$AA265/8.314/$H265+LN(1)</f>
        <v>1.79883843946437</v>
      </c>
      <c r="AQ265" s="20" t="n">
        <f aca="false">1/8.314/$H265*(0.4375*68629+0.5*4601)+$AB265/8.314/$H265+LN(1)</f>
        <v>4.16984795533677</v>
      </c>
      <c r="AR265" s="20" t="n">
        <f aca="false">1/8.314/$H265*(0.4375*68629+0.5*4601)+$AC265/8.314/$H265+LN(1)</f>
        <v>7.95169271186702</v>
      </c>
      <c r="AT265" s="20" t="n">
        <f aca="false">1/8.314/$H265*(0.4375*68629+0.5*4601)+$J265/8.314/$H265+LN(1)</f>
        <v>-2.20461336765349</v>
      </c>
      <c r="AU265" s="20" t="n">
        <f aca="false">1/8.314/$H265*(0.4375*68629+0.5*4601)+$B265/8.314/$H265+LN(1)</f>
        <v>2.03439888643178</v>
      </c>
      <c r="AV265" s="20" t="n">
        <f aca="false">1/8.314/$H265*(0.4375*68629+0.5*4601)+$S265/8.314/$H265+LN(1)</f>
        <v>-4.75441954059119</v>
      </c>
      <c r="AW265" s="20" t="n">
        <f aca="false">1/8.314/$H265*(0.4375*68629+0.5*4601)+$X265/8.314/$H265+LN(1)</f>
        <v>1.03842590836659</v>
      </c>
    </row>
    <row r="266" s="20" customFormat="true" ht="13.8" hidden="false" customHeight="false" outlineLevel="0" collapsed="false">
      <c r="B266" s="20" t="n">
        <f aca="false">$A$2 + $A$3*H266 +$A$4*H266*LN(H266) + $A$5*H266^2 + $A$6*H266^-1 + $A$7*H266^0.5</f>
        <v>7037.40692400746</v>
      </c>
      <c r="C266" s="20" t="n">
        <v>4300</v>
      </c>
      <c r="D266" s="20" t="n">
        <f aca="false">D265+22/(608-232)</f>
        <v>-8.01063829787237</v>
      </c>
      <c r="F266" s="20" t="n">
        <f aca="false">$D$2+$D$3/H266-(($D$4/(8.314*LN(10)))*(1-($D$5/H266)-LN(H266/$D$5)))</f>
        <v>1.68403118839421</v>
      </c>
      <c r="G266" s="20" t="n">
        <f aca="false">8.314*LN(10)*F266*H266</f>
        <v>74793.4943920243</v>
      </c>
      <c r="H266" s="21" t="n">
        <v>2320</v>
      </c>
      <c r="J266" s="20" t="n">
        <f aca="false">-G266</f>
        <v>-74793.4943920243</v>
      </c>
      <c r="K266" s="20" t="n">
        <v>196</v>
      </c>
      <c r="O266" s="20" t="n">
        <f aca="false">-115997 + 27.036*H266 + 3.124*H266*LN(H266)</f>
        <v>2891.12944066957</v>
      </c>
      <c r="P266" s="20" t="n">
        <f aca="false">(-0.0562*(H266^2)) + (128.59*H266)-38275</f>
        <v>-42437.08</v>
      </c>
      <c r="Q266" s="20" t="n">
        <f aca="false">-998615+342.43*H266</f>
        <v>-204177.4</v>
      </c>
      <c r="R266" s="20" t="n">
        <f aca="false">Q266+P266</f>
        <v>-246614.48</v>
      </c>
      <c r="S266" s="20" t="n">
        <f aca="false">R266/2</f>
        <v>-123307.24</v>
      </c>
      <c r="U266" s="20" t="n">
        <f aca="false">-226244+42.46*H266</f>
        <v>-127736.8</v>
      </c>
      <c r="V266" s="20" t="n">
        <f aca="false">(-0.0562*(H266^2))+(374.59*H266)-846564</f>
        <v>-280006.08</v>
      </c>
      <c r="W266" s="20" t="n">
        <f aca="false">V266/2</f>
        <v>-140003.04</v>
      </c>
      <c r="X266" s="20" t="n">
        <f aca="false">W266-U266</f>
        <v>-12266.24</v>
      </c>
      <c r="Y266" s="20" t="n">
        <v>875512.492030728</v>
      </c>
      <c r="Z266" s="20" t="n">
        <f aca="false">-8E-020*H266^6+2E-015*H266^5-0.00000000001*H266^4+0.00000006*H266^3-0.0001*H266^2+0.1593*H266^1+165.05*H266</f>
        <v>383328.811299314</v>
      </c>
      <c r="AA266" s="8" t="n">
        <f aca="false">(4*H266*(-18+25/2000*H266)*(1-LN(H266/1895))-H266*-9.16-0.25*Z266)</f>
        <v>6843.27789872944</v>
      </c>
      <c r="AB266" s="20" t="n">
        <f aca="false">(8*H266*(-1+8/2000*H266)*(1-LN(H266/1895))-H266*-9.16-0.25*Z266)</f>
        <v>47999.5507008189</v>
      </c>
      <c r="AC266" s="20" t="n">
        <f aca="false">(8*$H266*(31.15-15.53/2000*$H266)*(1-LN($H266/1895))-$H266*-9.16-0.25*$Z266)</f>
        <v>119877.94484064</v>
      </c>
      <c r="AE266" s="20" t="n">
        <f aca="false">AP266-$AN266</f>
        <v>7.43517830297594</v>
      </c>
      <c r="AF266" s="20" t="n">
        <f aca="false">AQ266-$AN266</f>
        <v>9.79127817720602</v>
      </c>
      <c r="AG266" s="20" t="n">
        <f aca="false">AR266-$AN266</f>
        <v>13.5177716147305</v>
      </c>
      <c r="AI266" s="20" t="n">
        <f aca="false">AT266-$AN266</f>
        <v>3.42514434536219</v>
      </c>
      <c r="AJ266" s="20" t="n">
        <f aca="false">AU266-$AN266</f>
        <v>7.66761971491084</v>
      </c>
      <c r="AK266" s="20" t="n">
        <f aca="false">AV266-$AN266</f>
        <v>0.909977488877086</v>
      </c>
      <c r="AL266" s="20" t="n">
        <f aca="false">AW266-$AN266</f>
        <v>6.66683339457831</v>
      </c>
      <c r="AN266" s="20" t="n">
        <v>-5.6268630340315</v>
      </c>
      <c r="AP266" s="20" t="n">
        <f aca="false">1/8.314/$H266*(0.375*68629+0.5*4601)+$AA266/8.314/$H266+LN(1)</f>
        <v>1.80831526894444</v>
      </c>
      <c r="AQ266" s="20" t="n">
        <f aca="false">1/8.314/$H266*(0.4375*68629+0.5*4601)+$AB266/8.314/$H266+LN(1)</f>
        <v>4.16441514317452</v>
      </c>
      <c r="AR266" s="20" t="n">
        <f aca="false">1/8.314/$H266*(0.4375*68629+0.5*4601)+$AC266/8.314/$H266+LN(1)</f>
        <v>7.89090858069897</v>
      </c>
      <c r="AT266" s="20" t="n">
        <f aca="false">1/8.314/$H266*(0.4375*68629+0.5*4601)+$J266/8.314/$H266+LN(1)</f>
        <v>-2.20171868866931</v>
      </c>
      <c r="AU266" s="20" t="n">
        <f aca="false">1/8.314/$H266*(0.4375*68629+0.5*4601)+$B266/8.314/$H266+LN(1)</f>
        <v>2.04075668087934</v>
      </c>
      <c r="AV266" s="20" t="n">
        <f aca="false">1/8.314/$H266*(0.4375*68629+0.5*4601)+$S266/8.314/$H266+LN(1)</f>
        <v>-4.71688554515441</v>
      </c>
      <c r="AW266" s="20" t="n">
        <f aca="false">1/8.314/$H266*(0.4375*68629+0.5*4601)+$X266/8.314/$H266+LN(1)</f>
        <v>1.03997036054681</v>
      </c>
    </row>
    <row r="267" s="20" customFormat="true" ht="13.8" hidden="false" customHeight="false" outlineLevel="0" collapsed="false">
      <c r="B267" s="20" t="n">
        <f aca="false">$A$2 + $A$3*H267 +$A$4*H267*LN(H267) + $A$5*H267^2 + $A$6*H267^-1 + $A$7*H267^0.5</f>
        <v>7244.12100716325</v>
      </c>
      <c r="C267" s="20" t="n">
        <v>4300</v>
      </c>
      <c r="D267" s="20" t="n">
        <f aca="false">D266+22/(608-232)</f>
        <v>-7.9521276595745</v>
      </c>
      <c r="F267" s="20" t="n">
        <f aca="false">$D$2+$D$3/H267-(($D$4/(8.314*LN(10)))*(1-($D$5/H267)-LN(H267/$D$5)))</f>
        <v>1.68122226167244</v>
      </c>
      <c r="G267" s="20" t="n">
        <f aca="false">8.314*LN(10)*F267*H267</f>
        <v>74829.6645097161</v>
      </c>
      <c r="H267" s="21" t="n">
        <v>2325</v>
      </c>
      <c r="J267" s="20" t="n">
        <f aca="false">-G267</f>
        <v>-74829.6645097161</v>
      </c>
      <c r="K267" s="20" t="n">
        <v>201</v>
      </c>
      <c r="O267" s="20" t="n">
        <f aca="false">-115997 + 27.036*H267 + 3.124*H267*LN(H267)</f>
        <v>3162.99067738525</v>
      </c>
      <c r="P267" s="20" t="n">
        <f aca="false">(-0.0562*(H267^2)) + (128.59*H267)-38275</f>
        <v>-43099.375</v>
      </c>
      <c r="Q267" s="20" t="n">
        <f aca="false">-998615+342.43*H267</f>
        <v>-202465.25</v>
      </c>
      <c r="R267" s="20" t="n">
        <f aca="false">Q267+P267</f>
        <v>-245564.625</v>
      </c>
      <c r="S267" s="20" t="n">
        <f aca="false">R267/2</f>
        <v>-122782.3125</v>
      </c>
      <c r="U267" s="20" t="n">
        <f aca="false">-226244+42.46*H267</f>
        <v>-127524.5</v>
      </c>
      <c r="V267" s="20" t="n">
        <f aca="false">(-0.0562*(H267^2))+(374.59*H267)-846564</f>
        <v>-279438.375</v>
      </c>
      <c r="W267" s="20" t="n">
        <f aca="false">V267/2</f>
        <v>-139719.1875</v>
      </c>
      <c r="X267" s="20" t="n">
        <f aca="false">W267-U267</f>
        <v>-12194.6875</v>
      </c>
      <c r="Y267" s="20" t="n">
        <v>877789.592311161</v>
      </c>
      <c r="Z267" s="20" t="n">
        <f aca="false">-8E-020*H267^6+2E-015*H267^5-0.00000000001*H267^4+0.00000006*H267^3-0.0001*H267^2+0.1593*H267^1+165.05*H267</f>
        <v>384156.176978702</v>
      </c>
      <c r="AA267" s="8" t="n">
        <f aca="false">(4*H267*(-18+25/2000*H267)*(1-LN(H267/1895))-H267*-9.16-0.25*Z267)</f>
        <v>7099.86662087667</v>
      </c>
      <c r="AB267" s="20" t="n">
        <f aca="false">(8*H267*(-1+8/2000*H267)*(1-LN(H267/1895))-H267*-9.16-0.25*Z267)</f>
        <v>48067.0604213733</v>
      </c>
      <c r="AC267" s="20" t="n">
        <f aca="false">(8*$H267*(31.15-15.53/2000*$H267)*(1-LN($H267/1895))-$H267*-9.16-0.25*$Z267)</f>
        <v>119035.556733737</v>
      </c>
      <c r="AE267" s="20" t="n">
        <f aca="false">AP267-$AN267</f>
        <v>7.38170171556356</v>
      </c>
      <c r="AF267" s="20" t="n">
        <f aca="false">AQ267-$AN267</f>
        <v>9.7229530987983</v>
      </c>
      <c r="AG267" s="20" t="n">
        <f aca="false">AR267-$AN267</f>
        <v>13.3943608971415</v>
      </c>
      <c r="AI267" s="20" t="n">
        <f aca="false">AT267-$AN267</f>
        <v>3.36514621619378</v>
      </c>
      <c r="AJ267" s="20" t="n">
        <f aca="false">AU267-$AN267</f>
        <v>7.61106309260535</v>
      </c>
      <c r="AK267" s="20" t="n">
        <f aca="false">AV267-$AN267</f>
        <v>0.884415540883381</v>
      </c>
      <c r="AL267" s="20" t="n">
        <f aca="false">AW267-$AN267</f>
        <v>6.60543669706249</v>
      </c>
      <c r="AN267" s="20" t="n">
        <v>-5.5640012118982</v>
      </c>
      <c r="AP267" s="20" t="n">
        <f aca="false">1/8.314/$H267*(0.375*68629+0.5*4601)+$AA267/8.314/$H267+LN(1)</f>
        <v>1.81770050366536</v>
      </c>
      <c r="AQ267" s="20" t="n">
        <f aca="false">1/8.314/$H267*(0.4375*68629+0.5*4601)+$AB267/8.314/$H267+LN(1)</f>
        <v>4.1589518869001</v>
      </c>
      <c r="AR267" s="20" t="n">
        <f aca="false">1/8.314/$H267*(0.4375*68629+0.5*4601)+$AC267/8.314/$H267+LN(1)</f>
        <v>7.8303596852433</v>
      </c>
      <c r="AT267" s="20" t="n">
        <f aca="false">1/8.314/$H267*(0.4375*68629+0.5*4601)+$J267/8.314/$H267+LN(1)</f>
        <v>-2.19885499570441</v>
      </c>
      <c r="AU267" s="20" t="n">
        <f aca="false">1/8.314/$H267*(0.4375*68629+0.5*4601)+$B267/8.314/$H267+LN(1)</f>
        <v>2.04706188070715</v>
      </c>
      <c r="AV267" s="20" t="n">
        <f aca="false">1/8.314/$H267*(0.4375*68629+0.5*4601)+$S267/8.314/$H267+LN(1)</f>
        <v>-4.67958567101482</v>
      </c>
      <c r="AW267" s="20" t="n">
        <f aca="false">1/8.314/$H267*(0.4375*68629+0.5*4601)+$X267/8.314/$H267+LN(1)</f>
        <v>1.04143548516429</v>
      </c>
    </row>
    <row r="268" s="20" customFormat="true" ht="13.8" hidden="false" customHeight="false" outlineLevel="0" collapsed="false">
      <c r="B268" s="20" t="n">
        <f aca="false">$A$2 + $A$3*H268 +$A$4*H268*LN(H268) + $A$5*H268^2 + $A$6*H268^-1 + $A$7*H268^0.5</f>
        <v>7450.3483792161</v>
      </c>
      <c r="C268" s="20" t="n">
        <v>4300</v>
      </c>
      <c r="D268" s="20" t="n">
        <f aca="false">D267+22/(608-232)</f>
        <v>-7.89361702127662</v>
      </c>
      <c r="F268" s="20" t="n">
        <f aca="false">$D$2+$D$3/H268-(($D$4/(8.314*LN(10)))*(1-($D$5/H268)-LN(H268/$D$5)))</f>
        <v>1.67843340587087</v>
      </c>
      <c r="G268" s="20" t="n">
        <f aca="false">8.314*LN(10)*F268*H268</f>
        <v>74866.1921545653</v>
      </c>
      <c r="H268" s="21" t="n">
        <v>2330</v>
      </c>
      <c r="J268" s="20" t="n">
        <f aca="false">-G268</f>
        <v>-74866.1921545653</v>
      </c>
      <c r="K268" s="20" t="n">
        <v>206</v>
      </c>
      <c r="O268" s="20" t="n">
        <f aca="false">-115997 + 27.036*H268 + 3.124*H268*LN(H268)</f>
        <v>3434.88550552467</v>
      </c>
      <c r="P268" s="20" t="n">
        <f aca="false">(-0.0562*(H268^2)) + (128.59*H268)-38275</f>
        <v>-43764.48</v>
      </c>
      <c r="Q268" s="20" t="n">
        <f aca="false">-998615+342.43*H268</f>
        <v>-200753.1</v>
      </c>
      <c r="R268" s="20" t="n">
        <f aca="false">Q268+P268</f>
        <v>-244517.58</v>
      </c>
      <c r="S268" s="20" t="n">
        <f aca="false">R268/2</f>
        <v>-122258.79</v>
      </c>
      <c r="U268" s="20" t="n">
        <f aca="false">-226244+42.46*H268</f>
        <v>-127312.2</v>
      </c>
      <c r="V268" s="20" t="n">
        <f aca="false">(-0.0562*(H268^2))+(374.59*H268)-846564</f>
        <v>-278873.48</v>
      </c>
      <c r="W268" s="20" t="n">
        <f aca="false">V268/2</f>
        <v>-139436.74</v>
      </c>
      <c r="X268" s="20" t="n">
        <f aca="false">W268-U268</f>
        <v>-12124.54</v>
      </c>
      <c r="Y268" s="20" t="n">
        <v>880066.692591594</v>
      </c>
      <c r="Z268" s="20" t="n">
        <f aca="false">-8E-020*H268^6+2E-015*H268^5-0.00000000001*H268^4+0.00000006*H268^3-0.0001*H268^2+0.1593*H268^1+165.05*H268</f>
        <v>384983.553181055</v>
      </c>
      <c r="AA268" s="8" t="n">
        <f aca="false">(4*H268*(-18+25/2000*H268)*(1-LN(H268/1895))-H268*-9.16-0.25*Z268)</f>
        <v>7355.46565439003</v>
      </c>
      <c r="AB268" s="20" t="n">
        <f aca="false">(8*H268*(-1+8/2000*H268)*(1-LN(H268/1895))-H268*-9.16-0.25*Z268)</f>
        <v>48133.5263314543</v>
      </c>
      <c r="AC268" s="20" t="n">
        <f aca="false">(8*$H268*(31.15-15.53/2000*$H268)*(1-LN($H268/1895))-$H268*-9.16-0.25*$Z268)</f>
        <v>118192.674603667</v>
      </c>
      <c r="AE268" s="20" t="n">
        <f aca="false">AP268-$AN268</f>
        <v>7.32813375855751</v>
      </c>
      <c r="AF268" s="20" t="n">
        <f aca="false">AQ268-$AN268</f>
        <v>9.6545975843534</v>
      </c>
      <c r="AG268" s="20" t="n">
        <f aca="false">AR268-$AN268</f>
        <v>13.2711845436378</v>
      </c>
      <c r="AI268" s="20" t="n">
        <f aca="false">AT268-$AN268</f>
        <v>3.30511734026336</v>
      </c>
      <c r="AJ268" s="20" t="n">
        <f aca="false">AU268-$AN268</f>
        <v>7.55445428440026</v>
      </c>
      <c r="AK268" s="20" t="n">
        <f aca="false">AV268-$AN268</f>
        <v>0.858620978811155</v>
      </c>
      <c r="AL268" s="20" t="n">
        <f aca="false">AW268-$AN268</f>
        <v>6.5439611826764</v>
      </c>
      <c r="AN268" s="20" t="n">
        <v>-5.50113938976491</v>
      </c>
      <c r="AP268" s="20" t="n">
        <f aca="false">1/8.314/$H268*(0.375*68629+0.5*4601)+$AA268/8.314/$H268+LN(1)</f>
        <v>1.8269943687926</v>
      </c>
      <c r="AQ268" s="20" t="n">
        <f aca="false">1/8.314/$H268*(0.4375*68629+0.5*4601)+$AB268/8.314/$H268+LN(1)</f>
        <v>4.15345819458849</v>
      </c>
      <c r="AR268" s="20" t="n">
        <f aca="false">1/8.314/$H268*(0.4375*68629+0.5*4601)+$AC268/8.314/$H268+LN(1)</f>
        <v>7.77004515387287</v>
      </c>
      <c r="AT268" s="20" t="n">
        <f aca="false">1/8.314/$H268*(0.4375*68629+0.5*4601)+$J268/8.314/$H268+LN(1)</f>
        <v>-2.19602204950155</v>
      </c>
      <c r="AU268" s="20" t="n">
        <f aca="false">1/8.314/$H268*(0.4375*68629+0.5*4601)+$B268/8.314/$H268+LN(1)</f>
        <v>2.05331489463535</v>
      </c>
      <c r="AV268" s="20" t="n">
        <f aca="false">1/8.314/$H268*(0.4375*68629+0.5*4601)+$S268/8.314/$H268+LN(1)</f>
        <v>-4.64251841095376</v>
      </c>
      <c r="AW268" s="20" t="n">
        <f aca="false">1/8.314/$H268*(0.4375*68629+0.5*4601)+$X268/8.314/$H268+LN(1)</f>
        <v>1.04282179291149</v>
      </c>
    </row>
    <row r="269" s="20" customFormat="true" ht="13.8" hidden="false" customHeight="false" outlineLevel="0" collapsed="false">
      <c r="B269" s="20" t="n">
        <f aca="false">$A$2 + $A$3*H269 +$A$4*H269*LN(H269) + $A$5*H269^2 + $A$6*H269^-1 + $A$7*H269^0.5</f>
        <v>7656.09039178304</v>
      </c>
      <c r="C269" s="20" t="n">
        <v>4300</v>
      </c>
      <c r="D269" s="20" t="n">
        <f aca="false">D268+22/(608-232)</f>
        <v>-7.83510638297875</v>
      </c>
      <c r="F269" s="20" t="n">
        <f aca="false">$D$2+$D$3/H269-(($D$4/(8.314*LN(10)))*(1-($D$5/H269)-LN(H269/$D$5)))</f>
        <v>1.67566447489054</v>
      </c>
      <c r="G269" s="20" t="n">
        <f aca="false">8.314*LN(10)*F269*H269</f>
        <v>74903.0765593449</v>
      </c>
      <c r="H269" s="21" t="n">
        <v>2335</v>
      </c>
      <c r="J269" s="20" t="n">
        <f aca="false">-G269</f>
        <v>-74903.0765593449</v>
      </c>
      <c r="K269" s="20" t="n">
        <v>212</v>
      </c>
      <c r="O269" s="20" t="n">
        <f aca="false">-115997 + 27.036*H269 + 3.124*H269*LN(H269)</f>
        <v>3706.81385300313</v>
      </c>
      <c r="P269" s="20" t="n">
        <f aca="false">(-0.0562*(H269^2)) + (128.59*H269)-38275</f>
        <v>-44432.395</v>
      </c>
      <c r="Q269" s="20" t="n">
        <f aca="false">-998615+342.43*H269</f>
        <v>-199040.95</v>
      </c>
      <c r="R269" s="20" t="n">
        <f aca="false">Q269+P269</f>
        <v>-243473.345</v>
      </c>
      <c r="S269" s="20" t="n">
        <f aca="false">R269/2</f>
        <v>-121736.6725</v>
      </c>
      <c r="U269" s="20" t="n">
        <f aca="false">-226244+42.46*H269</f>
        <v>-127099.9</v>
      </c>
      <c r="V269" s="20" t="n">
        <f aca="false">(-0.0562*(H269^2))+(374.59*H269)-846564</f>
        <v>-278311.395</v>
      </c>
      <c r="W269" s="20" t="n">
        <f aca="false">V269/2</f>
        <v>-139155.6975</v>
      </c>
      <c r="X269" s="20" t="n">
        <f aca="false">W269-U269</f>
        <v>-12055.7975</v>
      </c>
      <c r="Y269" s="20" t="n">
        <v>882343.792872026</v>
      </c>
      <c r="Z269" s="20" t="n">
        <f aca="false">-8E-020*H269^6+2E-015*H269^5-0.00000000001*H269^4+0.00000006*H269^3-0.0001*H269^2+0.1593*H269^1+165.05*H269</f>
        <v>385810.939947677</v>
      </c>
      <c r="AA269" s="8" t="n">
        <f aca="false">(4*H269*(-18+25/2000*H269)*(1-LN(H269/1895))-H269*-9.16-0.25*Z269)</f>
        <v>7610.06795700466</v>
      </c>
      <c r="AB269" s="20" t="n">
        <f aca="false">(8*H269*(-1+8/2000*H269)*(1-LN(H269/1895))-H269*-9.16-0.25*Z269)</f>
        <v>48198.9447989714</v>
      </c>
      <c r="AC269" s="20" t="n">
        <f aca="false">(8*$H269*(31.15-15.53/2000*$H269)*(1-LN($H269/1895))-$H269*-9.16-0.25*$Z269)</f>
        <v>117349.310862669</v>
      </c>
      <c r="AE269" s="20" t="n">
        <f aca="false">AP269-$AN269</f>
        <v>7.27447465615775</v>
      </c>
      <c r="AF269" s="20" t="n">
        <f aca="false">AQ269-$AN269</f>
        <v>9.58621164229793</v>
      </c>
      <c r="AG269" s="20" t="n">
        <f aca="false">AR269-$AN269</f>
        <v>13.1482416880399</v>
      </c>
      <c r="AI269" s="20" t="n">
        <f aca="false">AT269-$AN269</f>
        <v>3.24505795460846</v>
      </c>
      <c r="AJ269" s="20" t="n">
        <f aca="false">AU269-$AN269</f>
        <v>7.49779369516052</v>
      </c>
      <c r="AK269" s="20" t="n">
        <f aca="false">AV269-$AN269</f>
        <v>0.832595296969243</v>
      </c>
      <c r="AL269" s="20" t="n">
        <f aca="false">AW269-$AN269</f>
        <v>6.48240735773823</v>
      </c>
      <c r="AN269" s="20" t="n">
        <v>-5.43827756763161</v>
      </c>
      <c r="AP269" s="20" t="n">
        <f aca="false">1/8.314/$H269*(0.375*68629+0.5*4601)+$AA269/8.314/$H269+LN(1)</f>
        <v>1.83619708852613</v>
      </c>
      <c r="AQ269" s="20" t="n">
        <f aca="false">1/8.314/$H269*(0.4375*68629+0.5*4601)+$AB269/8.314/$H269+LN(1)</f>
        <v>4.14793407466632</v>
      </c>
      <c r="AR269" s="20" t="n">
        <f aca="false">1/8.314/$H269*(0.4375*68629+0.5*4601)+$AC269/8.314/$H269+LN(1)</f>
        <v>7.70996412040831</v>
      </c>
      <c r="AT269" s="20" t="n">
        <f aca="false">1/8.314/$H269*(0.4375*68629+0.5*4601)+$J269/8.314/$H269+LN(1)</f>
        <v>-2.19321961302315</v>
      </c>
      <c r="AU269" s="20" t="n">
        <f aca="false">1/8.314/$H269*(0.4375*68629+0.5*4601)+$B269/8.314/$H269+LN(1)</f>
        <v>2.05951612752891</v>
      </c>
      <c r="AV269" s="20" t="n">
        <f aca="false">1/8.314/$H269*(0.4375*68629+0.5*4601)+$S269/8.314/$H269+LN(1)</f>
        <v>-4.60568227066237</v>
      </c>
      <c r="AW269" s="20" t="n">
        <f aca="false">1/8.314/$H269*(0.4375*68629+0.5*4601)+$X269/8.314/$H269+LN(1)</f>
        <v>1.04412979010662</v>
      </c>
    </row>
    <row r="270" s="20" customFormat="true" ht="13.8" hidden="false" customHeight="false" outlineLevel="0" collapsed="false">
      <c r="B270" s="20" t="n">
        <f aca="false">$A$2 + $A$3*H270 +$A$4*H270*LN(H270) + $A$5*H270^2 + $A$6*H270^-1 + $A$7*H270^0.5</f>
        <v>7861.34838964866</v>
      </c>
      <c r="C270" s="20" t="n">
        <v>4300</v>
      </c>
      <c r="D270" s="20" t="n">
        <f aca="false">D269+22/(608-232)</f>
        <v>-7.77659574468088</v>
      </c>
      <c r="F270" s="20" t="n">
        <f aca="false">$D$2+$D$3/H270-(($D$4/(8.314*LN(10)))*(1-($D$5/H270)-LN(H270/$D$5)))</f>
        <v>1.67291532395456</v>
      </c>
      <c r="G270" s="20" t="n">
        <f aca="false">8.314*LN(10)*F270*H270</f>
        <v>74940.3169601139</v>
      </c>
      <c r="H270" s="21" t="n">
        <v>2340</v>
      </c>
      <c r="J270" s="20" t="n">
        <f aca="false">-G270</f>
        <v>-74940.3169601139</v>
      </c>
      <c r="K270" s="20" t="n">
        <v>217</v>
      </c>
      <c r="O270" s="20" t="n">
        <f aca="false">-115997 + 27.036*H270 + 3.124*H270*LN(H270)</f>
        <v>3978.77564804461</v>
      </c>
      <c r="P270" s="20" t="n">
        <f aca="false">(-0.0562*(H270^2)) + (128.59*H270)-38275</f>
        <v>-45103.1199999999</v>
      </c>
      <c r="Q270" s="20" t="n">
        <f aca="false">-998615+342.43*H270</f>
        <v>-197328.8</v>
      </c>
      <c r="R270" s="20" t="n">
        <f aca="false">Q270+P270</f>
        <v>-242431.92</v>
      </c>
      <c r="S270" s="20" t="n">
        <f aca="false">R270/2</f>
        <v>-121215.96</v>
      </c>
      <c r="U270" s="20" t="n">
        <f aca="false">-226244+42.46*H270</f>
        <v>-126887.6</v>
      </c>
      <c r="V270" s="20" t="n">
        <f aca="false">(-0.0562*(H270^2))+(374.59*H270)-846564</f>
        <v>-277752.12</v>
      </c>
      <c r="W270" s="20" t="n">
        <f aca="false">V270/2</f>
        <v>-138876.06</v>
      </c>
      <c r="X270" s="20" t="n">
        <f aca="false">W270-U270</f>
        <v>-11988.46</v>
      </c>
      <c r="Y270" s="20" t="n">
        <v>884620.893152459</v>
      </c>
      <c r="Z270" s="20" t="n">
        <f aca="false">-8E-020*H270^6+2E-015*H270^5-0.00000000001*H270^4+0.00000006*H270^3-0.0001*H270^2+0.1593*H270^1+165.05*H270</f>
        <v>386638.337319972</v>
      </c>
      <c r="AA270" s="8" t="n">
        <f aca="false">(4*H270*(-18+25/2000*H270)*(1-LN(H270/1895))-H270*-9.16-0.25*Z270)</f>
        <v>7863.6665050583</v>
      </c>
      <c r="AB270" s="20" t="n">
        <f aca="false">(8*H270*(-1+8/2000*H270)*(1-LN(H270/1895))-H270*-9.16-0.25*Z270)</f>
        <v>48263.3121999677</v>
      </c>
      <c r="AC270" s="20" t="n">
        <f aca="false">(8*$H270*(31.15-15.53/2000*$H270)*(1-LN($H270/1895))-$H270*-9.16-0.25*$Z270)</f>
        <v>116505.477884031</v>
      </c>
      <c r="AE270" s="20" t="n">
        <f aca="false">AP270-$AN270</f>
        <v>7.22072463160426</v>
      </c>
      <c r="AF270" s="20" t="n">
        <f aca="false">AQ270-$AN270</f>
        <v>9.51779528140458</v>
      </c>
      <c r="AG270" s="20" t="n">
        <f aca="false">AR270-$AN270</f>
        <v>13.0255314695695</v>
      </c>
      <c r="AI270" s="20" t="n">
        <f aca="false">AT270-$AN270</f>
        <v>3.18496829407184</v>
      </c>
      <c r="AJ270" s="20" t="n">
        <f aca="false">AU270-$AN270</f>
        <v>7.44108172593954</v>
      </c>
      <c r="AK270" s="20" t="n">
        <f aca="false">AV270-$AN270</f>
        <v>0.806339976894651</v>
      </c>
      <c r="AL270" s="20" t="n">
        <f aca="false">AW270-$AN270</f>
        <v>6.42077572423874</v>
      </c>
      <c r="AN270" s="20" t="n">
        <v>-5.37541574549832</v>
      </c>
      <c r="AP270" s="20" t="n">
        <f aca="false">1/8.314/$H270*(0.375*68629+0.5*4601)+$AA270/8.314/$H270+LN(1)</f>
        <v>1.84530888610593</v>
      </c>
      <c r="AQ270" s="20" t="n">
        <f aca="false">1/8.314/$H270*(0.4375*68629+0.5*4601)+$AB270/8.314/$H270+LN(1)</f>
        <v>4.14237953590626</v>
      </c>
      <c r="AR270" s="20" t="n">
        <f aca="false">1/8.314/$H270*(0.4375*68629+0.5*4601)+$AC270/8.314/$H270+LN(1)</f>
        <v>7.65011572407116</v>
      </c>
      <c r="AT270" s="20" t="n">
        <f aca="false">1/8.314/$H270*(0.4375*68629+0.5*4601)+$J270/8.314/$H270+LN(1)</f>
        <v>-2.19044745142648</v>
      </c>
      <c r="AU270" s="20" t="n">
        <f aca="false">1/8.314/$H270*(0.4375*68629+0.5*4601)+$B270/8.314/$H270+LN(1)</f>
        <v>2.06566598044122</v>
      </c>
      <c r="AV270" s="20" t="n">
        <f aca="false">1/8.314/$H270*(0.4375*68629+0.5*4601)+$S270/8.314/$H270+LN(1)</f>
        <v>-4.56907576860367</v>
      </c>
      <c r="AW270" s="20" t="n">
        <f aca="false">1/8.314/$H270*(0.4375*68629+0.5*4601)+$X270/8.314/$H270+LN(1)</f>
        <v>1.04535997874042</v>
      </c>
    </row>
    <row r="271" s="20" customFormat="true" ht="13.8" hidden="false" customHeight="false" outlineLevel="0" collapsed="false">
      <c r="B271" s="20" t="n">
        <f aca="false">$A$2 + $A$3*H271 +$A$4*H271*LN(H271) + $A$5*H271^2 + $A$6*H271^-1 + $A$7*H271^0.5</f>
        <v>8066.12371081143</v>
      </c>
      <c r="C271" s="20" t="n">
        <v>4300</v>
      </c>
      <c r="D271" s="20" t="n">
        <f aca="false">D270+22/(608-232)</f>
        <v>-7.71808510638301</v>
      </c>
      <c r="F271" s="20" t="n">
        <f aca="false">$D$2+$D$3/H271-(($D$4/(8.314*LN(10)))*(1-($D$5/H271)-LN(H271/$D$5)))</f>
        <v>1.67018580959351</v>
      </c>
      <c r="G271" s="20" t="n">
        <f aca="false">8.314*LN(10)*F271*H271</f>
        <v>74977.912596196</v>
      </c>
      <c r="H271" s="21" t="n">
        <v>2345</v>
      </c>
      <c r="J271" s="20" t="n">
        <f aca="false">-G271</f>
        <v>-74977.912596196</v>
      </c>
      <c r="K271" s="20" t="n">
        <v>222</v>
      </c>
      <c r="O271" s="20" t="n">
        <f aca="false">-115997 + 27.036*H271 + 3.124*H271*LN(H271)</f>
        <v>4250.77081917988</v>
      </c>
      <c r="P271" s="20" t="n">
        <f aca="false">(-0.0562*(H271^2)) + (128.59*H271)-38275</f>
        <v>-45776.655</v>
      </c>
      <c r="Q271" s="20" t="n">
        <f aca="false">-998615+342.43*H271</f>
        <v>-195616.65</v>
      </c>
      <c r="R271" s="20" t="n">
        <f aca="false">Q271+P271</f>
        <v>-241393.305</v>
      </c>
      <c r="S271" s="20" t="n">
        <f aca="false">R271/2</f>
        <v>-120696.6525</v>
      </c>
      <c r="U271" s="20" t="n">
        <f aca="false">-226244+42.46*H271</f>
        <v>-126675.3</v>
      </c>
      <c r="V271" s="20" t="n">
        <f aca="false">(-0.0562*(H271^2))+(374.59*H271)-846564</f>
        <v>-277195.655</v>
      </c>
      <c r="W271" s="20" t="n">
        <f aca="false">V271/2</f>
        <v>-138597.8275</v>
      </c>
      <c r="X271" s="20" t="n">
        <f aca="false">W271-U271</f>
        <v>-11922.5275</v>
      </c>
      <c r="Y271" s="20" t="n">
        <v>886897.993432892</v>
      </c>
      <c r="Z271" s="20" t="n">
        <f aca="false">-8E-020*H271^6+2E-015*H271^5-0.00000000001*H271^4+0.00000006*H271^3-0.0001*H271^2+0.1593*H271^1+165.05*H271</f>
        <v>387465.745339447</v>
      </c>
      <c r="AA271" s="8" t="n">
        <f aca="false">(4*H271*(-18+25/2000*H271)*(1-LN(H271/1895))-H271*-9.16-0.25*Z271)</f>
        <v>8116.2542933956</v>
      </c>
      <c r="AB271" s="20" t="n">
        <f aca="false">(8*H271*(-1+8/2000*H271)*(1-LN(H271/1895))-H271*-9.16-0.25*Z271)</f>
        <v>48326.6249185829</v>
      </c>
      <c r="AC271" s="20" t="n">
        <f aca="false">(8*$H271*(31.15-15.53/2000*$H271)*(1-LN($H271/1895))-$H271*-9.16-0.25*$Z271)</f>
        <v>115661.188002301</v>
      </c>
      <c r="AE271" s="20" t="n">
        <f aca="false">AP271-$AN271</f>
        <v>7.16688089097884</v>
      </c>
      <c r="AF271" s="20" t="n">
        <f aca="false">AQ271-$AN271</f>
        <v>9.44934549458307</v>
      </c>
      <c r="AG271" s="20" t="n">
        <f aca="false">AR271-$AN271</f>
        <v>12.9030500165992</v>
      </c>
      <c r="AI271" s="20" t="n">
        <f aca="false">AT271-$AN271</f>
        <v>3.12484557512239</v>
      </c>
      <c r="AJ271" s="20" t="n">
        <f aca="false">AU271-$AN271</f>
        <v>7.38431575781869</v>
      </c>
      <c r="AK271" s="20" t="n">
        <f aca="false">AV271-$AN271</f>
        <v>0.779853471285205</v>
      </c>
      <c r="AL271" s="20" t="n">
        <f aca="false">AW271-$AN271</f>
        <v>6.35906376368383</v>
      </c>
      <c r="AN271" s="20" t="n">
        <v>-5.3125509071616</v>
      </c>
      <c r="AP271" s="20" t="n">
        <f aca="false">1/8.314/$H271*(0.375*68629+0.5*4601)+$AA271/8.314/$H271+LN(1)</f>
        <v>1.85432998381724</v>
      </c>
      <c r="AQ271" s="20" t="n">
        <f aca="false">1/8.314/$H271*(0.4375*68629+0.5*4601)+$AB271/8.314/$H271+LN(1)</f>
        <v>4.13679458742147</v>
      </c>
      <c r="AR271" s="20" t="n">
        <f aca="false">1/8.314/$H271*(0.4375*68629+0.5*4601)+$AC271/8.314/$H271+LN(1)</f>
        <v>7.59049910943756</v>
      </c>
      <c r="AT271" s="20" t="n">
        <f aca="false">1/8.314/$H271*(0.4375*68629+0.5*4601)+$J271/8.314/$H271+LN(1)</f>
        <v>-2.18770533203921</v>
      </c>
      <c r="AU271" s="20" t="n">
        <f aca="false">1/8.314/$H271*(0.4375*68629+0.5*4601)+$B271/8.314/$H271+LN(1)</f>
        <v>2.07176485065709</v>
      </c>
      <c r="AV271" s="20" t="n">
        <f aca="false">1/8.314/$H271*(0.4375*68629+0.5*4601)+$S271/8.314/$H271+LN(1)</f>
        <v>-4.5326974358764</v>
      </c>
      <c r="AW271" s="20" t="n">
        <f aca="false">1/8.314/$H271*(0.4375*68629+0.5*4601)+$X271/8.314/$H271+LN(1)</f>
        <v>1.04651285652223</v>
      </c>
    </row>
    <row r="272" s="20" customFormat="true" ht="13.8" hidden="false" customHeight="false" outlineLevel="0" collapsed="false">
      <c r="B272" s="20" t="n">
        <f aca="false">$A$2 + $A$3*H272 +$A$4*H272*LN(H272) + $A$5*H272^2 + $A$6*H272^-1 + $A$7*H272^0.5</f>
        <v>8270.41768652946</v>
      </c>
      <c r="C272" s="20" t="n">
        <v>4300</v>
      </c>
      <c r="D272" s="20" t="n">
        <f aca="false">D271+22/(608-232)</f>
        <v>-7.65957446808513</v>
      </c>
      <c r="F272" s="20" t="n">
        <f aca="false">$D$2+$D$3/H272-(($D$4/(8.314*LN(10)))*(1-($D$5/H272)-LN(H272/$D$5)))</f>
        <v>1.66747578963112</v>
      </c>
      <c r="G272" s="20" t="n">
        <f aca="false">8.314*LN(10)*F272*H272</f>
        <v>75015.8627101586</v>
      </c>
      <c r="H272" s="21" t="n">
        <v>2350</v>
      </c>
      <c r="J272" s="20" t="n">
        <f aca="false">-G272</f>
        <v>-75015.8627101586</v>
      </c>
      <c r="K272" s="20" t="n">
        <v>227</v>
      </c>
      <c r="O272" s="20" t="n">
        <f aca="false">-115997 + 27.036*H272 + 3.124*H272*LN(H272)</f>
        <v>4522.79929524443</v>
      </c>
      <c r="P272" s="20" t="n">
        <f aca="false">(-0.0562*(H272^2)) + (128.59*H272)-38275</f>
        <v>-46453</v>
      </c>
      <c r="Q272" s="20" t="n">
        <f aca="false">-998615+342.43*H272</f>
        <v>-193904.5</v>
      </c>
      <c r="R272" s="20" t="n">
        <f aca="false">Q272+P272</f>
        <v>-240357.5</v>
      </c>
      <c r="S272" s="20" t="n">
        <f aca="false">R272/2</f>
        <v>-120178.75</v>
      </c>
      <c r="U272" s="20" t="n">
        <f aca="false">-226244+42.46*H272</f>
        <v>-126463</v>
      </c>
      <c r="V272" s="20" t="n">
        <f aca="false">(-0.0562*(H272^2))+(374.59*H272)-846564</f>
        <v>-276642</v>
      </c>
      <c r="W272" s="20" t="n">
        <f aca="false">V272/2</f>
        <v>-138321</v>
      </c>
      <c r="X272" s="20" t="n">
        <f aca="false">W272-U272</f>
        <v>-11858.0000000001</v>
      </c>
      <c r="Y272" s="20" t="n">
        <v>889175.093713325</v>
      </c>
      <c r="Z272" s="20" t="n">
        <f aca="false">-8E-020*H272^6+2E-015*H272^5-0.00000000001*H272^4+0.00000006*H272^3-0.0001*H272^2+0.1593*H272^1+165.05*H272</f>
        <v>388293.164047714</v>
      </c>
      <c r="AA272" s="8" t="n">
        <f aca="false">(4*H272*(-18+25/2000*H272)*(1-LN(H272/1895))-H272*-9.16-0.25*Z272)</f>
        <v>8367.8243352736</v>
      </c>
      <c r="AB272" s="20" t="n">
        <f aca="false">(8*H272*(-1+8/2000*H272)*(1-LN(H272/1895))-H272*-9.16-0.25*Z272)</f>
        <v>48388.8793470162</v>
      </c>
      <c r="AC272" s="20" t="n">
        <f aca="false">(8*$H272*(31.15-15.53/2000*$H272)*(1-LN($H272/1895))-$H272*-9.16-0.25*$Z272)</f>
        <v>114816.453513511</v>
      </c>
      <c r="AE272" s="20" t="n">
        <f aca="false">AP272-$AN272</f>
        <v>7.11294464285019</v>
      </c>
      <c r="AF272" s="20" t="n">
        <f aca="false">AQ272-$AN272</f>
        <v>9.38086327851434</v>
      </c>
      <c r="AG272" s="20" t="n">
        <f aca="false">AR272-$AN272</f>
        <v>12.7807974662466</v>
      </c>
      <c r="AI272" s="20" t="n">
        <f aca="false">AT272-$AN272</f>
        <v>3.06469101551909</v>
      </c>
      <c r="AJ272" s="20" t="n">
        <f aca="false">AU272-$AN272</f>
        <v>7.3274971715895</v>
      </c>
      <c r="AK272" s="20" t="n">
        <f aca="false">AV272-$AN272</f>
        <v>0.753138223773749</v>
      </c>
      <c r="AL272" s="20" t="n">
        <f aca="false">AW272-$AN272</f>
        <v>6.29727295677985</v>
      </c>
      <c r="AN272" s="20" t="n">
        <v>-5.24968403985429</v>
      </c>
      <c r="AP272" s="20" t="n">
        <f aca="false">1/8.314/$H272*(0.375*68629+0.5*4601)+$AA272/8.314/$H272+LN(1)</f>
        <v>1.8632606029959</v>
      </c>
      <c r="AQ272" s="20" t="n">
        <f aca="false">1/8.314/$H272*(0.4375*68629+0.5*4601)+$AB272/8.314/$H272+LN(1)</f>
        <v>4.13117923866005</v>
      </c>
      <c r="AR272" s="20" t="n">
        <f aca="false">1/8.314/$H272*(0.4375*68629+0.5*4601)+$AC272/8.314/$H272+LN(1)</f>
        <v>7.53111342639236</v>
      </c>
      <c r="AT272" s="20" t="n">
        <f aca="false">1/8.314/$H272*(0.4375*68629+0.5*4601)+$J272/8.314/$H272+LN(1)</f>
        <v>-2.1849930243352</v>
      </c>
      <c r="AU272" s="20" t="n">
        <f aca="false">1/8.314/$H272*(0.4375*68629+0.5*4601)+$B272/8.314/$H272+LN(1)</f>
        <v>2.07781313173521</v>
      </c>
      <c r="AV272" s="20" t="n">
        <f aca="false">1/8.314/$H272*(0.4375*68629+0.5*4601)+$S272/8.314/$H272+LN(1)</f>
        <v>-4.49654581608054</v>
      </c>
      <c r="AW272" s="20" t="n">
        <f aca="false">1/8.314/$H272*(0.4375*68629+0.5*4601)+$X272/8.314/$H272+LN(1)</f>
        <v>1.04758891692556</v>
      </c>
    </row>
    <row r="273" s="20" customFormat="true" ht="13.8" hidden="false" customHeight="false" outlineLevel="0" collapsed="false">
      <c r="B273" s="20" t="n">
        <f aca="false">$A$2 + $A$3*H273 +$A$4*H273*LN(H273) + $A$5*H273^2 + $A$6*H273^-1 + $A$7*H273^0.5</f>
        <v>8474.23164136492</v>
      </c>
      <c r="C273" s="20" t="n">
        <v>4300</v>
      </c>
      <c r="D273" s="20" t="n">
        <f aca="false">D272+22/(608-232)</f>
        <v>-7.60106382978726</v>
      </c>
      <c r="F273" s="20" t="n">
        <f aca="false">$D$2+$D$3/H273-(($D$4/(8.314*LN(10)))*(1-($D$5/H273)-LN(H273/$D$5)))</f>
        <v>1.66478512317003</v>
      </c>
      <c r="G273" s="20" t="n">
        <f aca="false">8.314*LN(10)*F273*H273</f>
        <v>75054.1665477924</v>
      </c>
      <c r="H273" s="21" t="n">
        <v>2355</v>
      </c>
      <c r="J273" s="20" t="n">
        <f aca="false">-G273</f>
        <v>-75054.1665477924</v>
      </c>
      <c r="K273" s="20" t="n">
        <v>233</v>
      </c>
      <c r="O273" s="20" t="n">
        <f aca="false">-115997 + 27.036*H273 + 3.124*H273*LN(H273)</f>
        <v>4794.8610053766</v>
      </c>
      <c r="P273" s="20" t="n">
        <f aca="false">(-0.0562*(H273^2)) + (128.59*H273)-38275</f>
        <v>-47132.155</v>
      </c>
      <c r="Q273" s="20" t="n">
        <f aca="false">-998615+342.43*H273</f>
        <v>-192192.35</v>
      </c>
      <c r="R273" s="20" t="n">
        <f aca="false">Q273+P273</f>
        <v>-239324.505</v>
      </c>
      <c r="S273" s="20" t="n">
        <f aca="false">R273/2</f>
        <v>-119662.2525</v>
      </c>
      <c r="U273" s="20" t="n">
        <f aca="false">-226244+42.46*H273</f>
        <v>-126250.7</v>
      </c>
      <c r="V273" s="20" t="n">
        <f aca="false">(-0.0562*(H273^2))+(374.59*H273)-846564</f>
        <v>-276091.155</v>
      </c>
      <c r="W273" s="20" t="n">
        <f aca="false">V273/2</f>
        <v>-138045.5775</v>
      </c>
      <c r="X273" s="20" t="n">
        <f aca="false">W273-U273</f>
        <v>-11794.8775</v>
      </c>
      <c r="Y273" s="20" t="n">
        <v>891452.193993757</v>
      </c>
      <c r="Z273" s="20" t="n">
        <f aca="false">-8E-020*H273^6+2E-015*H273^5-0.00000000001*H273^4+0.00000006*H273^3-0.0001*H273^2+0.1593*H273^1+165.05*H273</f>
        <v>389120.593486483</v>
      </c>
      <c r="AA273" s="8" t="n">
        <f aca="false">(4*H273*(-18+25/2000*H273)*(1-LN(H273/1895))-H273*-9.16-0.25*Z273)</f>
        <v>8618.36966226985</v>
      </c>
      <c r="AB273" s="20" t="n">
        <f aca="false">(8*H273*(-1+8/2000*H273)*(1-LN(H273/1895))-H273*-9.16-0.25*Z273)</f>
        <v>48450.0718854911</v>
      </c>
      <c r="AC273" s="20" t="n">
        <f aca="false">(8*$H273*(31.15-15.53/2000*$H273)*(1-LN($H273/1895))-$H273*-9.16-0.25*$Z273)</f>
        <v>113971.286675391</v>
      </c>
      <c r="AE273" s="20" t="n">
        <f aca="false">AP273-$AN273</f>
        <v>7.05891813658074</v>
      </c>
      <c r="AF273" s="20" t="n">
        <f aca="false">AQ273-$AN273</f>
        <v>9.31235067194667</v>
      </c>
      <c r="AG273" s="20" t="n">
        <f aca="false">AR273-$AN273</f>
        <v>12.6587750026308</v>
      </c>
      <c r="AI273" s="20" t="n">
        <f aca="false">AT273-$AN273</f>
        <v>3.0045068726363</v>
      </c>
      <c r="AJ273" s="20" t="n">
        <f aca="false">AU273-$AN273</f>
        <v>7.27062838609694</v>
      </c>
      <c r="AK273" s="20" t="n">
        <f aca="false">AV273-$AN273</f>
        <v>0.726197707362285</v>
      </c>
      <c r="AL273" s="20" t="n">
        <f aca="false">AW273-$AN273</f>
        <v>6.23540582178009</v>
      </c>
      <c r="AN273" s="20" t="n">
        <v>-5.18681717254699</v>
      </c>
      <c r="AP273" s="20" t="n">
        <f aca="false">1/8.314/$H273*(0.375*68629+0.5*4601)+$AA273/8.314/$H273+LN(1)</f>
        <v>1.87210096403375</v>
      </c>
      <c r="AQ273" s="20" t="n">
        <f aca="false">1/8.314/$H273*(0.4375*68629+0.5*4601)+$AB273/8.314/$H273+LN(1)</f>
        <v>4.12553349939968</v>
      </c>
      <c r="AR273" s="20" t="n">
        <f aca="false">1/8.314/$H273*(0.4375*68629+0.5*4601)+$AC273/8.314/$H273+LN(1)</f>
        <v>7.47195783008381</v>
      </c>
      <c r="AT273" s="20" t="n">
        <f aca="false">1/8.314/$H273*(0.4375*68629+0.5*4601)+$J273/8.314/$H273+LN(1)</f>
        <v>-2.18231029991069</v>
      </c>
      <c r="AU273" s="20" t="n">
        <f aca="false">1/8.314/$H273*(0.4375*68629+0.5*4601)+$B273/8.314/$H273+LN(1)</f>
        <v>2.08381121354995</v>
      </c>
      <c r="AV273" s="20" t="n">
        <f aca="false">1/8.314/$H273*(0.4375*68629+0.5*4601)+$S273/8.314/$H273+LN(1)</f>
        <v>-4.4606194651847</v>
      </c>
      <c r="AW273" s="20" t="n">
        <f aca="false">1/8.314/$H273*(0.4375*68629+0.5*4601)+$X273/8.314/$H273+LN(1)</f>
        <v>1.0485886492331</v>
      </c>
    </row>
    <row r="274" s="20" customFormat="true" ht="13.8" hidden="false" customHeight="false" outlineLevel="0" collapsed="false">
      <c r="B274" s="20" t="n">
        <f aca="false">$A$2 + $A$3*H274 +$A$4*H274*LN(H274) + $A$5*H274^2 + $A$6*H274^-1 + $A$7*H274^0.5</f>
        <v>8677.5668932306</v>
      </c>
      <c r="C274" s="20" t="n">
        <v>4300</v>
      </c>
      <c r="D274" s="20" t="n">
        <f aca="false">D273+22/(608-232)</f>
        <v>-7.54255319148939</v>
      </c>
      <c r="F274" s="20" t="n">
        <f aca="false">$D$2+$D$3/H274-(($D$4/(8.314*LN(10)))*(1-($D$5/H274)-LN(H274/$D$5)))</f>
        <v>1.66211367057782</v>
      </c>
      <c r="G274" s="20" t="n">
        <f aca="false">8.314*LN(10)*F274*H274</f>
        <v>75092.8233580905</v>
      </c>
      <c r="H274" s="21" t="n">
        <v>2360</v>
      </c>
      <c r="J274" s="20" t="n">
        <f aca="false">-G274</f>
        <v>-75092.8233580905</v>
      </c>
      <c r="K274" s="20" t="n">
        <v>238</v>
      </c>
      <c r="O274" s="20" t="n">
        <f aca="false">-115997 + 27.036*H274 + 3.124*H274*LN(H274)</f>
        <v>5066.95587901564</v>
      </c>
      <c r="P274" s="20" t="n">
        <f aca="false">(-0.0562*(H274^2)) + (128.59*H274)-38275</f>
        <v>-47814.12</v>
      </c>
      <c r="Q274" s="20" t="n">
        <f aca="false">-998615+342.43*H274</f>
        <v>-190480.2</v>
      </c>
      <c r="R274" s="20" t="n">
        <f aca="false">Q274+P274</f>
        <v>-238294.32</v>
      </c>
      <c r="S274" s="20" t="n">
        <f aca="false">R274/2</f>
        <v>-119147.16</v>
      </c>
      <c r="U274" s="20" t="n">
        <f aca="false">-226244+42.46*H274</f>
        <v>-126038.4</v>
      </c>
      <c r="V274" s="20" t="n">
        <f aca="false">(-0.0562*(H274^2))+(374.59*H274)-846564</f>
        <v>-275543.12</v>
      </c>
      <c r="W274" s="20" t="n">
        <f aca="false">V274/2</f>
        <v>-137771.56</v>
      </c>
      <c r="X274" s="20" t="n">
        <f aca="false">W274-U274</f>
        <v>-11733.1600000001</v>
      </c>
      <c r="Y274" s="20" t="n">
        <v>893729.29427419</v>
      </c>
      <c r="Z274" s="20" t="n">
        <f aca="false">-8E-020*H274^6+2E-015*H274^5-0.00000000001*H274^4+0.00000006*H274^3-0.0001*H274^2+0.1593*H274^1+165.05*H274</f>
        <v>389948.033697572</v>
      </c>
      <c r="AA274" s="8" t="n">
        <f aca="false">(4*H274*(-18+25/2000*H274)*(1-LN(H274/1895))-H274*-9.16-0.25*Z274)</f>
        <v>8867.88332418729</v>
      </c>
      <c r="AB274" s="20" t="n">
        <f aca="false">(8*H274*(-1+8/2000*H274)*(1-LN(H274/1895))-H274*-9.16-0.25*Z274)</f>
        <v>48510.1989422189</v>
      </c>
      <c r="AC274" s="20" t="n">
        <f aca="false">(8*$H274*(31.15-15.53/2000*$H274)*(1-LN($H274/1895))-$H274*-9.16-0.25*$Z274)</f>
        <v>113125.69970758</v>
      </c>
      <c r="AE274" s="20" t="n">
        <f aca="false">AP274-$AN274</f>
        <v>7.00480159162345</v>
      </c>
      <c r="AF274" s="20" t="n">
        <f aca="false">AQ274-$AN274</f>
        <v>9.24380768498198</v>
      </c>
      <c r="AG274" s="20" t="n">
        <f aca="false">AR274-$AN274</f>
        <v>12.5369817861184</v>
      </c>
      <c r="AI274" s="20" t="n">
        <f aca="false">AT274-$AN274</f>
        <v>2.94429337277889</v>
      </c>
      <c r="AJ274" s="20" t="n">
        <f aca="false">AU274-$AN274</f>
        <v>7.21370978757245</v>
      </c>
      <c r="AK274" s="20" t="n">
        <f aca="false">AV274-$AN274</f>
        <v>0.699033353844649</v>
      </c>
      <c r="AL274" s="20" t="n">
        <f aca="false">AW274-$AN274</f>
        <v>6.17346284382071</v>
      </c>
      <c r="AN274" s="20" t="n">
        <v>-5.12395030523968</v>
      </c>
      <c r="AP274" s="20" t="n">
        <f aca="false">1/8.314/$H274*(0.375*68629+0.5*4601)+$AA274/8.314/$H274+LN(1)</f>
        <v>1.88085128638376</v>
      </c>
      <c r="AQ274" s="20" t="n">
        <f aca="false">1/8.314/$H274*(0.4375*68629+0.5*4601)+$AB274/8.314/$H274+LN(1)</f>
        <v>4.1198573797423</v>
      </c>
      <c r="AR274" s="20" t="n">
        <f aca="false">1/8.314/$H274*(0.4375*68629+0.5*4601)+$AC274/8.314/$H274+LN(1)</f>
        <v>7.41303148087868</v>
      </c>
      <c r="AT274" s="20" t="n">
        <f aca="false">1/8.314/$H274*(0.4375*68629+0.5*4601)+$J274/8.314/$H274+LN(1)</f>
        <v>-2.17965693246079</v>
      </c>
      <c r="AU274" s="20" t="n">
        <f aca="false">1/8.314/$H274*(0.4375*68629+0.5*4601)+$B274/8.314/$H274+LN(1)</f>
        <v>2.08975948233277</v>
      </c>
      <c r="AV274" s="20" t="n">
        <f aca="false">1/8.314/$H274*(0.4375*68629+0.5*4601)+$S274/8.314/$H274+LN(1)</f>
        <v>-4.42491695139503</v>
      </c>
      <c r="AW274" s="20" t="n">
        <f aca="false">1/8.314/$H274*(0.4375*68629+0.5*4601)+$X274/8.314/$H274+LN(1)</f>
        <v>1.04951253858103</v>
      </c>
    </row>
    <row r="275" s="20" customFormat="true" ht="13.8" hidden="false" customHeight="false" outlineLevel="0" collapsed="false">
      <c r="B275" s="20" t="n">
        <f aca="false">$A$2 + $A$3*H275 +$A$4*H275*LN(H275) + $A$5*H275^2 + $A$6*H275^-1 + $A$7*H275^0.5</f>
        <v>8880.42475343338</v>
      </c>
      <c r="C275" s="20" t="n">
        <v>4300</v>
      </c>
      <c r="D275" s="20" t="n">
        <f aca="false">D274+22/(608-232)</f>
        <v>-7.48404255319152</v>
      </c>
      <c r="F275" s="20" t="n">
        <f aca="false">$D$2+$D$3/H275-(($D$4/(8.314*LN(10)))*(1-($D$5/H275)-LN(H275/$D$5)))</f>
        <v>1.6594612934732</v>
      </c>
      <c r="G275" s="20" t="n">
        <f aca="false">8.314*LN(10)*F275*H275</f>
        <v>75131.8323932283</v>
      </c>
      <c r="H275" s="21" t="n">
        <v>2365</v>
      </c>
      <c r="J275" s="20" t="n">
        <f aca="false">-G275</f>
        <v>-75131.8323932283</v>
      </c>
      <c r="K275" s="20" t="n">
        <v>243</v>
      </c>
      <c r="O275" s="20" t="n">
        <f aca="false">-115997 + 27.036*H275 + 3.124*H275*LN(H275)</f>
        <v>5339.08384589978</v>
      </c>
      <c r="P275" s="20" t="n">
        <f aca="false">(-0.0562*(H275^2)) + (128.59*H275)-38275</f>
        <v>-48498.895</v>
      </c>
      <c r="Q275" s="20" t="n">
        <f aca="false">-998615+342.43*H275</f>
        <v>-188768.05</v>
      </c>
      <c r="R275" s="20" t="n">
        <f aca="false">Q275+P275</f>
        <v>-237266.945</v>
      </c>
      <c r="S275" s="20" t="n">
        <f aca="false">R275/2</f>
        <v>-118633.4725</v>
      </c>
      <c r="U275" s="20" t="n">
        <f aca="false">-226244+42.46*H275</f>
        <v>-125826.1</v>
      </c>
      <c r="V275" s="20" t="n">
        <f aca="false">(-0.0562*(H275^2))+(374.59*H275)-846564</f>
        <v>-274997.895</v>
      </c>
      <c r="W275" s="20" t="n">
        <f aca="false">V275/2</f>
        <v>-137498.9475</v>
      </c>
      <c r="X275" s="20" t="n">
        <f aca="false">W275-U275</f>
        <v>-11672.8475</v>
      </c>
      <c r="Y275" s="20" t="n">
        <v>896006.394554623</v>
      </c>
      <c r="Z275" s="20" t="n">
        <f aca="false">-8E-020*H275^6+2E-015*H275^5-0.00000000001*H275^4+0.00000006*H275^3-0.0001*H275^2+0.1593*H275^1+165.05*H275</f>
        <v>390775.484722898</v>
      </c>
      <c r="AA275" s="8" t="n">
        <f aca="false">(4*H275*(-18+25/2000*H275)*(1-LN(H275/1895))-H275*-9.16-0.25*Z275)</f>
        <v>9116.35838896441</v>
      </c>
      <c r="AB275" s="20" t="n">
        <f aca="false">(8*H275*(-1+8/2000*H275)*(1-LN(H275/1895))-H275*-9.16-0.25*Z275)</f>
        <v>48569.2569333629</v>
      </c>
      <c r="AC275" s="20" t="n">
        <f aca="false">(8*$H275*(31.15-15.53/2000*$H275)*(1-LN($H275/1895))-$H275*-9.16-0.25*$Z275)</f>
        <v>112279.70479184</v>
      </c>
      <c r="AE275" s="20" t="n">
        <f aca="false">AP275-$AN275</f>
        <v>6.9505952264978</v>
      </c>
      <c r="AF275" s="20" t="n">
        <f aca="false">AQ275-$AN275</f>
        <v>9.17523432804121</v>
      </c>
      <c r="AG275" s="20" t="n">
        <f aca="false">AR275-$AN275</f>
        <v>12.4154169822502</v>
      </c>
      <c r="AI275" s="20" t="n">
        <f aca="false">AT275-$AN275</f>
        <v>2.88405074017616</v>
      </c>
      <c r="AJ275" s="20" t="n">
        <f aca="false">AU275-$AN275</f>
        <v>7.15674175864531</v>
      </c>
      <c r="AK275" s="20" t="n">
        <f aca="false">AV275-$AN275</f>
        <v>0.671646582906514</v>
      </c>
      <c r="AL275" s="20" t="n">
        <f aca="false">AW275-$AN275</f>
        <v>6.11144450393531</v>
      </c>
      <c r="AN275" s="20" t="n">
        <v>-5.06108343793237</v>
      </c>
      <c r="AP275" s="20" t="n">
        <f aca="false">1/8.314/$H275*(0.375*68629+0.5*4601)+$AA275/8.314/$H275+LN(1)</f>
        <v>1.88951178856543</v>
      </c>
      <c r="AQ275" s="20" t="n">
        <f aca="false">1/8.314/$H275*(0.4375*68629+0.5*4601)+$AB275/8.314/$H275+LN(1)</f>
        <v>4.11415089010884</v>
      </c>
      <c r="AR275" s="20" t="n">
        <f aca="false">1/8.314/$H275*(0.4375*68629+0.5*4601)+$AC275/8.314/$H275+LN(1)</f>
        <v>7.35433354431788</v>
      </c>
      <c r="AT275" s="20" t="n">
        <f aca="false">1/8.314/$H275*(0.4375*68629+0.5*4601)+$J275/8.314/$H275+LN(1)</f>
        <v>-2.17703269775621</v>
      </c>
      <c r="AU275" s="20" t="n">
        <f aca="false">1/8.314/$H275*(0.4375*68629+0.5*4601)+$B275/8.314/$H275+LN(1)</f>
        <v>2.09565832071294</v>
      </c>
      <c r="AV275" s="20" t="n">
        <f aca="false">1/8.314/$H275*(0.4375*68629+0.5*4601)+$S275/8.314/$H275+LN(1)</f>
        <v>-4.38943685502586</v>
      </c>
      <c r="AW275" s="20" t="n">
        <f aca="false">1/8.314/$H275*(0.4375*68629+0.5*4601)+$X275/8.314/$H275+LN(1)</f>
        <v>1.05036106600294</v>
      </c>
    </row>
    <row r="276" s="20" customFormat="true" ht="13.8" hidden="false" customHeight="false" outlineLevel="0" collapsed="false">
      <c r="B276" s="20" t="n">
        <f aca="false">$A$2 + $A$3*H276 +$A$4*H276*LN(H276) + $A$5*H276^2 + $A$6*H276^-1 + $A$7*H276^0.5</f>
        <v>9082.80652671884</v>
      </c>
      <c r="C276" s="20" t="n">
        <v>4300</v>
      </c>
      <c r="D276" s="20" t="n">
        <f aca="false">D275+22/(608-232)</f>
        <v>-7.42553191489365</v>
      </c>
      <c r="F276" s="20" t="n">
        <f aca="false">$D$2+$D$3/H276-(($D$4/(8.314*LN(10)))*(1-($D$5/H276)-LN(H276/$D$5)))</f>
        <v>1.65682785471231</v>
      </c>
      <c r="G276" s="20" t="n">
        <f aca="false">8.314*LN(10)*F276*H276</f>
        <v>75171.1929085434</v>
      </c>
      <c r="H276" s="21" t="n">
        <v>2370</v>
      </c>
      <c r="J276" s="20" t="n">
        <f aca="false">-G276</f>
        <v>-75171.1929085434</v>
      </c>
      <c r="K276" s="20" t="n">
        <v>249</v>
      </c>
      <c r="O276" s="20" t="n">
        <f aca="false">-115997 + 27.036*H276 + 3.124*H276*LN(H276)</f>
        <v>5611.24483606432</v>
      </c>
      <c r="P276" s="20" t="n">
        <f aca="false">(-0.0562*(H276^2)) + (128.59*H276)-38275</f>
        <v>-49186.48</v>
      </c>
      <c r="Q276" s="20" t="n">
        <f aca="false">-998615+342.43*H276</f>
        <v>-187055.9</v>
      </c>
      <c r="R276" s="20" t="n">
        <f aca="false">Q276+P276</f>
        <v>-236242.38</v>
      </c>
      <c r="S276" s="20" t="n">
        <f aca="false">R276/2</f>
        <v>-118121.19</v>
      </c>
      <c r="U276" s="20" t="n">
        <f aca="false">-226244+42.46*H276</f>
        <v>-125613.8</v>
      </c>
      <c r="V276" s="20" t="n">
        <f aca="false">(-0.0562*(H276^2))+(374.59*H276)-846564</f>
        <v>-274455.48</v>
      </c>
      <c r="W276" s="20" t="n">
        <f aca="false">V276/2</f>
        <v>-137227.74</v>
      </c>
      <c r="X276" s="20" t="n">
        <f aca="false">W276-U276</f>
        <v>-11613.94</v>
      </c>
      <c r="Y276" s="20" t="n">
        <v>898283.494835056</v>
      </c>
      <c r="Z276" s="20" t="n">
        <f aca="false">-8E-020*H276^6+2E-015*H276^5-0.00000000001*H276^4+0.00000006*H276^3-0.0001*H276^2+0.1593*H276^1+165.05*H276</f>
        <v>391602.946604485</v>
      </c>
      <c r="AA276" s="8" t="n">
        <f aca="false">(4*H276*(-18+25/2000*H276)*(1-LN(H276/1895))-H276*-9.16-0.25*Z276)</f>
        <v>9363.78794258164</v>
      </c>
      <c r="AB276" s="20" t="n">
        <f aca="false">(8*H276*(-1+8/2000*H276)*(1-LN(H276/1895))-H276*-9.16-0.25*Z276)</f>
        <v>48627.2422830035</v>
      </c>
      <c r="AC276" s="20" t="n">
        <f aca="false">(8*$H276*(31.15-15.53/2000*$H276)*(1-LN($H276/1895))-$H276*-9.16-0.25*$Z276)</f>
        <v>111433.314072268</v>
      </c>
      <c r="AE276" s="20" t="n">
        <f aca="false">AP276-$AN276</f>
        <v>6.89629925879487</v>
      </c>
      <c r="AF276" s="20" t="n">
        <f aca="false">AQ276-$AN276</f>
        <v>9.10663061185914</v>
      </c>
      <c r="AG276" s="20" t="n">
        <f aca="false">AR276-$AN276</f>
        <v>12.2940797616976</v>
      </c>
      <c r="AI276" s="20" t="n">
        <f aca="false">AT276-$AN276</f>
        <v>2.82377919700468</v>
      </c>
      <c r="AJ276" s="20" t="n">
        <f aca="false">AU276-$AN276</f>
        <v>7.09972467838286</v>
      </c>
      <c r="AK276" s="20" t="n">
        <f aca="false">AV276-$AN276</f>
        <v>0.644038802253078</v>
      </c>
      <c r="AL276" s="20" t="n">
        <f aca="false">AW276-$AN276</f>
        <v>6.04935127909809</v>
      </c>
      <c r="AN276" s="20" t="n">
        <v>-4.99821657062507</v>
      </c>
      <c r="AP276" s="20" t="n">
        <f aca="false">1/8.314/$H276*(0.375*68629+0.5*4601)+$AA276/8.314/$H276+LN(1)</f>
        <v>1.8980826881698</v>
      </c>
      <c r="AQ276" s="20" t="n">
        <f aca="false">1/8.314/$H276*(0.4375*68629+0.5*4601)+$AB276/8.314/$H276+LN(1)</f>
        <v>4.10841404123407</v>
      </c>
      <c r="AR276" s="20" t="n">
        <f aca="false">1/8.314/$H276*(0.4375*68629+0.5*4601)+$AC276/8.314/$H276+LN(1)</f>
        <v>7.29586319107256</v>
      </c>
      <c r="AT276" s="20" t="n">
        <f aca="false">1/8.314/$H276*(0.4375*68629+0.5*4601)+$J276/8.314/$H276+LN(1)</f>
        <v>-2.17443737362039</v>
      </c>
      <c r="AU276" s="20" t="n">
        <f aca="false">1/8.314/$H276*(0.4375*68629+0.5*4601)+$B276/8.314/$H276+LN(1)</f>
        <v>2.10150810775779</v>
      </c>
      <c r="AV276" s="20" t="n">
        <f aca="false">1/8.314/$H276*(0.4375*68629+0.5*4601)+$S276/8.314/$H276+LN(1)</f>
        <v>-4.35417776837199</v>
      </c>
      <c r="AW276" s="20" t="n">
        <f aca="false">1/8.314/$H276*(0.4375*68629+0.5*4601)+$X276/8.314/$H276+LN(1)</f>
        <v>1.05113470847302</v>
      </c>
    </row>
    <row r="277" s="20" customFormat="true" ht="13.8" hidden="false" customHeight="false" outlineLevel="0" collapsed="false">
      <c r="B277" s="20" t="n">
        <f aca="false">$A$2 + $A$3*H277 +$A$4*H277*LN(H277) + $A$5*H277^2 + $A$6*H277^-1 + $A$7*H277^0.5</f>
        <v>9284.71351131477</v>
      </c>
      <c r="C277" s="20" t="n">
        <v>4300</v>
      </c>
      <c r="D277" s="20" t="n">
        <f aca="false">D276+22/(608-232)</f>
        <v>-7.36702127659577</v>
      </c>
      <c r="F277" s="20" t="n">
        <f aca="false">$D$2+$D$3/H277-(($D$4/(8.314*LN(10)))*(1-($D$5/H277)-LN(H277/$D$5)))</f>
        <v>1.65421321837533</v>
      </c>
      <c r="G277" s="20" t="n">
        <f aca="false">8.314*LN(10)*F277*H277</f>
        <v>75210.9041625154</v>
      </c>
      <c r="H277" s="21" t="n">
        <v>2375</v>
      </c>
      <c r="J277" s="20" t="n">
        <f aca="false">-G277</f>
        <v>-75210.9041625154</v>
      </c>
      <c r="K277" s="20" t="n">
        <v>254</v>
      </c>
      <c r="O277" s="20" t="n">
        <f aca="false">-115997 + 27.036*H277 + 3.124*H277*LN(H277)</f>
        <v>5883.43877983983</v>
      </c>
      <c r="P277" s="20" t="n">
        <f aca="false">(-0.0562*(H277^2)) + (128.59*H277)-38275</f>
        <v>-49876.875</v>
      </c>
      <c r="Q277" s="20" t="n">
        <f aca="false">-998615+342.43*H277</f>
        <v>-185343.75</v>
      </c>
      <c r="R277" s="20" t="n">
        <f aca="false">Q277+P277</f>
        <v>-235220.625</v>
      </c>
      <c r="S277" s="20" t="n">
        <f aca="false">R277/2</f>
        <v>-117610.3125</v>
      </c>
      <c r="U277" s="20" t="n">
        <f aca="false">-226244+42.46*H277</f>
        <v>-125401.5</v>
      </c>
      <c r="V277" s="20" t="n">
        <f aca="false">(-0.0562*(H277^2))+(374.59*H277)-846564</f>
        <v>-273915.875</v>
      </c>
      <c r="W277" s="20" t="n">
        <f aca="false">V277/2</f>
        <v>-136957.9375</v>
      </c>
      <c r="X277" s="20" t="n">
        <f aca="false">W277-U277</f>
        <v>-11556.4375000001</v>
      </c>
      <c r="Y277" s="20" t="n">
        <v>900560.595115488</v>
      </c>
      <c r="Z277" s="20" t="n">
        <f aca="false">-8E-020*H277^6+2E-015*H277^5-0.00000000001*H277^4+0.00000006*H277^3-0.0001*H277^2+0.1593*H277^1+165.05*H277</f>
        <v>392430.41938446</v>
      </c>
      <c r="AA277" s="8" t="n">
        <f aca="false">(4*H277*(-18+25/2000*H277)*(1-LN(H277/1895))-H277*-9.16-0.25*Z277)</f>
        <v>9610.16508897189</v>
      </c>
      <c r="AB277" s="20" t="n">
        <f aca="false">(8*H277*(-1+8/2000*H277)*(1-LN(H277/1895))-H277*-9.16-0.25*Z277)</f>
        <v>48684.1514231022</v>
      </c>
      <c r="AC277" s="20" t="n">
        <f aca="false">(8*$H277*(31.15-15.53/2000*$H277)*(1-LN($H277/1895))-$H277*-9.16-0.25*$Z277)</f>
        <v>110586.539655502</v>
      </c>
      <c r="AE277" s="20" t="n">
        <f aca="false">AP277-$AN277</f>
        <v>6.84191390518256</v>
      </c>
      <c r="AF277" s="20" t="n">
        <f aca="false">AQ277-$AN277</f>
        <v>9.03799654747927</v>
      </c>
      <c r="AG277" s="20" t="n">
        <f aca="false">AR277-$AN277</f>
        <v>12.1729693002185</v>
      </c>
      <c r="AI277" s="20" t="n">
        <f aca="false">AT277-$AN277</f>
        <v>2.76347896341093</v>
      </c>
      <c r="AJ277" s="20" t="n">
        <f aca="false">AU277-$AN277</f>
        <v>7.04265892233019</v>
      </c>
      <c r="AK277" s="20" t="n">
        <f aca="false">AV277-$AN277</f>
        <v>0.616211407735166</v>
      </c>
      <c r="AL277" s="20" t="n">
        <f aca="false">AW277-$AN277</f>
        <v>5.98718364226665</v>
      </c>
      <c r="AN277" s="20" t="n">
        <v>-4.93534970331776</v>
      </c>
      <c r="AP277" s="20" t="n">
        <f aca="false">1/8.314/$H277*(0.375*68629+0.5*4601)+$AA277/8.314/$H277+LN(1)</f>
        <v>1.9065642018648</v>
      </c>
      <c r="AQ277" s="20" t="n">
        <f aca="false">1/8.314/$H277*(0.4375*68629+0.5*4601)+$AB277/8.314/$H277+LN(1)</f>
        <v>4.10264684416151</v>
      </c>
      <c r="AR277" s="20" t="n">
        <f aca="false">1/8.314/$H277*(0.4375*68629+0.5*4601)+$AC277/8.314/$H277+LN(1)</f>
        <v>7.23761959690071</v>
      </c>
      <c r="AT277" s="20" t="n">
        <f aca="false">1/8.314/$H277*(0.4375*68629+0.5*4601)+$J277/8.314/$H277+LN(1)</f>
        <v>-2.17187073990683</v>
      </c>
      <c r="AU277" s="20" t="n">
        <f aca="false">1/8.314/$H277*(0.4375*68629+0.5*4601)+$B277/8.314/$H277+LN(1)</f>
        <v>2.10730921901243</v>
      </c>
      <c r="AV277" s="20" t="n">
        <f aca="false">1/8.314/$H277*(0.4375*68629+0.5*4601)+$S277/8.314/$H277+LN(1)</f>
        <v>-4.31913829558259</v>
      </c>
      <c r="AW277" s="20" t="n">
        <f aca="false">1/8.314/$H277*(0.4375*68629+0.5*4601)+$X277/8.314/$H277+LN(1)</f>
        <v>1.05183393894888</v>
      </c>
    </row>
    <row r="278" s="20" customFormat="true" ht="13.8" hidden="false" customHeight="false" outlineLevel="0" collapsed="false">
      <c r="B278" s="20" t="n">
        <f aca="false">$A$2 + $A$3*H278 +$A$4*H278*LN(H278) + $A$5*H278^2 + $A$6*H278^-1 + $A$7*H278^0.5</f>
        <v>9486.14699897548</v>
      </c>
      <c r="C278" s="20" t="n">
        <v>4300</v>
      </c>
      <c r="D278" s="20" t="n">
        <f aca="false">D277+22/(608-232)</f>
        <v>-7.3085106382979</v>
      </c>
      <c r="F278" s="20" t="n">
        <f aca="false">$D$2+$D$3/H278-(($D$4/(8.314*LN(10)))*(1-($D$5/H278)-LN(H278/$D$5)))</f>
        <v>1.65161724975313</v>
      </c>
      <c r="G278" s="20" t="n">
        <f aca="false">8.314*LN(10)*F278*H278</f>
        <v>75250.9654167458</v>
      </c>
      <c r="H278" s="21" t="n">
        <v>2380</v>
      </c>
      <c r="J278" s="20" t="n">
        <f aca="false">-G278</f>
        <v>-75250.9654167458</v>
      </c>
      <c r="K278" s="20" t="n">
        <v>259</v>
      </c>
      <c r="O278" s="20" t="n">
        <f aca="false">-115997 + 27.036*H278 + 3.124*H278*LN(H278)</f>
        <v>6155.66560785014</v>
      </c>
      <c r="P278" s="20" t="n">
        <f aca="false">(-0.0562*(H278^2)) + (128.59*H278)-38275</f>
        <v>-50570.08</v>
      </c>
      <c r="Q278" s="20" t="n">
        <f aca="false">-998615+342.43*H278</f>
        <v>-183631.6</v>
      </c>
      <c r="R278" s="20" t="n">
        <f aca="false">Q278+P278</f>
        <v>-234201.68</v>
      </c>
      <c r="S278" s="20" t="n">
        <f aca="false">R278/2</f>
        <v>-117100.84</v>
      </c>
      <c r="U278" s="20" t="n">
        <f aca="false">-226244+42.46*H278</f>
        <v>-125189.2</v>
      </c>
      <c r="V278" s="20" t="n">
        <f aca="false">(-0.0562*(H278^2))+(374.59*H278)-846564</f>
        <v>-273379.08</v>
      </c>
      <c r="W278" s="20" t="n">
        <f aca="false">V278/2</f>
        <v>-136689.54</v>
      </c>
      <c r="X278" s="20" t="n">
        <f aca="false">W278-U278</f>
        <v>-11500.34</v>
      </c>
      <c r="Y278" s="20" t="n">
        <v>902837.695395921</v>
      </c>
      <c r="Z278" s="20" t="n">
        <f aca="false">-8E-020*H278^6+2E-015*H278^5-0.00000000001*H278^4+0.00000006*H278^3-0.0001*H278^2+0.1593*H278^1+165.05*H278</f>
        <v>393257.903105055</v>
      </c>
      <c r="AA278" s="8" t="n">
        <f aca="false">(4*H278*(-18+25/2000*H278)*(1-LN(H278/1895))-H278*-9.16-0.25*Z278)</f>
        <v>9855.48294992982</v>
      </c>
      <c r="AB278" s="20" t="n">
        <f aca="false">(8*H278*(-1+8/2000*H278)*(1-LN(H278/1895))-H278*-9.16-0.25*Z278)</f>
        <v>48739.9807934673</v>
      </c>
      <c r="AC278" s="20" t="n">
        <f aca="false">(8*$H278*(31.15-15.53/2000*$H278)*(1-LN($H278/1895))-$H278*-9.16-0.25*$Z278)</f>
        <v>109739.39361093</v>
      </c>
      <c r="AE278" s="20" t="n">
        <f aca="false">AP278-$AN278</f>
        <v>6.78743938141074</v>
      </c>
      <c r="AF278" s="20" t="n">
        <f aca="false">AQ278-$AN278</f>
        <v>8.9693321462489</v>
      </c>
      <c r="AG278" s="20" t="n">
        <f aca="false">AR278-$AN278</f>
        <v>12.0520847786146</v>
      </c>
      <c r="AI278" s="20" t="n">
        <f aca="false">AT278-$AN278</f>
        <v>2.70315025753365</v>
      </c>
      <c r="AJ278" s="20" t="n">
        <f aca="false">AU278-$AN278</f>
        <v>6.98554486254945</v>
      </c>
      <c r="AK278" s="20" t="n">
        <f aca="false">AV278-$AN278</f>
        <v>0.588165783473785</v>
      </c>
      <c r="AL278" s="20" t="n">
        <f aca="false">AW278-$AN278</f>
        <v>5.92494206242414</v>
      </c>
      <c r="AN278" s="20" t="n">
        <v>-4.87248283601046</v>
      </c>
      <c r="AP278" s="20" t="n">
        <f aca="false">1/8.314/$H278*(0.375*68629+0.5*4601)+$AA278/8.314/$H278+LN(1)</f>
        <v>1.91495654540028</v>
      </c>
      <c r="AQ278" s="20" t="n">
        <f aca="false">1/8.314/$H278*(0.4375*68629+0.5*4601)+$AB278/8.314/$H278+LN(1)</f>
        <v>4.09684931023844</v>
      </c>
      <c r="AR278" s="20" t="n">
        <f aca="false">1/8.314/$H278*(0.4375*68629+0.5*4601)+$AC278/8.314/$H278+LN(1)</f>
        <v>7.17960194260417</v>
      </c>
      <c r="AT278" s="20" t="n">
        <f aca="false">1/8.314/$H278*(0.4375*68629+0.5*4601)+$J278/8.314/$H278+LN(1)</f>
        <v>-2.16933257847681</v>
      </c>
      <c r="AU278" s="20" t="n">
        <f aca="false">1/8.314/$H278*(0.4375*68629+0.5*4601)+$B278/8.314/$H278+LN(1)</f>
        <v>2.11306202653899</v>
      </c>
      <c r="AV278" s="20" t="n">
        <f aca="false">1/8.314/$H278*(0.4375*68629+0.5*4601)+$S278/8.314/$H278+LN(1)</f>
        <v>-4.28431705253667</v>
      </c>
      <c r="AW278" s="20" t="n">
        <f aca="false">1/8.314/$H278*(0.4375*68629+0.5*4601)+$X278/8.314/$H278+LN(1)</f>
        <v>1.05245922641368</v>
      </c>
    </row>
    <row r="279" s="20" customFormat="true" ht="13.8" hidden="false" customHeight="false" outlineLevel="0" collapsed="false">
      <c r="B279" s="20" t="n">
        <f aca="false">$A$2 + $A$3*H279 +$A$4*H279*LN(H279) + $A$5*H279^2 + $A$6*H279^-1 + $A$7*H279^0.5</f>
        <v>9687.10827502405</v>
      </c>
      <c r="C279" s="20" t="n">
        <v>4300</v>
      </c>
      <c r="D279" s="20" t="n">
        <f aca="false">D278+22/(608-232)</f>
        <v>-7.25000000000003</v>
      </c>
      <c r="F279" s="20" t="n">
        <f aca="false">$D$2+$D$3/H279-(($D$4/(8.314*LN(10)))*(1-($D$5/H279)-LN(H279/$D$5)))</f>
        <v>1.64903981533417</v>
      </c>
      <c r="G279" s="20" t="n">
        <f aca="false">8.314*LN(10)*F279*H279</f>
        <v>75291.3759359391</v>
      </c>
      <c r="H279" s="21" t="n">
        <v>2385</v>
      </c>
      <c r="J279" s="20" t="n">
        <f aca="false">-G279</f>
        <v>-75291.3759359391</v>
      </c>
      <c r="K279" s="20" t="n">
        <v>265</v>
      </c>
      <c r="O279" s="20" t="n">
        <f aca="false">-115997 + 27.036*H279 + 3.124*H279*LN(H279)</f>
        <v>6427.92525101066</v>
      </c>
      <c r="P279" s="20" t="n">
        <f aca="false">(-0.0562*(H279^2)) + (128.59*H279)-38275</f>
        <v>-51266.095</v>
      </c>
      <c r="Q279" s="20" t="n">
        <f aca="false">-998615+342.43*H279</f>
        <v>-181919.45</v>
      </c>
      <c r="R279" s="20" t="n">
        <f aca="false">Q279+P279</f>
        <v>-233185.545</v>
      </c>
      <c r="S279" s="20" t="n">
        <f aca="false">R279/2</f>
        <v>-116592.7725</v>
      </c>
      <c r="U279" s="20" t="n">
        <f aca="false">-226244+42.46*H279</f>
        <v>-124976.9</v>
      </c>
      <c r="V279" s="20" t="n">
        <f aca="false">(-0.0562*(H279^2))+(374.59*H279)-846564</f>
        <v>-272845.095</v>
      </c>
      <c r="W279" s="20" t="n">
        <f aca="false">V279/2</f>
        <v>-136422.5475</v>
      </c>
      <c r="X279" s="20" t="n">
        <f aca="false">W279-U279</f>
        <v>-11445.6475000001</v>
      </c>
      <c r="Y279" s="20" t="n">
        <v>905114.795676354</v>
      </c>
      <c r="Z279" s="20" t="n">
        <f aca="false">-8E-020*H279^6+2E-015*H279^5-0.00000000001*H279^4+0.00000006*H279^3-0.0001*H279^2+0.1593*H279^1+165.05*H279</f>
        <v>394085.397808604</v>
      </c>
      <c r="AA279" s="8" t="n">
        <f aca="false">(4*H279*(-18+25/2000*H279)*(1-LN(H279/1895))-H279*-9.16-0.25*Z279)</f>
        <v>10099.7346650232</v>
      </c>
      <c r="AB279" s="20" t="n">
        <f aca="false">(8*H279*(-1+8/2000*H279)*(1-LN(H279/1895))-H279*-9.16-0.25*Z279)</f>
        <v>48794.7268417187</v>
      </c>
      <c r="AC279" s="20" t="n">
        <f aca="false">(8*$H279*(31.15-15.53/2000*$H279)*(1-LN($H279/1895))-$H279*-9.16-0.25*$Z279)</f>
        <v>108891.887970895</v>
      </c>
      <c r="AE279" s="20" t="n">
        <f aca="false">AP279-$AN279</f>
        <v>6.73288459533444</v>
      </c>
      <c r="AF279" s="20" t="n">
        <f aca="false">AQ279-$AN279</f>
        <v>8.90064611283216</v>
      </c>
      <c r="AG279" s="20" t="n">
        <f aca="false">AR279-$AN279</f>
        <v>11.9314340757074</v>
      </c>
      <c r="AI279" s="20" t="n">
        <f aca="false">AT279-$AN279</f>
        <v>2.64280198854393</v>
      </c>
      <c r="AJ279" s="20" t="n">
        <f aca="false">AU279-$AN279</f>
        <v>6.92839156067646</v>
      </c>
      <c r="AK279" s="20" t="n">
        <f aca="false">AV279-$AN279</f>
        <v>0.559911995001128</v>
      </c>
      <c r="AL279" s="20" t="n">
        <f aca="false">AW279-$AN279</f>
        <v>5.86263569763904</v>
      </c>
      <c r="AN279" s="20" t="n">
        <v>-4.80962466172125</v>
      </c>
      <c r="AP279" s="20" t="n">
        <f aca="false">1/8.314/$H279*(0.375*68629+0.5*4601)+$AA279/8.314/$H279+LN(1)</f>
        <v>1.92325993361319</v>
      </c>
      <c r="AQ279" s="20" t="n">
        <f aca="false">1/8.314/$H279*(0.4375*68629+0.5*4601)+$AB279/8.314/$H279+LN(1)</f>
        <v>4.09102145111091</v>
      </c>
      <c r="AR279" s="20" t="n">
        <f aca="false">1/8.314/$H279*(0.4375*68629+0.5*4601)+$AC279/8.314/$H279+LN(1)</f>
        <v>7.12180941398611</v>
      </c>
      <c r="AT279" s="20" t="n">
        <f aca="false">1/8.314/$H279*(0.4375*68629+0.5*4601)+$J279/8.314/$H279+LN(1)</f>
        <v>-2.16682267317732</v>
      </c>
      <c r="AU279" s="20" t="n">
        <f aca="false">1/8.314/$H279*(0.4375*68629+0.5*4601)+$B279/8.314/$H279+LN(1)</f>
        <v>2.11876689895521</v>
      </c>
      <c r="AV279" s="20" t="n">
        <f aca="false">1/8.314/$H279*(0.4375*68629+0.5*4601)+$S279/8.314/$H279+LN(1)</f>
        <v>-4.24971266672012</v>
      </c>
      <c r="AW279" s="20" t="n">
        <f aca="false">1/8.314/$H279*(0.4375*68629+0.5*4601)+$X279/8.314/$H279+LN(1)</f>
        <v>1.05301103591779</v>
      </c>
    </row>
    <row r="280" s="20" customFormat="true" ht="13.8" hidden="false" customHeight="false" outlineLevel="0" collapsed="false">
      <c r="B280" s="20" t="n">
        <f aca="false">$A$2 + $A$3*H280 +$A$4*H280*LN(H280) + $A$5*H280^2 + $A$6*H280^-1 + $A$7*H280^0.5</f>
        <v>9887.59861839586</v>
      </c>
      <c r="C280" s="20" t="n">
        <v>4300</v>
      </c>
      <c r="D280" s="20" t="n">
        <f aca="false">D279+22/(608-232)</f>
        <v>-7.19148936170216</v>
      </c>
      <c r="F280" s="20" t="n">
        <f aca="false">$D$2+$D$3/H280-(($D$4/(8.314*LN(10)))*(1-($D$5/H280)-LN(H280/$D$5)))</f>
        <v>1.64648078279155</v>
      </c>
      <c r="G280" s="20" t="n">
        <f aca="false">8.314*LN(10)*F280*H280</f>
        <v>75332.1349878824</v>
      </c>
      <c r="H280" s="21" t="n">
        <v>2390</v>
      </c>
      <c r="J280" s="20" t="n">
        <f aca="false">-G280</f>
        <v>-75332.1349878824</v>
      </c>
      <c r="K280" s="20" t="n">
        <v>271</v>
      </c>
      <c r="O280" s="20" t="n">
        <f aca="false">-115997 + 27.036*H280 + 3.124*H280*LN(H280)</f>
        <v>6700.21764052638</v>
      </c>
      <c r="P280" s="20" t="n">
        <f aca="false">(-0.0562*(H280^2)) + (128.59*H280)-38275</f>
        <v>-51964.92</v>
      </c>
      <c r="Q280" s="20" t="n">
        <f aca="false">-998615+342.43*H280</f>
        <v>-180207.3</v>
      </c>
      <c r="R280" s="20" t="n">
        <f aca="false">Q280+P280</f>
        <v>-232172.22</v>
      </c>
      <c r="S280" s="20" t="n">
        <f aca="false">R280/2</f>
        <v>-116086.11</v>
      </c>
      <c r="U280" s="20" t="n">
        <f aca="false">-226244+42.46*H280</f>
        <v>-124764.6</v>
      </c>
      <c r="V280" s="20" t="n">
        <f aca="false">(-0.0562*(H280^2))+(374.59*H280)-846564</f>
        <v>-272313.92</v>
      </c>
      <c r="W280" s="20" t="n">
        <f aca="false">V280/2</f>
        <v>-136156.96</v>
      </c>
      <c r="X280" s="20" t="n">
        <f aca="false">W280-U280</f>
        <v>-11392.36</v>
      </c>
      <c r="Y280" s="20" t="n">
        <v>907391.895956787</v>
      </c>
      <c r="Z280" s="20" t="n">
        <f aca="false">-8E-020*H280^6+2E-015*H280^5-0.00000000001*H280^4+0.00000006*H280^3-0.0001*H280^2+0.1593*H280^1+165.05*H280</f>
        <v>394912.903537549</v>
      </c>
      <c r="AA280" s="8" t="n">
        <f aca="false">(4*H280*(-18+25/2000*H280)*(1-LN(H280/1895))-H280*-9.16-0.25*Z280)</f>
        <v>10342.9133915026</v>
      </c>
      <c r="AB280" s="20" t="n">
        <f aca="false">(8*H280*(-1+8/2000*H280)*(1-LN(H280/1895))-H280*-9.16-0.25*Z280)</f>
        <v>48848.3860232536</v>
      </c>
      <c r="AC280" s="20" t="n">
        <f aca="false">(8*$H280*(31.15-15.53/2000*$H280)*(1-LN($H280/1895))-$H280*-9.16-0.25*$Z280)</f>
        <v>108044.034730898</v>
      </c>
      <c r="AE280" s="20" t="n">
        <f aca="false">AP280-$AN280</f>
        <v>6.67824209167093</v>
      </c>
      <c r="AF280" s="20" t="n">
        <f aca="false">AQ280-$AN280</f>
        <v>8.83193078995728</v>
      </c>
      <c r="AG280" s="20" t="n">
        <f aca="false">AR280-$AN280</f>
        <v>11.8110087130474</v>
      </c>
      <c r="AI280" s="20" t="n">
        <f aca="false">AT280-$AN280</f>
        <v>2.58242670141902</v>
      </c>
      <c r="AJ280" s="20" t="n">
        <f aca="false">AU280-$AN280</f>
        <v>6.87119171271107</v>
      </c>
      <c r="AK280" s="20" t="n">
        <f aca="false">AV280-$AN280</f>
        <v>0.531443734134037</v>
      </c>
      <c r="AL280" s="20" t="n">
        <f aca="false">AW280-$AN280</f>
        <v>5.80025733985831</v>
      </c>
      <c r="AN280" s="20" t="n">
        <v>-4.74676751123834</v>
      </c>
      <c r="AP280" s="20" t="n">
        <f aca="false">1/8.314/$H280*(0.375*68629+0.5*4601)+$AA280/8.314/$H280+LN(1)</f>
        <v>1.93147458043259</v>
      </c>
      <c r="AQ280" s="20" t="n">
        <f aca="false">1/8.314/$H280*(0.4375*68629+0.5*4601)+$AB280/8.314/$H280+LN(1)</f>
        <v>4.08516327871894</v>
      </c>
      <c r="AR280" s="20" t="n">
        <f aca="false">1/8.314/$H280*(0.4375*68629+0.5*4601)+$AC280/8.314/$H280+LN(1)</f>
        <v>7.06424120180904</v>
      </c>
      <c r="AT280" s="20" t="n">
        <f aca="false">1/8.314/$H280*(0.4375*68629+0.5*4601)+$J280/8.314/$H280+LN(1)</f>
        <v>-2.16434080981932</v>
      </c>
      <c r="AU280" s="20" t="n">
        <f aca="false">1/8.314/$H280*(0.4375*68629+0.5*4601)+$B280/8.314/$H280+LN(1)</f>
        <v>2.12442420147273</v>
      </c>
      <c r="AV280" s="20" t="n">
        <f aca="false">1/8.314/$H280*(0.4375*68629+0.5*4601)+$S280/8.314/$H280+LN(1)</f>
        <v>-4.2153237771043</v>
      </c>
      <c r="AW280" s="20" t="n">
        <f aca="false">1/8.314/$H280*(0.4375*68629+0.5*4601)+$X280/8.314/$H280+LN(1)</f>
        <v>1.05348982861997</v>
      </c>
    </row>
    <row r="281" s="20" customFormat="true" ht="13.8" hidden="false" customHeight="false" outlineLevel="0" collapsed="false">
      <c r="B281" s="20" t="n">
        <f aca="false">$A$2 + $A$3*H281 +$A$4*H281*LN(H281) + $A$5*H281^2 + $A$6*H281^-1 + $A$7*H281^0.5</f>
        <v>10087.6193016807</v>
      </c>
      <c r="C281" s="20" t="n">
        <v>4300</v>
      </c>
      <c r="D281" s="20" t="n">
        <f aca="false">D280+22/(608-232)</f>
        <v>-7.13297872340428</v>
      </c>
      <c r="F281" s="20" t="n">
        <f aca="false">$D$2+$D$3/H281-(($D$4/(8.314*LN(10)))*(1-($D$5/H281)-LN(H281/$D$5)))</f>
        <v>1.64394002097021</v>
      </c>
      <c r="G281" s="20" t="n">
        <f aca="false">8.314*LN(10)*F281*H281</f>
        <v>75373.2418434268</v>
      </c>
      <c r="H281" s="21" t="n">
        <v>2395</v>
      </c>
      <c r="J281" s="20" t="n">
        <f aca="false">-G281</f>
        <v>-75373.2418434268</v>
      </c>
      <c r="K281" s="20" t="n">
        <v>276</v>
      </c>
      <c r="O281" s="20" t="n">
        <f aca="false">-115997 + 27.036*H281 + 3.124*H281*LN(H281)</f>
        <v>6972.54270789021</v>
      </c>
      <c r="P281" s="20" t="n">
        <f aca="false">(-0.0562*(H281^2)) + (128.59*H281)-38275</f>
        <v>-52666.555</v>
      </c>
      <c r="Q281" s="20" t="n">
        <f aca="false">-998615+342.43*H281</f>
        <v>-178495.15</v>
      </c>
      <c r="R281" s="20" t="n">
        <f aca="false">Q281+P281</f>
        <v>-231161.705</v>
      </c>
      <c r="S281" s="20" t="n">
        <f aca="false">R281/2</f>
        <v>-115580.8525</v>
      </c>
      <c r="U281" s="20" t="n">
        <f aca="false">-226244+42.46*H281</f>
        <v>-124552.3</v>
      </c>
      <c r="V281" s="20" t="n">
        <f aca="false">(-0.0562*(H281^2))+(374.59*H281)-846564</f>
        <v>-271785.555</v>
      </c>
      <c r="W281" s="20" t="n">
        <f aca="false">V281/2</f>
        <v>-135892.7775</v>
      </c>
      <c r="X281" s="20" t="n">
        <f aca="false">W281-U281</f>
        <v>-11340.4775</v>
      </c>
      <c r="Y281" s="20" t="n">
        <v>909668.996237219</v>
      </c>
      <c r="Z281" s="20" t="n">
        <f aca="false">-8E-020*H281^6+2E-015*H281^5-0.00000000001*H281^4+0.00000006*H281^3-0.0001*H281^2+0.1593*H281^1+165.05*H281</f>
        <v>395740.420334437</v>
      </c>
      <c r="AA281" s="8" t="n">
        <f aca="false">(4*H281*(-18+25/2000*H281)*(1-LN(H281/1895))-H281*-9.16-0.25*Z281)</f>
        <v>10585.0123042144</v>
      </c>
      <c r="AB281" s="20" t="n">
        <f aca="false">(8*H281*(-1+8/2000*H281)*(1-LN(H281/1895))-H281*-9.16-0.25*Z281)</f>
        <v>48900.9548012119</v>
      </c>
      <c r="AC281" s="20" t="n">
        <f aca="false">(8*$H281*(31.15-15.53/2000*$H281)*(1-LN($H281/1895))-$H281*-9.16-0.25*$Z281)</f>
        <v>107195.845849803</v>
      </c>
      <c r="AE281" s="20" t="n">
        <f aca="false">AP281-$AN281</f>
        <v>6.6235110596402</v>
      </c>
      <c r="AF281" s="20" t="n">
        <f aca="false">AQ281-$AN281</f>
        <v>8.76318516604711</v>
      </c>
      <c r="AG281" s="20" t="n">
        <f aca="false">AR281-$AN281</f>
        <v>11.6908068625086</v>
      </c>
      <c r="AI281" s="20" t="n">
        <f aca="false">AT281-$AN281</f>
        <v>2.52202358459918</v>
      </c>
      <c r="AJ281" s="20" t="n">
        <f aca="false">AU281-$AN281</f>
        <v>6.81394465669014</v>
      </c>
      <c r="AK281" s="20" t="n">
        <f aca="false">AV281-$AN281</f>
        <v>0.502761326729275</v>
      </c>
      <c r="AL281" s="20" t="n">
        <f aca="false">AW281-$AN281</f>
        <v>5.73780642258339</v>
      </c>
      <c r="AN281" s="20" t="n">
        <v>-4.68391036075544</v>
      </c>
      <c r="AP281" s="20" t="n">
        <f aca="false">1/8.314/$H281*(0.375*68629+0.5*4601)+$AA281/8.314/$H281+LN(1)</f>
        <v>1.93960069888476</v>
      </c>
      <c r="AQ281" s="20" t="n">
        <f aca="false">1/8.314/$H281*(0.4375*68629+0.5*4601)+$AB281/8.314/$H281+LN(1)</f>
        <v>4.07927480529167</v>
      </c>
      <c r="AR281" s="20" t="n">
        <f aca="false">1/8.314/$H281*(0.4375*68629+0.5*4601)+$AC281/8.314/$H281+LN(1)</f>
        <v>7.00689650175313</v>
      </c>
      <c r="AT281" s="20" t="n">
        <f aca="false">1/8.314/$H281*(0.4375*68629+0.5*4601)+$J281/8.314/$H281+LN(1)</f>
        <v>-2.16188677615626</v>
      </c>
      <c r="AU281" s="20" t="n">
        <f aca="false">1/8.314/$H281*(0.4375*68629+0.5*4601)+$B281/8.314/$H281+LN(1)</f>
        <v>2.1300342959347</v>
      </c>
      <c r="AV281" s="20" t="n">
        <f aca="false">1/8.314/$H281*(0.4375*68629+0.5*4601)+$S281/8.314/$H281+LN(1)</f>
        <v>-4.18114903402616</v>
      </c>
      <c r="AW281" s="20" t="n">
        <f aca="false">1/8.314/$H281*(0.4375*68629+0.5*4601)+$X281/8.314/$H281+LN(1)</f>
        <v>1.05389606182795</v>
      </c>
    </row>
    <row r="282" s="20" customFormat="true" ht="13.8" hidden="false" customHeight="false" outlineLevel="0" collapsed="false">
      <c r="B282" s="20" t="n">
        <f aca="false">$A$2 + $A$3*H282 +$A$4*H282*LN(H282) + $A$5*H282^2 + $A$6*H282^-1 + $A$7*H282^0.5</f>
        <v>10287.1715911645</v>
      </c>
      <c r="C282" s="20" t="n">
        <v>4300</v>
      </c>
      <c r="D282" s="20" t="n">
        <f aca="false">D281+22/(608-232)</f>
        <v>-7.07446808510641</v>
      </c>
      <c r="F282" s="20" t="n">
        <f aca="false">$D$2+$D$3/H282-(($D$4/(8.314*LN(10)))*(1-($D$5/H282)-LN(H282/$D$5)))</f>
        <v>1.64141739987432</v>
      </c>
      <c r="G282" s="20" t="n">
        <f aca="false">8.314*LN(10)*F282*H282</f>
        <v>75414.6957764674</v>
      </c>
      <c r="H282" s="21" t="n">
        <v>2400</v>
      </c>
      <c r="J282" s="20" t="n">
        <f aca="false">-G282</f>
        <v>-75414.6957764674</v>
      </c>
      <c r="K282" s="20" t="n">
        <v>282</v>
      </c>
      <c r="O282" s="20" t="n">
        <f aca="false">-115997 + 27.036*H282 + 3.124*H282*LN(H282)</f>
        <v>7244.90038488108</v>
      </c>
      <c r="P282" s="20" t="n">
        <f aca="false">(-0.0562*(H282^2)) + (128.59*H282)-38275</f>
        <v>-53371</v>
      </c>
      <c r="Q282" s="20" t="n">
        <f aca="false">-998615+342.43*H282</f>
        <v>-176783</v>
      </c>
      <c r="R282" s="20" t="n">
        <f aca="false">Q282+P282</f>
        <v>-230154</v>
      </c>
      <c r="S282" s="20" t="n">
        <f aca="false">R282/2</f>
        <v>-115077</v>
      </c>
      <c r="U282" s="20" t="n">
        <f aca="false">-226244+42.46*H282</f>
        <v>-124340</v>
      </c>
      <c r="V282" s="20" t="n">
        <f aca="false">(-0.0562*(H282^2))+(374.59*H282)-846564</f>
        <v>-271260</v>
      </c>
      <c r="W282" s="20" t="n">
        <f aca="false">V282/2</f>
        <v>-135630</v>
      </c>
      <c r="X282" s="20" t="n">
        <f aca="false">W282-U282</f>
        <v>-11290.0000000001</v>
      </c>
      <c r="Y282" s="20" t="n">
        <v>911946.096517652</v>
      </c>
      <c r="Z282" s="20" t="n">
        <f aca="false">-8E-020*H282^6+2E-015*H282^5-0.00000000001*H282^4+0.00000006*H282^3-0.0001*H282^2+0.1593*H282^1+165.05*H282</f>
        <v>396567.94824192</v>
      </c>
      <c r="AA282" s="8" t="n">
        <f aca="false">(4*H282*(-18+25/2000*H282)*(1-LN(H282/1895))-H282*-9.16-0.25*Z282)</f>
        <v>10826.0245955124</v>
      </c>
      <c r="AB282" s="20" t="n">
        <f aca="false">(8*H282*(-1+8/2000*H282)*(1-LN(H282/1895))-H282*-9.16-0.25*Z282)</f>
        <v>48952.4296464425</v>
      </c>
      <c r="AC282" s="20" t="n">
        <f aca="false">(8*$H282*(31.15-15.53/2000*$H282)*(1-LN($H282/1895))-$H282*-9.16-0.25*$Z282)</f>
        <v>106347.333250035</v>
      </c>
      <c r="AE282" s="20" t="n">
        <f aca="false">AP282-$AN282</f>
        <v>6.5686917113707</v>
      </c>
      <c r="AF282" s="20" t="n">
        <f aca="false">AQ282-$AN282</f>
        <v>8.69440925361521</v>
      </c>
      <c r="AG282" s="20" t="n">
        <f aca="false">AR282-$AN282</f>
        <v>11.5708277246476</v>
      </c>
      <c r="AI282" s="20" t="n">
        <f aca="false">AT282-$AN282</f>
        <v>2.46159284840964</v>
      </c>
      <c r="AJ282" s="20" t="n">
        <f aca="false">AU282-$AN282</f>
        <v>6.75665075112554</v>
      </c>
      <c r="AK282" s="20" t="n">
        <f aca="false">AV282-$AN282</f>
        <v>0.473866111202687</v>
      </c>
      <c r="AL282" s="20" t="n">
        <f aca="false">AW282-$AN282</f>
        <v>5.6752833993111</v>
      </c>
      <c r="AN282" s="20" t="n">
        <v>-4.62105321027253</v>
      </c>
      <c r="AP282" s="20" t="n">
        <f aca="false">1/8.314/$H282*(0.375*68629+0.5*4601)+$AA282/8.314/$H282+LN(1)</f>
        <v>1.94763850109817</v>
      </c>
      <c r="AQ282" s="20" t="n">
        <f aca="false">1/8.314/$H282*(0.4375*68629+0.5*4601)+$AB282/8.314/$H282+LN(1)</f>
        <v>4.07335604334268</v>
      </c>
      <c r="AR282" s="20" t="n">
        <f aca="false">1/8.314/$H282*(0.4375*68629+0.5*4601)+$AC282/8.314/$H282+LN(1)</f>
        <v>6.94977451437509</v>
      </c>
      <c r="AT282" s="20" t="n">
        <f aca="false">1/8.314/$H282*(0.4375*68629+0.5*4601)+$J282/8.314/$H282+LN(1)</f>
        <v>-2.15946036186289</v>
      </c>
      <c r="AU282" s="20" t="n">
        <f aca="false">1/8.314/$H282*(0.4375*68629+0.5*4601)+$B282/8.314/$H282+LN(1)</f>
        <v>2.13559754085301</v>
      </c>
      <c r="AV282" s="20" t="n">
        <f aca="false">1/8.314/$H282*(0.4375*68629+0.5*4601)+$S282/8.314/$H282+LN(1)</f>
        <v>-4.14718709906984</v>
      </c>
      <c r="AW282" s="20" t="n">
        <f aca="false">1/8.314/$H282*(0.4375*68629+0.5*4601)+$X282/8.314/$H282+LN(1)</f>
        <v>1.05423018903857</v>
      </c>
    </row>
    <row r="283" s="20" customFormat="true" ht="13.8" hidden="false" customHeight="false" outlineLevel="0" collapsed="false">
      <c r="B283" s="20" t="n">
        <f aca="false">$A$2 + $A$3*H283 +$A$4*H283*LN(H283) + $A$5*H283^2 + $A$6*H283^-1 + $A$7*H283^0.5</f>
        <v>10486.256746872</v>
      </c>
      <c r="C283" s="20" t="n">
        <v>4300</v>
      </c>
      <c r="D283" s="20" t="n">
        <f aca="false">D282+22/(608-232)</f>
        <v>-7.01595744680854</v>
      </c>
      <c r="F283" s="20" t="n">
        <f aca="false">$D$2+$D$3/H283-(($D$4/(8.314*LN(10)))*(1-($D$5/H283)-LN(H283/$D$5)))</f>
        <v>1.6389127906548</v>
      </c>
      <c r="G283" s="20" t="n">
        <f aca="false">8.314*LN(10)*F283*H283</f>
        <v>75456.4960639253</v>
      </c>
      <c r="H283" s="21" t="n">
        <v>2405</v>
      </c>
      <c r="J283" s="20" t="n">
        <f aca="false">-G283</f>
        <v>-75456.4960639253</v>
      </c>
      <c r="K283" s="20" t="n">
        <v>288</v>
      </c>
      <c r="O283" s="20" t="n">
        <f aca="false">-115997 + 27.036*H283 + 3.124*H283*LN(H283)</f>
        <v>7517.29060356214</v>
      </c>
      <c r="P283" s="20" t="n">
        <f aca="false">(-0.0562*(H283^2)) + (128.59*H283)-38275</f>
        <v>-54078.255</v>
      </c>
      <c r="Q283" s="20" t="n">
        <f aca="false">-998615+342.43*H283</f>
        <v>-175070.85</v>
      </c>
      <c r="R283" s="20" t="n">
        <f aca="false">Q283+P283</f>
        <v>-229149.105</v>
      </c>
      <c r="S283" s="20" t="n">
        <f aca="false">R283/2</f>
        <v>-114574.5525</v>
      </c>
      <c r="U283" s="20" t="n">
        <f aca="false">-226244+42.46*H283</f>
        <v>-124127.7</v>
      </c>
      <c r="V283" s="20" t="n">
        <f aca="false">(-0.0562*(H283^2))+(374.59*H283)-846564</f>
        <v>-270737.255</v>
      </c>
      <c r="W283" s="20" t="n">
        <f aca="false">V283/2</f>
        <v>-135368.6275</v>
      </c>
      <c r="X283" s="20" t="n">
        <f aca="false">W283-U283</f>
        <v>-11240.9275000001</v>
      </c>
      <c r="Y283" s="20" t="n">
        <v>914241.39783264</v>
      </c>
      <c r="Z283" s="20" t="n">
        <f aca="false">-8E-020*H283^6+2E-015*H283^5-0.00000000001*H283^4+0.00000006*H283^3-0.0001*H283^2+0.1593*H283^1+165.05*H283</f>
        <v>397395.487302756</v>
      </c>
      <c r="AA283" s="8" t="n">
        <f aca="false">(4*H283*(-18+25/2000*H283)*(1-LN(H283/1895))-H283*-9.16-0.25*Z283)</f>
        <v>11065.943475172</v>
      </c>
      <c r="AB283" s="20" t="n">
        <f aca="false">(8*H283*(-1+8/2000*H283)*(1-LN(H283/1895))-H283*-9.16-0.25*Z283)</f>
        <v>49002.8070374691</v>
      </c>
      <c r="AC283" s="20" t="n">
        <f aca="false">(8*$H283*(31.15-15.53/2000*$H283)*(1-LN($H283/1895))-$H283*-9.16-0.25*$Z283)</f>
        <v>105498.508817779</v>
      </c>
      <c r="AE283" s="20" t="n">
        <f aca="false">AP283-$AN283</f>
        <v>6.51378425809812</v>
      </c>
      <c r="AF283" s="20" t="n">
        <f aca="false">AQ283-$AN283</f>
        <v>8.62560306545495</v>
      </c>
      <c r="AG283" s="20" t="n">
        <f aca="false">AR283-$AN283</f>
        <v>11.4510705048571</v>
      </c>
      <c r="AI283" s="20" t="n">
        <f aca="false">AT283-$AN283</f>
        <v>2.40113470127528</v>
      </c>
      <c r="AJ283" s="20" t="n">
        <f aca="false">AU283-$AN283</f>
        <v>6.69931035123462</v>
      </c>
      <c r="AK283" s="20" t="n">
        <f aca="false">AV283-$AN283</f>
        <v>0.444759414839875</v>
      </c>
      <c r="AL283" s="20" t="n">
        <f aca="false">AW283-$AN283</f>
        <v>5.61268871976701</v>
      </c>
      <c r="AN283" s="20" t="n">
        <v>-4.55819605978963</v>
      </c>
      <c r="AP283" s="20" t="n">
        <f aca="false">1/8.314/$H283*(0.375*68629+0.5*4601)+$AA283/8.314/$H283+LN(1)</f>
        <v>1.95558819830849</v>
      </c>
      <c r="AQ283" s="20" t="n">
        <f aca="false">1/8.314/$H283*(0.4375*68629+0.5*4601)+$AB283/8.314/$H283+LN(1)</f>
        <v>4.06740700566532</v>
      </c>
      <c r="AR283" s="20" t="n">
        <f aca="false">1/8.314/$H283*(0.4375*68629+0.5*4601)+$AC283/8.314/$H283+LN(1)</f>
        <v>6.89287444506745</v>
      </c>
      <c r="AT283" s="20" t="n">
        <f aca="false">1/8.314/$H283*(0.4375*68629+0.5*4601)+$J283/8.314/$H283+LN(1)</f>
        <v>-2.15706135851435</v>
      </c>
      <c r="AU283" s="20" t="n">
        <f aca="false">1/8.314/$H283*(0.4375*68629+0.5*4601)+$B283/8.314/$H283+LN(1)</f>
        <v>2.14111429144499</v>
      </c>
      <c r="AV283" s="20" t="n">
        <f aca="false">1/8.314/$H283*(0.4375*68629+0.5*4601)+$S283/8.314/$H283+LN(1)</f>
        <v>-4.11343664494976</v>
      </c>
      <c r="AW283" s="20" t="n">
        <f aca="false">1/8.314/$H283*(0.4375*68629+0.5*4601)+$X283/8.314/$H283+LN(1)</f>
        <v>1.05449265997738</v>
      </c>
    </row>
    <row r="284" s="20" customFormat="true" ht="13.8" hidden="false" customHeight="false" outlineLevel="0" collapsed="false">
      <c r="B284" s="20" t="n">
        <f aca="false">$A$2 + $A$3*H284 +$A$4*H284*LN(H284) + $A$5*H284^2 + $A$6*H284^-1 + $A$7*H284^0.5</f>
        <v>10684.8760226073</v>
      </c>
      <c r="C284" s="20" t="n">
        <v>4300</v>
      </c>
      <c r="D284" s="20" t="n">
        <f aca="false">D283+22/(608-232)</f>
        <v>-6.95744680851067</v>
      </c>
      <c r="F284" s="20" t="n">
        <f aca="false">$D$2+$D$3/H284-(($D$4/(8.314*LN(10)))*(1-($D$5/H284)-LN(H284/$D$5)))</f>
        <v>1.63642606559704</v>
      </c>
      <c r="G284" s="20" t="n">
        <f aca="false">8.314*LN(10)*F284*H284</f>
        <v>75498.6419857279</v>
      </c>
      <c r="H284" s="21" t="n">
        <v>2410</v>
      </c>
      <c r="J284" s="20" t="n">
        <f aca="false">-G284</f>
        <v>-75498.6419857279</v>
      </c>
      <c r="K284" s="20" t="n">
        <v>293</v>
      </c>
      <c r="O284" s="20" t="n">
        <f aca="false">-115997 + 27.036*H284 + 3.124*H284*LN(H284)</f>
        <v>7789.71329627908</v>
      </c>
      <c r="P284" s="20" t="n">
        <f aca="false">(-0.0562*(H284^2)) + (128.59*H284)-38275</f>
        <v>-54788.32</v>
      </c>
      <c r="Q284" s="20" t="n">
        <f aca="false">-998615+342.43*H284</f>
        <v>-173358.7</v>
      </c>
      <c r="R284" s="20" t="n">
        <f aca="false">Q284+P284</f>
        <v>-228147.02</v>
      </c>
      <c r="S284" s="20" t="n">
        <f aca="false">R284/2</f>
        <v>-114073.51</v>
      </c>
      <c r="U284" s="20" t="n">
        <f aca="false">-226244+42.46*H284</f>
        <v>-123915.4</v>
      </c>
      <c r="V284" s="20" t="n">
        <f aca="false">(-0.0562*(H284^2))+(374.59*H284)-846564</f>
        <v>-270217.32</v>
      </c>
      <c r="W284" s="20" t="n">
        <f aca="false">V284/2</f>
        <v>-135108.66</v>
      </c>
      <c r="X284" s="20" t="n">
        <f aca="false">W284-U284</f>
        <v>-11193.26</v>
      </c>
      <c r="Y284" s="20" t="n">
        <v>916536.699147629</v>
      </c>
      <c r="Z284" s="20" t="n">
        <f aca="false">-8E-020*H284^6+2E-015*H284^5-0.00000000001*H284^4+0.00000006*H284^3-0.0001*H284^2+0.1593*H284^1+165.05*H284</f>
        <v>398223.037559809</v>
      </c>
      <c r="AA284" s="8" t="n">
        <f aca="false">(4*H284*(-18+25/2000*H284)*(1-LN(H284/1895))-H284*-9.16-0.25*Z284)</f>
        <v>11304.7621703028</v>
      </c>
      <c r="AB284" s="20" t="n">
        <f aca="false">(8*H284*(-1+8/2000*H284)*(1-LN(H284/1895))-H284*-9.16-0.25*Z284)</f>
        <v>49052.0834604566</v>
      </c>
      <c r="AC284" s="20" t="n">
        <f aca="false">(8*$H284*(31.15-15.53/2000*$H284)*(1-LN($H284/1895))-$H284*-9.16-0.25*$Z284)</f>
        <v>104649.384403182</v>
      </c>
      <c r="AE284" s="20" t="n">
        <f aca="false">AP284-$AN284</f>
        <v>6.45878891017027</v>
      </c>
      <c r="AF284" s="20" t="n">
        <f aca="false">AQ284-$AN284</f>
        <v>8.55676661463486</v>
      </c>
      <c r="AG284" s="20" t="n">
        <f aca="false">AR284-$AN284</f>
        <v>11.331534413325</v>
      </c>
      <c r="AI284" s="20" t="n">
        <f aca="false">AT284-$AN284</f>
        <v>2.34064934974125</v>
      </c>
      <c r="AJ284" s="20" t="n">
        <f aca="false">AU284-$AN284</f>
        <v>6.64192380897639</v>
      </c>
      <c r="AK284" s="20" t="n">
        <f aca="false">AV284-$AN284</f>
        <v>0.415442553911583</v>
      </c>
      <c r="AL284" s="20" t="n">
        <f aca="false">AW284-$AN284</f>
        <v>5.55002282994451</v>
      </c>
      <c r="AN284" s="20" t="n">
        <v>-4.49533890930672</v>
      </c>
      <c r="AP284" s="20" t="n">
        <f aca="false">1/8.314/$H284*(0.375*68629+0.5*4601)+$AA284/8.314/$H284+LN(1)</f>
        <v>1.96345000086355</v>
      </c>
      <c r="AQ284" s="20" t="n">
        <f aca="false">1/8.314/$H284*(0.4375*68629+0.5*4601)+$AB284/8.314/$H284+LN(1)</f>
        <v>4.06142770532814</v>
      </c>
      <c r="AR284" s="20" t="n">
        <f aca="false">1/8.314/$H284*(0.4375*68629+0.5*4601)+$AC284/8.314/$H284+LN(1)</f>
        <v>6.83619550401823</v>
      </c>
      <c r="AT284" s="20" t="n">
        <f aca="false">1/8.314/$H284*(0.4375*68629+0.5*4601)+$J284/8.314/$H284+LN(1)</f>
        <v>-2.15468955956547</v>
      </c>
      <c r="AU284" s="20" t="n">
        <f aca="false">1/8.314/$H284*(0.4375*68629+0.5*4601)+$B284/8.314/$H284+LN(1)</f>
        <v>2.14658489966967</v>
      </c>
      <c r="AV284" s="20" t="n">
        <f aca="false">1/8.314/$H284*(0.4375*68629+0.5*4601)+$S284/8.314/$H284+LN(1)</f>
        <v>-4.07989635539514</v>
      </c>
      <c r="AW284" s="20" t="n">
        <f aca="false">1/8.314/$H284*(0.4375*68629+0.5*4601)+$X284/8.314/$H284+LN(1)</f>
        <v>1.05468392063779</v>
      </c>
    </row>
    <row r="285" s="20" customFormat="true" ht="13.8" hidden="false" customHeight="false" outlineLevel="0" collapsed="false">
      <c r="B285" s="20" t="n">
        <f aca="false">$A$2 + $A$3*H285 +$A$4*H285*LN(H285) + $A$5*H285^2 + $A$6*H285^-1 + $A$7*H285^0.5</f>
        <v>10883.0306659956</v>
      </c>
      <c r="C285" s="20" t="n">
        <v>4300</v>
      </c>
      <c r="D285" s="20" t="n">
        <f aca="false">D284+22/(608-232)</f>
        <v>-6.89893617021279</v>
      </c>
      <c r="F285" s="20" t="n">
        <f aca="false">$D$2+$D$3/H285-(($D$4/(8.314*LN(10)))*(1-($D$5/H285)-LN(H285/$D$5)))</f>
        <v>1.63395709810871</v>
      </c>
      <c r="G285" s="20" t="n">
        <f aca="false">8.314*LN(10)*F285*H285</f>
        <v>75541.1328247903</v>
      </c>
      <c r="H285" s="21" t="n">
        <v>2415</v>
      </c>
      <c r="J285" s="20" t="n">
        <f aca="false">-G285</f>
        <v>-75541.1328247903</v>
      </c>
      <c r="K285" s="20" t="n">
        <v>299</v>
      </c>
      <c r="O285" s="20" t="n">
        <f aca="false">-115997 + 27.036*H285 + 3.124*H285*LN(H285)</f>
        <v>8062.16839565826</v>
      </c>
      <c r="P285" s="20" t="n">
        <f aca="false">(-0.0562*(H285^2)) + (128.59*H285)-38275</f>
        <v>-55501.195</v>
      </c>
      <c r="Q285" s="20" t="n">
        <f aca="false">-998615+342.43*H285</f>
        <v>-171646.55</v>
      </c>
      <c r="R285" s="20" t="n">
        <f aca="false">Q285+P285</f>
        <v>-227147.745</v>
      </c>
      <c r="S285" s="20" t="n">
        <f aca="false">R285/2</f>
        <v>-113573.8725</v>
      </c>
      <c r="U285" s="20" t="n">
        <f aca="false">-226244+42.46*H285</f>
        <v>-123703.1</v>
      </c>
      <c r="V285" s="20" t="n">
        <f aca="false">(-0.0562*(H285^2))+(374.59*H285)-846564</f>
        <v>-269700.195</v>
      </c>
      <c r="W285" s="20" t="n">
        <f aca="false">V285/2</f>
        <v>-134850.0975</v>
      </c>
      <c r="X285" s="20" t="n">
        <f aca="false">W285-U285</f>
        <v>-11146.9975</v>
      </c>
      <c r="Y285" s="20" t="n">
        <v>918832.000462617</v>
      </c>
      <c r="Z285" s="20" t="n">
        <f aca="false">-8E-020*H285^6+2E-015*H285^5-0.00000000001*H285^4+0.00000006*H285^3-0.0001*H285^2+0.1593*H285^1+165.05*H285</f>
        <v>399050.59905605</v>
      </c>
      <c r="AA285" s="8" t="n">
        <f aca="false">(4*H285*(-18+25/2000*H285)*(1-LN(H285/1895))-H285*-9.16-0.25*Z285)</f>
        <v>11542.4739252635</v>
      </c>
      <c r="AB285" s="20" t="n">
        <f aca="false">(8*H285*(-1+8/2000*H285)*(1-LN(H285/1895))-H285*-9.16-0.25*Z285)</f>
        <v>49100.2554091781</v>
      </c>
      <c r="AC285" s="20" t="n">
        <f aca="false">(8*$H285*(31.15-15.53/2000*$H285)*(1-LN($H285/1895))-$H285*-9.16-0.25*$Z285)</f>
        <v>103799.971820544</v>
      </c>
      <c r="AE285" s="20" t="n">
        <f aca="false">AP285-$AN285</f>
        <v>6.40370587705207</v>
      </c>
      <c r="AF285" s="20" t="n">
        <f aca="false">AQ285-$AN285</f>
        <v>8.4878999144942</v>
      </c>
      <c r="AG285" s="20" t="n">
        <f aca="false">AR285-$AN285</f>
        <v>11.2122186649949</v>
      </c>
      <c r="AI285" s="20" t="n">
        <f aca="false">AT285-$AN285</f>
        <v>2.28013699849338</v>
      </c>
      <c r="AJ285" s="20" t="n">
        <f aca="false">AU285-$AN285</f>
        <v>6.5844914730874</v>
      </c>
      <c r="AK285" s="20" t="n">
        <f aca="false">AV285-$AN285</f>
        <v>0.385916833787801</v>
      </c>
      <c r="AL285" s="20" t="n">
        <f aca="false">AW285-$AN285</f>
        <v>5.48728617214347</v>
      </c>
      <c r="AN285" s="20" t="n">
        <v>-4.43248175882382</v>
      </c>
      <c r="AP285" s="20" t="n">
        <f aca="false">1/8.314/$H285*(0.375*68629+0.5*4601)+$AA285/8.314/$H285+LN(1)</f>
        <v>1.97122411822825</v>
      </c>
      <c r="AQ285" s="20" t="n">
        <f aca="false">1/8.314/$H285*(0.4375*68629+0.5*4601)+$AB285/8.314/$H285+LN(1)</f>
        <v>4.05541815567038</v>
      </c>
      <c r="AR285" s="20" t="n">
        <f aca="false">1/8.314/$H285*(0.4375*68629+0.5*4601)+$AC285/8.314/$H285+LN(1)</f>
        <v>6.77973690617109</v>
      </c>
      <c r="AT285" s="20" t="n">
        <f aca="false">1/8.314/$H285*(0.4375*68629+0.5*4601)+$J285/8.314/$H285+LN(1)</f>
        <v>-2.15234476033044</v>
      </c>
      <c r="AU285" s="20" t="n">
        <f aca="false">1/8.314/$H285*(0.4375*68629+0.5*4601)+$B285/8.314/$H285+LN(1)</f>
        <v>2.15200971426358</v>
      </c>
      <c r="AV285" s="20" t="n">
        <f aca="false">1/8.314/$H285*(0.4375*68629+0.5*4601)+$S285/8.314/$H285+LN(1)</f>
        <v>-4.04656492503602</v>
      </c>
      <c r="AW285" s="20" t="n">
        <f aca="false">1/8.314/$H285*(0.4375*68629+0.5*4601)+$X285/8.314/$H285+LN(1)</f>
        <v>1.05480441331964</v>
      </c>
    </row>
    <row r="286" s="20" customFormat="true" ht="13.8" hidden="false" customHeight="false" outlineLevel="0" collapsed="false">
      <c r="B286" s="20" t="n">
        <f aca="false">$A$2 + $A$3*H286 +$A$4*H286*LN(H286) + $A$5*H286^2 + $A$6*H286^-1 + $A$7*H286^0.5</f>
        <v>11080.721918523</v>
      </c>
      <c r="C286" s="20" t="n">
        <v>4300</v>
      </c>
      <c r="D286" s="20" t="n">
        <f aca="false">D285+22/(608-232)</f>
        <v>-6.84042553191492</v>
      </c>
      <c r="F286" s="20" t="n">
        <f aca="false">$D$2+$D$3/H286-(($D$4/(8.314*LN(10)))*(1-($D$5/H286)-LN(H286/$D$5)))</f>
        <v>1.63150576270781</v>
      </c>
      <c r="G286" s="20" t="n">
        <f aca="false">8.314*LN(10)*F286*H286</f>
        <v>75583.9678669972</v>
      </c>
      <c r="H286" s="21" t="n">
        <v>2420</v>
      </c>
      <c r="J286" s="20" t="n">
        <f aca="false">-G286</f>
        <v>-75583.9678669972</v>
      </c>
      <c r="K286" s="20" t="n">
        <v>305</v>
      </c>
      <c r="O286" s="20" t="n">
        <f aca="false">-115997 + 27.036*H286 + 3.124*H286*LN(H286)</f>
        <v>8334.65583460507</v>
      </c>
      <c r="P286" s="20" t="n">
        <f aca="false">(-0.0562*(H286^2)) + (128.59*H286)-38275</f>
        <v>-56216.88</v>
      </c>
      <c r="Q286" s="20" t="n">
        <f aca="false">-998615+342.43*H286</f>
        <v>-169934.4</v>
      </c>
      <c r="R286" s="20" t="n">
        <f aca="false">Q286+P286</f>
        <v>-226151.28</v>
      </c>
      <c r="S286" s="20" t="n">
        <f aca="false">R286/2</f>
        <v>-113075.64</v>
      </c>
      <c r="U286" s="20" t="n">
        <f aca="false">-226244+42.46*H286</f>
        <v>-123490.8</v>
      </c>
      <c r="V286" s="20" t="n">
        <f aca="false">(-0.0562*(H286^2))+(374.59*H286)-846564</f>
        <v>-269185.88</v>
      </c>
      <c r="W286" s="20" t="n">
        <f aca="false">V286/2</f>
        <v>-134592.94</v>
      </c>
      <c r="X286" s="20" t="n">
        <f aca="false">W286-U286</f>
        <v>-11102.1400000001</v>
      </c>
      <c r="Y286" s="20" t="n">
        <v>921127.301777605</v>
      </c>
      <c r="Z286" s="20" t="n">
        <f aca="false">-8E-020*H286^6+2E-015*H286^5-0.00000000001*H286^4+0.00000006*H286^3-0.0001*H286^2+0.1593*H286^1+165.05*H286</f>
        <v>399878.171834558</v>
      </c>
      <c r="AA286" s="8" t="n">
        <f aca="false">(4*H286*(-18+25/2000*H286)*(1-LN(H286/1895))-H286*-9.16-0.25*Z286)</f>
        <v>11779.0720015764</v>
      </c>
      <c r="AB286" s="20" t="n">
        <f aca="false">(8*H286*(-1+8/2000*H286)*(1-LN(H286/1895))-H286*-9.16-0.25*Z286)</f>
        <v>49147.3193849809</v>
      </c>
      <c r="AC286" s="20" t="n">
        <f aca="false">(8*$H286*(31.15-15.53/2000*$H286)*(1-LN($H286/1895))-$H286*-9.16-0.25*$Z286)</f>
        <v>102950.282848515</v>
      </c>
      <c r="AE286" s="20" t="n">
        <f aca="false">AP286-$AN286</f>
        <v>6.34858943708742</v>
      </c>
      <c r="AF286" s="20" t="n">
        <f aca="false">AQ286-$AN286</f>
        <v>8.41905704839546</v>
      </c>
      <c r="AG286" s="20" t="n">
        <f aca="false">AR286-$AN286</f>
        <v>11.0931765492838</v>
      </c>
      <c r="AI286" s="20" t="n">
        <f aca="false">AT286-$AN286</f>
        <v>2.21965192013535</v>
      </c>
      <c r="AJ286" s="20" t="n">
        <f aca="false">AU286-$AN286</f>
        <v>6.52706775887396</v>
      </c>
      <c r="AK286" s="20" t="n">
        <f aca="false">AV286-$AN286</f>
        <v>0.356237618807367</v>
      </c>
      <c r="AL286" s="20" t="n">
        <f aca="false">AW286-$AN286</f>
        <v>5.42453325476543</v>
      </c>
      <c r="AN286" s="20" t="n">
        <v>-4.36967867809798</v>
      </c>
      <c r="AP286" s="20" t="n">
        <f aca="false">1/8.314/$H286*(0.375*68629+0.5*4601)+$AA286/8.314/$H286+LN(1)</f>
        <v>1.97891075898944</v>
      </c>
      <c r="AQ286" s="20" t="n">
        <f aca="false">1/8.314/$H286*(0.4375*68629+0.5*4601)+$AB286/8.314/$H286+LN(1)</f>
        <v>4.04937837029748</v>
      </c>
      <c r="AR286" s="20" t="n">
        <f aca="false">1/8.314/$H286*(0.4375*68629+0.5*4601)+$AC286/8.314/$H286+LN(1)</f>
        <v>6.72349787118586</v>
      </c>
      <c r="AT286" s="20" t="n">
        <f aca="false">1/8.314/$H286*(0.4375*68629+0.5*4601)+$J286/8.314/$H286+LN(1)</f>
        <v>-2.15002675796263</v>
      </c>
      <c r="AU286" s="20" t="n">
        <f aca="false">1/8.314/$H286*(0.4375*68629+0.5*4601)+$B286/8.314/$H286+LN(1)</f>
        <v>2.15738908077598</v>
      </c>
      <c r="AV286" s="20" t="n">
        <f aca="false">1/8.314/$H286*(0.4375*68629+0.5*4601)+$S286/8.314/$H286+LN(1)</f>
        <v>-4.01344105929061</v>
      </c>
      <c r="AW286" s="20" t="n">
        <f aca="false">1/8.314/$H286*(0.4375*68629+0.5*4601)+$X286/8.314/$H286+LN(1)</f>
        <v>1.05485457666745</v>
      </c>
    </row>
    <row r="287" s="20" customFormat="true" ht="13.8" hidden="false" customHeight="false" outlineLevel="0" collapsed="false">
      <c r="B287" s="20" t="n">
        <f aca="false">$A$2 + $A$3*H287 +$A$4*H287*LN(H287) + $A$5*H287^2 + $A$6*H287^-1 + $A$7*H287^0.5</f>
        <v>11277.9510155785</v>
      </c>
      <c r="C287" s="20" t="n">
        <v>4300</v>
      </c>
      <c r="D287" s="20" t="n">
        <f aca="false">D286+22/(608-232)</f>
        <v>-6.78191489361705</v>
      </c>
      <c r="F287" s="20" t="n">
        <f aca="false">$D$2+$D$3/H287-(($D$4/(8.314*LN(10)))*(1-($D$5/H287)-LN(H287/$D$5)))</f>
        <v>1.6290719350108</v>
      </c>
      <c r="G287" s="20" t="n">
        <f aca="false">8.314*LN(10)*F287*H287</f>
        <v>75627.146401184</v>
      </c>
      <c r="H287" s="21" t="n">
        <v>2425</v>
      </c>
      <c r="J287" s="20" t="n">
        <f aca="false">-G287</f>
        <v>-75627.146401184</v>
      </c>
      <c r="K287" s="20" t="n">
        <v>311</v>
      </c>
      <c r="O287" s="20" t="n">
        <f aca="false">-115997 + 27.036*H287 + 3.124*H287*LN(H287)</f>
        <v>8607.17554630211</v>
      </c>
      <c r="P287" s="20" t="n">
        <f aca="false">(-0.0562*(H287^2)) + (128.59*H287)-38275</f>
        <v>-56935.375</v>
      </c>
      <c r="Q287" s="20" t="n">
        <f aca="false">-998615+342.43*H287</f>
        <v>-168222.25</v>
      </c>
      <c r="R287" s="20" t="n">
        <f aca="false">Q287+P287</f>
        <v>-225157.625</v>
      </c>
      <c r="S287" s="20" t="n">
        <f aca="false">R287/2</f>
        <v>-112578.8125</v>
      </c>
      <c r="U287" s="20" t="n">
        <f aca="false">-226244+42.46*H287</f>
        <v>-123278.5</v>
      </c>
      <c r="V287" s="20" t="n">
        <f aca="false">(-0.0562*(H287^2))+(374.59*H287)-846564</f>
        <v>-268674.375</v>
      </c>
      <c r="W287" s="20" t="n">
        <f aca="false">V287/2</f>
        <v>-134337.1875</v>
      </c>
      <c r="X287" s="20" t="n">
        <f aca="false">W287-U287</f>
        <v>-11058.6875000001</v>
      </c>
      <c r="Y287" s="20" t="n">
        <v>923422.603092594</v>
      </c>
      <c r="Z287" s="20" t="n">
        <f aca="false">-8E-020*H287^6+2E-015*H287^5-0.00000000001*H287^4+0.00000006*H287^3-0.0001*H287^2+0.1593*H287^1+165.05*H287</f>
        <v>400705.755938517</v>
      </c>
      <c r="AA287" s="8" t="n">
        <f aca="false">(4*H287*(-18+25/2000*H287)*(1-LN(H287/1895))-H287*-9.16-0.25*Z287)</f>
        <v>12014.549677844</v>
      </c>
      <c r="AB287" s="20" t="n">
        <f aca="false">(8*H287*(-1+8/2000*H287)*(1-LN(H287/1895))-H287*-9.16-0.25*Z287)</f>
        <v>49193.2718967543</v>
      </c>
      <c r="AC287" s="20" t="n">
        <f aca="false">(8*$H287*(31.15-15.53/2000*$H287)*(1-LN($H287/1895))-$H287*-9.16-0.25*$Z287)</f>
        <v>102100.329230289</v>
      </c>
      <c r="AE287" s="20" t="n">
        <f aca="false">AP287-$AN287</f>
        <v>6.29342393358798</v>
      </c>
      <c r="AF287" s="20" t="n">
        <f aca="false">AQ287-$AN287</f>
        <v>8.35022216580393</v>
      </c>
      <c r="AG287" s="20" t="n">
        <f aca="false">AR287-$AN287</f>
        <v>10.9743914261267</v>
      </c>
      <c r="AI287" s="20" t="n">
        <f aca="false">AT287-$AN287</f>
        <v>2.15917845129241</v>
      </c>
      <c r="AJ287" s="20" t="n">
        <f aca="false">AU287-$AN287</f>
        <v>6.46963714433098</v>
      </c>
      <c r="AK287" s="20" t="n">
        <f aca="false">AV287-$AN287</f>
        <v>0.326390328473066</v>
      </c>
      <c r="AL287" s="20" t="n">
        <f aca="false">AW287-$AN287</f>
        <v>5.36174864843517</v>
      </c>
      <c r="AN287" s="20" t="n">
        <v>-4.30691380272715</v>
      </c>
      <c r="AP287" s="20" t="n">
        <f aca="false">1/8.314/$H287*(0.375*68629+0.5*4601)+$AA287/8.314/$H287+LN(1)</f>
        <v>1.98651013086083</v>
      </c>
      <c r="AQ287" s="20" t="n">
        <f aca="false">1/8.314/$H287*(0.4375*68629+0.5*4601)+$AB287/8.314/$H287+LN(1)</f>
        <v>4.04330836307678</v>
      </c>
      <c r="AR287" s="20" t="n">
        <f aca="false">1/8.314/$H287*(0.4375*68629+0.5*4601)+$AC287/8.314/$H287+LN(1)</f>
        <v>6.66747762339953</v>
      </c>
      <c r="AT287" s="20" t="n">
        <f aca="false">1/8.314/$H287*(0.4375*68629+0.5*4601)+$J287/8.314/$H287+LN(1)</f>
        <v>-2.14773535143474</v>
      </c>
      <c r="AU287" s="20" t="n">
        <f aca="false">1/8.314/$H287*(0.4375*68629+0.5*4601)+$B287/8.314/$H287+LN(1)</f>
        <v>2.16272334160383</v>
      </c>
      <c r="AV287" s="20" t="n">
        <f aca="false">1/8.314/$H287*(0.4375*68629+0.5*4601)+$S287/8.314/$H287+LN(1)</f>
        <v>-3.98052347425408</v>
      </c>
      <c r="AW287" s="20" t="n">
        <f aca="false">1/8.314/$H287*(0.4375*68629+0.5*4601)+$X287/8.314/$H287+LN(1)</f>
        <v>1.05483484570802</v>
      </c>
    </row>
    <row r="288" s="20" customFormat="true" ht="13.8" hidden="false" customHeight="false" outlineLevel="0" collapsed="false">
      <c r="B288" s="20" t="n">
        <f aca="false">$A$2 + $A$3*H288 +$A$4*H288*LN(H288) + $A$5*H288^2 + $A$6*H288^-1 + $A$7*H288^0.5</f>
        <v>11474.7191864924</v>
      </c>
      <c r="C288" s="20" t="n">
        <v>4300</v>
      </c>
      <c r="D288" s="20" t="n">
        <f aca="false">D287+22/(608-232)</f>
        <v>-6.72340425531918</v>
      </c>
      <c r="F288" s="20" t="n">
        <f aca="false">$D$2+$D$3/H288-(($D$4/(8.314*LN(10)))*(1-($D$5/H288)-LN(H288/$D$5)))</f>
        <v>1.62665549172093</v>
      </c>
      <c r="G288" s="20" t="n">
        <f aca="false">8.314*LN(10)*F288*H288</f>
        <v>75670.6677191188</v>
      </c>
      <c r="H288" s="21" t="n">
        <v>2430</v>
      </c>
      <c r="J288" s="20" t="n">
        <f aca="false">-G288</f>
        <v>-75670.6677191188</v>
      </c>
      <c r="K288" s="20" t="n">
        <v>316</v>
      </c>
      <c r="O288" s="20" t="n">
        <f aca="false">-115997 + 27.036*H288 + 3.124*H288*LN(H288)</f>
        <v>8879.72746420755</v>
      </c>
      <c r="P288" s="20" t="n">
        <f aca="false">(-0.0562*(H288^2)) + (128.59*H288)-38275</f>
        <v>-57656.68</v>
      </c>
      <c r="Q288" s="20" t="n">
        <f aca="false">-998615+342.43*H288</f>
        <v>-166510.1</v>
      </c>
      <c r="R288" s="20" t="n">
        <f aca="false">Q288+P288</f>
        <v>-224166.78</v>
      </c>
      <c r="S288" s="20" t="n">
        <f aca="false">R288/2</f>
        <v>-112083.39</v>
      </c>
      <c r="U288" s="20" t="n">
        <f aca="false">-226244+42.46*H288</f>
        <v>-123066.2</v>
      </c>
      <c r="V288" s="20" t="n">
        <f aca="false">(-0.0562*(H288^2))+(374.59*H288)-846564</f>
        <v>-268165.68</v>
      </c>
      <c r="W288" s="20" t="n">
        <f aca="false">V288/2</f>
        <v>-134082.84</v>
      </c>
      <c r="X288" s="20" t="n">
        <f aca="false">W288-U288</f>
        <v>-11016.64</v>
      </c>
      <c r="Y288" s="20" t="n">
        <v>925717.904407582</v>
      </c>
      <c r="Z288" s="20" t="n">
        <f aca="false">-8E-020*H288^6+2E-015*H288^5-0.00000000001*H288^4+0.00000006*H288^3-0.0001*H288^2+0.1593*H288^1+165.05*H288</f>
        <v>401533.351411221</v>
      </c>
      <c r="AA288" s="8" t="n">
        <f aca="false">(4*H288*(-18+25/2000*H288)*(1-LN(H288/1895))-H288*-9.16-0.25*Z288)</f>
        <v>12248.9002496635</v>
      </c>
      <c r="AB288" s="20" t="n">
        <f aca="false">(8*H288*(-1+8/2000*H288)*(1-LN(H288/1895))-H288*-9.16-0.25*Z288)</f>
        <v>49238.1094608962</v>
      </c>
      <c r="AC288" s="20" t="n">
        <f aca="false">(8*$H288*(31.15-15.53/2000*$H288)*(1-LN($H288/1895))-$H288*-9.16-0.25*$Z288)</f>
        <v>101250.122673793</v>
      </c>
      <c r="AE288" s="20" t="n">
        <f aca="false">AP288-$AN288</f>
        <v>6.23817136804407</v>
      </c>
      <c r="AF288" s="20" t="n">
        <f aca="false">AQ288-$AN288</f>
        <v>8.28135707548943</v>
      </c>
      <c r="AG288" s="20" t="n">
        <f aca="false">AR288-$AN288</f>
        <v>10.8558243191439</v>
      </c>
      <c r="AI288" s="20" t="n">
        <f aca="false">AT288-$AN288</f>
        <v>2.09867858583714</v>
      </c>
      <c r="AJ288" s="20" t="n">
        <f aca="false">AU288-$AN288</f>
        <v>6.41216176338244</v>
      </c>
      <c r="AK288" s="20" t="n">
        <f aca="false">AV288-$AN288</f>
        <v>0.296338030767592</v>
      </c>
      <c r="AL288" s="20" t="n">
        <f aca="false">AW288-$AN288</f>
        <v>5.29889457924401</v>
      </c>
      <c r="AN288" s="20" t="n">
        <v>-4.24414892735632</v>
      </c>
      <c r="AP288" s="20" t="n">
        <f aca="false">1/8.314/$H288*(0.375*68629+0.5*4601)+$AA288/8.314/$H288+LN(1)</f>
        <v>1.99402244068775</v>
      </c>
      <c r="AQ288" s="20" t="n">
        <f aca="false">1/8.314/$H288*(0.4375*68629+0.5*4601)+$AB288/8.314/$H288+LN(1)</f>
        <v>4.03720814813311</v>
      </c>
      <c r="AR288" s="20" t="n">
        <f aca="false">1/8.314/$H288*(0.4375*68629+0.5*4601)+$AC288/8.314/$H288+LN(1)</f>
        <v>6.61167539178759</v>
      </c>
      <c r="AT288" s="20" t="n">
        <f aca="false">1/8.314/$H288*(0.4375*68629+0.5*4601)+$J288/8.314/$H288+LN(1)</f>
        <v>-2.14547034151918</v>
      </c>
      <c r="AU288" s="20" t="n">
        <f aca="false">1/8.314/$H288*(0.4375*68629+0.5*4601)+$B288/8.314/$H288+LN(1)</f>
        <v>2.16801283602612</v>
      </c>
      <c r="AV288" s="20" t="n">
        <f aca="false">1/8.314/$H288*(0.4375*68629+0.5*4601)+$S288/8.314/$H288+LN(1)</f>
        <v>-3.94781089658873</v>
      </c>
      <c r="AW288" s="20" t="n">
        <f aca="false">1/8.314/$H288*(0.4375*68629+0.5*4601)+$X288/8.314/$H288+LN(1)</f>
        <v>1.05474565188769</v>
      </c>
    </row>
    <row r="289" s="20" customFormat="true" ht="13.8" hidden="false" customHeight="false" outlineLevel="0" collapsed="false">
      <c r="B289" s="20" t="n">
        <f aca="false">$A$2 + $A$3*H289 +$A$4*H289*LN(H289) + $A$5*H289^2 + $A$6*H289^-1 + $A$7*H289^0.5</f>
        <v>11671.0276545769</v>
      </c>
      <c r="C289" s="20" t="n">
        <v>4300</v>
      </c>
      <c r="D289" s="20" t="n">
        <f aca="false">D288+22/(608-232)</f>
        <v>-6.6648936170213</v>
      </c>
      <c r="F289" s="20" t="n">
        <f aca="false">$D$2+$D$3/H289-(($D$4/(8.314*LN(10)))*(1-($D$5/H289)-LN(H289/$D$5)))</f>
        <v>1.62425631061666</v>
      </c>
      <c r="G289" s="20" t="n">
        <f aca="false">8.314*LN(10)*F289*H289</f>
        <v>75714.5311154843</v>
      </c>
      <c r="H289" s="21" t="n">
        <v>2435</v>
      </c>
      <c r="J289" s="20" t="n">
        <f aca="false">-G289</f>
        <v>-75714.5311154843</v>
      </c>
      <c r="K289" s="20" t="n">
        <v>322</v>
      </c>
      <c r="O289" s="20" t="n">
        <f aca="false">-115997 + 27.036*H289 + 3.124*H289*LN(H289)</f>
        <v>9152.31152205334</v>
      </c>
      <c r="P289" s="20" t="n">
        <f aca="false">(-0.0562*(H289^2)) + (128.59*H289)-38275</f>
        <v>-58380.795</v>
      </c>
      <c r="Q289" s="20" t="n">
        <f aca="false">-998615+342.43*H289</f>
        <v>-164797.95</v>
      </c>
      <c r="R289" s="20" t="n">
        <f aca="false">Q289+P289</f>
        <v>-223178.745</v>
      </c>
      <c r="S289" s="20" t="n">
        <f aca="false">R289/2</f>
        <v>-111589.3725</v>
      </c>
      <c r="U289" s="20" t="n">
        <f aca="false">-226244+42.46*H289</f>
        <v>-122853.9</v>
      </c>
      <c r="V289" s="20" t="n">
        <f aca="false">(-0.0562*(H289^2))+(374.59*H289)-846564</f>
        <v>-267659.795</v>
      </c>
      <c r="W289" s="20" t="n">
        <f aca="false">V289/2</f>
        <v>-133829.8975</v>
      </c>
      <c r="X289" s="20" t="n">
        <f aca="false">W289-U289</f>
        <v>-10975.9975000001</v>
      </c>
      <c r="Y289" s="20" t="n">
        <v>928013.20572257</v>
      </c>
      <c r="Z289" s="20" t="n">
        <f aca="false">-8E-020*H289^6+2E-015*H289^5-0.00000000001*H289^4+0.00000006*H289^3-0.0001*H289^2+0.1593*H289^1+165.05*H289</f>
        <v>402360.95829607</v>
      </c>
      <c r="AA289" s="8" t="n">
        <f aca="false">(4*H289*(-18+25/2000*H289)*(1-LN(H289/1895))-H289*-9.16-0.25*Z289)</f>
        <v>12482.1170295452</v>
      </c>
      <c r="AB289" s="20" t="n">
        <f aca="false">(8*H289*(-1+8/2000*H289)*(1-LN(H289/1895))-H289*-9.16-0.25*Z289)</f>
        <v>49281.828601281</v>
      </c>
      <c r="AC289" s="20" t="n">
        <f aca="false">(8*$H289*(31.15-15.53/2000*$H289)*(1-LN($H289/1895))-$H289*-9.16-0.25*$Z289)</f>
        <v>100399.67485188</v>
      </c>
      <c r="AE289" s="20" t="n">
        <f aca="false">AP289-$AN289</f>
        <v>6.18283194643755</v>
      </c>
      <c r="AF289" s="20" t="n">
        <f aca="false">AQ289-$AN289</f>
        <v>8.21246179183011</v>
      </c>
      <c r="AG289" s="20" t="n">
        <f aca="false">AR289-$AN289</f>
        <v>10.7374744619113</v>
      </c>
      <c r="AI289" s="20" t="n">
        <f aca="false">AT289-$AN289</f>
        <v>2.03815252121681</v>
      </c>
      <c r="AJ289" s="20" t="n">
        <f aca="false">AU289-$AN289</f>
        <v>6.35464195222338</v>
      </c>
      <c r="AK289" s="20" t="n">
        <f aca="false">AV289-$AN289</f>
        <v>0.266081988570031</v>
      </c>
      <c r="AL289" s="20" t="n">
        <f aca="false">AW289-$AN289</f>
        <v>5.23597147509457</v>
      </c>
      <c r="AN289" s="20" t="n">
        <v>-4.18138405198549</v>
      </c>
      <c r="AP289" s="20" t="n">
        <f aca="false">1/8.314/$H289*(0.375*68629+0.5*4601)+$AA289/8.314/$H289+LN(1)</f>
        <v>2.00144789445206</v>
      </c>
      <c r="AQ289" s="20" t="n">
        <f aca="false">1/8.314/$H289*(0.4375*68629+0.5*4601)+$AB289/8.314/$H289+LN(1)</f>
        <v>4.03107773984462</v>
      </c>
      <c r="AR289" s="20" t="n">
        <f aca="false">1/8.314/$H289*(0.4375*68629+0.5*4601)+$AC289/8.314/$H289+LN(1)</f>
        <v>6.55609040992581</v>
      </c>
      <c r="AT289" s="20" t="n">
        <f aca="false">1/8.314/$H289*(0.4375*68629+0.5*4601)+$J289/8.314/$H289+LN(1)</f>
        <v>-2.14323153076868</v>
      </c>
      <c r="AU289" s="20" t="n">
        <f aca="false">1/8.314/$H289*(0.4375*68629+0.5*4601)+$B289/8.314/$H289+LN(1)</f>
        <v>2.17325790023789</v>
      </c>
      <c r="AV289" s="20" t="n">
        <f aca="false">1/8.314/$H289*(0.4375*68629+0.5*4601)+$S289/8.314/$H289+LN(1)</f>
        <v>-3.91530206341546</v>
      </c>
      <c r="AW289" s="20" t="n">
        <f aca="false">1/8.314/$H289*(0.4375*68629+0.5*4601)+$X289/8.314/$H289+LN(1)</f>
        <v>1.05458742310908</v>
      </c>
    </row>
    <row r="290" s="20" customFormat="true" ht="13.8" hidden="false" customHeight="false" outlineLevel="0" collapsed="false">
      <c r="B290" s="20" t="n">
        <f aca="false">$A$2 + $A$3*H290 +$A$4*H290*LN(H290) + $A$5*H290^2 + $A$6*H290^-1 + $A$7*H290^0.5</f>
        <v>11866.8776371658</v>
      </c>
      <c r="C290" s="20" t="n">
        <v>4300</v>
      </c>
      <c r="D290" s="20" t="n">
        <f aca="false">D289+22/(608-232)</f>
        <v>-6.60638297872343</v>
      </c>
      <c r="F290" s="20" t="n">
        <f aca="false">$D$2+$D$3/H290-(($D$4/(8.314*LN(10)))*(1-($D$5/H290)-LN(H290/$D$5)))</f>
        <v>1.62187427054028</v>
      </c>
      <c r="G290" s="20" t="n">
        <f aca="false">8.314*LN(10)*F290*H290</f>
        <v>75758.7358878597</v>
      </c>
      <c r="H290" s="21" t="n">
        <v>2440</v>
      </c>
      <c r="J290" s="20" t="n">
        <f aca="false">-G290</f>
        <v>-75758.7358878597</v>
      </c>
      <c r="K290" s="20" t="n">
        <v>328</v>
      </c>
      <c r="O290" s="20" t="n">
        <f aca="false">-115997 + 27.036*H290 + 3.124*H290*LN(H290)</f>
        <v>9424.92765384364</v>
      </c>
      <c r="P290" s="20" t="n">
        <f aca="false">(-0.0562*(H290^2)) + (128.59*H290)-38275</f>
        <v>-59107.72</v>
      </c>
      <c r="Q290" s="20" t="n">
        <f aca="false">-998615+342.43*H290</f>
        <v>-163085.8</v>
      </c>
      <c r="R290" s="20" t="n">
        <f aca="false">Q290+P290</f>
        <v>-222193.52</v>
      </c>
      <c r="S290" s="20" t="n">
        <f aca="false">R290/2</f>
        <v>-111096.76</v>
      </c>
      <c r="U290" s="20" t="n">
        <f aca="false">-226244+42.46*H290</f>
        <v>-122641.6</v>
      </c>
      <c r="V290" s="20" t="n">
        <f aca="false">(-0.0562*(H290^2))+(374.59*H290)-846564</f>
        <v>-267156.72</v>
      </c>
      <c r="W290" s="20" t="n">
        <f aca="false">V290/2</f>
        <v>-133578.36</v>
      </c>
      <c r="X290" s="20" t="n">
        <f aca="false">W290-U290</f>
        <v>-10936.76</v>
      </c>
      <c r="Y290" s="20" t="n">
        <v>930308.507037558</v>
      </c>
      <c r="Z290" s="20" t="n">
        <f aca="false">-8E-020*H290^6+2E-015*H290^5-0.00000000001*H290^4+0.00000006*H290^3-0.0001*H290^2+0.1593*H290^1+165.05*H290</f>
        <v>403188.576636574</v>
      </c>
      <c r="AA290" s="8" t="n">
        <f aca="false">(4*H290*(-18+25/2000*H290)*(1-LN(H290/1895))-H290*-9.16-0.25*Z290)</f>
        <v>12714.1933468286</v>
      </c>
      <c r="AB290" s="20" t="n">
        <f aca="false">(8*H290*(-1+8/2000*H290)*(1-LN(H290/1895))-H290*-9.16-0.25*Z290)</f>
        <v>49324.4258492269</v>
      </c>
      <c r="AC290" s="20" t="n">
        <f aca="false">(8*$H290*(31.15-15.53/2000*$H290)*(1-LN($H290/1895))-$H290*-9.16-0.25*$Z290)</f>
        <v>99548.9974025171</v>
      </c>
      <c r="AE290" s="20" t="n">
        <f aca="false">AP290-$AN290</f>
        <v>6.12740587389145</v>
      </c>
      <c r="AF290" s="20" t="n">
        <f aca="false">AQ290-$AN290</f>
        <v>8.14353632945319</v>
      </c>
      <c r="AG290" s="20" t="n">
        <f aca="false">AR290-$AN290</f>
        <v>10.6193410925671</v>
      </c>
      <c r="AI290" s="20" t="n">
        <f aca="false">AT290-$AN290</f>
        <v>1.97760045311747</v>
      </c>
      <c r="AJ290" s="20" t="n">
        <f aca="false">AU290-$AN290</f>
        <v>6.29707804399842</v>
      </c>
      <c r="AK290" s="20" t="n">
        <f aca="false">AV290-$AN290</f>
        <v>0.235623454407994</v>
      </c>
      <c r="AL290" s="20" t="n">
        <f aca="false">AW290-$AN290</f>
        <v>5.17297976038212</v>
      </c>
      <c r="AN290" s="20" t="n">
        <v>-4.11861917661466</v>
      </c>
      <c r="AP290" s="20" t="n">
        <f aca="false">1/8.314/$H290*(0.375*68629+0.5*4601)+$AA290/8.314/$H290+LN(1)</f>
        <v>2.00878669727679</v>
      </c>
      <c r="AQ290" s="20" t="n">
        <f aca="false">1/8.314/$H290*(0.4375*68629+0.5*4601)+$AB290/8.314/$H290+LN(1)</f>
        <v>4.02491715283853</v>
      </c>
      <c r="AR290" s="20" t="n">
        <f aca="false">1/8.314/$H290*(0.4375*68629+0.5*4601)+$AC290/8.314/$H290+LN(1)</f>
        <v>6.50072191595241</v>
      </c>
      <c r="AT290" s="20" t="n">
        <f aca="false">1/8.314/$H290*(0.4375*68629+0.5*4601)+$J290/8.314/$H290+LN(1)</f>
        <v>-2.14101872349719</v>
      </c>
      <c r="AU290" s="20" t="n">
        <f aca="false">1/8.314/$H290*(0.4375*68629+0.5*4601)+$B290/8.314/$H290+LN(1)</f>
        <v>2.17845886738376</v>
      </c>
      <c r="AV290" s="20" t="n">
        <f aca="false">1/8.314/$H290*(0.4375*68629+0.5*4601)+$S290/8.314/$H290+LN(1)</f>
        <v>-3.88299572220667</v>
      </c>
      <c r="AW290" s="20" t="n">
        <f aca="false">1/8.314/$H290*(0.4375*68629+0.5*4601)+$X290/8.314/$H290+LN(1)</f>
        <v>1.05436058376746</v>
      </c>
    </row>
    <row r="291" s="20" customFormat="true" ht="13.8" hidden="false" customHeight="false" outlineLevel="0" collapsed="false">
      <c r="B291" s="20" t="n">
        <f aca="false">$A$2 + $A$3*H291 +$A$4*H291*LN(H291) + $A$5*H291^2 + $A$6*H291^-1 + $A$7*H291^0.5</f>
        <v>12062.2703456528</v>
      </c>
      <c r="C291" s="20" t="n">
        <v>4300</v>
      </c>
      <c r="D291" s="20" t="n">
        <f aca="false">D290+22/(608-232)</f>
        <v>-6.54787234042556</v>
      </c>
      <c r="F291" s="20" t="n">
        <f aca="false">$D$2+$D$3/H291-(($D$4/(8.314*LN(10)))*(1-($D$5/H291)-LN(H291/$D$5)))</f>
        <v>1.61950925138665</v>
      </c>
      <c r="G291" s="20" t="n">
        <f aca="false">8.314*LN(10)*F291*H291</f>
        <v>75803.2813367031</v>
      </c>
      <c r="H291" s="21" t="n">
        <v>2445</v>
      </c>
      <c r="J291" s="20" t="n">
        <f aca="false">-G291</f>
        <v>-75803.2813367031</v>
      </c>
      <c r="K291" s="20" t="n">
        <v>334</v>
      </c>
      <c r="O291" s="20" t="n">
        <f aca="false">-115997 + 27.036*H291 + 3.124*H291*LN(H291)</f>
        <v>9697.57579385309</v>
      </c>
      <c r="P291" s="20" t="n">
        <f aca="false">(-0.0562*(H291^2)) + (128.59*H291)-38275</f>
        <v>-59837.455</v>
      </c>
      <c r="Q291" s="20" t="n">
        <f aca="false">-998615+342.43*H291</f>
        <v>-161373.65</v>
      </c>
      <c r="R291" s="20" t="n">
        <f aca="false">Q291+P291</f>
        <v>-221211.105</v>
      </c>
      <c r="S291" s="20" t="n">
        <f aca="false">R291/2</f>
        <v>-110605.5525</v>
      </c>
      <c r="U291" s="20" t="n">
        <f aca="false">-226244+42.46*H291</f>
        <v>-122429.3</v>
      </c>
      <c r="V291" s="20" t="n">
        <f aca="false">(-0.0562*(H291^2))+(374.59*H291)-846564</f>
        <v>-266656.455</v>
      </c>
      <c r="W291" s="20" t="n">
        <f aca="false">V291/2</f>
        <v>-133328.2275</v>
      </c>
      <c r="X291" s="20" t="n">
        <f aca="false">W291-U291</f>
        <v>-10898.9275</v>
      </c>
      <c r="Y291" s="20" t="n">
        <v>932603.808352547</v>
      </c>
      <c r="Z291" s="20" t="n">
        <f aca="false">-8E-020*H291^6+2E-015*H291^5-0.00000000001*H291^4+0.00000006*H291^3-0.0001*H291^2+0.1593*H291^1+165.05*H291</f>
        <v>404016.20647635</v>
      </c>
      <c r="AA291" s="8" t="n">
        <f aca="false">(4*H291*(-18+25/2000*H291)*(1-LN(H291/1895))-H291*-9.16-0.25*Z291)</f>
        <v>12945.1225476011</v>
      </c>
      <c r="AB291" s="20" t="n">
        <f aca="false">(8*H291*(-1+8/2000*H291)*(1-LN(H291/1895))-H291*-9.16-0.25*Z291)</f>
        <v>49365.897743464</v>
      </c>
      <c r="AC291" s="20" t="n">
        <f aca="false">(8*$H291*(31.15-15.53/2000*$H291)*(1-LN($H291/1895))-$H291*-9.16-0.25*$Z291)</f>
        <v>98698.1019289716</v>
      </c>
      <c r="AE291" s="20" t="n">
        <f aca="false">AP291-$AN291</f>
        <v>6.07189335467483</v>
      </c>
      <c r="AF291" s="20" t="n">
        <f aca="false">AQ291-$AN291</f>
        <v>8.07458070323086</v>
      </c>
      <c r="AG291" s="20" t="n">
        <f aca="false">AR291-$AN291</f>
        <v>10.5014234537745</v>
      </c>
      <c r="AI291" s="20" t="n">
        <f aca="false">AT291-$AN291</f>
        <v>1.91702257548285</v>
      </c>
      <c r="AJ291" s="20" t="n">
        <f aca="false">AU291-$AN291</f>
        <v>6.23947036883488</v>
      </c>
      <c r="AK291" s="20" t="n">
        <f aca="false">AV291-$AN291</f>
        <v>0.204963670563463</v>
      </c>
      <c r="AL291" s="20" t="n">
        <f aca="false">AW291-$AN291</f>
        <v>5.10991985603031</v>
      </c>
      <c r="AN291" s="20" t="n">
        <v>-4.05585430124382</v>
      </c>
      <c r="AP291" s="20" t="n">
        <f aca="false">1/8.314/$H291*(0.375*68629+0.5*4601)+$AA291/8.314/$H291+LN(1)</f>
        <v>2.01603905343101</v>
      </c>
      <c r="AQ291" s="20" t="n">
        <f aca="false">1/8.314/$H291*(0.4375*68629+0.5*4601)+$AB291/8.314/$H291+LN(1)</f>
        <v>4.01872640198704</v>
      </c>
      <c r="AR291" s="20" t="n">
        <f aca="false">1/8.314/$H291*(0.4375*68629+0.5*4601)+$AC291/8.314/$H291+LN(1)</f>
        <v>6.44556915253064</v>
      </c>
      <c r="AT291" s="20" t="n">
        <f aca="false">1/8.314/$H291*(0.4375*68629+0.5*4601)+$J291/8.314/$H291+LN(1)</f>
        <v>-2.13883172576097</v>
      </c>
      <c r="AU291" s="20" t="n">
        <f aca="false">1/8.314/$H291*(0.4375*68629+0.5*4601)+$B291/8.314/$H291+LN(1)</f>
        <v>2.18361606759106</v>
      </c>
      <c r="AV291" s="20" t="n">
        <f aca="false">1/8.314/$H291*(0.4375*68629+0.5*4601)+$S291/8.314/$H291+LN(1)</f>
        <v>-3.85089063068036</v>
      </c>
      <c r="AW291" s="20" t="n">
        <f aca="false">1/8.314/$H291*(0.4375*68629+0.5*4601)+$X291/8.314/$H291+LN(1)</f>
        <v>1.05406555478649</v>
      </c>
    </row>
    <row r="292" s="20" customFormat="true" ht="13.8" hidden="false" customHeight="false" outlineLevel="0" collapsed="false">
      <c r="B292" s="20" t="n">
        <f aca="false">$A$2 + $A$3*H292 +$A$4*H292*LN(H292) + $A$5*H292^2 + $A$6*H292^-1 + $A$7*H292^0.5</f>
        <v>12257.2069855307</v>
      </c>
      <c r="C292" s="20" t="n">
        <v>4300</v>
      </c>
      <c r="D292" s="20" t="n">
        <f aca="false">D291+22/(608-232)</f>
        <v>-6.48936170212769</v>
      </c>
      <c r="F292" s="20" t="n">
        <f aca="false">$D$2+$D$3/H292-(($D$4/(8.314*LN(10)))*(1-($D$5/H292)-LN(H292/$D$5)))</f>
        <v>1.61716113409209</v>
      </c>
      <c r="G292" s="20" t="n">
        <f aca="false">8.314*LN(10)*F292*H292</f>
        <v>75848.1667653335</v>
      </c>
      <c r="H292" s="21" t="n">
        <v>2450</v>
      </c>
      <c r="J292" s="20" t="n">
        <f aca="false">-G292</f>
        <v>-75848.1667653335</v>
      </c>
      <c r="K292" s="20" t="n">
        <v>340</v>
      </c>
      <c r="O292" s="20" t="n">
        <f aca="false">-115997 + 27.036*H292 + 3.124*H292*LN(H292)</f>
        <v>9970.25587662505</v>
      </c>
      <c r="P292" s="20" t="n">
        <f aca="false">(-0.0562*(H292^2)) + (128.59*H292)-38275</f>
        <v>-60570</v>
      </c>
      <c r="Q292" s="20" t="n">
        <f aca="false">-998615+342.43*H292</f>
        <v>-159661.5</v>
      </c>
      <c r="R292" s="20" t="n">
        <f aca="false">Q292+P292</f>
        <v>-220231.5</v>
      </c>
      <c r="S292" s="20" t="n">
        <f aca="false">R292/2</f>
        <v>-110115.75</v>
      </c>
      <c r="U292" s="20" t="n">
        <f aca="false">-226244+42.46*H292</f>
        <v>-122217</v>
      </c>
      <c r="V292" s="20" t="n">
        <f aca="false">(-0.0562*(H292^2))+(374.59*H292)-846564</f>
        <v>-266159</v>
      </c>
      <c r="W292" s="20" t="n">
        <f aca="false">V292/2</f>
        <v>-133079.5</v>
      </c>
      <c r="X292" s="20" t="n">
        <f aca="false">W292-U292</f>
        <v>-10862.5000000001</v>
      </c>
      <c r="Y292" s="20" t="n">
        <v>934899.109667535</v>
      </c>
      <c r="Z292" s="20" t="n">
        <f aca="false">-8E-020*H292^6+2E-015*H292^5-0.00000000001*H292^4+0.00000006*H292^3-0.0001*H292^2+0.1593*H292^1+165.05*H292</f>
        <v>404843.847859124</v>
      </c>
      <c r="AA292" s="8" t="n">
        <f aca="false">(4*H292*(-18+25/2000*H292)*(1-LN(H292/1895))-H292*-9.16-0.25*Z292)</f>
        <v>13174.8979946166</v>
      </c>
      <c r="AB292" s="20" t="n">
        <f aca="false">(8*H292*(-1+8/2000*H292)*(1-LN(H292/1895))-H292*-9.16-0.25*Z292)</f>
        <v>49406.2408301021</v>
      </c>
      <c r="AC292" s="20" t="n">
        <f aca="false">(8*$H292*(31.15-15.53/2000*$H292)*(1-LN($H292/1895))-$H292*-9.16-0.25*$Z292)</f>
        <v>97846.9999999978</v>
      </c>
      <c r="AE292" s="20" t="n">
        <f aca="false">AP292-$AN292</f>
        <v>6.01629459220746</v>
      </c>
      <c r="AF292" s="20" t="n">
        <f aca="false">AQ292-$AN292</f>
        <v>8.00559492827622</v>
      </c>
      <c r="AG292" s="20" t="n">
        <f aca="false">AR292-$AN292</f>
        <v>10.3837207926847</v>
      </c>
      <c r="AI292" s="20" t="n">
        <f aca="false">AT292-$AN292</f>
        <v>1.85641908053302</v>
      </c>
      <c r="AJ292" s="20" t="n">
        <f aca="false">AU292-$AN292</f>
        <v>6.18181925387546</v>
      </c>
      <c r="AK292" s="20" t="n">
        <f aca="false">AV292-$AN292</f>
        <v>0.174103869177375</v>
      </c>
      <c r="AL292" s="20" t="n">
        <f aca="false">AW292-$AN292</f>
        <v>5.04679217952677</v>
      </c>
      <c r="AN292" s="20" t="n">
        <v>-3.99308942587299</v>
      </c>
      <c r="AP292" s="20" t="n">
        <f aca="false">1/8.314/$H292*(0.375*68629+0.5*4601)+$AA292/8.314/$H292+LN(1)</f>
        <v>2.02320516633447</v>
      </c>
      <c r="AQ292" s="20" t="n">
        <f aca="false">1/8.314/$H292*(0.4375*68629+0.5*4601)+$AB292/8.314/$H292+LN(1)</f>
        <v>4.01250550240323</v>
      </c>
      <c r="AR292" s="20" t="n">
        <f aca="false">1/8.314/$H292*(0.4375*68629+0.5*4601)+$AC292/8.314/$H292+LN(1)</f>
        <v>6.39063136681171</v>
      </c>
      <c r="AT292" s="20" t="n">
        <f aca="false">1/8.314/$H292*(0.4375*68629+0.5*4601)+$J292/8.314/$H292+LN(1)</f>
        <v>-2.13667034533997</v>
      </c>
      <c r="AU292" s="20" t="n">
        <f aca="false">1/8.314/$H292*(0.4375*68629+0.5*4601)+$B292/8.314/$H292+LN(1)</f>
        <v>2.18872982800247</v>
      </c>
      <c r="AV292" s="20" t="n">
        <f aca="false">1/8.314/$H292*(0.4375*68629+0.5*4601)+$S292/8.314/$H292+LN(1)</f>
        <v>-3.81898555669562</v>
      </c>
      <c r="AW292" s="20" t="n">
        <f aca="false">1/8.314/$H292*(0.4375*68629+0.5*4601)+$X292/8.314/$H292+LN(1)</f>
        <v>1.05370275365378</v>
      </c>
    </row>
    <row r="293" s="20" customFormat="true" ht="13.8" hidden="false" customHeight="false" outlineLevel="0" collapsed="false">
      <c r="B293" s="20" t="n">
        <f aca="false">$A$2 + $A$3*H293 +$A$4*H293*LN(H293) + $A$5*H293^2 + $A$6*H293^-1 + $A$7*H293^0.5</f>
        <v>12451.6887564302</v>
      </c>
      <c r="C293" s="20" t="n">
        <v>4300</v>
      </c>
      <c r="D293" s="20" t="n">
        <f aca="false">D292+22/(608-232)</f>
        <v>-6.43085106382981</v>
      </c>
      <c r="F293" s="20" t="n">
        <f aca="false">$D$2+$D$3/H293-(($D$4/(8.314*LN(10)))*(1-($D$5/H293)-LN(H293/$D$5)))</f>
        <v>1.61482980062338</v>
      </c>
      <c r="G293" s="20" t="n">
        <f aca="false">8.314*LN(10)*F293*H293</f>
        <v>75893.3914799137</v>
      </c>
      <c r="H293" s="21" t="n">
        <v>2455</v>
      </c>
      <c r="J293" s="20" t="n">
        <f aca="false">-G293</f>
        <v>-75893.3914799137</v>
      </c>
      <c r="K293" s="20" t="n">
        <v>345</v>
      </c>
      <c r="O293" s="20" t="n">
        <f aca="false">-115997 + 27.036*H293 + 3.124*H293*LN(H293)</f>
        <v>10242.9678369702</v>
      </c>
      <c r="P293" s="20" t="n">
        <f aca="false">(-0.0562*(H293^2)) + (128.59*H293)-38275</f>
        <v>-61305.355</v>
      </c>
      <c r="Q293" s="20" t="n">
        <f aca="false">-998615+342.43*H293</f>
        <v>-157949.35</v>
      </c>
      <c r="R293" s="20" t="n">
        <f aca="false">Q293+P293</f>
        <v>-219254.705</v>
      </c>
      <c r="S293" s="20" t="n">
        <f aca="false">R293/2</f>
        <v>-109627.3525</v>
      </c>
      <c r="U293" s="20" t="n">
        <f aca="false">-226244+42.46*H293</f>
        <v>-122004.7</v>
      </c>
      <c r="V293" s="20" t="n">
        <f aca="false">(-0.0562*(H293^2))+(374.59*H293)-846564</f>
        <v>-265664.355</v>
      </c>
      <c r="W293" s="20" t="n">
        <f aca="false">V293/2</f>
        <v>-132832.1775</v>
      </c>
      <c r="X293" s="20" t="n">
        <f aca="false">W293-U293</f>
        <v>-10827.4775</v>
      </c>
      <c r="Y293" s="20" t="n">
        <v>937194.410982523</v>
      </c>
      <c r="Z293" s="20" t="n">
        <f aca="false">-8E-020*H293^6+2E-015*H293^5-0.00000000001*H293^4+0.00000006*H293^3-0.0001*H293^2+0.1593*H293^1+165.05*H293</f>
        <v>405671.500828731</v>
      </c>
      <c r="AA293" s="8" t="n">
        <f aca="false">(4*H293*(-18+25/2000*H293)*(1-LN(H293/1895))-H293*-9.16-0.25*Z293)</f>
        <v>13403.5130672141</v>
      </c>
      <c r="AB293" s="20" t="n">
        <f aca="false">(8*H293*(-1+8/2000*H293)*(1-LN(H293/1895))-H293*-9.16-0.25*Z293)</f>
        <v>49445.4516625992</v>
      </c>
      <c r="AC293" s="20" t="n">
        <f aca="false">(8*$H293*(31.15-15.53/2000*$H293)*(1-LN($H293/1895))-$H293*-9.16-0.25*$Z293)</f>
        <v>96995.7031500213</v>
      </c>
      <c r="AE293" s="20" t="n">
        <f aca="false">AP293-$AN293</f>
        <v>5.96067138366353</v>
      </c>
      <c r="AF293" s="20" t="n">
        <f aca="false">AQ293-$AN293</f>
        <v>7.93664061453831</v>
      </c>
      <c r="AG293" s="20" t="n">
        <f aca="false">AR293-$AN293</f>
        <v>10.2662939554994</v>
      </c>
      <c r="AI293" s="20" t="n">
        <f aca="false">AT293-$AN293</f>
        <v>1.79585175338183</v>
      </c>
      <c r="AJ293" s="20" t="n">
        <f aca="false">AU293-$AN293</f>
        <v>6.1241866179096</v>
      </c>
      <c r="AK293" s="20" t="n">
        <f aca="false">AV293-$AN293</f>
        <v>0.143106866951892</v>
      </c>
      <c r="AL293" s="20" t="n">
        <f aca="false">AW293-$AN293</f>
        <v>4.98365873955703</v>
      </c>
      <c r="AN293" s="20" t="n">
        <v>-3.93038614510123</v>
      </c>
      <c r="AP293" s="20" t="n">
        <f aca="false">1/8.314/$H293*(0.375*68629+0.5*4601)+$AA293/8.314/$H293+LN(1)</f>
        <v>2.0302852385623</v>
      </c>
      <c r="AQ293" s="20" t="n">
        <f aca="false">1/8.314/$H293*(0.4375*68629+0.5*4601)+$AB293/8.314/$H293+LN(1)</f>
        <v>4.00625446943708</v>
      </c>
      <c r="AR293" s="20" t="n">
        <f aca="false">1/8.314/$H293*(0.4375*68629+0.5*4601)+$AC293/8.314/$H293+LN(1)</f>
        <v>6.33590781039815</v>
      </c>
      <c r="AT293" s="20" t="n">
        <f aca="false">1/8.314/$H293*(0.4375*68629+0.5*4601)+$J293/8.314/$H293+LN(1)</f>
        <v>-2.1345343917194</v>
      </c>
      <c r="AU293" s="20" t="n">
        <f aca="false">1/8.314/$H293*(0.4375*68629+0.5*4601)+$B293/8.314/$H293+LN(1)</f>
        <v>2.19380047280837</v>
      </c>
      <c r="AV293" s="20" t="n">
        <f aca="false">1/8.314/$H293*(0.4375*68629+0.5*4601)+$S293/8.314/$H293+LN(1)</f>
        <v>-3.78727927814934</v>
      </c>
      <c r="AW293" s="20" t="n">
        <f aca="false">1/8.314/$H293*(0.4375*68629+0.5*4601)+$X293/8.314/$H293+LN(1)</f>
        <v>1.0532725944558</v>
      </c>
    </row>
    <row r="294" s="20" customFormat="true" ht="13.8" hidden="false" customHeight="false" outlineLevel="0" collapsed="false">
      <c r="B294" s="20" t="n">
        <f aca="false">$A$2 + $A$3*H294 +$A$4*H294*LN(H294) + $A$5*H294^2 + $A$6*H294^-1 + $A$7*H294^0.5</f>
        <v>12645.7168521578</v>
      </c>
      <c r="C294" s="20" t="n">
        <v>4300</v>
      </c>
      <c r="D294" s="20" t="n">
        <f aca="false">D293+22/(608-232)</f>
        <v>-6.37234042553194</v>
      </c>
      <c r="F294" s="20" t="n">
        <f aca="false">$D$2+$D$3/H294-(($D$4/(8.314*LN(10)))*(1-($D$5/H294)-LN(H294/$D$5)))</f>
        <v>1.61251513396696</v>
      </c>
      <c r="G294" s="20" t="n">
        <f aca="false">8.314*LN(10)*F294*H294</f>
        <v>75938.9547894327</v>
      </c>
      <c r="H294" s="21" t="n">
        <v>2460</v>
      </c>
      <c r="J294" s="20" t="n">
        <f aca="false">-G294</f>
        <v>-75938.9547894327</v>
      </c>
      <c r="K294" s="20" t="n">
        <v>352</v>
      </c>
      <c r="O294" s="20" t="n">
        <f aca="false">-115997 + 27.036*H294 + 3.124*H294*LN(H294)</f>
        <v>10515.7116099646</v>
      </c>
      <c r="P294" s="20" t="n">
        <f aca="false">(-0.0562*(H294^2)) + (128.59*H294)-38275</f>
        <v>-62043.52</v>
      </c>
      <c r="Q294" s="20" t="n">
        <f aca="false">-998615+342.43*H294</f>
        <v>-156237.2</v>
      </c>
      <c r="R294" s="20" t="n">
        <f aca="false">Q294+P294</f>
        <v>-218280.72</v>
      </c>
      <c r="S294" s="20" t="n">
        <f aca="false">R294/2</f>
        <v>-109140.36</v>
      </c>
      <c r="U294" s="20" t="n">
        <f aca="false">-226244+42.46*H294</f>
        <v>-121792.4</v>
      </c>
      <c r="V294" s="20" t="n">
        <f aca="false">(-0.0562*(H294^2))+(374.59*H294)-846564</f>
        <v>-265172.52</v>
      </c>
      <c r="W294" s="20" t="n">
        <f aca="false">V294/2</f>
        <v>-132586.26</v>
      </c>
      <c r="X294" s="20" t="n">
        <f aca="false">W294-U294</f>
        <v>-10793.86</v>
      </c>
      <c r="Y294" s="20" t="n">
        <v>939489.712297512</v>
      </c>
      <c r="Z294" s="20" t="n">
        <f aca="false">-8E-020*H294^6+2E-015*H294^5-0.00000000001*H294^4+0.00000006*H294^3-0.0001*H294^2+0.1593*H294^1+165.05*H294</f>
        <v>406499.165429118</v>
      </c>
      <c r="AA294" s="8" t="n">
        <f aca="false">(4*H294*(-18+25/2000*H294)*(1-LN(H294/1895))-H294*-9.16-0.25*Z294)</f>
        <v>13630.9611612367</v>
      </c>
      <c r="AB294" s="20" t="n">
        <f aca="false">(8*H294*(-1+8/2000*H294)*(1-LN(H294/1895))-H294*-9.16-0.25*Z294)</f>
        <v>49483.5268017298</v>
      </c>
      <c r="AC294" s="20" t="n">
        <f aca="false">(8*$H294*(31.15-15.53/2000*$H294)*(1-LN($H294/1895))-$H294*-9.16-0.25*$Z294)</f>
        <v>96144.2228793222</v>
      </c>
      <c r="AE294" s="20" t="n">
        <f aca="false">AP294-$AN294</f>
        <v>5.90500190728226</v>
      </c>
      <c r="AF294" s="20" t="n">
        <f aca="false">AQ294-$AN294</f>
        <v>7.86769575410411</v>
      </c>
      <c r="AG294" s="20" t="n">
        <f aca="false">AR294-$AN294</f>
        <v>10.1491201747401</v>
      </c>
      <c r="AI294" s="20" t="n">
        <f aca="false">AT294-$AN294</f>
        <v>1.73529875936107</v>
      </c>
      <c r="AJ294" s="20" t="n">
        <f aca="false">AU294-$AN294</f>
        <v>6.06655075871129</v>
      </c>
      <c r="AK294" s="20" t="n">
        <f aca="false">AV294-$AN294</f>
        <v>0.111951852558393</v>
      </c>
      <c r="AL294" s="20" t="n">
        <f aca="false">AW294-$AN294</f>
        <v>4.92049792334505</v>
      </c>
      <c r="AN294" s="20" t="n">
        <v>-3.86772243543261</v>
      </c>
      <c r="AP294" s="20" t="n">
        <f aca="false">1/8.314/$H294*(0.375*68629+0.5*4601)+$AA294/8.314/$H294+LN(1)</f>
        <v>2.03727947184965</v>
      </c>
      <c r="AQ294" s="20" t="n">
        <f aca="false">1/8.314/$H294*(0.4375*68629+0.5*4601)+$AB294/8.314/$H294+LN(1)</f>
        <v>3.9999733186715</v>
      </c>
      <c r="AR294" s="20" t="n">
        <f aca="false">1/8.314/$H294*(0.4375*68629+0.5*4601)+$AC294/8.314/$H294+LN(1)</f>
        <v>6.2813977393075</v>
      </c>
      <c r="AT294" s="20" t="n">
        <f aca="false">1/8.314/$H294*(0.4375*68629+0.5*4601)+$J294/8.314/$H294+LN(1)</f>
        <v>-2.13242367607154</v>
      </c>
      <c r="AU294" s="20" t="n">
        <f aca="false">1/8.314/$H294*(0.4375*68629+0.5*4601)+$B294/8.314/$H294+LN(1)</f>
        <v>2.19882832327868</v>
      </c>
      <c r="AV294" s="20" t="n">
        <f aca="false">1/8.314/$H294*(0.4375*68629+0.5*4601)+$S294/8.314/$H294+LN(1)</f>
        <v>-3.75577058287422</v>
      </c>
      <c r="AW294" s="20" t="n">
        <f aca="false">1/8.314/$H294*(0.4375*68629+0.5*4601)+$X294/8.314/$H294+LN(1)</f>
        <v>1.05277548791244</v>
      </c>
    </row>
    <row r="295" s="20" customFormat="true" ht="13.8" hidden="false" customHeight="false" outlineLevel="0" collapsed="false">
      <c r="B295" s="20" t="n">
        <f aca="false">$A$2 + $A$3*H295 +$A$4*H295*LN(H295) + $A$5*H295^2 + $A$6*H295^-1 + $A$7*H295^0.5</f>
        <v>12839.2924607334</v>
      </c>
      <c r="C295" s="20" t="n">
        <v>4300</v>
      </c>
      <c r="D295" s="20" t="n">
        <f aca="false">D294+22/(608-232)</f>
        <v>-6.31382978723407</v>
      </c>
      <c r="F295" s="20" t="n">
        <f aca="false">$D$2+$D$3/H295-(($D$4/(8.314*LN(10)))*(1-($D$5/H295)-LN(H295/$D$5)))</f>
        <v>1.61021701811815</v>
      </c>
      <c r="G295" s="20" t="n">
        <f aca="false">8.314*LN(10)*F295*H295</f>
        <v>75984.8560056884</v>
      </c>
      <c r="H295" s="21" t="n">
        <v>2465</v>
      </c>
      <c r="J295" s="20" t="n">
        <f aca="false">-G295</f>
        <v>-75984.8560056884</v>
      </c>
      <c r="K295" s="20" t="n">
        <v>358</v>
      </c>
      <c r="O295" s="20" t="n">
        <f aca="false">-115997 + 27.036*H295 + 3.124*H295*LN(H295)</f>
        <v>10788.4871309484</v>
      </c>
      <c r="P295" s="20" t="n">
        <f aca="false">(-0.0562*(H295^2)) + (128.59*H295)-38275</f>
        <v>-62784.4949999999</v>
      </c>
      <c r="Q295" s="20" t="n">
        <f aca="false">-998615+342.43*H295</f>
        <v>-154525.05</v>
      </c>
      <c r="R295" s="20" t="n">
        <f aca="false">Q295+P295</f>
        <v>-217309.545</v>
      </c>
      <c r="S295" s="20" t="n">
        <f aca="false">R295/2</f>
        <v>-108654.7725</v>
      </c>
      <c r="U295" s="20" t="n">
        <f aca="false">-226244+42.46*H295</f>
        <v>-121580.1</v>
      </c>
      <c r="V295" s="20" t="n">
        <f aca="false">(-0.0562*(H295^2))+(374.59*H295)-846564</f>
        <v>-264683.495</v>
      </c>
      <c r="W295" s="20" t="n">
        <f aca="false">V295/2</f>
        <v>-132341.7475</v>
      </c>
      <c r="X295" s="20" t="n">
        <f aca="false">W295-U295</f>
        <v>-10761.6475</v>
      </c>
      <c r="Y295" s="20" t="n">
        <v>941785.0136125</v>
      </c>
      <c r="Z295" s="20" t="n">
        <f aca="false">-8E-020*H295^6+2E-015*H295^5-0.00000000001*H295^4+0.00000006*H295^3-0.0001*H295^2+0.1593*H295^1+165.05*H295</f>
        <v>407326.841704338</v>
      </c>
      <c r="AA295" s="8" t="n">
        <f aca="false">(4*H295*(-18+25/2000*H295)*(1-LN(H295/1895))-H295*-9.16-0.25*Z295)</f>
        <v>13857.2356889542</v>
      </c>
      <c r="AB295" s="20" t="n">
        <f aca="false">(8*H295*(-1+8/2000*H295)*(1-LN(H295/1895))-H295*-9.16-0.25*Z295)</f>
        <v>49520.4628155535</v>
      </c>
      <c r="AC295" s="20" t="n">
        <f aca="false">(8*$H295*(31.15-15.53/2000*$H295)*(1-LN($H295/1895))-$H295*-9.16-0.25*$Z295)</f>
        <v>95292.570654217</v>
      </c>
      <c r="AE295" s="20" t="n">
        <f aca="false">AP295-$AN295</f>
        <v>5.84924679286037</v>
      </c>
      <c r="AF295" s="20" t="n">
        <f aca="false">AQ295-$AN295</f>
        <v>7.79872079168244</v>
      </c>
      <c r="AG295" s="20" t="n">
        <f aca="false">AR295-$AN295</f>
        <v>10.0321591397004</v>
      </c>
      <c r="AI295" s="20" t="n">
        <f aca="false">AT295-$AN295</f>
        <v>1.67472071452614</v>
      </c>
      <c r="AJ295" s="20" t="n">
        <f aca="false">AU295-$AN295</f>
        <v>6.00887242355828</v>
      </c>
      <c r="AK295" s="20" t="n">
        <f aca="false">AV295-$AN295</f>
        <v>0.0806004572260051</v>
      </c>
      <c r="AL295" s="20" t="n">
        <f aca="false">AW295-$AN295</f>
        <v>4.8572705671752</v>
      </c>
      <c r="AN295" s="20" t="n">
        <v>-3.80505872576398</v>
      </c>
      <c r="AP295" s="20" t="n">
        <f aca="false">1/8.314/$H295*(0.375*68629+0.5*4601)+$AA295/8.314/$H295+LN(1)</f>
        <v>2.04418806709639</v>
      </c>
      <c r="AQ295" s="20" t="n">
        <f aca="false">1/8.314/$H295*(0.4375*68629+0.5*4601)+$AB295/8.314/$H295+LN(1)</f>
        <v>3.99366206591846</v>
      </c>
      <c r="AR295" s="20" t="n">
        <f aca="false">1/8.314/$H295*(0.4375*68629+0.5*4601)+$AC295/8.314/$H295+LN(1)</f>
        <v>6.22710041393642</v>
      </c>
      <c r="AT295" s="20" t="n">
        <f aca="false">1/8.314/$H295*(0.4375*68629+0.5*4601)+$J295/8.314/$H295+LN(1)</f>
        <v>-2.13033801123784</v>
      </c>
      <c r="AU295" s="20" t="n">
        <f aca="false">1/8.314/$H295*(0.4375*68629+0.5*4601)+$B295/8.314/$H295+LN(1)</f>
        <v>2.2038136977943</v>
      </c>
      <c r="AV295" s="20" t="n">
        <f aca="false">1/8.314/$H295*(0.4375*68629+0.5*4601)+$S295/8.314/$H295+LN(1)</f>
        <v>-3.72445826853797</v>
      </c>
      <c r="AW295" s="20" t="n">
        <f aca="false">1/8.314/$H295*(0.4375*68629+0.5*4601)+$X295/8.314/$H295+LN(1)</f>
        <v>1.05221184141122</v>
      </c>
    </row>
    <row r="296" s="20" customFormat="true" ht="13.8" hidden="false" customHeight="false" outlineLevel="0" collapsed="false">
      <c r="B296" s="20" t="n">
        <f aca="false">$A$2 + $A$3*H296 +$A$4*H296*LN(H296) + $A$5*H296^2 + $A$6*H296^-1 + $A$7*H296^0.5</f>
        <v>13032.4167644283</v>
      </c>
      <c r="C296" s="20" t="n">
        <v>4300</v>
      </c>
      <c r="D296" s="20" t="n">
        <f aca="false">D295+22/(608-232)</f>
        <v>-6.2553191489362</v>
      </c>
      <c r="F296" s="20" t="n">
        <f aca="false">$D$2+$D$3/H296-(($D$4/(8.314*LN(10)))*(1-($D$5/H296)-LN(H296/$D$5)))</f>
        <v>1.60793533807068</v>
      </c>
      <c r="G296" s="20" t="n">
        <f aca="false">8.314*LN(10)*F296*H296</f>
        <v>76031.0944432707</v>
      </c>
      <c r="H296" s="21" t="n">
        <v>2470</v>
      </c>
      <c r="J296" s="20" t="n">
        <f aca="false">-G296</f>
        <v>-76031.0944432707</v>
      </c>
      <c r="K296" s="20" t="n">
        <v>364</v>
      </c>
      <c r="O296" s="20" t="n">
        <f aca="false">-115997 + 27.036*H296 + 3.124*H296*LN(H296)</f>
        <v>11061.2943355238</v>
      </c>
      <c r="P296" s="20" t="n">
        <f aca="false">(-0.0562*(H296^2)) + (128.59*H296)-38275</f>
        <v>-63528.28</v>
      </c>
      <c r="Q296" s="20" t="n">
        <f aca="false">-998615+342.43*H296</f>
        <v>-152812.9</v>
      </c>
      <c r="R296" s="20" t="n">
        <f aca="false">Q296+P296</f>
        <v>-216341.18</v>
      </c>
      <c r="S296" s="20" t="n">
        <f aca="false">R296/2</f>
        <v>-108170.59</v>
      </c>
      <c r="U296" s="20" t="n">
        <f aca="false">-226244+42.46*H296</f>
        <v>-121367.8</v>
      </c>
      <c r="V296" s="20" t="n">
        <f aca="false">(-0.0562*(H296^2))+(374.59*H296)-846564</f>
        <v>-264197.28</v>
      </c>
      <c r="W296" s="20" t="n">
        <f aca="false">V296/2</f>
        <v>-132098.64</v>
      </c>
      <c r="X296" s="20" t="n">
        <f aca="false">W296-U296</f>
        <v>-10730.84</v>
      </c>
      <c r="Y296" s="20" t="n">
        <v>944080.314927488</v>
      </c>
      <c r="Z296" s="20" t="n">
        <f aca="false">-8E-020*H296^6+2E-015*H296^5-0.00000000001*H296^4+0.00000006*H296^3-0.0001*H296^2+0.1593*H296^1+165.05*H296</f>
        <v>408154.529698555</v>
      </c>
      <c r="AA296" s="8" t="n">
        <f aca="false">(4*H296*(-18+25/2000*H296)*(1-LN(H296/1895))-H296*-9.16-0.25*Z296)</f>
        <v>14082.3300789816</v>
      </c>
      <c r="AB296" s="20" t="n">
        <f aca="false">(8*H296*(-1+8/2000*H296)*(1-LN(H296/1895))-H296*-9.16-0.25*Z296)</f>
        <v>49556.2562793843</v>
      </c>
      <c r="AC296" s="20" t="n">
        <f aca="false">(8*$H296*(31.15-15.53/2000*$H296)*(1-LN($H296/1895))-$H296*-9.16-0.25*$Z296)</f>
        <v>94440.7579072388</v>
      </c>
      <c r="AE296" s="20" t="n">
        <f aca="false">AP296-$AN296</f>
        <v>5.79340624046698</v>
      </c>
      <c r="AF296" s="20" t="n">
        <f aca="false">AQ296-$AN296</f>
        <v>7.72971574331047</v>
      </c>
      <c r="AG296" s="20" t="n">
        <f aca="false">AR296-$AN296</f>
        <v>9.9154101151205</v>
      </c>
      <c r="AI296" s="20" t="n">
        <f aca="false">AT296-$AN296</f>
        <v>1.61411780438423</v>
      </c>
      <c r="AJ296" s="20" t="n">
        <f aca="false">AU296-$AN296</f>
        <v>5.95115192797358</v>
      </c>
      <c r="AK296" s="20" t="n">
        <f aca="false">AV296-$AN296</f>
        <v>0.0490538735515305</v>
      </c>
      <c r="AL296" s="20" t="n">
        <f aca="false">AW296-$AN296</f>
        <v>4.79397707513629</v>
      </c>
      <c r="AN296" s="20" t="n">
        <v>-3.74239501609535</v>
      </c>
      <c r="AP296" s="20" t="n">
        <f aca="false">1/8.314/$H296*(0.375*68629+0.5*4601)+$AA296/8.314/$H296+LN(1)</f>
        <v>2.05101122437163</v>
      </c>
      <c r="AQ296" s="20" t="n">
        <f aca="false">1/8.314/$H296*(0.4375*68629+0.5*4601)+$AB296/8.314/$H296+LN(1)</f>
        <v>3.98732072721512</v>
      </c>
      <c r="AR296" s="20" t="n">
        <f aca="false">1/8.314/$H296*(0.4375*68629+0.5*4601)+$AC296/8.314/$H296+LN(1)</f>
        <v>6.17301509902515</v>
      </c>
      <c r="AT296" s="20" t="n">
        <f aca="false">1/8.314/$H296*(0.4375*68629+0.5*4601)+$J296/8.314/$H296+LN(1)</f>
        <v>-2.12827721171112</v>
      </c>
      <c r="AU296" s="20" t="n">
        <f aca="false">1/8.314/$H296*(0.4375*68629+0.5*4601)+$B296/8.314/$H296+LN(1)</f>
        <v>2.20875691187823</v>
      </c>
      <c r="AV296" s="20" t="n">
        <f aca="false">1/8.314/$H296*(0.4375*68629+0.5*4601)+$S296/8.314/$H296+LN(1)</f>
        <v>-3.69334114254382</v>
      </c>
      <c r="AW296" s="20" t="n">
        <f aca="false">1/8.314/$H296*(0.4375*68629+0.5*4601)+$X296/8.314/$H296+LN(1)</f>
        <v>1.05158205904094</v>
      </c>
    </row>
    <row r="297" s="20" customFormat="true" ht="13.8" hidden="false" customHeight="false" outlineLevel="0" collapsed="false">
      <c r="B297" s="20" t="n">
        <f aca="false">$A$2 + $A$3*H297 +$A$4*H297*LN(H297) + $A$5*H297^2 + $A$6*H297^-1 + $A$7*H297^0.5</f>
        <v>13225.0909398024</v>
      </c>
      <c r="C297" s="20" t="n">
        <v>4300</v>
      </c>
      <c r="D297" s="20" t="n">
        <f aca="false">D296+22/(608-232)</f>
        <v>-6.19680851063832</v>
      </c>
      <c r="F297" s="20" t="n">
        <f aca="false">$D$2+$D$3/H297-(($D$4/(8.314*LN(10)))*(1-($D$5/H297)-LN(H297/$D$5)))</f>
        <v>1.60566997980614</v>
      </c>
      <c r="G297" s="20" t="n">
        <f aca="false">8.314*LN(10)*F297*H297</f>
        <v>76077.6694195444</v>
      </c>
      <c r="H297" s="21" t="n">
        <v>2475</v>
      </c>
      <c r="J297" s="20" t="n">
        <f aca="false">-G297</f>
        <v>-76077.6694195444</v>
      </c>
      <c r="K297" s="20" t="n">
        <v>370</v>
      </c>
      <c r="O297" s="20" t="n">
        <f aca="false">-115997 + 27.036*H297 + 3.124*H297*LN(H297)</f>
        <v>11334.1331595541</v>
      </c>
      <c r="P297" s="20" t="n">
        <f aca="false">(-0.0562*(H297^2)) + (128.59*H297)-38275</f>
        <v>-64274.875</v>
      </c>
      <c r="Q297" s="20" t="n">
        <f aca="false">-998615+342.43*H297</f>
        <v>-151100.75</v>
      </c>
      <c r="R297" s="20" t="n">
        <f aca="false">Q297+P297</f>
        <v>-215375.625</v>
      </c>
      <c r="S297" s="20" t="n">
        <f aca="false">R297/2</f>
        <v>-107687.8125</v>
      </c>
      <c r="U297" s="20" t="n">
        <f aca="false">-226244+42.46*H297</f>
        <v>-121155.5</v>
      </c>
      <c r="V297" s="20" t="n">
        <f aca="false">(-0.0562*(H297^2))+(374.59*H297)-846564</f>
        <v>-263713.875</v>
      </c>
      <c r="W297" s="20" t="n">
        <f aca="false">V297/2</f>
        <v>-131856.9375</v>
      </c>
      <c r="X297" s="20" t="n">
        <f aca="false">W297-U297</f>
        <v>-10701.4375000001</v>
      </c>
      <c r="Y297" s="20" t="n">
        <v>946375.616242477</v>
      </c>
      <c r="Z297" s="20" t="n">
        <f aca="false">-8E-020*H297^6+2E-015*H297^5-0.00000000001*H297^4+0.00000006*H297^3-0.0001*H297^2+0.1593*H297^1+165.05*H297</f>
        <v>408982.229456047</v>
      </c>
      <c r="AA297" s="8" t="n">
        <f aca="false">(4*H297*(-18+25/2000*H297)*(1-LN(H297/1895))-H297*-9.16-0.25*Z297)</f>
        <v>14306.2377762007</v>
      </c>
      <c r="AB297" s="20" t="n">
        <f aca="false">(8*H297*(-1+8/2000*H297)*(1-LN(H297/1895))-H297*-9.16-0.25*Z297)</f>
        <v>49590.9037757589</v>
      </c>
      <c r="AC297" s="20" t="n">
        <f aca="false">(8*$H297*(31.15-15.53/2000*$H297)*(1-LN($H297/1895))-$H297*-9.16-0.25*$Z297)</f>
        <v>93588.7960373158</v>
      </c>
      <c r="AE297" s="20" t="n">
        <f aca="false">AP297-$AN297</f>
        <v>5.737480449345</v>
      </c>
      <c r="AF297" s="20" t="n">
        <f aca="false">AQ297-$AN297</f>
        <v>7.66068062524682</v>
      </c>
      <c r="AG297" s="20" t="n">
        <f aca="false">AR297-$AN297</f>
        <v>9.79887237004904</v>
      </c>
      <c r="AI297" s="20" t="n">
        <f aca="false">AT297-$AN297</f>
        <v>1.5534902128086</v>
      </c>
      <c r="AJ297" s="20" t="n">
        <f aca="false">AU297-$AN297</f>
        <v>5.89338958465294</v>
      </c>
      <c r="AK297" s="20" t="n">
        <f aca="false">AV297-$AN297</f>
        <v>0.0173132844946351</v>
      </c>
      <c r="AL297" s="20" t="n">
        <f aca="false">AW297-$AN297</f>
        <v>4.73061784805178</v>
      </c>
      <c r="AN297" s="20" t="n">
        <v>-3.67973130642673</v>
      </c>
      <c r="AP297" s="20" t="n">
        <f aca="false">1/8.314/$H297*(0.375*68629+0.5*4601)+$AA297/8.314/$H297+LN(1)</f>
        <v>2.05774914291827</v>
      </c>
      <c r="AQ297" s="20" t="n">
        <f aca="false">1/8.314/$H297*(0.4375*68629+0.5*4601)+$AB297/8.314/$H297+LN(1)</f>
        <v>3.98094931882009</v>
      </c>
      <c r="AR297" s="20" t="n">
        <f aca="false">1/8.314/$H297*(0.4375*68629+0.5*4601)+$AC297/8.314/$H297+LN(1)</f>
        <v>6.11914106362231</v>
      </c>
      <c r="AT297" s="20" t="n">
        <f aca="false">1/8.314/$H297*(0.4375*68629+0.5*4601)+$J297/8.314/$H297+LN(1)</f>
        <v>-2.12624109361813</v>
      </c>
      <c r="AU297" s="20" t="n">
        <f aca="false">1/8.314/$H297*(0.4375*68629+0.5*4601)+$B297/8.314/$H297+LN(1)</f>
        <v>2.2136582782262</v>
      </c>
      <c r="AV297" s="20" t="n">
        <f aca="false">1/8.314/$H297*(0.4375*68629+0.5*4601)+$S297/8.314/$H297+LN(1)</f>
        <v>-3.66241802193209</v>
      </c>
      <c r="AW297" s="20" t="n">
        <f aca="false">1/8.314/$H297*(0.4375*68629+0.5*4601)+$X297/8.314/$H297+LN(1)</f>
        <v>1.05088654162505</v>
      </c>
    </row>
    <row r="298" s="20" customFormat="true" ht="13.8" hidden="false" customHeight="false" outlineLevel="0" collapsed="false">
      <c r="B298" s="20" t="n">
        <f aca="false">$A$2 + $A$3*H298 +$A$4*H298*LN(H298) + $A$5*H298^2 + $A$6*H298^-1 + $A$7*H298^0.5</f>
        <v>13417.3161577405</v>
      </c>
      <c r="C298" s="20" t="n">
        <v>4300</v>
      </c>
      <c r="D298" s="20" t="n">
        <f aca="false">D297+22/(608-232)</f>
        <v>-6.13829787234045</v>
      </c>
      <c r="F298" s="20" t="n">
        <f aca="false">$D$2+$D$3/H298-(($D$4/(8.314*LN(10)))*(1-($D$5/H298)-LN(H298/$D$5)))</f>
        <v>1.60342083028375</v>
      </c>
      <c r="G298" s="20" t="n">
        <f aca="false">8.314*LN(10)*F298*H298</f>
        <v>76124.5802546324</v>
      </c>
      <c r="H298" s="21" t="n">
        <v>2480</v>
      </c>
      <c r="J298" s="20" t="n">
        <f aca="false">-G298</f>
        <v>-76124.5802546324</v>
      </c>
      <c r="K298" s="20" t="n">
        <v>376</v>
      </c>
      <c r="O298" s="20" t="n">
        <f aca="false">-115997 + 27.036*H298 + 3.124*H298*LN(H298)</f>
        <v>11607.0035391614</v>
      </c>
      <c r="P298" s="20" t="n">
        <f aca="false">(-0.0562*(H298^2)) + (128.59*H298)-38275</f>
        <v>-65024.28</v>
      </c>
      <c r="Q298" s="20" t="n">
        <f aca="false">-998615+342.43*H298</f>
        <v>-149388.6</v>
      </c>
      <c r="R298" s="20" t="n">
        <f aca="false">Q298+P298</f>
        <v>-214412.88</v>
      </c>
      <c r="S298" s="20" t="n">
        <f aca="false">R298/2</f>
        <v>-107206.44</v>
      </c>
      <c r="U298" s="20" t="n">
        <f aca="false">-226244+42.46*H298</f>
        <v>-120943.2</v>
      </c>
      <c r="V298" s="20" t="n">
        <f aca="false">(-0.0562*(H298^2))+(374.59*H298)-846564</f>
        <v>-263233.28</v>
      </c>
      <c r="W298" s="20" t="n">
        <f aca="false">V298/2</f>
        <v>-131616.64</v>
      </c>
      <c r="X298" s="20" t="n">
        <f aca="false">W298-U298</f>
        <v>-10673.44</v>
      </c>
      <c r="Y298" s="20" t="n">
        <v>948670.917557465</v>
      </c>
      <c r="Z298" s="20" t="n">
        <f aca="false">-8E-020*H298^6+2E-015*H298^5-0.00000000001*H298^4+0.00000006*H298^3-0.0001*H298^2+0.1593*H298^1+165.05*H298</f>
        <v>409809.941021197</v>
      </c>
      <c r="AA298" s="8" t="n">
        <f aca="false">(4*H298*(-18+25/2000*H298)*(1-LN(H298/1895))-H298*-9.16-0.25*Z298)</f>
        <v>14528.9522416838</v>
      </c>
      <c r="AB298" s="20" t="n">
        <f aca="false">(8*H298*(-1+8/2000*H298)*(1-LN(H298/1895))-H298*-9.16-0.25*Z298)</f>
        <v>49624.4018944066</v>
      </c>
      <c r="AC298" s="20" t="n">
        <f aca="false">(8*$H298*(31.15-15.53/2000*$H298)*(1-LN($H298/1895))-$H298*-9.16-0.25*$Z298)</f>
        <v>92736.6964099499</v>
      </c>
      <c r="AE298" s="20" t="n">
        <f aca="false">AP298-$AN298</f>
        <v>5.68146961791576</v>
      </c>
      <c r="AF298" s="20" t="n">
        <f aca="false">AQ298-$AN298</f>
        <v>7.59161545396779</v>
      </c>
      <c r="AG298" s="20" t="n">
        <f aca="false">AR298-$AN298</f>
        <v>9.68254517780823</v>
      </c>
      <c r="AI298" s="20" t="n">
        <f aca="false">AT298-$AN298</f>
        <v>1.49283812205587</v>
      </c>
      <c r="AJ298" s="20" t="n">
        <f aca="false">AU298-$AN298</f>
        <v>5.83558570349511</v>
      </c>
      <c r="AK298" s="20" t="n">
        <f aca="false">AV298-$AN298</f>
        <v>-0.0146201365250511</v>
      </c>
      <c r="AL298" s="20" t="n">
        <f aca="false">AW298-$AN298</f>
        <v>4.66719328351266</v>
      </c>
      <c r="AN298" s="20" t="n">
        <v>-3.6170675967581</v>
      </c>
      <c r="AP298" s="20" t="n">
        <f aca="false">1/8.314/$H298*(0.375*68629+0.5*4601)+$AA298/8.314/$H298+LN(1)</f>
        <v>2.06440202115766</v>
      </c>
      <c r="AQ298" s="20" t="n">
        <f aca="false">1/8.314/$H298*(0.4375*68629+0.5*4601)+$AB298/8.314/$H298+LN(1)</f>
        <v>3.97454785720969</v>
      </c>
      <c r="AR298" s="20" t="n">
        <f aca="false">1/8.314/$H298*(0.4375*68629+0.5*4601)+$AC298/8.314/$H298+LN(1)</f>
        <v>6.06547758105013</v>
      </c>
      <c r="AT298" s="20" t="n">
        <f aca="false">1/8.314/$H298*(0.4375*68629+0.5*4601)+$J298/8.314/$H298+LN(1)</f>
        <v>-2.12422947470223</v>
      </c>
      <c r="AU298" s="20" t="n">
        <f aca="false">1/8.314/$H298*(0.4375*68629+0.5*4601)+$B298/8.314/$H298+LN(1)</f>
        <v>2.21851810673701</v>
      </c>
      <c r="AV298" s="20" t="n">
        <f aca="false">1/8.314/$H298*(0.4375*68629+0.5*4601)+$S298/8.314/$H298+LN(1)</f>
        <v>-3.63168773328315</v>
      </c>
      <c r="AW298" s="20" t="n">
        <f aca="false">1/8.314/$H298*(0.4375*68629+0.5*4601)+$X298/8.314/$H298+LN(1)</f>
        <v>1.05012568675456</v>
      </c>
    </row>
    <row r="299" s="20" customFormat="true" ht="13.8" hidden="false" customHeight="false" outlineLevel="0" collapsed="false">
      <c r="B299" s="20" t="n">
        <f aca="false">$A$2 + $A$3*H299 +$A$4*H299*LN(H299) + $A$5*H299^2 + $A$6*H299^-1 + $A$7*H299^0.5</f>
        <v>13609.0935834904</v>
      </c>
      <c r="C299" s="20" t="n">
        <v>4300</v>
      </c>
      <c r="D299" s="20" t="n">
        <f aca="false">D298+22/(608-232)</f>
        <v>-6.07978723404258</v>
      </c>
      <c r="F299" s="20" t="n">
        <f aca="false">$D$2+$D$3/H299-(($D$4/(8.314*LN(10)))*(1-($D$5/H299)-LN(H299/$D$5)))</f>
        <v>1.60118777743012</v>
      </c>
      <c r="G299" s="20" t="n">
        <f aca="false">8.314*LN(10)*F299*H299</f>
        <v>76171.826271399</v>
      </c>
      <c r="H299" s="21" t="n">
        <v>2485</v>
      </c>
      <c r="J299" s="20" t="n">
        <f aca="false">-G299</f>
        <v>-76171.826271399</v>
      </c>
      <c r="K299" s="20" t="n">
        <v>382</v>
      </c>
      <c r="O299" s="20" t="n">
        <f aca="false">-115997 + 27.036*H299 + 3.124*H299*LN(H299)</f>
        <v>11879.9054107255</v>
      </c>
      <c r="P299" s="20" t="n">
        <f aca="false">(-0.0562*(H299^2)) + (128.59*H299)-38275</f>
        <v>-65776.495</v>
      </c>
      <c r="Q299" s="20" t="n">
        <f aca="false">-998615+342.43*H299</f>
        <v>-147676.45</v>
      </c>
      <c r="R299" s="20" t="n">
        <f aca="false">Q299+P299</f>
        <v>-213452.945</v>
      </c>
      <c r="S299" s="20" t="n">
        <f aca="false">R299/2</f>
        <v>-106726.4725</v>
      </c>
      <c r="U299" s="20" t="n">
        <f aca="false">-226244+42.46*H299</f>
        <v>-120730.9</v>
      </c>
      <c r="V299" s="20" t="n">
        <f aca="false">(-0.0562*(H299^2))+(374.59*H299)-846564</f>
        <v>-262755.495</v>
      </c>
      <c r="W299" s="20" t="n">
        <f aca="false">V299/2</f>
        <v>-131377.7475</v>
      </c>
      <c r="X299" s="20" t="n">
        <f aca="false">W299-U299</f>
        <v>-10646.8475000001</v>
      </c>
      <c r="Y299" s="20" t="n">
        <v>950966.218872453</v>
      </c>
      <c r="Z299" s="20" t="n">
        <f aca="false">-8E-020*H299^6+2E-015*H299^5-0.00000000001*H299^4+0.00000006*H299^3-0.0001*H299^2+0.1593*H299^1+165.05*H299</f>
        <v>410637.664438504</v>
      </c>
      <c r="AA299" s="8" t="n">
        <f aca="false">(4*H299*(-18+25/2000*H299)*(1-LN(H299/1895))-H299*-9.16-0.25*Z299)</f>
        <v>14750.4669526137</v>
      </c>
      <c r="AB299" s="20" t="n">
        <f aca="false">(8*H299*(-1+8/2000*H299)*(1-LN(H299/1895))-H299*-9.16-0.25*Z299)</f>
        <v>49656.7472322186</v>
      </c>
      <c r="AC299" s="20" t="n">
        <f aca="false">(8*$H299*(31.15-15.53/2000*$H299)*(1-LN($H299/1895))-$H299*-9.16-0.25*$Z299)</f>
        <v>91884.4703573922</v>
      </c>
      <c r="AE299" s="20" t="n">
        <f aca="false">AP299-$AN299</f>
        <v>5.62537394378343</v>
      </c>
      <c r="AF299" s="20" t="n">
        <f aca="false">AQ299-$AN299</f>
        <v>7.52252024616374</v>
      </c>
      <c r="AG299" s="20" t="n">
        <f aca="false">AR299-$AN299</f>
        <v>9.5664278159594</v>
      </c>
      <c r="AI299" s="20" t="n">
        <f aca="false">AT299-$AN299</f>
        <v>1.43216171278315</v>
      </c>
      <c r="AJ299" s="20" t="n">
        <f aca="false">AU299-$AN299</f>
        <v>5.77774059163188</v>
      </c>
      <c r="AK299" s="20" t="n">
        <f aca="false">AV299-$AN299</f>
        <v>-0.0467452255318896</v>
      </c>
      <c r="AL299" s="20" t="n">
        <f aca="false">AW299-$AN299</f>
        <v>4.60370377591</v>
      </c>
      <c r="AN299" s="20" t="n">
        <v>-3.55440388708947</v>
      </c>
      <c r="AP299" s="20" t="n">
        <f aca="false">1/8.314/$H299*(0.375*68629+0.5*4601)+$AA299/8.314/$H299+LN(1)</f>
        <v>2.07097005669396</v>
      </c>
      <c r="AQ299" s="20" t="n">
        <f aca="false">1/8.314/$H299*(0.4375*68629+0.5*4601)+$AB299/8.314/$H299+LN(1)</f>
        <v>3.96811635907427</v>
      </c>
      <c r="AR299" s="20" t="n">
        <f aca="false">1/8.314/$H299*(0.4375*68629+0.5*4601)+$AC299/8.314/$H299+LN(1)</f>
        <v>6.01202392886994</v>
      </c>
      <c r="AT299" s="20" t="n">
        <f aca="false">1/8.314/$H299*(0.4375*68629+0.5*4601)+$J299/8.314/$H299+LN(1)</f>
        <v>-2.12224217430632</v>
      </c>
      <c r="AU299" s="20" t="n">
        <f aca="false">1/8.314/$H299*(0.4375*68629+0.5*4601)+$B299/8.314/$H299+LN(1)</f>
        <v>2.22333670454241</v>
      </c>
      <c r="AV299" s="20" t="n">
        <f aca="false">1/8.314/$H299*(0.4375*68629+0.5*4601)+$S299/8.314/$H299+LN(1)</f>
        <v>-3.60114911262136</v>
      </c>
      <c r="AW299" s="20" t="n">
        <f aca="false">1/8.314/$H299*(0.4375*68629+0.5*4601)+$X299/8.314/$H299+LN(1)</f>
        <v>1.04929988882053</v>
      </c>
    </row>
    <row r="300" s="20" customFormat="true" ht="13.8" hidden="false" customHeight="false" outlineLevel="0" collapsed="false">
      <c r="B300" s="20" t="n">
        <f aca="false">$A$2 + $A$3*H300 +$A$4*H300*LN(H300) + $A$5*H300^2 + $A$6*H300^-1 + $A$7*H300^0.5</f>
        <v>13800.4243766976</v>
      </c>
      <c r="C300" s="20" t="n">
        <v>4300</v>
      </c>
      <c r="D300" s="20" t="n">
        <f aca="false">D299+22/(608-232)</f>
        <v>-6.02127659574471</v>
      </c>
      <c r="F300" s="20" t="n">
        <f aca="false">$D$2+$D$3/H300-(($D$4/(8.314*LN(10)))*(1-($D$5/H300)-LN(H300/$D$5)))</f>
        <v>1.59897071012924</v>
      </c>
      <c r="G300" s="20" t="n">
        <f aca="false">8.314*LN(10)*F300*H300</f>
        <v>76219.4067954337</v>
      </c>
      <c r="H300" s="21" t="n">
        <v>2490</v>
      </c>
      <c r="J300" s="20" t="n">
        <f aca="false">-G300</f>
        <v>-76219.4067954337</v>
      </c>
      <c r="K300" s="20" t="n">
        <v>388</v>
      </c>
      <c r="O300" s="20" t="n">
        <f aca="false">-115997 + 27.036*H300 + 3.124*H300*LN(H300)</f>
        <v>12152.8387108822</v>
      </c>
      <c r="P300" s="20" t="n">
        <f aca="false">(-0.0562*(H300^2)) + (128.59*H300)-38275</f>
        <v>-66531.52</v>
      </c>
      <c r="Q300" s="20" t="n">
        <f aca="false">-998615+342.43*H300</f>
        <v>-145964.3</v>
      </c>
      <c r="R300" s="20" t="n">
        <f aca="false">Q300+P300</f>
        <v>-212495.82</v>
      </c>
      <c r="S300" s="20" t="n">
        <f aca="false">R300/2</f>
        <v>-106247.91</v>
      </c>
      <c r="U300" s="20" t="n">
        <f aca="false">-226244+42.46*H300</f>
        <v>-120518.6</v>
      </c>
      <c r="V300" s="20" t="n">
        <f aca="false">(-0.0562*(H300^2))+(374.59*H300)-846564</f>
        <v>-262280.52</v>
      </c>
      <c r="W300" s="20" t="n">
        <f aca="false">V300/2</f>
        <v>-131140.26</v>
      </c>
      <c r="X300" s="20" t="n">
        <f aca="false">W300-U300</f>
        <v>-10621.66</v>
      </c>
      <c r="Y300" s="20" t="n">
        <v>953261.520187441</v>
      </c>
      <c r="Z300" s="20" t="n">
        <f aca="false">-8E-020*H300^6+2E-015*H300^5-0.00000000001*H300^4+0.00000006*H300^3-0.0001*H300^2+0.1593*H300^1+165.05*H300</f>
        <v>411465.399752575</v>
      </c>
      <c r="AA300" s="8" t="n">
        <f aca="false">(4*H300*(-18+25/2000*H300)*(1-LN(H300/1895))-H300*-9.16-0.25*Z300)</f>
        <v>14970.7754022087</v>
      </c>
      <c r="AB300" s="20" t="n">
        <f aca="false">(8*H300*(-1+8/2000*H300)*(1-LN(H300/1895))-H300*-9.16-0.25*Z300)</f>
        <v>49687.9363932174</v>
      </c>
      <c r="AC300" s="20" t="n">
        <f aca="false">(8*$H300*(31.15-15.53/2000*$H300)*(1-LN($H300/1895))-$H300*-9.16-0.25*$Z300)</f>
        <v>91032.1291788185</v>
      </c>
      <c r="AE300" s="20" t="n">
        <f aca="false">AP300-$AN300</f>
        <v>5.56933548798757</v>
      </c>
      <c r="AF300" s="20" t="n">
        <f aca="false">AQ300-$AN300</f>
        <v>7.45353688298342</v>
      </c>
      <c r="AG300" s="20" t="n">
        <f aca="false">AR300-$AN300</f>
        <v>9.45066143051688</v>
      </c>
      <c r="AI300" s="20" t="n">
        <f aca="false">AT300-$AN300</f>
        <v>1.37160302831282</v>
      </c>
      <c r="AJ300" s="20" t="n">
        <f aca="false">AU300-$AN300</f>
        <v>5.71999641770543</v>
      </c>
      <c r="AK300" s="20" t="n">
        <f aca="false">AV300-$AN300</f>
        <v>-0.0789189636514926</v>
      </c>
      <c r="AL300" s="20" t="n">
        <f aca="false">AW300-$AN300</f>
        <v>4.54029158071505</v>
      </c>
      <c r="AN300" s="20" t="n">
        <v>-3.4918820416688</v>
      </c>
      <c r="AP300" s="20" t="n">
        <f aca="false">1/8.314/$H300*(0.375*68629+0.5*4601)+$AA300/8.314/$H300+LN(1)</f>
        <v>2.07745344631877</v>
      </c>
      <c r="AQ300" s="20" t="n">
        <f aca="false">1/8.314/$H300*(0.4375*68629+0.5*4601)+$AB300/8.314/$H300+LN(1)</f>
        <v>3.96165484131462</v>
      </c>
      <c r="AR300" s="20" t="n">
        <f aca="false">1/8.314/$H300*(0.4375*68629+0.5*4601)+$AC300/8.314/$H300+LN(1)</f>
        <v>5.95877938884808</v>
      </c>
      <c r="AT300" s="20" t="n">
        <f aca="false">1/8.314/$H300*(0.4375*68629+0.5*4601)+$J300/8.314/$H300+LN(1)</f>
        <v>-2.12027901335598</v>
      </c>
      <c r="AU300" s="20" t="n">
        <f aca="false">1/8.314/$H300*(0.4375*68629+0.5*4601)+$B300/8.314/$H300+LN(1)</f>
        <v>2.22811437603662</v>
      </c>
      <c r="AV300" s="20" t="n">
        <f aca="false">1/8.314/$H300*(0.4375*68629+0.5*4601)+$S300/8.314/$H300+LN(1)</f>
        <v>-3.57080100532029</v>
      </c>
      <c r="AW300" s="20" t="n">
        <f aca="false">1/8.314/$H300*(0.4375*68629+0.5*4601)+$X300/8.314/$H300+LN(1)</f>
        <v>1.04840953904625</v>
      </c>
    </row>
    <row r="301" s="20" customFormat="true" ht="13.8" hidden="false" customHeight="false" outlineLevel="0" collapsed="false">
      <c r="B301" s="20" t="n">
        <f aca="false">$A$2 + $A$3*H301 +$A$4*H301*LN(H301) + $A$5*H301^2 + $A$6*H301^-1 + $A$7*H301^0.5</f>
        <v>13991.3096914424</v>
      </c>
      <c r="C301" s="20" t="n">
        <v>4300</v>
      </c>
      <c r="D301" s="20" t="n">
        <f aca="false">D300+22/(608-232)</f>
        <v>-5.96276595744684</v>
      </c>
      <c r="F301" s="20" t="n">
        <f aca="false">$D$2+$D$3/H301-(($D$4/(8.314*LN(10)))*(1-($D$5/H301)-LN(H301/$D$5)))</f>
        <v>1.59676951821249</v>
      </c>
      <c r="G301" s="20" t="n">
        <f aca="false">8.314*LN(10)*F301*H301</f>
        <v>76267.321155034</v>
      </c>
      <c r="H301" s="21" t="n">
        <v>2495</v>
      </c>
      <c r="J301" s="20" t="n">
        <f aca="false">-G301</f>
        <v>-76267.321155034</v>
      </c>
      <c r="K301" s="20" t="n">
        <v>394</v>
      </c>
      <c r="O301" s="20" t="n">
        <f aca="false">-115997 + 27.036*H301 + 3.124*H301*LN(H301)</f>
        <v>12425.8033765218</v>
      </c>
      <c r="P301" s="20" t="n">
        <f aca="false">(-0.0562*(H301^2)) + (128.59*H301)-38275</f>
        <v>-67289.355</v>
      </c>
      <c r="Q301" s="20" t="n">
        <f aca="false">-998615+342.43*H301</f>
        <v>-144252.15</v>
      </c>
      <c r="R301" s="20" t="n">
        <f aca="false">Q301+P301</f>
        <v>-211541.505</v>
      </c>
      <c r="S301" s="20" t="n">
        <f aca="false">R301/2</f>
        <v>-105770.7525</v>
      </c>
      <c r="U301" s="20" t="n">
        <f aca="false">-226244+42.46*H301</f>
        <v>-120306.3</v>
      </c>
      <c r="V301" s="20" t="n">
        <f aca="false">(-0.0562*(H301^2))+(374.59*H301)-846564</f>
        <v>-261808.355</v>
      </c>
      <c r="W301" s="20" t="n">
        <f aca="false">V301/2</f>
        <v>-130904.1775</v>
      </c>
      <c r="X301" s="20" t="n">
        <f aca="false">W301-U301</f>
        <v>-10597.8775</v>
      </c>
      <c r="Y301" s="20" t="n">
        <v>955556.82150243</v>
      </c>
      <c r="Z301" s="20" t="n">
        <f aca="false">-8E-020*H301^6+2E-015*H301^5-0.00000000001*H301^4+0.00000006*H301^3-0.0001*H301^2+0.1593*H301^1+165.05*H301</f>
        <v>412293.14700813</v>
      </c>
      <c r="AA301" s="8" t="n">
        <f aca="false">(4*H301*(-18+25/2000*H301)*(1-LN(H301/1895))-H301*-9.16-0.25*Z301)</f>
        <v>15189.8710996449</v>
      </c>
      <c r="AB301" s="20" t="n">
        <f aca="false">(8*H301*(-1+8/2000*H301)*(1-LN(H301/1895))-H301*-9.16-0.25*Z301)</f>
        <v>49717.965988527</v>
      </c>
      <c r="AC301" s="20" t="n">
        <f aca="false">(8*$H301*(31.15-15.53/2000*$H301)*(1-LN($H301/1895))-$H301*-9.16-0.25*$Z301)</f>
        <v>90179.684140503</v>
      </c>
      <c r="AE301" s="20" t="n">
        <f aca="false">AP301-$AN301</f>
        <v>5.51322427560894</v>
      </c>
      <c r="AF301" s="20" t="n">
        <f aca="false">AQ301-$AN301</f>
        <v>7.38453521063184</v>
      </c>
      <c r="AG301" s="20" t="n">
        <f aca="false">AR301-$AN301</f>
        <v>9.33511513651565</v>
      </c>
      <c r="AI301" s="20" t="n">
        <f aca="false">AT301-$AN301</f>
        <v>1.31103207525062</v>
      </c>
      <c r="AJ301" s="20" t="n">
        <f aca="false">AU301-$AN301</f>
        <v>5.66222331249905</v>
      </c>
      <c r="AK301" s="20" t="n">
        <f aca="false">AV301-$AN301</f>
        <v>-0.111270376415576</v>
      </c>
      <c r="AL301" s="20" t="n">
        <f aca="false">AW301-$AN301</f>
        <v>4.47682691511239</v>
      </c>
      <c r="AN301" s="20" t="n">
        <v>-3.42937188959347</v>
      </c>
      <c r="AP301" s="20" t="n">
        <f aca="false">1/8.314/$H301*(0.375*68629+0.5*4601)+$AA301/8.314/$H301+LN(1)</f>
        <v>2.08385238601547</v>
      </c>
      <c r="AQ301" s="20" t="n">
        <f aca="false">1/8.314/$H301*(0.4375*68629+0.5*4601)+$AB301/8.314/$H301+LN(1)</f>
        <v>3.95516332103837</v>
      </c>
      <c r="AR301" s="20" t="n">
        <f aca="false">1/8.314/$H301*(0.4375*68629+0.5*4601)+$AC301/8.314/$H301+LN(1)</f>
        <v>5.90574324692218</v>
      </c>
      <c r="AT301" s="20" t="n">
        <f aca="false">1/8.314/$H301*(0.4375*68629+0.5*4601)+$J301/8.314/$H301+LN(1)</f>
        <v>-2.11833981434285</v>
      </c>
      <c r="AU301" s="20" t="n">
        <f aca="false">1/8.314/$H301*(0.4375*68629+0.5*4601)+$B301/8.314/$H301+LN(1)</f>
        <v>2.23285142290558</v>
      </c>
      <c r="AV301" s="20" t="n">
        <f aca="false">1/8.314/$H301*(0.4375*68629+0.5*4601)+$S301/8.314/$H301+LN(1)</f>
        <v>-3.54064226600905</v>
      </c>
      <c r="AW301" s="20" t="n">
        <f aca="false">1/8.314/$H301*(0.4375*68629+0.5*4601)+$X301/8.314/$H301+LN(1)</f>
        <v>1.04745502551892</v>
      </c>
    </row>
    <row r="302" s="20" customFormat="true" ht="13.8" hidden="false" customHeight="false" outlineLevel="0" collapsed="false">
      <c r="B302" s="20" t="n">
        <f aca="false">$A$2 + $A$3*H302 +$A$4*H302*LN(H302) + $A$5*H302^2 + $A$6*H302^-1 + $A$7*H302^0.5</f>
        <v>14181.7506762757</v>
      </c>
      <c r="C302" s="20" t="n">
        <v>4300</v>
      </c>
      <c r="D302" s="20" t="n">
        <f aca="false">D301+22/(608-232)</f>
        <v>-5.90425531914896</v>
      </c>
      <c r="F302" s="20" t="n">
        <f aca="false">$D$2+$D$3/H302-(($D$4/(8.314*LN(10)))*(1-($D$5/H302)-LN(H302/$D$5)))</f>
        <v>1.59458409244886</v>
      </c>
      <c r="G302" s="20" t="n">
        <f aca="false">8.314*LN(10)*F302*H302</f>
        <v>76315.56868119</v>
      </c>
      <c r="H302" s="21" t="n">
        <v>2500</v>
      </c>
      <c r="J302" s="20" t="n">
        <f aca="false">-G302</f>
        <v>-76315.56868119</v>
      </c>
      <c r="K302" s="20" t="n">
        <v>401</v>
      </c>
      <c r="O302" s="20" t="n">
        <f aca="false">-115997 + 27.036*H302 + 3.124*H302*LN(H302)</f>
        <v>12698.7993447876</v>
      </c>
      <c r="P302" s="20" t="n">
        <f aca="false">(-0.0562*(H302^2)) + (128.59*H302)-38275</f>
        <v>-68050</v>
      </c>
      <c r="Q302" s="20" t="n">
        <f aca="false">-998615+342.43*H302</f>
        <v>-142540</v>
      </c>
      <c r="R302" s="20" t="n">
        <f aca="false">Q302+P302</f>
        <v>-210590</v>
      </c>
      <c r="S302" s="20" t="n">
        <f aca="false">R302/2</f>
        <v>-105295</v>
      </c>
      <c r="U302" s="20" t="n">
        <f aca="false">-226244+42.46*H302</f>
        <v>-120094</v>
      </c>
      <c r="V302" s="20" t="n">
        <f aca="false">(-0.0562*(H302^2))+(374.59*H302)-846564</f>
        <v>-261339</v>
      </c>
      <c r="W302" s="20" t="n">
        <f aca="false">V302/2</f>
        <v>-130669.5</v>
      </c>
      <c r="X302" s="20" t="n">
        <f aca="false">W302-U302</f>
        <v>-10575.5000000001</v>
      </c>
      <c r="Y302" s="20" t="n">
        <v>957852.122817418</v>
      </c>
      <c r="Z302" s="20" t="n">
        <f aca="false">-8E-020*H302^6+2E-015*H302^5-0.00000000001*H302^4+0.00000006*H302^3-0.0001*H302^2+0.1593*H302^1+165.05*H302</f>
        <v>413120.90625</v>
      </c>
      <c r="AA302" s="8" t="n">
        <f aca="false">(4*H302*(-18+25/2000*H302)*(1-LN(H302/1895))-H302*-9.16-0.25*Z302)</f>
        <v>15407.7475699811</v>
      </c>
      <c r="AB302" s="20" t="n">
        <f aca="false">(8*H302*(-1+8/2000*H302)*(1-LN(H302/1895))-H302*-9.16-0.25*Z302)</f>
        <v>49746.8326363422</v>
      </c>
      <c r="AC302" s="20" t="n">
        <f aca="false">(8*$H302*(31.15-15.53/2000*$H302)*(1-LN($H302/1895))-$H302*-9.16-0.25*$Z302)</f>
        <v>89327.1464759901</v>
      </c>
      <c r="AE302" s="20" t="n">
        <f aca="false">AP302-$AN302</f>
        <v>5.45702880848186</v>
      </c>
      <c r="AF302" s="20" t="n">
        <f aca="false">AQ302-$AN302</f>
        <v>7.31550355307465</v>
      </c>
      <c r="AG302" s="20" t="n">
        <f aca="false">AR302-$AN302</f>
        <v>9.2197765306858</v>
      </c>
      <c r="AI302" s="20" t="n">
        <f aca="false">AT302-$AN302</f>
        <v>1.25043733620997</v>
      </c>
      <c r="AJ302" s="20" t="n">
        <f aca="false">AU302-$AN302</f>
        <v>5.6044098816738</v>
      </c>
      <c r="AK302" s="20" t="n">
        <f aca="false">AV302-$AN302</f>
        <v>-0.143810020961543</v>
      </c>
      <c r="AL302" s="20" t="n">
        <f aca="false">AW302-$AN302</f>
        <v>4.4132984707392</v>
      </c>
      <c r="AN302" s="20" t="n">
        <v>-3.36686173751813</v>
      </c>
      <c r="AP302" s="20" t="n">
        <f aca="false">1/8.314/$H302*(0.375*68629+0.5*4601)+$AA302/8.314/$H302+LN(1)</f>
        <v>2.09016707096373</v>
      </c>
      <c r="AQ302" s="20" t="n">
        <f aca="false">1/8.314/$H302*(0.4375*68629+0.5*4601)+$AB302/8.314/$H302+LN(1)</f>
        <v>3.94864181555652</v>
      </c>
      <c r="AR302" s="20" t="n">
        <f aca="false">1/8.314/$H302*(0.4375*68629+0.5*4601)+$AC302/8.314/$H302+LN(1)</f>
        <v>5.85291479316767</v>
      </c>
      <c r="AT302" s="20" t="n">
        <f aca="false">1/8.314/$H302*(0.4375*68629+0.5*4601)+$J302/8.314/$H302+LN(1)</f>
        <v>-2.11642440130816</v>
      </c>
      <c r="AU302" s="20" t="n">
        <f aca="false">1/8.314/$H302*(0.4375*68629+0.5*4601)+$B302/8.314/$H302+LN(1)</f>
        <v>2.23754814415567</v>
      </c>
      <c r="AV302" s="20" t="n">
        <f aca="false">1/8.314/$H302*(0.4375*68629+0.5*4601)+$S302/8.314/$H302+LN(1)</f>
        <v>-3.51067175847967</v>
      </c>
      <c r="AW302" s="20" t="n">
        <f aca="false">1/8.314/$H302*(0.4375*68629+0.5*4601)+$X302/8.314/$H302+LN(1)</f>
        <v>1.04643673322107</v>
      </c>
    </row>
    <row r="303" s="20" customFormat="true" ht="13.8" hidden="false" customHeight="false" outlineLevel="0" collapsed="false">
      <c r="B303" s="20" t="n">
        <f aca="false">$A$2 + $A$3*H303 +$A$4*H303*LN(H303) + $A$5*H303^2 + $A$6*H303^-1 + $A$7*H303^0.5</f>
        <v>14371.7484742542</v>
      </c>
      <c r="C303" s="20" t="n">
        <v>4300</v>
      </c>
      <c r="D303" s="20" t="n">
        <f aca="false">D302+22/(608-232)</f>
        <v>-5.84574468085109</v>
      </c>
      <c r="F303" s="20" t="n">
        <f aca="false">$D$2+$D$3/H303-(($D$4/(8.314*LN(10)))*(1-($D$5/H303)-LN(H303/$D$5)))</f>
        <v>1.59241432453524</v>
      </c>
      <c r="G303" s="20" t="n">
        <f aca="false">8.314*LN(10)*F303*H303</f>
        <v>76364.1487075677</v>
      </c>
      <c r="H303" s="21" t="n">
        <v>2505</v>
      </c>
      <c r="J303" s="20" t="n">
        <f aca="false">-G303</f>
        <v>-76364.1487075677</v>
      </c>
      <c r="K303" s="20" t="n">
        <v>406</v>
      </c>
      <c r="O303" s="20" t="n">
        <f aca="false">-115997 + 27.036*H303 + 3.124*H303*LN(H303)</f>
        <v>12971.8265530743</v>
      </c>
      <c r="P303" s="20" t="n">
        <f aca="false">(-0.0562*(H303^2)) + (128.59*H303)-38275</f>
        <v>-68813.455</v>
      </c>
      <c r="Q303" s="20" t="n">
        <f aca="false">-998615+342.43*H303</f>
        <v>-140827.85</v>
      </c>
      <c r="R303" s="20" t="n">
        <f aca="false">Q303+P303</f>
        <v>-209641.305</v>
      </c>
      <c r="S303" s="20" t="n">
        <f aca="false">R303/2</f>
        <v>-104820.6525</v>
      </c>
      <c r="U303" s="20" t="n">
        <f aca="false">-226244+42.46*H303</f>
        <v>-119881.7</v>
      </c>
      <c r="V303" s="20" t="n">
        <f aca="false">(-0.0562*(H303^2))+(374.59*H303)-846564</f>
        <v>-260872.455</v>
      </c>
      <c r="W303" s="20" t="n">
        <f aca="false">V303/2</f>
        <v>-130436.2275</v>
      </c>
      <c r="X303" s="20" t="n">
        <f aca="false">W303-U303</f>
        <v>-10554.5275</v>
      </c>
      <c r="Y303" s="20" t="n">
        <v>960165.267736579</v>
      </c>
      <c r="Z303" s="20" t="n">
        <f aca="false">-8E-020*H303^6+2E-015*H303^5-0.00000000001*H303^4+0.00000006*H303^3-0.0001*H303^2+0.1593*H303^1+165.05*H303</f>
        <v>413948.67752313</v>
      </c>
      <c r="AA303" s="8" t="n">
        <f aca="false">(4*H303*(-18+25/2000*H303)*(1-LN(H303/1895))-H303*-9.16-0.25*Z303)</f>
        <v>15624.3983540822</v>
      </c>
      <c r="AB303" s="20" t="n">
        <f aca="false">(8*H303*(-1+8/2000*H303)*(1-LN(H303/1895))-H303*-9.16-0.25*Z303)</f>
        <v>49774.5329619</v>
      </c>
      <c r="AC303" s="20" t="n">
        <f aca="false">(8*$H303*(31.15-15.53/2000*$H303)*(1-LN($H303/1895))-$H303*-9.16-0.25*$Z303)</f>
        <v>88474.5273862664</v>
      </c>
      <c r="AE303" s="20" t="n">
        <f aca="false">AP303-$AN303</f>
        <v>5.40074928098663</v>
      </c>
      <c r="AF303" s="20" t="n">
        <f aca="false">AQ303-$AN303</f>
        <v>7.24644192782275</v>
      </c>
      <c r="AG303" s="20" t="n">
        <f aca="false">AR303-$AN303</f>
        <v>9.10464490720757</v>
      </c>
      <c r="AI303" s="20" t="n">
        <f aca="false">AT303-$AN303</f>
        <v>1.18981898561634</v>
      </c>
      <c r="AJ303" s="20" t="n">
        <f aca="false">AU303-$AN303</f>
        <v>5.54655642158501</v>
      </c>
      <c r="AK303" s="20" t="n">
        <f aca="false">AV303-$AN303</f>
        <v>-0.176536770152961</v>
      </c>
      <c r="AL303" s="20" t="n">
        <f aca="false">AW303-$AN303</f>
        <v>4.3497066295043</v>
      </c>
      <c r="AN303" s="20" t="n">
        <v>-3.3043515854428</v>
      </c>
      <c r="AP303" s="20" t="n">
        <f aca="false">1/8.314/$H303*(0.375*68629+0.5*4601)+$AA303/8.314/$H303+LN(1)</f>
        <v>2.09639769554383</v>
      </c>
      <c r="AQ303" s="20" t="n">
        <f aca="false">1/8.314/$H303*(0.4375*68629+0.5*4601)+$AB303/8.314/$H303+LN(1)</f>
        <v>3.94209034237995</v>
      </c>
      <c r="AR303" s="20" t="n">
        <f aca="false">1/8.314/$H303*(0.4375*68629+0.5*4601)+$AC303/8.314/$H303+LN(1)</f>
        <v>5.80029332176477</v>
      </c>
      <c r="AT303" s="20" t="n">
        <f aca="false">1/8.314/$H303*(0.4375*68629+0.5*4601)+$J303/8.314/$H303+LN(1)</f>
        <v>-2.11453259982646</v>
      </c>
      <c r="AU303" s="20" t="n">
        <f aca="false">1/8.314/$H303*(0.4375*68629+0.5*4601)+$B303/8.314/$H303+LN(1)</f>
        <v>2.2422048361422</v>
      </c>
      <c r="AV303" s="20" t="n">
        <f aca="false">1/8.314/$H303*(0.4375*68629+0.5*4601)+$S303/8.314/$H303+LN(1)</f>
        <v>-3.48088835559576</v>
      </c>
      <c r="AW303" s="20" t="n">
        <f aca="false">1/8.314/$H303*(0.4375*68629+0.5*4601)+$X303/8.314/$H303+LN(1)</f>
        <v>1.0453550440615</v>
      </c>
    </row>
    <row r="304" s="20" customFormat="true" ht="13.8" hidden="false" customHeight="false" outlineLevel="0" collapsed="false">
      <c r="B304" s="20" t="n">
        <f aca="false">$A$2 + $A$3*H304 +$A$4*H304*LN(H304) + $A$5*H304^2 + $A$6*H304^-1 + $A$7*H304^0.5</f>
        <v>14561.3042229753</v>
      </c>
      <c r="C304" s="20" t="n">
        <v>4300</v>
      </c>
      <c r="D304" s="20" t="n">
        <f aca="false">D303+22/(608-232)</f>
        <v>-5.78723404255322</v>
      </c>
      <c r="F304" s="20" t="n">
        <f aca="false">$D$2+$D$3/H304-(($D$4/(8.314*LN(10)))*(1-($D$5/H304)-LN(H304/$D$5)))</f>
        <v>1.59026010708688</v>
      </c>
      <c r="G304" s="20" t="n">
        <f aca="false">8.314*LN(10)*F304*H304</f>
        <v>76413.0605704931</v>
      </c>
      <c r="H304" s="21" t="n">
        <v>2510</v>
      </c>
      <c r="J304" s="20" t="n">
        <f aca="false">-G304</f>
        <v>-76413.0605704931</v>
      </c>
      <c r="K304" s="20" t="n">
        <v>412</v>
      </c>
      <c r="O304" s="20" t="n">
        <f aca="false">-115997 + 27.036*H304 + 3.124*H304*LN(H304)</f>
        <v>13244.8849390263</v>
      </c>
      <c r="P304" s="20" t="n">
        <f aca="false">(-0.0562*(H304^2)) + (128.59*H304)-38275</f>
        <v>-69579.72</v>
      </c>
      <c r="Q304" s="20" t="n">
        <f aca="false">-998615+342.43*H304</f>
        <v>-139115.7</v>
      </c>
      <c r="R304" s="20" t="n">
        <f aca="false">Q304+P304</f>
        <v>-208695.42</v>
      </c>
      <c r="S304" s="20" t="n">
        <f aca="false">R304/2</f>
        <v>-104347.71</v>
      </c>
      <c r="U304" s="20" t="n">
        <f aca="false">-226244+42.46*H304</f>
        <v>-119669.4</v>
      </c>
      <c r="V304" s="20" t="n">
        <f aca="false">(-0.0562*(H304^2))+(374.59*H304)-846564</f>
        <v>-260408.72</v>
      </c>
      <c r="W304" s="20" t="n">
        <f aca="false">V304/2</f>
        <v>-130204.36</v>
      </c>
      <c r="X304" s="20" t="n">
        <f aca="false">W304-U304</f>
        <v>-10534.9600000001</v>
      </c>
      <c r="Y304" s="20" t="n">
        <v>962478.41265574</v>
      </c>
      <c r="Z304" s="20" t="n">
        <f aca="false">-8E-020*H304^6+2E-015*H304^5-0.00000000001*H304^4+0.00000006*H304^3-0.0001*H304^2+0.1593*H304^1+165.05*H304</f>
        <v>414776.460872575</v>
      </c>
      <c r="AA304" s="8" t="n">
        <f aca="false">(4*H304*(-18+25/2000*H304)*(1-LN(H304/1895))-H304*-9.16-0.25*Z304)</f>
        <v>15839.817008546</v>
      </c>
      <c r="AB304" s="20" t="n">
        <f aca="false">(8*H304*(-1+8/2000*H304)*(1-LN(H304/1895))-H304*-9.16-0.25*Z304)</f>
        <v>49801.0635974488</v>
      </c>
      <c r="AC304" s="20" t="n">
        <f aca="false">(8*$H304*(31.15-15.53/2000*$H304)*(1-LN($H304/1895))-$H304*-9.16-0.25*$Z304)</f>
        <v>87621.8380399301</v>
      </c>
      <c r="AE304" s="20" t="n">
        <f aca="false">AP304-$AN304</f>
        <v>5.34438588670858</v>
      </c>
      <c r="AF304" s="20" t="n">
        <f aca="false">AQ304-$AN304</f>
        <v>7.17735035258349</v>
      </c>
      <c r="AG304" s="20" t="n">
        <f aca="false">AR304-$AN304</f>
        <v>8.98971956433314</v>
      </c>
      <c r="AI304" s="20" t="n">
        <f aca="false">AT304-$AN304</f>
        <v>1.12917719637782</v>
      </c>
      <c r="AJ304" s="20" t="n">
        <f aca="false">AU304-$AN304</f>
        <v>5.48866322596495</v>
      </c>
      <c r="AK304" s="20" t="n">
        <f aca="false">AV304-$AN304</f>
        <v>-0.209449505834594</v>
      </c>
      <c r="AL304" s="20" t="n">
        <f aca="false">AW304-$AN304</f>
        <v>4.28605177027338</v>
      </c>
      <c r="AN304" s="20" t="n">
        <v>-3.24184143336746</v>
      </c>
      <c r="AP304" s="20" t="n">
        <f aca="false">1/8.314/$H304*(0.375*68629+0.5*4601)+$AA304/8.314/$H304+LN(1)</f>
        <v>2.10254445334112</v>
      </c>
      <c r="AQ304" s="20" t="n">
        <f aca="false">1/8.314/$H304*(0.4375*68629+0.5*4601)+$AB304/8.314/$H304+LN(1)</f>
        <v>3.93550891921603</v>
      </c>
      <c r="AR304" s="20" t="n">
        <f aca="false">1/8.314/$H304*(0.4375*68629+0.5*4601)+$AC304/8.314/$H304+LN(1)</f>
        <v>5.74787813096568</v>
      </c>
      <c r="AT304" s="20" t="n">
        <f aca="false">1/8.314/$H304*(0.4375*68629+0.5*4601)+$J304/8.314/$H304+LN(1)</f>
        <v>-2.11266423698964</v>
      </c>
      <c r="AU304" s="20" t="n">
        <f aca="false">1/8.314/$H304*(0.4375*68629+0.5*4601)+$B304/8.314/$H304+LN(1)</f>
        <v>2.24682179259749</v>
      </c>
      <c r="AV304" s="20" t="n">
        <f aca="false">1/8.314/$H304*(0.4375*68629+0.5*4601)+$S304/8.314/$H304+LN(1)</f>
        <v>-3.45129093920205</v>
      </c>
      <c r="AW304" s="20" t="n">
        <f aca="false">1/8.314/$H304*(0.4375*68629+0.5*4601)+$X304/8.314/$H304+LN(1)</f>
        <v>1.04421033690592</v>
      </c>
    </row>
    <row r="305" s="20" customFormat="true" ht="13.8" hidden="false" customHeight="false" outlineLevel="0" collapsed="false">
      <c r="B305" s="20" t="n">
        <f aca="false">$A$2 + $A$3*H305 +$A$4*H305*LN(H305) + $A$5*H305^2 + $A$6*H305^-1 + $A$7*H305^0.5</f>
        <v>14750.4190546132</v>
      </c>
      <c r="C305" s="20" t="n">
        <v>4300</v>
      </c>
      <c r="D305" s="20" t="n">
        <f aca="false">D304+22/(608-232)</f>
        <v>-5.72872340425535</v>
      </c>
      <c r="F305" s="20" t="n">
        <f aca="false">$D$2+$D$3/H305-(($D$4/(8.314*LN(10)))*(1-($D$5/H305)-LN(H305/$D$5)))</f>
        <v>1.58812133362787</v>
      </c>
      <c r="G305" s="20" t="n">
        <f aca="false">8.314*LN(10)*F305*H305</f>
        <v>76462.3036089363</v>
      </c>
      <c r="H305" s="21" t="n">
        <v>2515</v>
      </c>
      <c r="J305" s="20" t="n">
        <f aca="false">-G305</f>
        <v>-76462.3036089363</v>
      </c>
      <c r="K305" s="20" t="n">
        <v>418</v>
      </c>
      <c r="O305" s="20" t="n">
        <f aca="false">-115997 + 27.036*H305 + 3.124*H305*LN(H305)</f>
        <v>13517.9744405368</v>
      </c>
      <c r="P305" s="20" t="n">
        <f aca="false">(-0.0562*(H305^2)) + (128.59*H305)-38275</f>
        <v>-70348.795</v>
      </c>
      <c r="Q305" s="20" t="n">
        <f aca="false">-998615+342.43*H305</f>
        <v>-137403.55</v>
      </c>
      <c r="R305" s="20" t="n">
        <f aca="false">Q305+P305</f>
        <v>-207752.345</v>
      </c>
      <c r="S305" s="20" t="n">
        <f aca="false">R305/2</f>
        <v>-103876.1725</v>
      </c>
      <c r="U305" s="20" t="n">
        <f aca="false">-226244+42.46*H305</f>
        <v>-119457.1</v>
      </c>
      <c r="V305" s="20" t="n">
        <f aca="false">(-0.0562*(H305^2))+(374.59*H305)-846564</f>
        <v>-259947.795</v>
      </c>
      <c r="W305" s="20" t="n">
        <f aca="false">V305/2</f>
        <v>-129973.8975</v>
      </c>
      <c r="X305" s="20" t="n">
        <f aca="false">W305-U305</f>
        <v>-10516.7975</v>
      </c>
      <c r="Y305" s="20" t="n">
        <v>964791.557574901</v>
      </c>
      <c r="Z305" s="20" t="n">
        <f aca="false">-8E-020*H305^6+2E-015*H305^5-0.00000000001*H305^4+0.00000006*H305^3-0.0001*H305^2+0.1593*H305^1+165.05*H305</f>
        <v>415604.256343505</v>
      </c>
      <c r="AA305" s="8" t="n">
        <f aca="false">(4*H305*(-18+25/2000*H305)*(1-LN(H305/1895))-H305*-9.16-0.25*Z305)</f>
        <v>16053.9971056271</v>
      </c>
      <c r="AB305" s="20" t="n">
        <f aca="false">(8*H305*(-1+8/2000*H305)*(1-LN(H305/1895))-H305*-9.16-0.25*Z305)</f>
        <v>49826.4211822198</v>
      </c>
      <c r="AC305" s="20" t="n">
        <f aca="false">(8*$H305*(31.15-15.53/2000*$H305)*(1-LN($H305/1895))-$H305*-9.16-0.25*$Z305)</f>
        <v>86769.0895733595</v>
      </c>
      <c r="AE305" s="20" t="n">
        <f aca="false">AP305-$AN305</f>
        <v>5.28793881844243</v>
      </c>
      <c r="AF305" s="20" t="n">
        <f aca="false">AQ305-$AN305</f>
        <v>7.10822884525737</v>
      </c>
      <c r="AG305" s="20" t="n">
        <f aca="false">AR305-$AN305</f>
        <v>8.87499980435435</v>
      </c>
      <c r="AI305" s="20" t="n">
        <f aca="false">AT305-$AN305</f>
        <v>1.06851213990105</v>
      </c>
      <c r="AJ305" s="20" t="n">
        <f aca="false">AU305-$AN305</f>
        <v>5.43073058595073</v>
      </c>
      <c r="AK305" s="20" t="n">
        <f aca="false">AV305-$AN305</f>
        <v>-0.242547118743077</v>
      </c>
      <c r="AL305" s="20" t="n">
        <f aca="false">AW305-$AN305</f>
        <v>4.22233426889931</v>
      </c>
      <c r="AN305" s="20" t="n">
        <v>-3.17933128129212</v>
      </c>
      <c r="AP305" s="20" t="n">
        <f aca="false">1/8.314/$H305*(0.375*68629+0.5*4601)+$AA305/8.314/$H305+LN(1)</f>
        <v>2.10860753715031</v>
      </c>
      <c r="AQ305" s="20" t="n">
        <f aca="false">1/8.314/$H305*(0.4375*68629+0.5*4601)+$AB305/8.314/$H305+LN(1)</f>
        <v>3.92889756396525</v>
      </c>
      <c r="AR305" s="20" t="n">
        <f aca="false">1/8.314/$H305*(0.4375*68629+0.5*4601)+$AC305/8.314/$H305+LN(1)</f>
        <v>5.69566852306223</v>
      </c>
      <c r="AT305" s="20" t="n">
        <f aca="false">1/8.314/$H305*(0.4375*68629+0.5*4601)+$J305/8.314/$H305+LN(1)</f>
        <v>-2.11081914139107</v>
      </c>
      <c r="AU305" s="20" t="n">
        <f aca="false">1/8.314/$H305*(0.4375*68629+0.5*4601)+$B305/8.314/$H305+LN(1)</f>
        <v>2.25139930465861</v>
      </c>
      <c r="AV305" s="20" t="n">
        <f aca="false">1/8.314/$H305*(0.4375*68629+0.5*4601)+$S305/8.314/$H305+LN(1)</f>
        <v>-3.4218784000352</v>
      </c>
      <c r="AW305" s="20" t="n">
        <f aca="false">1/8.314/$H305*(0.4375*68629+0.5*4601)+$X305/8.314/$H305+LN(1)</f>
        <v>1.04300298760719</v>
      </c>
    </row>
    <row r="306" s="20" customFormat="true" ht="13.8" hidden="false" customHeight="false" outlineLevel="0" collapsed="false">
      <c r="B306" s="20" t="n">
        <f aca="false">$A$2 + $A$3*H306 +$A$4*H306*LN(H306) + $A$5*H306^2 + $A$6*H306^-1 + $A$7*H306^0.5</f>
        <v>14939.0940959522</v>
      </c>
      <c r="C306" s="20" t="n">
        <v>4300</v>
      </c>
      <c r="D306" s="20" t="n">
        <f aca="false">D305+22/(608-232)</f>
        <v>-5.67021276595747</v>
      </c>
      <c r="F306" s="20" t="n">
        <f aca="false">$D$2+$D$3/H306-(($D$4/(8.314*LN(10)))*(1-($D$5/H306)-LN(H306/$D$5)))</f>
        <v>1.58599789858185</v>
      </c>
      <c r="G306" s="20" t="n">
        <f aca="false">8.314*LN(10)*F306*H306</f>
        <v>76511.8771644958</v>
      </c>
      <c r="H306" s="21" t="n">
        <v>2520</v>
      </c>
      <c r="J306" s="20" t="n">
        <f aca="false">-G306</f>
        <v>-76511.8771644958</v>
      </c>
      <c r="K306" s="20" t="n">
        <v>424</v>
      </c>
      <c r="O306" s="20" t="n">
        <f aca="false">-115997 + 27.036*H306 + 3.124*H306*LN(H306)</f>
        <v>13791.0949957457</v>
      </c>
      <c r="P306" s="20" t="n">
        <f aca="false">(-0.0562*(H306^2)) + (128.59*H306)-38275</f>
        <v>-71120.68</v>
      </c>
      <c r="Q306" s="20" t="n">
        <f aca="false">-998615+342.43*H306</f>
        <v>-135691.4</v>
      </c>
      <c r="R306" s="20" t="n">
        <f aca="false">Q306+P306</f>
        <v>-206812.08</v>
      </c>
      <c r="S306" s="20" t="n">
        <f aca="false">R306/2</f>
        <v>-103406.04</v>
      </c>
      <c r="U306" s="20" t="n">
        <f aca="false">-226244+42.46*H306</f>
        <v>-119244.8</v>
      </c>
      <c r="V306" s="20" t="n">
        <f aca="false">(-0.0562*(H306^2))+(374.59*H306)-846564</f>
        <v>-259489.68</v>
      </c>
      <c r="W306" s="20" t="n">
        <f aca="false">V306/2</f>
        <v>-129744.84</v>
      </c>
      <c r="X306" s="20" t="n">
        <f aca="false">W306-U306</f>
        <v>-10500.04</v>
      </c>
      <c r="Y306" s="20" t="n">
        <v>967104.702494062</v>
      </c>
      <c r="Z306" s="20" t="n">
        <f aca="false">-8E-020*H306^6+2E-015*H306^5-0.00000000001*H306^4+0.00000006*H306^3-0.0001*H306^2+0.1593*H306^1+165.05*H306</f>
        <v>416432.063981203</v>
      </c>
      <c r="AA306" s="8" t="n">
        <f aca="false">(4*H306*(-18+25/2000*H306)*(1-LN(H306/1895))-H306*-9.16-0.25*Z306)</f>
        <v>16266.932233164</v>
      </c>
      <c r="AB306" s="20" t="n">
        <f aca="false">(8*H306*(-1+8/2000*H306)*(1-LN(H306/1895))-H306*-9.16-0.25*Z306)</f>
        <v>49850.6023623971</v>
      </c>
      <c r="AC306" s="20" t="n">
        <f aca="false">(8*$H306*(31.15-15.53/2000*$H306)*(1-LN($H306/1895))-$H306*-9.16-0.25*$Z306)</f>
        <v>85916.2930908807</v>
      </c>
      <c r="AE306" s="20" t="n">
        <f aca="false">AP306-$AN306</f>
        <v>5.2314932461009</v>
      </c>
      <c r="AF306" s="20" t="n">
        <f aca="false">AQ306-$AN306</f>
        <v>7.03916240183902</v>
      </c>
      <c r="AG306" s="20" t="n">
        <f aca="false">AR306-$AN306</f>
        <v>8.76056991147489</v>
      </c>
      <c r="AI306" s="20" t="n">
        <f aca="false">AT306-$AN306</f>
        <v>1.00790896401122</v>
      </c>
      <c r="AJ306" s="20" t="n">
        <f aca="false">AU306-$AN306</f>
        <v>5.37284376801594</v>
      </c>
      <c r="AK306" s="20" t="n">
        <f aca="false">AV306-$AN306</f>
        <v>-0.275743530514375</v>
      </c>
      <c r="AL306" s="20" t="n">
        <f aca="false">AW306-$AN306</f>
        <v>4.15863947615634</v>
      </c>
      <c r="AN306" s="20" t="n">
        <v>-3.11690610712113</v>
      </c>
      <c r="AP306" s="20" t="n">
        <f aca="false">1/8.314/$H306*(0.375*68629+0.5*4601)+$AA306/8.314/$H306+LN(1)</f>
        <v>2.11458713897976</v>
      </c>
      <c r="AQ306" s="20" t="n">
        <f aca="false">1/8.314/$H306*(0.4375*68629+0.5*4601)+$AB306/8.314/$H306+LN(1)</f>
        <v>3.92225629471789</v>
      </c>
      <c r="AR306" s="20" t="n">
        <f aca="false">1/8.314/$H306*(0.4375*68629+0.5*4601)+$AC306/8.314/$H306+LN(1)</f>
        <v>5.64366380435376</v>
      </c>
      <c r="AT306" s="20" t="n">
        <f aca="false">1/8.314/$H306*(0.4375*68629+0.5*4601)+$J306/8.314/$H306+LN(1)</f>
        <v>-2.10899714310991</v>
      </c>
      <c r="AU306" s="20" t="n">
        <f aca="false">1/8.314/$H306*(0.4375*68629+0.5*4601)+$B306/8.314/$H306+LN(1)</f>
        <v>2.25593766089481</v>
      </c>
      <c r="AV306" s="20" t="n">
        <f aca="false">1/8.314/$H306*(0.4375*68629+0.5*4601)+$S306/8.314/$H306+LN(1)</f>
        <v>-3.39264963763551</v>
      </c>
      <c r="AW306" s="20" t="n">
        <f aca="false">1/8.314/$H306*(0.4375*68629+0.5*4601)+$X306/8.314/$H306+LN(1)</f>
        <v>1.04173336903521</v>
      </c>
    </row>
    <row r="307" s="20" customFormat="true" ht="13.8" hidden="false" customHeight="false" outlineLevel="0" collapsed="false">
      <c r="B307" s="20" t="n">
        <f aca="false">$A$2 + $A$3*H307 +$A$4*H307*LN(H307) + $A$5*H307^2 + $A$6*H307^-1 + $A$7*H307^0.5</f>
        <v>15127.330468422</v>
      </c>
      <c r="C307" s="20" t="n">
        <v>4300</v>
      </c>
      <c r="D307" s="20" t="n">
        <f aca="false">D306+22/(608-232)</f>
        <v>-5.6117021276596</v>
      </c>
      <c r="F307" s="20" t="n">
        <f aca="false">$D$2+$D$3/H307-(($D$4/(8.314*LN(10)))*(1-($D$5/H307)-LN(H307/$D$5)))</f>
        <v>1.58388969726274</v>
      </c>
      <c r="G307" s="20" t="n">
        <f aca="false">8.314*LN(10)*F307*H307</f>
        <v>76561.7805813829</v>
      </c>
      <c r="H307" s="21" t="n">
        <v>2525</v>
      </c>
      <c r="J307" s="20" t="n">
        <f aca="false">-G307</f>
        <v>-76561.7805813829</v>
      </c>
      <c r="K307" s="20" t="n">
        <v>430</v>
      </c>
      <c r="O307" s="20" t="n">
        <f aca="false">-115997 + 27.036*H307 + 3.124*H307*LN(H307)</f>
        <v>14064.2465430384</v>
      </c>
      <c r="P307" s="20" t="n">
        <f aca="false">(-0.0562*(H307^2)) + (128.59*H307)-38275</f>
        <v>-71895.375</v>
      </c>
      <c r="Q307" s="20" t="n">
        <f aca="false">-998615+342.43*H307</f>
        <v>-133979.25</v>
      </c>
      <c r="R307" s="20" t="n">
        <f aca="false">Q307+P307</f>
        <v>-205874.625</v>
      </c>
      <c r="S307" s="20" t="n">
        <f aca="false">R307/2</f>
        <v>-102937.3125</v>
      </c>
      <c r="U307" s="20" t="n">
        <f aca="false">-226244+42.46*H307</f>
        <v>-119032.5</v>
      </c>
      <c r="V307" s="20" t="n">
        <f aca="false">(-0.0562*(H307^2))+(374.59*H307)-846564</f>
        <v>-259034.375</v>
      </c>
      <c r="W307" s="20" t="n">
        <f aca="false">V307/2</f>
        <v>-129517.1875</v>
      </c>
      <c r="X307" s="20" t="n">
        <f aca="false">W307-U307</f>
        <v>-10484.6875000001</v>
      </c>
      <c r="Y307" s="20" t="n">
        <v>969417.847413224</v>
      </c>
      <c r="Z307" s="20" t="n">
        <f aca="false">-8E-020*H307^6+2E-015*H307^5-0.00000000001*H307^4+0.00000006*H307^3-0.0001*H307^2+0.1593*H307^1+165.05*H307</f>
        <v>417259.883831062</v>
      </c>
      <c r="AA307" s="8" t="n">
        <f aca="false">(4*H307*(-18+25/2000*H307)*(1-LN(H307/1895))-H307*-9.16-0.25*Z307)</f>
        <v>16478.6159945062</v>
      </c>
      <c r="AB307" s="20" t="n">
        <f aca="false">(8*H307*(-1+8/2000*H307)*(1-LN(H307/1895))-H307*-9.16-0.25*Z307)</f>
        <v>49873.6037910894</v>
      </c>
      <c r="AC307" s="20" t="n">
        <f aca="false">(8*$H307*(31.15-15.53/2000*$H307)*(1-LN($H307/1895))-$H307*-9.16-0.25*$Z307)</f>
        <v>85063.4596649337</v>
      </c>
      <c r="AE307" s="20" t="n">
        <f aca="false">AP307-$AN307</f>
        <v>5.17505190796289</v>
      </c>
      <c r="AF307" s="20" t="n">
        <f aca="false">AQ307-$AN307</f>
        <v>6.97015358765779</v>
      </c>
      <c r="AG307" s="20" t="n">
        <f aca="false">AR307-$AN307</f>
        <v>8.64643174302233</v>
      </c>
      <c r="AI307" s="20" t="n">
        <f aca="false">AT307-$AN307</f>
        <v>0.947370384211275</v>
      </c>
      <c r="AJ307" s="20" t="n">
        <f aca="false">AU307-$AN307</f>
        <v>5.31500560524153</v>
      </c>
      <c r="AK307" s="20" t="n">
        <f aca="false">AV307-$AN307</f>
        <v>-0.309035102352822</v>
      </c>
      <c r="AL307" s="20" t="n">
        <f aca="false">AW307-$AN307</f>
        <v>4.09497030901343</v>
      </c>
      <c r="AN307" s="20" t="n">
        <v>-3.05456845790698</v>
      </c>
      <c r="AP307" s="20" t="n">
        <f aca="false">1/8.314/$H307*(0.375*68629+0.5*4601)+$AA307/8.314/$H307+LN(1)</f>
        <v>2.12048345005591</v>
      </c>
      <c r="AQ307" s="20" t="n">
        <f aca="false">1/8.314/$H307*(0.4375*68629+0.5*4601)+$AB307/8.314/$H307+LN(1)</f>
        <v>3.91558512975081</v>
      </c>
      <c r="AR307" s="20" t="n">
        <f aca="false">1/8.314/$H307*(0.4375*68629+0.5*4601)+$AC307/8.314/$H307+LN(1)</f>
        <v>5.59186328511535</v>
      </c>
      <c r="AT307" s="20" t="n">
        <f aca="false">1/8.314/$H307*(0.4375*68629+0.5*4601)+$J307/8.314/$H307+LN(1)</f>
        <v>-2.1071980736957</v>
      </c>
      <c r="AU307" s="20" t="n">
        <f aca="false">1/8.314/$H307*(0.4375*68629+0.5*4601)+$B307/8.314/$H307+LN(1)</f>
        <v>2.26043714733455</v>
      </c>
      <c r="AV307" s="20" t="n">
        <f aca="false">1/8.314/$H307*(0.4375*68629+0.5*4601)+$S307/8.314/$H307+LN(1)</f>
        <v>-3.3636035602598</v>
      </c>
      <c r="AW307" s="20" t="n">
        <f aca="false">1/8.314/$H307*(0.4375*68629+0.5*4601)+$X307/8.314/$H307+LN(1)</f>
        <v>1.04040185110645</v>
      </c>
    </row>
    <row r="308" s="20" customFormat="true" ht="13.8" hidden="false" customHeight="false" outlineLevel="0" collapsed="false">
      <c r="B308" s="20" t="n">
        <f aca="false">$A$2 + $A$3*H308 +$A$4*H308*LN(H308) + $A$5*H308^2 + $A$6*H308^-1 + $A$7*H308^0.5</f>
        <v>15315.1292881314</v>
      </c>
      <c r="C308" s="20" t="n">
        <v>4300</v>
      </c>
      <c r="D308" s="20" t="n">
        <f aca="false">D307+22/(608-232)</f>
        <v>-5.55319148936173</v>
      </c>
      <c r="F308" s="20" t="n">
        <f aca="false">$D$2+$D$3/H308-(($D$4/(8.314*LN(10)))*(1-($D$5/H308)-LN(H308/$D$5)))</f>
        <v>1.58179662586566</v>
      </c>
      <c r="G308" s="20" t="n">
        <f aca="false">8.314*LN(10)*F308*H308</f>
        <v>76612.0132064059</v>
      </c>
      <c r="H308" s="21" t="n">
        <v>2530</v>
      </c>
      <c r="J308" s="20" t="n">
        <f aca="false">-G308</f>
        <v>-76612.0132064059</v>
      </c>
      <c r="K308" s="20" t="n">
        <v>436</v>
      </c>
      <c r="O308" s="20" t="n">
        <f aca="false">-115997 + 27.036*H308 + 3.124*H308*LN(H308)</f>
        <v>14337.4290210444</v>
      </c>
      <c r="P308" s="20" t="n">
        <f aca="false">(-0.0562*(H308^2)) + (128.59*H308)-38275</f>
        <v>-72672.88</v>
      </c>
      <c r="Q308" s="20" t="n">
        <f aca="false">-998615+342.43*H308</f>
        <v>-132267.1</v>
      </c>
      <c r="R308" s="20" t="n">
        <f aca="false">Q308+P308</f>
        <v>-204939.98</v>
      </c>
      <c r="S308" s="20" t="n">
        <f aca="false">R308/2</f>
        <v>-102469.99</v>
      </c>
      <c r="U308" s="20" t="n">
        <f aca="false">-226244+42.46*H308</f>
        <v>-118820.2</v>
      </c>
      <c r="V308" s="20" t="n">
        <f aca="false">(-0.0562*(H308^2))+(374.59*H308)-846564</f>
        <v>-258581.88</v>
      </c>
      <c r="W308" s="20" t="n">
        <f aca="false">V308/2</f>
        <v>-129290.94</v>
      </c>
      <c r="X308" s="20" t="n">
        <f aca="false">W308-U308</f>
        <v>-10470.7400000001</v>
      </c>
      <c r="Y308" s="20" t="n">
        <v>971730.992332385</v>
      </c>
      <c r="Z308" s="20" t="n">
        <f aca="false">-8E-020*H308^6+2E-015*H308^5-0.00000000001*H308^4+0.00000006*H308^3-0.0001*H308^2+0.1593*H308^1+165.05*H308</f>
        <v>418087.715938594</v>
      </c>
      <c r="AA308" s="8" t="n">
        <f aca="false">(4*H308*(-18+25/2000*H308)*(1-LN(H308/1895))-H308*-9.16-0.25*Z308)</f>
        <v>16689.0420084397</v>
      </c>
      <c r="AB308" s="20" t="n">
        <f aca="false">(8*H308*(-1+8/2000*H308)*(1-LN(H308/1895))-H308*-9.16-0.25*Z308)</f>
        <v>49895.4221283003</v>
      </c>
      <c r="AC308" s="20" t="n">
        <f aca="false">(8*$H308*(31.15-15.53/2000*$H308)*(1-LN($H308/1895))-$H308*-9.16-0.25*$Z308)</f>
        <v>84210.6003362369</v>
      </c>
      <c r="AE308" s="20" t="n">
        <f aca="false">AP308-$AN308</f>
        <v>5.11852746952017</v>
      </c>
      <c r="AF308" s="20" t="n">
        <f aca="false">AQ308-$AN308</f>
        <v>6.90111489621702</v>
      </c>
      <c r="AG308" s="20" t="n">
        <f aca="false">AR308-$AN308</f>
        <v>8.53249708825923</v>
      </c>
      <c r="AI308" s="20" t="n">
        <f aca="false">AT308-$AN308</f>
        <v>0.88680904253975</v>
      </c>
      <c r="AJ308" s="20" t="n">
        <f aca="false">AU308-$AN308</f>
        <v>5.25712885618506</v>
      </c>
      <c r="AK308" s="20" t="n">
        <f aca="false">AV308-$AN308</f>
        <v>-0.342508276102462</v>
      </c>
      <c r="AL308" s="20" t="n">
        <f aca="false">AW308-$AN308</f>
        <v>4.03123960950598</v>
      </c>
      <c r="AN308" s="20" t="n">
        <v>-2.99223080869284</v>
      </c>
      <c r="AP308" s="20" t="n">
        <f aca="false">1/8.314/$H308*(0.375*68629+0.5*4601)+$AA308/8.314/$H308+LN(1)</f>
        <v>2.12629666082733</v>
      </c>
      <c r="AQ308" s="20" t="n">
        <f aca="false">1/8.314/$H308*(0.4375*68629+0.5*4601)+$AB308/8.314/$H308+LN(1)</f>
        <v>3.90888408752417</v>
      </c>
      <c r="AR308" s="20" t="n">
        <f aca="false">1/8.314/$H308*(0.4375*68629+0.5*4601)+$AC308/8.314/$H308+LN(1)</f>
        <v>5.54026627956639</v>
      </c>
      <c r="AT308" s="20" t="n">
        <f aca="false">1/8.314/$H308*(0.4375*68629+0.5*4601)+$J308/8.314/$H308+LN(1)</f>
        <v>-2.10542176615309</v>
      </c>
      <c r="AU308" s="20" t="n">
        <f aca="false">1/8.314/$H308*(0.4375*68629+0.5*4601)+$B308/8.314/$H308+LN(1)</f>
        <v>2.26489804749222</v>
      </c>
      <c r="AV308" s="20" t="n">
        <f aca="false">1/8.314/$H308*(0.4375*68629+0.5*4601)+$S308/8.314/$H308+LN(1)</f>
        <v>-3.3347390847953</v>
      </c>
      <c r="AW308" s="20" t="n">
        <f aca="false">1/8.314/$H308*(0.4375*68629+0.5*4601)+$X308/8.314/$H308+LN(1)</f>
        <v>1.03900880081314</v>
      </c>
    </row>
    <row r="309" s="20" customFormat="true" ht="13.8" hidden="false" customHeight="false" outlineLevel="0" collapsed="false">
      <c r="B309" s="20" t="n">
        <f aca="false">$A$2 + $A$3*H309 +$A$4*H309*LN(H309) + $A$5*H309^2 + $A$6*H309^-1 + $A$7*H309^0.5</f>
        <v>15502.4916659023</v>
      </c>
      <c r="C309" s="20" t="n">
        <v>4300</v>
      </c>
      <c r="D309" s="20" t="n">
        <f aca="false">D308+22/(608-232)</f>
        <v>-5.49468085106386</v>
      </c>
      <c r="F309" s="20" t="n">
        <f aca="false">$D$2+$D$3/H309-(($D$4/(8.314*LN(10)))*(1-($D$5/H309)-LN(H309/$D$5)))</f>
        <v>1.57971858145789</v>
      </c>
      <c r="G309" s="20" t="n">
        <f aca="false">8.314*LN(10)*F309*H309</f>
        <v>76662.574388955</v>
      </c>
      <c r="H309" s="21" t="n">
        <v>2535</v>
      </c>
      <c r="J309" s="20" t="n">
        <f aca="false">-G309</f>
        <v>-76662.574388955</v>
      </c>
      <c r="K309" s="20" t="n">
        <v>442</v>
      </c>
      <c r="O309" s="20" t="n">
        <f aca="false">-115997 + 27.036*H309 + 3.124*H309*LN(H309)</f>
        <v>14610.6423686357</v>
      </c>
      <c r="P309" s="20" t="n">
        <f aca="false">(-0.0562*(H309^2)) + (128.59*H309)-38275</f>
        <v>-73453.195</v>
      </c>
      <c r="Q309" s="20" t="n">
        <f aca="false">-998615+342.43*H309</f>
        <v>-130554.95</v>
      </c>
      <c r="R309" s="20" t="n">
        <f aca="false">Q309+P309</f>
        <v>-204008.145</v>
      </c>
      <c r="S309" s="20" t="n">
        <f aca="false">R309/2</f>
        <v>-102004.0725</v>
      </c>
      <c r="U309" s="20" t="n">
        <f aca="false">-226244+42.46*H309</f>
        <v>-118607.9</v>
      </c>
      <c r="V309" s="20" t="n">
        <f aca="false">(-0.0562*(H309^2))+(374.59*H309)-846564</f>
        <v>-258132.195</v>
      </c>
      <c r="W309" s="20" t="n">
        <f aca="false">V309/2</f>
        <v>-129066.0975</v>
      </c>
      <c r="X309" s="20" t="n">
        <f aca="false">W309-U309</f>
        <v>-10458.1975</v>
      </c>
      <c r="Y309" s="20" t="n">
        <v>974044.137251546</v>
      </c>
      <c r="Z309" s="20" t="n">
        <f aca="false">-8E-020*H309^6+2E-015*H309^5-0.00000000001*H309^4+0.00000006*H309^3-0.0001*H309^2+0.1593*H309^1+165.05*H309</f>
        <v>418915.560349422</v>
      </c>
      <c r="AA309" s="8" t="n">
        <f aca="false">(4*H309*(-18+25/2000*H309)*(1-LN(H309/1895))-H309*-9.16-0.25*Z309)</f>
        <v>16898.203909116</v>
      </c>
      <c r="AB309" s="20" t="n">
        <f aca="false">(8*H309*(-1+8/2000*H309)*(1-LN(H309/1895))-H309*-9.16-0.25*Z309)</f>
        <v>49916.0540409002</v>
      </c>
      <c r="AC309" s="20" t="n">
        <f aca="false">(8*$H309*(31.15-15.53/2000*$H309)*(1-LN($H309/1895))-$H309*-9.16-0.25*$Z309)</f>
        <v>83357.7261139514</v>
      </c>
      <c r="AE309" s="20" t="n">
        <f aca="false">AP309-$AN309</f>
        <v>5.06192012044783</v>
      </c>
      <c r="AF309" s="20" t="n">
        <f aca="false">AQ309-$AN309</f>
        <v>6.832046346157</v>
      </c>
      <c r="AG309" s="20" t="n">
        <f aca="false">AR309-$AN309</f>
        <v>8.41876526531815</v>
      </c>
      <c r="AI309" s="20" t="n">
        <f aca="false">AT309-$AN309</f>
        <v>0.826225104551969</v>
      </c>
      <c r="AJ309" s="20" t="n">
        <f aca="false">AU309-$AN309</f>
        <v>5.1992138018733</v>
      </c>
      <c r="AK309" s="20" t="n">
        <f aca="false">AV309-$AN309</f>
        <v>-0.376161977195788</v>
      </c>
      <c r="AL309" s="20" t="n">
        <f aca="false">AW309-$AN309</f>
        <v>3.96744774173082</v>
      </c>
      <c r="AN309" s="20" t="n">
        <v>-2.92989315947869</v>
      </c>
      <c r="AP309" s="20" t="n">
        <f aca="false">1/8.314/$H309*(0.375*68629+0.5*4601)+$AA309/8.314/$H309+LN(1)</f>
        <v>2.13202696096914</v>
      </c>
      <c r="AQ309" s="20" t="n">
        <f aca="false">1/8.314/$H309*(0.4375*68629+0.5*4601)+$AB309/8.314/$H309+LN(1)</f>
        <v>3.90215318667831</v>
      </c>
      <c r="AR309" s="20" t="n">
        <f aca="false">1/8.314/$H309*(0.4375*68629+0.5*4601)+$AC309/8.314/$H309+LN(1)</f>
        <v>5.48887210583946</v>
      </c>
      <c r="AT309" s="20" t="n">
        <f aca="false">1/8.314/$H309*(0.4375*68629+0.5*4601)+$J309/8.314/$H309+LN(1)</f>
        <v>-2.10366805492672</v>
      </c>
      <c r="AU309" s="20" t="n">
        <f aca="false">1/8.314/$H309*(0.4375*68629+0.5*4601)+$B309/8.314/$H309+LN(1)</f>
        <v>2.26932064239461</v>
      </c>
      <c r="AV309" s="20" t="n">
        <f aca="false">1/8.314/$H309*(0.4375*68629+0.5*4601)+$S309/8.314/$H309+LN(1)</f>
        <v>-3.30605513667448</v>
      </c>
      <c r="AW309" s="20" t="n">
        <f aca="false">1/8.314/$H309*(0.4375*68629+0.5*4601)+$X309/8.314/$H309+LN(1)</f>
        <v>1.03755458225213</v>
      </c>
    </row>
    <row r="310" s="20" customFormat="true" ht="13.8" hidden="false" customHeight="false" outlineLevel="0" collapsed="false">
      <c r="B310" s="20" t="n">
        <f aca="false">$A$2 + $A$3*H310 +$A$4*H310*LN(H310) + $A$5*H310^2 + $A$6*H310^-1 + $A$7*H310^0.5</f>
        <v>15689.4187073034</v>
      </c>
      <c r="C310" s="20" t="n">
        <v>4300</v>
      </c>
      <c r="D310" s="20" t="n">
        <f aca="false">D309+22/(608-232)</f>
        <v>-5.43617021276598</v>
      </c>
      <c r="F310" s="20" t="n">
        <f aca="false">$D$2+$D$3/H310-(($D$4/(8.314*LN(10)))*(1-($D$5/H310)-LN(H310/$D$5)))</f>
        <v>1.57765546197</v>
      </c>
      <c r="G310" s="20" t="n">
        <f aca="false">8.314*LN(10)*F310*H310</f>
        <v>76713.463480987</v>
      </c>
      <c r="H310" s="21" t="n">
        <v>2540</v>
      </c>
      <c r="J310" s="20" t="n">
        <f aca="false">-G310</f>
        <v>-76713.463480987</v>
      </c>
      <c r="K310" s="20" t="n">
        <v>448</v>
      </c>
      <c r="O310" s="20" t="n">
        <f aca="false">-115997 + 27.036*H310 + 3.124*H310*LN(H310)</f>
        <v>14883.8865249254</v>
      </c>
      <c r="P310" s="20" t="n">
        <f aca="false">(-0.0562*(H310^2)) + (128.59*H310)-38275</f>
        <v>-74236.32</v>
      </c>
      <c r="Q310" s="20" t="n">
        <f aca="false">-998615+342.43*H310</f>
        <v>-128842.8</v>
      </c>
      <c r="R310" s="20" t="n">
        <f aca="false">Q310+P310</f>
        <v>-203079.12</v>
      </c>
      <c r="S310" s="20" t="n">
        <f aca="false">R310/2</f>
        <v>-101539.56</v>
      </c>
      <c r="U310" s="20" t="n">
        <f aca="false">-226244+42.46*H310</f>
        <v>-118395.6</v>
      </c>
      <c r="V310" s="20" t="n">
        <f aca="false">(-0.0562*(H310^2))+(374.59*H310)-846564</f>
        <v>-257685.32</v>
      </c>
      <c r="W310" s="20" t="n">
        <f aca="false">V310/2</f>
        <v>-128842.66</v>
      </c>
      <c r="X310" s="20" t="n">
        <f aca="false">W310-U310</f>
        <v>-10447.06</v>
      </c>
      <c r="Y310" s="20" t="n">
        <v>976357.282170707</v>
      </c>
      <c r="Z310" s="20" t="n">
        <f aca="false">-8E-020*H310^6+2E-015*H310^5-0.00000000001*H310^4+0.00000006*H310^3-0.0001*H310^2+0.1593*H310^1+165.05*H310</f>
        <v>419743.417109282</v>
      </c>
      <c r="AA310" s="8" t="n">
        <f aca="false">(4*H310*(-18+25/2000*H310)*(1-LN(H310/1895))-H310*-9.16-0.25*Z310)</f>
        <v>17106.0953459805</v>
      </c>
      <c r="AB310" s="20" t="n">
        <f aca="false">(8*H310*(-1+8/2000*H310)*(1-LN(H310/1895))-H310*-9.16-0.25*Z310)</f>
        <v>49935.4962025978</v>
      </c>
      <c r="AC310" s="20" t="n">
        <f aca="false">(8*$H310*(31.15-15.53/2000*$H310)*(1-LN($H310/1895))-$H310*-9.16-0.25*$Z310)</f>
        <v>82504.847975843</v>
      </c>
      <c r="AE310" s="20" t="n">
        <f aca="false">AP310-$AN310</f>
        <v>5.00523004965169</v>
      </c>
      <c r="AF310" s="20" t="n">
        <f aca="false">AQ310-$AN310</f>
        <v>6.76294795629513</v>
      </c>
      <c r="AG310" s="20" t="n">
        <f aca="false">AR310-$AN310</f>
        <v>8.30523559621401</v>
      </c>
      <c r="AI310" s="20" t="n">
        <f aca="false">AT310-$AN310</f>
        <v>0.765618734378168</v>
      </c>
      <c r="AJ310" s="20" t="n">
        <f aca="false">AU310-$AN310</f>
        <v>5.14126072087142</v>
      </c>
      <c r="AK310" s="20" t="n">
        <f aca="false">AV310-$AN310</f>
        <v>-0.409995139526437</v>
      </c>
      <c r="AL310" s="20" t="n">
        <f aca="false">AW310-$AN310</f>
        <v>3.90359506691786</v>
      </c>
      <c r="AN310" s="20" t="n">
        <v>-2.86755551026454</v>
      </c>
      <c r="AP310" s="20" t="n">
        <f aca="false">1/8.314/$H310*(0.375*68629+0.5*4601)+$AA310/8.314/$H310+LN(1)</f>
        <v>2.13767453938715</v>
      </c>
      <c r="AQ310" s="20" t="n">
        <f aca="false">1/8.314/$H310*(0.4375*68629+0.5*4601)+$AB310/8.314/$H310+LN(1)</f>
        <v>3.89539244603059</v>
      </c>
      <c r="AR310" s="20" t="n">
        <f aca="false">1/8.314/$H310*(0.4375*68629+0.5*4601)+$AC310/8.314/$H310+LN(1)</f>
        <v>5.43768008594947</v>
      </c>
      <c r="AT310" s="20" t="n">
        <f aca="false">1/8.314/$H310*(0.4375*68629+0.5*4601)+$J310/8.314/$H310+LN(1)</f>
        <v>-2.10193677588637</v>
      </c>
      <c r="AU310" s="20" t="n">
        <f aca="false">1/8.314/$H310*(0.4375*68629+0.5*4601)+$B310/8.314/$H310+LN(1)</f>
        <v>2.27370521060688</v>
      </c>
      <c r="AV310" s="20" t="n">
        <f aca="false">1/8.314/$H310*(0.4375*68629+0.5*4601)+$S310/8.314/$H310+LN(1)</f>
        <v>-3.27755064979098</v>
      </c>
      <c r="AW310" s="20" t="n">
        <f aca="false">1/8.314/$H310*(0.4375*68629+0.5*4601)+$X310/8.314/$H310+LN(1)</f>
        <v>1.03603955665332</v>
      </c>
    </row>
    <row r="311" s="20" customFormat="true" ht="13.8" hidden="false" customHeight="false" outlineLevel="0" collapsed="false">
      <c r="B311" s="20" t="n">
        <f aca="false">$A$2 + $A$3*H311 +$A$4*H311*LN(H311) + $A$5*H311^2 + $A$6*H311^-1 + $A$7*H311^0.5</f>
        <v>15875.9115126834</v>
      </c>
      <c r="C311" s="20" t="n">
        <v>4300</v>
      </c>
      <c r="D311" s="20" t="n">
        <f aca="false">D310+22/(608-232)</f>
        <v>-5.37765957446811</v>
      </c>
      <c r="F311" s="20" t="n">
        <f aca="false">$D$2+$D$3/H311-(($D$4/(8.314*LN(10)))*(1-($D$5/H311)-LN(H311/$D$5)))</f>
        <v>1.57560716618704</v>
      </c>
      <c r="G311" s="20" t="n">
        <f aca="false">8.314*LN(10)*F311*H311</f>
        <v>76764.6798370098</v>
      </c>
      <c r="H311" s="21" t="n">
        <v>2545</v>
      </c>
      <c r="J311" s="20" t="n">
        <f aca="false">-G311</f>
        <v>-76764.6798370098</v>
      </c>
      <c r="K311" s="20" t="n">
        <v>454</v>
      </c>
      <c r="O311" s="20" t="n">
        <f aca="false">-115997 + 27.036*H311 + 3.124*H311*LN(H311)</f>
        <v>15157.1614292666</v>
      </c>
      <c r="P311" s="20" t="n">
        <f aca="false">(-0.0562*(H311^2)) + (128.59*H311)-38275</f>
        <v>-75022.255</v>
      </c>
      <c r="Q311" s="20" t="n">
        <f aca="false">-998615+342.43*H311</f>
        <v>-127130.65</v>
      </c>
      <c r="R311" s="20" t="n">
        <f aca="false">Q311+P311</f>
        <v>-202152.905</v>
      </c>
      <c r="S311" s="20" t="n">
        <f aca="false">R311/2</f>
        <v>-101076.4525</v>
      </c>
      <c r="U311" s="20" t="n">
        <f aca="false">-226244+42.46*H311</f>
        <v>-118183.3</v>
      </c>
      <c r="V311" s="20" t="n">
        <f aca="false">(-0.0562*(H311^2))+(374.59*H311)-846564</f>
        <v>-257241.255</v>
      </c>
      <c r="W311" s="20" t="n">
        <f aca="false">V311/2</f>
        <v>-128620.6275</v>
      </c>
      <c r="X311" s="20" t="n">
        <f aca="false">W311-U311</f>
        <v>-10437.3275000001</v>
      </c>
      <c r="Y311" s="20" t="n">
        <v>978670.427089868</v>
      </c>
      <c r="Z311" s="20" t="n">
        <f aca="false">-8E-020*H311^6+2E-015*H311^5-0.00000000001*H311^4+0.00000006*H311^3-0.0001*H311^2+0.1593*H311^1+165.05*H311</f>
        <v>420571.286264027</v>
      </c>
      <c r="AA311" s="8" t="n">
        <f aca="false">(4*H311*(-18+25/2000*H311)*(1-LN(H311/1895))-H311*-9.16-0.25*Z311)</f>
        <v>17312.7099836999</v>
      </c>
      <c r="AB311" s="20" t="n">
        <f aca="false">(8*H311*(-1+8/2000*H311)*(1-LN(H311/1895))-H311*-9.16-0.25*Z311)</f>
        <v>49953.7452939111</v>
      </c>
      <c r="AC311" s="20" t="n">
        <f aca="false">(8*$H311*(31.15-15.53/2000*$H311)*(1-LN($H311/1895))-$H311*-9.16-0.25*$Z311)</f>
        <v>81651.9768684441</v>
      </c>
      <c r="AE311" s="20" t="n">
        <f aca="false">AP311-$AN311</f>
        <v>4.94845744527243</v>
      </c>
      <c r="AF311" s="20" t="n">
        <f aca="false">AQ311-$AN311</f>
        <v>6.69381974562274</v>
      </c>
      <c r="AG311" s="20" t="n">
        <f aca="false">AR311-$AN311</f>
        <v>8.19190740681358</v>
      </c>
      <c r="AI311" s="20" t="n">
        <f aca="false">AT311-$AN311</f>
        <v>0.704990094738183</v>
      </c>
      <c r="AJ311" s="20" t="n">
        <f aca="false">AU311-$AN311</f>
        <v>5.08326988930881</v>
      </c>
      <c r="AK311" s="20" t="n">
        <f aca="false">AV311-$AN311</f>
        <v>-0.444006705366083</v>
      </c>
      <c r="AL311" s="20" t="n">
        <f aca="false">AW311-$AN311</f>
        <v>3.83968194345832</v>
      </c>
      <c r="AN311" s="20" t="n">
        <v>-2.8052178610504</v>
      </c>
      <c r="AP311" s="20" t="n">
        <f aca="false">1/8.314/$H311*(0.375*68629+0.5*4601)+$AA311/8.314/$H311+LN(1)</f>
        <v>2.14323958422203</v>
      </c>
      <c r="AQ311" s="20" t="n">
        <f aca="false">1/8.314/$H311*(0.4375*68629+0.5*4601)+$AB311/8.314/$H311+LN(1)</f>
        <v>3.88860188457234</v>
      </c>
      <c r="AR311" s="20" t="n">
        <f aca="false">1/8.314/$H311*(0.4375*68629+0.5*4601)+$AC311/8.314/$H311+LN(1)</f>
        <v>5.38668954576318</v>
      </c>
      <c r="AT311" s="20" t="n">
        <f aca="false">1/8.314/$H311*(0.4375*68629+0.5*4601)+$J311/8.314/$H311+LN(1)</f>
        <v>-2.10022776631222</v>
      </c>
      <c r="AU311" s="20" t="n">
        <f aca="false">1/8.314/$H311*(0.4375*68629+0.5*4601)+$B311/8.314/$H311+LN(1)</f>
        <v>2.27805202825841</v>
      </c>
      <c r="AV311" s="20" t="n">
        <f aca="false">1/8.314/$H311*(0.4375*68629+0.5*4601)+$S311/8.314/$H311+LN(1)</f>
        <v>-3.24922456641648</v>
      </c>
      <c r="AW311" s="20" t="n">
        <f aca="false">1/8.314/$H311*(0.4375*68629+0.5*4601)+$X311/8.314/$H311+LN(1)</f>
        <v>1.03446408240792</v>
      </c>
    </row>
    <row r="312" s="20" customFormat="true" ht="13.8" hidden="false" customHeight="false" outlineLevel="0" collapsed="false">
      <c r="B312" s="20" t="n">
        <f aca="false">$A$2 + $A$3*H312 +$A$4*H312*LN(H312) + $A$5*H312^2 + $A$6*H312^-1 + $A$7*H312^0.5</f>
        <v>16061.971177204</v>
      </c>
      <c r="C312" s="20" t="n">
        <v>4300</v>
      </c>
      <c r="D312" s="20" t="n">
        <f aca="false">D311+22/(608-232)</f>
        <v>-5.31914893617024</v>
      </c>
      <c r="F312" s="20" t="n">
        <f aca="false">$D$2+$D$3/H312-(($D$4/(8.314*LN(10)))*(1-($D$5/H312)-LN(H312/$D$5)))</f>
        <v>1.57357359373985</v>
      </c>
      <c r="G312" s="20" t="n">
        <f aca="false">8.314*LN(10)*F312*H312</f>
        <v>76816.222814068</v>
      </c>
      <c r="H312" s="21" t="n">
        <v>2550</v>
      </c>
      <c r="J312" s="20" t="n">
        <f aca="false">-G312</f>
        <v>-76816.222814068</v>
      </c>
      <c r="K312" s="20" t="n">
        <v>460</v>
      </c>
      <c r="O312" s="20" t="n">
        <f aca="false">-115997 + 27.036*H312 + 3.124*H312*LN(H312)</f>
        <v>15430.4670212502</v>
      </c>
      <c r="P312" s="20" t="n">
        <f aca="false">(-0.0562*(H312^2)) + (128.59*H312)-38275</f>
        <v>-75811</v>
      </c>
      <c r="Q312" s="20" t="n">
        <f aca="false">-998615+342.43*H312</f>
        <v>-125418.5</v>
      </c>
      <c r="R312" s="20" t="n">
        <f aca="false">Q312+P312</f>
        <v>-201229.5</v>
      </c>
      <c r="S312" s="20" t="n">
        <f aca="false">R312/2</f>
        <v>-100614.75</v>
      </c>
      <c r="U312" s="20" t="n">
        <f aca="false">-226244+42.46*H312</f>
        <v>-117971</v>
      </c>
      <c r="V312" s="20" t="n">
        <f aca="false">(-0.0562*(H312^2))+(374.59*H312)-846564</f>
        <v>-256800</v>
      </c>
      <c r="W312" s="20" t="n">
        <f aca="false">V312/2</f>
        <v>-128400</v>
      </c>
      <c r="X312" s="20" t="n">
        <f aca="false">W312-U312</f>
        <v>-10429.0000000001</v>
      </c>
      <c r="Y312" s="20" t="n">
        <v>980983.572009029</v>
      </c>
      <c r="Z312" s="20" t="n">
        <f aca="false">-8E-020*H312^6+2E-015*H312^5-0.00000000001*H312^4+0.00000006*H312^3-0.0001*H312^2+0.1593*H312^1+165.05*H312</f>
        <v>421399.167859624</v>
      </c>
      <c r="AA312" s="8" t="n">
        <f aca="false">(4*H312*(-18+25/2000*H312)*(1-LN(H312/1895))-H312*-9.16-0.25*Z312)</f>
        <v>17518.0415020919</v>
      </c>
      <c r="AB312" s="20" t="n">
        <f aca="false">(8*H312*(-1+8/2000*H312)*(1-LN(H312/1895))-H312*-9.16-0.25*Z312)</f>
        <v>49970.7980021399</v>
      </c>
      <c r="AC312" s="20" t="n">
        <f aca="false">(8*$H312*(31.15-15.53/2000*$H312)*(1-LN($H312/1895))-$H312*-9.16-0.25*$Z312)</f>
        <v>80799.1237072131</v>
      </c>
      <c r="AE312" s="20" t="n">
        <f aca="false">AP312-$AN312</f>
        <v>4.89163168825491</v>
      </c>
      <c r="AF312" s="20" t="n">
        <f aca="false">AQ312-$AN312</f>
        <v>6.62469092686723</v>
      </c>
      <c r="AG312" s="20" t="n">
        <f aca="false">AR312-$AN312</f>
        <v>8.07880922037042</v>
      </c>
      <c r="AI312" s="20" t="n">
        <f aca="false">AT312-$AN312</f>
        <v>0.64436854052112</v>
      </c>
      <c r="AJ312" s="20" t="n">
        <f aca="false">AU312-$AN312</f>
        <v>5.02527077446962</v>
      </c>
      <c r="AK312" s="20" t="n">
        <f aca="false">AV312-$AN312</f>
        <v>-0.478166431717156</v>
      </c>
      <c r="AL312" s="20" t="n">
        <f aca="false">AW312-$AN312</f>
        <v>3.77573792049763</v>
      </c>
      <c r="AN312" s="20" t="n">
        <v>-2.74290940540143</v>
      </c>
      <c r="AP312" s="20" t="n">
        <f aca="false">1/8.314/$H312*(0.375*68629+0.5*4601)+$AA312/8.314/$H312+LN(1)</f>
        <v>2.14872228285348</v>
      </c>
      <c r="AQ312" s="20" t="n">
        <f aca="false">1/8.314/$H312*(0.4375*68629+0.5*4601)+$AB312/8.314/$H312+LN(1)</f>
        <v>3.8817815214658</v>
      </c>
      <c r="AR312" s="20" t="n">
        <f aca="false">1/8.314/$H312*(0.4375*68629+0.5*4601)+$AC312/8.314/$H312+LN(1)</f>
        <v>5.33589981496899</v>
      </c>
      <c r="AT312" s="20" t="n">
        <f aca="false">1/8.314/$H312*(0.4375*68629+0.5*4601)+$J312/8.314/$H312+LN(1)</f>
        <v>-2.09854086488031</v>
      </c>
      <c r="AU312" s="20" t="n">
        <f aca="false">1/8.314/$H312*(0.4375*68629+0.5*4601)+$B312/8.314/$H312+LN(1)</f>
        <v>2.28236136906819</v>
      </c>
      <c r="AV312" s="20" t="n">
        <f aca="false">1/8.314/$H312*(0.4375*68629+0.5*4601)+$S312/8.314/$H312+LN(1)</f>
        <v>-3.22107583711859</v>
      </c>
      <c r="AW312" s="20" t="n">
        <f aca="false">1/8.314/$H312*(0.4375*68629+0.5*4601)+$X312/8.314/$H312+LN(1)</f>
        <v>1.0328285150962</v>
      </c>
    </row>
    <row r="313" s="20" customFormat="true" ht="13.8" hidden="false" customHeight="false" outlineLevel="0" collapsed="false">
      <c r="B313" s="20" t="n">
        <f aca="false">$A$2 + $A$3*H313 +$A$4*H313*LN(H313) + $A$5*H313^2 + $A$6*H313^-1 + $A$7*H313^0.5</f>
        <v>16247.598790873</v>
      </c>
      <c r="C313" s="20" t="n">
        <v>4300</v>
      </c>
      <c r="D313" s="20" t="n">
        <f aca="false">D312+22/(608-232)</f>
        <v>-5.26063829787237</v>
      </c>
      <c r="F313" s="20" t="n">
        <f aca="false">$D$2+$D$3/H313-(($D$4/(8.314*LN(10)))*(1-($D$5/H313)-LN(H313/$D$5)))</f>
        <v>1.57155464509649</v>
      </c>
      <c r="G313" s="20" t="n">
        <f aca="false">8.314*LN(10)*F313*H313</f>
        <v>76868.0917717271</v>
      </c>
      <c r="H313" s="21" t="n">
        <v>2555</v>
      </c>
      <c r="J313" s="20" t="n">
        <f aca="false">-G313</f>
        <v>-76868.0917717271</v>
      </c>
      <c r="K313" s="20" t="n">
        <v>466</v>
      </c>
      <c r="O313" s="20" t="n">
        <f aca="false">-115997 + 27.036*H313 + 3.124*H313*LN(H313)</f>
        <v>15703.8032407045</v>
      </c>
      <c r="P313" s="20" t="n">
        <f aca="false">(-0.0562*(H313^2)) + (128.59*H313)-38275</f>
        <v>-76602.555</v>
      </c>
      <c r="Q313" s="20" t="n">
        <f aca="false">-998615+342.43*H313</f>
        <v>-123706.35</v>
      </c>
      <c r="R313" s="20" t="n">
        <f aca="false">Q313+P313</f>
        <v>-200308.905</v>
      </c>
      <c r="S313" s="20" t="n">
        <f aca="false">R313/2</f>
        <v>-100154.4525</v>
      </c>
      <c r="U313" s="20" t="n">
        <f aca="false">-226244+42.46*H313</f>
        <v>-117758.7</v>
      </c>
      <c r="V313" s="20" t="n">
        <f aca="false">(-0.0562*(H313^2))+(374.59*H313)-846564</f>
        <v>-256361.555</v>
      </c>
      <c r="W313" s="20" t="n">
        <f aca="false">V313/2</f>
        <v>-128180.7775</v>
      </c>
      <c r="X313" s="20" t="n">
        <f aca="false">W313-U313</f>
        <v>-10422.0775</v>
      </c>
      <c r="Y313" s="20" t="n">
        <v>983296.71692819</v>
      </c>
      <c r="Z313" s="20" t="n">
        <f aca="false">-8E-020*H313^6+2E-015*H313^5-0.00000000001*H313^4+0.00000006*H313^3-0.0001*H313^2+0.1593*H313^1+165.05*H313</f>
        <v>422227.061942155</v>
      </c>
      <c r="AA313" s="8" t="n">
        <f aca="false">(4*H313*(-18+25/2000*H313)*(1-LN(H313/1895))-H313*-9.16-0.25*Z313)</f>
        <v>17722.083596055</v>
      </c>
      <c r="AB313" s="20" t="n">
        <f aca="false">(8*H313*(-1+8/2000*H313)*(1-LN(H313/1895))-H313*-9.16-0.25*Z313)</f>
        <v>49986.6510213376</v>
      </c>
      <c r="AC313" s="20" t="n">
        <f aca="false">(8*$H313*(31.15-15.53/2000*$H313)*(1-LN($H313/1895))-$H313*-9.16-0.25*$Z313)</f>
        <v>79946.299376694</v>
      </c>
      <c r="AE313" s="20" t="n">
        <f aca="false">AP313-$AN313</f>
        <v>4.83479604445004</v>
      </c>
      <c r="AF313" s="20" t="n">
        <f aca="false">AQ313-$AN313</f>
        <v>6.5556045985868</v>
      </c>
      <c r="AG313" s="20" t="n">
        <f aca="false">AR313-$AN313</f>
        <v>7.96598344959267</v>
      </c>
      <c r="AI313" s="20" t="n">
        <f aca="false">AT313-$AN313</f>
        <v>0.583797310897453</v>
      </c>
      <c r="AJ313" s="20" t="n">
        <f aca="false">AU313-$AN313</f>
        <v>4.96730672691561</v>
      </c>
      <c r="AK313" s="20" t="n">
        <f aca="false">AV313-$AN313</f>
        <v>-0.512430198133966</v>
      </c>
      <c r="AL313" s="20" t="n">
        <f aca="false">AW313-$AN313</f>
        <v>3.71180643006066</v>
      </c>
      <c r="AN313" s="20" t="n">
        <v>-2.68067322254565</v>
      </c>
      <c r="AP313" s="20" t="n">
        <f aca="false">1/8.314/$H313*(0.375*68629+0.5*4601)+$AA313/8.314/$H313+LN(1)</f>
        <v>2.15412282190439</v>
      </c>
      <c r="AQ313" s="20" t="n">
        <f aca="false">1/8.314/$H313*(0.4375*68629+0.5*4601)+$AB313/8.314/$H313+LN(1)</f>
        <v>3.87493137604115</v>
      </c>
      <c r="AR313" s="20" t="n">
        <f aca="false">1/8.314/$H313*(0.4375*68629+0.5*4601)+$AC313/8.314/$H313+LN(1)</f>
        <v>5.28531022704702</v>
      </c>
      <c r="AT313" s="20" t="n">
        <f aca="false">1/8.314/$H313*(0.4375*68629+0.5*4601)+$J313/8.314/$H313+LN(1)</f>
        <v>-2.0968759116482</v>
      </c>
      <c r="AU313" s="20" t="n">
        <f aca="false">1/8.314/$H313*(0.4375*68629+0.5*4601)+$B313/8.314/$H313+LN(1)</f>
        <v>2.28663350436996</v>
      </c>
      <c r="AV313" s="20" t="n">
        <f aca="false">1/8.314/$H313*(0.4375*68629+0.5*4601)+$S313/8.314/$H313+LN(1)</f>
        <v>-3.19310342067962</v>
      </c>
      <c r="AW313" s="20" t="n">
        <f aca="false">1/8.314/$H313*(0.4375*68629+0.5*4601)+$X313/8.314/$H313+LN(1)</f>
        <v>1.03113320751501</v>
      </c>
    </row>
    <row r="314" s="20" customFormat="true" ht="13.8" hidden="false" customHeight="false" outlineLevel="0" collapsed="false">
      <c r="B314" s="20" t="n">
        <f aca="false">$A$2 + $A$3*H314 +$A$4*H314*LN(H314) + $A$5*H314^2 + $A$6*H314^-1 + $A$7*H314^0.5</f>
        <v>16432.7954385763</v>
      </c>
      <c r="C314" s="20" t="n">
        <v>4300</v>
      </c>
      <c r="D314" s="20" t="n">
        <f aca="false">D313+22/(608-232)</f>
        <v>-5.20212765957449</v>
      </c>
      <c r="F314" s="20" t="n">
        <f aca="false">$D$2+$D$3/H314-(($D$4/(8.314*LN(10)))*(1-($D$5/H314)-LN(H314/$D$5)))</f>
        <v>1.56955022155377</v>
      </c>
      <c r="G314" s="20" t="n">
        <f aca="false">8.314*LN(10)*F314*H314</f>
        <v>76920.2860720597</v>
      </c>
      <c r="H314" s="21" t="n">
        <v>2560</v>
      </c>
      <c r="J314" s="20" t="n">
        <f aca="false">-G314</f>
        <v>-76920.2860720597</v>
      </c>
      <c r="K314" s="20" t="n">
        <v>473</v>
      </c>
      <c r="O314" s="20" t="n">
        <f aca="false">-115997 + 27.036*H314 + 3.124*H314*LN(H314)</f>
        <v>15977.1700276929</v>
      </c>
      <c r="P314" s="20" t="n">
        <f aca="false">(-0.0562*(H314^2)) + (128.59*H314)-38275</f>
        <v>-77396.92</v>
      </c>
      <c r="Q314" s="20" t="n">
        <f aca="false">-998615+342.43*H314</f>
        <v>-121994.2</v>
      </c>
      <c r="R314" s="20" t="n">
        <f aca="false">Q314+P314</f>
        <v>-199391.12</v>
      </c>
      <c r="S314" s="20" t="n">
        <f aca="false">R314/2</f>
        <v>-99695.56</v>
      </c>
      <c r="U314" s="20" t="n">
        <f aca="false">-226244+42.46*H314</f>
        <v>-117546.4</v>
      </c>
      <c r="V314" s="20" t="n">
        <f aca="false">(-0.0562*(H314^2))+(374.59*H314)-846564</f>
        <v>-255925.92</v>
      </c>
      <c r="W314" s="20" t="n">
        <f aca="false">V314/2</f>
        <v>-127962.96</v>
      </c>
      <c r="X314" s="20" t="n">
        <f aca="false">W314-U314</f>
        <v>-10416.5600000001</v>
      </c>
      <c r="Y314" s="20" t="n">
        <v>985609.861847351</v>
      </c>
      <c r="Z314" s="20" t="n">
        <f aca="false">-8E-020*H314^6+2E-015*H314^5-0.00000000001*H314^4+0.00000006*H314^3-0.0001*H314^2+0.1593*H314^1+165.05*H314</f>
        <v>423054.968557818</v>
      </c>
      <c r="AA314" s="8" t="n">
        <f aca="false">(4*H314*(-18+25/2000*H314)*(1-LN(H314/1895))-H314*-9.16-0.25*Z314)</f>
        <v>17924.8299754983</v>
      </c>
      <c r="AB314" s="20" t="n">
        <f aca="false">(8*H314*(-1+8/2000*H314)*(1-LN(H314/1895))-H314*-9.16-0.25*Z314)</f>
        <v>50001.3010522831</v>
      </c>
      <c r="AC314" s="20" t="n">
        <f aca="false">(8*$H314*(31.15-15.53/2000*$H314)*(1-LN($H314/1895))-$H314*-9.16-0.25*$Z314)</f>
        <v>79093.5147306743</v>
      </c>
      <c r="AE314" s="20" t="n">
        <f aca="false">AP314-$AN314</f>
        <v>4.77787842693475</v>
      </c>
      <c r="AF314" s="20" t="n">
        <f aca="false">AQ314-$AN314</f>
        <v>6.48648850748341</v>
      </c>
      <c r="AG314" s="20" t="n">
        <f aca="false">AR314-$AN314</f>
        <v>7.85335715892935</v>
      </c>
      <c r="AI314" s="20" t="n">
        <f aca="false">AT314-$AN314</f>
        <v>0.523204291649107</v>
      </c>
      <c r="AJ314" s="20" t="n">
        <f aca="false">AU314-$AN314</f>
        <v>4.9093057428269</v>
      </c>
      <c r="AK314" s="20" t="n">
        <f aca="false">AV314-$AN314</f>
        <v>-0.546869244326557</v>
      </c>
      <c r="AL314" s="20" t="n">
        <f aca="false">AW314-$AN314</f>
        <v>3.64781554939487</v>
      </c>
      <c r="AN314" s="20" t="n">
        <v>-2.61843703968986</v>
      </c>
      <c r="AP314" s="20" t="n">
        <f aca="false">1/8.314/$H314*(0.375*68629+0.5*4601)+$AA314/8.314/$H314+LN(1)</f>
        <v>2.15944138724489</v>
      </c>
      <c r="AQ314" s="20" t="n">
        <f aca="false">1/8.314/$H314*(0.4375*68629+0.5*4601)+$AB314/8.314/$H314+LN(1)</f>
        <v>3.86805146779355</v>
      </c>
      <c r="AR314" s="20" t="n">
        <f aca="false">1/8.314/$H314*(0.4375*68629+0.5*4601)+$AC314/8.314/$H314+LN(1)</f>
        <v>5.23492011923949</v>
      </c>
      <c r="AT314" s="20" t="n">
        <f aca="false">1/8.314/$H314*(0.4375*68629+0.5*4601)+$J314/8.314/$H314+LN(1)</f>
        <v>-2.09523274804075</v>
      </c>
      <c r="AU314" s="20" t="n">
        <f aca="false">1/8.314/$H314*(0.4375*68629+0.5*4601)+$B314/8.314/$H314+LN(1)</f>
        <v>2.29086870313704</v>
      </c>
      <c r="AV314" s="20" t="n">
        <f aca="false">1/8.314/$H314*(0.4375*68629+0.5*4601)+$S314/8.314/$H314+LN(1)</f>
        <v>-3.16530628401642</v>
      </c>
      <c r="AW314" s="20" t="n">
        <f aca="false">1/8.314/$H314*(0.4375*68629+0.5*4601)+$X314/8.314/$H314+LN(1)</f>
        <v>1.02937850970501</v>
      </c>
    </row>
    <row r="315" s="20" customFormat="true" ht="13.8" hidden="false" customHeight="false" outlineLevel="0" collapsed="false">
      <c r="B315" s="20" t="n">
        <f aca="false">$A$2 + $A$3*H315 +$A$4*H315*LN(H315) + $A$5*H315^2 + $A$6*H315^-1 + $A$7*H315^0.5</f>
        <v>16617.5622001105</v>
      </c>
      <c r="C315" s="20" t="n">
        <v>4300</v>
      </c>
      <c r="D315" s="20" t="n">
        <f aca="false">D314+22/(608-232)</f>
        <v>-5.14361702127662</v>
      </c>
      <c r="F315" s="20" t="n">
        <f aca="false">$D$2+$D$3/H315-(($D$4/(8.314*LN(10)))*(1-($D$5/H315)-LN(H315/$D$5)))</f>
        <v>1.56756022522886</v>
      </c>
      <c r="G315" s="20" t="n">
        <f aca="false">8.314*LN(10)*F315*H315</f>
        <v>76972.80507963</v>
      </c>
      <c r="H315" s="21" t="n">
        <v>2565</v>
      </c>
      <c r="J315" s="20" t="n">
        <f aca="false">-G315</f>
        <v>-76972.80507963</v>
      </c>
      <c r="K315" s="20" t="n">
        <v>479</v>
      </c>
      <c r="O315" s="20" t="n">
        <f aca="false">-115997 + 27.036*H315 + 3.124*H315*LN(H315)</f>
        <v>16250.5673225133</v>
      </c>
      <c r="P315" s="20" t="n">
        <f aca="false">(-0.0562*(H315^2)) + (128.59*H315)-38275</f>
        <v>-78194.095</v>
      </c>
      <c r="Q315" s="20" t="n">
        <f aca="false">-998615+342.43*H315</f>
        <v>-120282.05</v>
      </c>
      <c r="R315" s="20" t="n">
        <f aca="false">Q315+P315</f>
        <v>-198476.145</v>
      </c>
      <c r="S315" s="20" t="n">
        <f aca="false">R315/2</f>
        <v>-99238.0725</v>
      </c>
      <c r="U315" s="20" t="n">
        <f aca="false">-226244+42.46*H315</f>
        <v>-117334.1</v>
      </c>
      <c r="V315" s="20" t="n">
        <f aca="false">(-0.0562*(H315^2))+(374.59*H315)-846564</f>
        <v>-255493.095</v>
      </c>
      <c r="W315" s="20" t="n">
        <f aca="false">V315/2</f>
        <v>-127746.5475</v>
      </c>
      <c r="X315" s="20" t="n">
        <f aca="false">W315-U315</f>
        <v>-10412.4475</v>
      </c>
      <c r="Y315" s="20" t="n">
        <v>987923.006766512</v>
      </c>
      <c r="Z315" s="20" t="n">
        <f aca="false">-8E-020*H315^6+2E-015*H315^5-0.00000000001*H315^4+0.00000006*H315^3-0.0001*H315^2+0.1593*H315^1+165.05*H315</f>
        <v>423882.887752927</v>
      </c>
      <c r="AA315" s="8" t="n">
        <f aca="false">(4*H315*(-18+25/2000*H315)*(1-LN(H315/1895))-H315*-9.16-0.25*Z315)</f>
        <v>18126.274365272</v>
      </c>
      <c r="AB315" s="20" t="n">
        <f aca="false">(8*H315*(-1+8/2000*H315)*(1-LN(H315/1895))-H315*-9.16-0.25*Z315)</f>
        <v>50014.7448024537</v>
      </c>
      <c r="AC315" s="20" t="n">
        <f aca="false">(8*$H315*(31.15-15.53/2000*$H315)*(1-LN($H315/1895))-$H315*-9.16-0.25*$Z315)</f>
        <v>78240.7805923409</v>
      </c>
      <c r="AE315" s="20" t="n">
        <f aca="false">AP315-$AN315</f>
        <v>4.72087902083055</v>
      </c>
      <c r="AF315" s="20" t="n">
        <f aca="false">AQ315-$AN315</f>
        <v>6.41734267321434</v>
      </c>
      <c r="AG315" s="20" t="n">
        <f aca="false">AR315-$AN315</f>
        <v>7.74092968935551</v>
      </c>
      <c r="AI315" s="20" t="n">
        <f aca="false">AT315-$AN315</f>
        <v>0.462589639997923</v>
      </c>
      <c r="AJ315" s="20" t="n">
        <f aca="false">AU315-$AN315</f>
        <v>4.8512680888409</v>
      </c>
      <c r="AK315" s="20" t="n">
        <f aca="false">AV315-$AN315</f>
        <v>-0.581482545266979</v>
      </c>
      <c r="AL315" s="20" t="n">
        <f aca="false">AW315-$AN315</f>
        <v>3.58376562581156</v>
      </c>
      <c r="AN315" s="20" t="n">
        <v>-2.55620085683408</v>
      </c>
      <c r="AP315" s="20" t="n">
        <f aca="false">1/8.314/$H315*(0.375*68629+0.5*4601)+$AA315/8.314/$H315+LN(1)</f>
        <v>2.16467816399647</v>
      </c>
      <c r="AQ315" s="20" t="n">
        <f aca="false">1/8.314/$H315*(0.4375*68629+0.5*4601)+$AB315/8.314/$H315+LN(1)</f>
        <v>3.86114181638025</v>
      </c>
      <c r="AR315" s="20" t="n">
        <f aca="false">1/8.314/$H315*(0.4375*68629+0.5*4601)+$AC315/8.314/$H315+LN(1)</f>
        <v>5.18472883252143</v>
      </c>
      <c r="AT315" s="20" t="n">
        <f aca="false">1/8.314/$H315*(0.4375*68629+0.5*4601)+$J315/8.314/$H315+LN(1)</f>
        <v>-2.09361121683616</v>
      </c>
      <c r="AU315" s="20" t="n">
        <f aca="false">1/8.314/$H315*(0.4375*68629+0.5*4601)+$B315/8.314/$H315+LN(1)</f>
        <v>2.29506723200682</v>
      </c>
      <c r="AV315" s="20" t="n">
        <f aca="false">1/8.314/$H315*(0.4375*68629+0.5*4601)+$S315/8.314/$H315+LN(1)</f>
        <v>-3.13768340210106</v>
      </c>
      <c r="AW315" s="20" t="n">
        <f aca="false">1/8.314/$H315*(0.4375*68629+0.5*4601)+$X315/8.314/$H315+LN(1)</f>
        <v>1.02756476897748</v>
      </c>
    </row>
    <row r="316" s="20" customFormat="true" ht="13.8" hidden="false" customHeight="false" outlineLevel="0" collapsed="false">
      <c r="B316" s="20" t="n">
        <f aca="false">$A$2 + $A$3*H316 +$A$4*H316*LN(H316) + $A$5*H316^2 + $A$6*H316^-1 + $A$7*H316^0.5</f>
        <v>16801.9001502153</v>
      </c>
      <c r="C316" s="20" t="n">
        <v>4300</v>
      </c>
      <c r="D316" s="20" t="n">
        <f aca="false">D315+22/(608-232)</f>
        <v>-5.08510638297875</v>
      </c>
      <c r="F316" s="20" t="n">
        <f aca="false">$D$2+$D$3/H316-(($D$4/(8.314*LN(10)))*(1-($D$5/H316)-LN(H316/$D$5)))</f>
        <v>1.56558455905102</v>
      </c>
      <c r="G316" s="20" t="n">
        <f aca="false">8.314*LN(10)*F316*H316</f>
        <v>77025.6481614795</v>
      </c>
      <c r="H316" s="21" t="n">
        <v>2570</v>
      </c>
      <c r="J316" s="20" t="n">
        <f aca="false">-G316</f>
        <v>-77025.6481614795</v>
      </c>
      <c r="K316" s="20" t="n">
        <v>485</v>
      </c>
      <c r="O316" s="20" t="n">
        <f aca="false">-115997 + 27.036*H316 + 3.124*H316*LN(H316)</f>
        <v>16523.995065696</v>
      </c>
      <c r="P316" s="20" t="n">
        <f aca="false">(-0.0562*(H316^2)) + (128.59*H316)-38275</f>
        <v>-78994.08</v>
      </c>
      <c r="Q316" s="20" t="n">
        <f aca="false">-998615+342.43*H316</f>
        <v>-118569.9</v>
      </c>
      <c r="R316" s="20" t="n">
        <f aca="false">Q316+P316</f>
        <v>-197563.98</v>
      </c>
      <c r="S316" s="20" t="n">
        <f aca="false">R316/2</f>
        <v>-98781.99</v>
      </c>
      <c r="U316" s="20" t="n">
        <f aca="false">-226244+42.46*H316</f>
        <v>-117121.8</v>
      </c>
      <c r="V316" s="20" t="n">
        <f aca="false">(-0.0562*(H316^2))+(374.59*H316)-846564</f>
        <v>-255063.08</v>
      </c>
      <c r="W316" s="20" t="n">
        <f aca="false">V316/2</f>
        <v>-127531.54</v>
      </c>
      <c r="X316" s="20" t="n">
        <f aca="false">W316-U316</f>
        <v>-10409.74</v>
      </c>
      <c r="Y316" s="20" t="n">
        <v>990236.151685673</v>
      </c>
      <c r="Z316" s="20" t="n">
        <f aca="false">-8E-020*H316^6+2E-015*H316^5-0.00000000001*H316^4+0.00000006*H316^3-0.0001*H316^2+0.1593*H316^1+165.05*H316</f>
        <v>424710.81957391</v>
      </c>
      <c r="AA316" s="8" t="n">
        <f aca="false">(4*H316*(-18+25/2000*H316)*(1-LN(H316/1895))-H316*-9.16-0.25*Z316)</f>
        <v>18326.410505099</v>
      </c>
      <c r="AB316" s="20" t="n">
        <f aca="false">(8*H316*(-1+8/2000*H316)*(1-LN(H316/1895))-H316*-9.16-0.25*Z316)</f>
        <v>50026.9789859971</v>
      </c>
      <c r="AC316" s="20" t="n">
        <f aca="false">(8*$H316*(31.15-15.53/2000*$H316)*(1-LN($H316/1895))-$H316*-9.16-0.25*$Z316)</f>
        <v>77388.1077544368</v>
      </c>
      <c r="AE316" s="20" t="n">
        <f aca="false">AP316-$AN316</f>
        <v>4.66379801051434</v>
      </c>
      <c r="AF316" s="20" t="n">
        <f aca="false">AQ316-$AN316</f>
        <v>6.34816711559601</v>
      </c>
      <c r="AG316" s="20" t="n">
        <f aca="false">AR316-$AN316</f>
        <v>7.62870038554992</v>
      </c>
      <c r="AI316" s="20" t="n">
        <f aca="false">AT316-$AN316</f>
        <v>0.401953511826243</v>
      </c>
      <c r="AJ316" s="20" t="n">
        <f aca="false">AU316-$AN316</f>
        <v>4.79319402928331</v>
      </c>
      <c r="AK316" s="20" t="n">
        <f aca="false">AV316-$AN316</f>
        <v>-0.6162690839042</v>
      </c>
      <c r="AL316" s="20" t="n">
        <f aca="false">AW316-$AN316</f>
        <v>3.51965700391916</v>
      </c>
      <c r="AN316" s="20" t="n">
        <v>-2.49396467397829</v>
      </c>
      <c r="AP316" s="20" t="n">
        <f aca="false">1/8.314/$H316*(0.375*68629+0.5*4601)+$AA316/8.314/$H316+LN(1)</f>
        <v>2.16983333653605</v>
      </c>
      <c r="AQ316" s="20" t="n">
        <f aca="false">1/8.314/$H316*(0.4375*68629+0.5*4601)+$AB316/8.314/$H316+LN(1)</f>
        <v>3.85420244161772</v>
      </c>
      <c r="AR316" s="20" t="n">
        <f aca="false">1/8.314/$H316*(0.4375*68629+0.5*4601)+$AC316/8.314/$H316+LN(1)</f>
        <v>5.13473571157163</v>
      </c>
      <c r="AT316" s="20" t="n">
        <f aca="false">1/8.314/$H316*(0.4375*68629+0.5*4601)+$J316/8.314/$H316+LN(1)</f>
        <v>-2.09201116215205</v>
      </c>
      <c r="AU316" s="20" t="n">
        <f aca="false">1/8.314/$H316*(0.4375*68629+0.5*4601)+$B316/8.314/$H316+LN(1)</f>
        <v>2.29922935530502</v>
      </c>
      <c r="AV316" s="20" t="n">
        <f aca="false">1/8.314/$H316*(0.4375*68629+0.5*4601)+$S316/8.314/$H316+LN(1)</f>
        <v>-3.11023375788249</v>
      </c>
      <c r="AW316" s="20" t="n">
        <f aca="false">1/8.314/$H316*(0.4375*68629+0.5*4601)+$X316/8.314/$H316+LN(1)</f>
        <v>1.02569232994087</v>
      </c>
    </row>
    <row r="317" s="20" customFormat="true" ht="13.8" hidden="false" customHeight="false" outlineLevel="0" collapsed="false">
      <c r="B317" s="20" t="n">
        <f aca="false">$A$2 + $A$3*H317 +$A$4*H317*LN(H317) + $A$5*H317^2 + $A$6*H317^-1 + $A$7*H317^0.5</f>
        <v>16985.8103586047</v>
      </c>
      <c r="C317" s="20" t="n">
        <v>4300</v>
      </c>
      <c r="D317" s="20" t="n">
        <f aca="false">D316+22/(608-232)</f>
        <v>-5.02659574468088</v>
      </c>
      <c r="F317" s="20" t="n">
        <f aca="false">$D$2+$D$3/H317-(($D$4/(8.314*LN(10)))*(1-($D$5/H317)-LN(H317/$D$5)))</f>
        <v>1.5636231267534</v>
      </c>
      <c r="G317" s="20" t="n">
        <f aca="false">8.314*LN(10)*F317*H317</f>
        <v>77078.8146871129</v>
      </c>
      <c r="H317" s="21" t="n">
        <v>2575</v>
      </c>
      <c r="J317" s="20" t="n">
        <f aca="false">-G317</f>
        <v>-77078.8146871129</v>
      </c>
      <c r="K317" s="20" t="n">
        <v>491</v>
      </c>
      <c r="O317" s="20" t="n">
        <f aca="false">-115997 + 27.036*H317 + 3.124*H317*LN(H317)</f>
        <v>16797.4531980029</v>
      </c>
      <c r="P317" s="20" t="n">
        <f aca="false">(-0.0562*(H317^2)) + (128.59*H317)-38275</f>
        <v>-79796.875</v>
      </c>
      <c r="Q317" s="20" t="n">
        <f aca="false">-998615+342.43*H317</f>
        <v>-116857.75</v>
      </c>
      <c r="R317" s="20" t="n">
        <f aca="false">Q317+P317</f>
        <v>-196654.625</v>
      </c>
      <c r="S317" s="20" t="n">
        <f aca="false">R317/2</f>
        <v>-98327.3125</v>
      </c>
      <c r="U317" s="20" t="n">
        <f aca="false">-226244+42.46*H317</f>
        <v>-116909.5</v>
      </c>
      <c r="V317" s="20" t="n">
        <f aca="false">(-0.0562*(H317^2))+(374.59*H317)-846564</f>
        <v>-254635.875</v>
      </c>
      <c r="W317" s="20" t="n">
        <f aca="false">V317/2</f>
        <v>-127317.9375</v>
      </c>
      <c r="X317" s="20" t="n">
        <f aca="false">W317-U317</f>
        <v>-10408.4375000001</v>
      </c>
      <c r="Y317" s="20" t="n">
        <v>992549.296604835</v>
      </c>
      <c r="Z317" s="20" t="n">
        <f aca="false">-8E-020*H317^6+2E-015*H317^5-0.00000000001*H317^4+0.00000006*H317^3-0.0001*H317^2+0.1593*H317^1+165.05*H317</f>
        <v>425538.764067314</v>
      </c>
      <c r="AA317" s="8" t="n">
        <f aca="false">(4*H317*(-18+25/2000*H317)*(1-LN(H317/1895))-H317*-9.16-0.25*Z317)</f>
        <v>18525.2321495052</v>
      </c>
      <c r="AB317" s="20" t="n">
        <f aca="false">(8*H317*(-1+8/2000*H317)*(1-LN(H317/1895))-H317*-9.16-0.25*Z317)</f>
        <v>50038.0003237042</v>
      </c>
      <c r="AC317" s="20" t="n">
        <f aca="false">(8*$H317*(31.15-15.53/2000*$H317)*(1-LN($H317/1895))-$H317*-9.16-0.25*$Z317)</f>
        <v>76535.5069794145</v>
      </c>
      <c r="AE317" s="20" t="n">
        <f aca="false">AP317-$AN317</f>
        <v>4.60663557962243</v>
      </c>
      <c r="AF317" s="20" t="n">
        <f aca="false">AQ317-$AN317</f>
        <v>6.27896185460131</v>
      </c>
      <c r="AG317" s="20" t="n">
        <f aca="false">AR317-$AN317</f>
        <v>7.51666859586638</v>
      </c>
      <c r="AI317" s="20" t="n">
        <f aca="false">AT317-$AN317</f>
        <v>0.341296061690665</v>
      </c>
      <c r="AJ317" s="20" t="n">
        <f aca="false">AU317-$AN317</f>
        <v>4.73508382619212</v>
      </c>
      <c r="AK317" s="20" t="n">
        <f aca="false">AV317-$AN317</f>
        <v>-0.651227851086571</v>
      </c>
      <c r="AL317" s="20" t="n">
        <f aca="false">AW317-$AN317</f>
        <v>3.45549002564959</v>
      </c>
      <c r="AN317" s="20" t="n">
        <v>-2.4317284911225</v>
      </c>
      <c r="AP317" s="20" t="n">
        <f aca="false">1/8.314/$H317*(0.375*68629+0.5*4601)+$AA317/8.314/$H317+LN(1)</f>
        <v>2.17490708849993</v>
      </c>
      <c r="AQ317" s="20" t="n">
        <f aca="false">1/8.314/$H317*(0.4375*68629+0.5*4601)+$AB317/8.314/$H317+LN(1)</f>
        <v>3.84723336347881</v>
      </c>
      <c r="AR317" s="20" t="n">
        <f aca="false">1/8.314/$H317*(0.4375*68629+0.5*4601)+$AC317/8.314/$H317+LN(1)</f>
        <v>5.08494010474388</v>
      </c>
      <c r="AT317" s="20" t="n">
        <f aca="false">1/8.314/$H317*(0.4375*68629+0.5*4601)+$J317/8.314/$H317+LN(1)</f>
        <v>-2.09043242943183</v>
      </c>
      <c r="AU317" s="20" t="n">
        <f aca="false">1/8.314/$H317*(0.4375*68629+0.5*4601)+$B317/8.314/$H317+LN(1)</f>
        <v>2.30335533506962</v>
      </c>
      <c r="AV317" s="20" t="n">
        <f aca="false">1/8.314/$H317*(0.4375*68629+0.5*4601)+$S317/8.314/$H317+LN(1)</f>
        <v>-3.08295634220907</v>
      </c>
      <c r="AW317" s="20" t="n">
        <f aca="false">1/8.314/$H317*(0.4375*68629+0.5*4601)+$X317/8.314/$H317+LN(1)</f>
        <v>1.02376153452709</v>
      </c>
    </row>
    <row r="318" s="20" customFormat="true" ht="13.8" hidden="false" customHeight="false" outlineLevel="0" collapsed="false">
      <c r="B318" s="20" t="n">
        <f aca="false">$A$2 + $A$3*H318 +$A$4*H318*LN(H318) + $A$5*H318^2 + $A$6*H318^-1 + $A$7*H318^0.5</f>
        <v>17169.2938899986</v>
      </c>
      <c r="C318" s="20" t="n">
        <v>4300</v>
      </c>
      <c r="D318" s="20" t="n">
        <f aca="false">D317+22/(608-232)</f>
        <v>-4.968085106383</v>
      </c>
      <c r="F318" s="20" t="n">
        <f aca="false">$D$2+$D$3/H318-(($D$4/(8.314*LN(10)))*(1-($D$5/H318)-LN(H318/$D$5)))</f>
        <v>1.561675832865</v>
      </c>
      <c r="G318" s="20" t="n">
        <f aca="false">8.314*LN(10)*F318*H318</f>
        <v>77132.3040284831</v>
      </c>
      <c r="H318" s="21" t="n">
        <v>2580</v>
      </c>
      <c r="J318" s="20" t="n">
        <f aca="false">-G318</f>
        <v>-77132.3040284831</v>
      </c>
      <c r="K318" s="20" t="n">
        <v>498</v>
      </c>
      <c r="O318" s="20" t="n">
        <f aca="false">-115997 + 27.036*H318 + 3.124*H318*LN(H318)</f>
        <v>17070.941660426</v>
      </c>
      <c r="P318" s="20" t="n">
        <f aca="false">(-0.0562*(H318^2)) + (128.59*H318)-38275</f>
        <v>-80602.48</v>
      </c>
      <c r="Q318" s="20" t="n">
        <f aca="false">-998615+342.43*H318</f>
        <v>-115145.6</v>
      </c>
      <c r="R318" s="20" t="n">
        <f aca="false">Q318+P318</f>
        <v>-195748.08</v>
      </c>
      <c r="S318" s="20" t="n">
        <f aca="false">R318/2</f>
        <v>-97874.04</v>
      </c>
      <c r="U318" s="20" t="n">
        <f aca="false">-226244+42.46*H318</f>
        <v>-116697.2</v>
      </c>
      <c r="V318" s="20" t="n">
        <f aca="false">(-0.0562*(H318^2))+(374.59*H318)-846564</f>
        <v>-254211.48</v>
      </c>
      <c r="W318" s="20" t="n">
        <f aca="false">V318/2</f>
        <v>-127105.74</v>
      </c>
      <c r="X318" s="20" t="n">
        <f aca="false">W318-U318</f>
        <v>-10408.54</v>
      </c>
      <c r="Y318" s="20" t="n">
        <v>994862.441523996</v>
      </c>
      <c r="Z318" s="20" t="n">
        <f aca="false">-8E-020*H318^6+2E-015*H318^5-0.00000000001*H318^4+0.00000006*H318^3-0.0001*H318^2+0.1593*H318^1+165.05*H318</f>
        <v>426366.721279801</v>
      </c>
      <c r="AA318" s="8" t="n">
        <f aca="false">(4*H318*(-18+25/2000*H318)*(1-LN(H318/1895))-H318*-9.16-0.25*Z318)</f>
        <v>18722.7330677528</v>
      </c>
      <c r="AB318" s="20" t="n">
        <f aca="false">(8*H318*(-1+8/2000*H318)*(1-LN(H318/1895))-H318*-9.16-0.25*Z318)</f>
        <v>50047.8055429821</v>
      </c>
      <c r="AC318" s="20" t="n">
        <f aca="false">(8*$H318*(31.15-15.53/2000*$H318)*(1-LN($H318/1895))-$H318*-9.16-0.25*$Z318)</f>
        <v>75682.9889995899</v>
      </c>
      <c r="AE318" s="20" t="n">
        <f aca="false">AP318-$AN318</f>
        <v>4.54946892915673</v>
      </c>
      <c r="AF318" s="20" t="n">
        <f aca="false">AQ318-$AN318</f>
        <v>6.2098039284588</v>
      </c>
      <c r="AG318" s="20" t="n">
        <f aca="false">AR318-$AN318</f>
        <v>7.40491069040735</v>
      </c>
      <c r="AI318" s="20" t="n">
        <f aca="false">AT318-$AN318</f>
        <v>0.280694460937628</v>
      </c>
      <c r="AJ318" s="20" t="n">
        <f aca="false">AU318-$AN318</f>
        <v>4.67701475744328</v>
      </c>
      <c r="AK318" s="20" t="n">
        <f aca="false">AV318-$AN318</f>
        <v>-0.686280827383222</v>
      </c>
      <c r="AL318" s="20" t="n">
        <f aca="false">AW318-$AN318</f>
        <v>3.39134204838624</v>
      </c>
      <c r="AN318" s="20" t="n">
        <v>-2.36956932636883</v>
      </c>
      <c r="AP318" s="20" t="n">
        <f aca="false">1/8.314/$H318*(0.375*68629+0.5*4601)+$AA318/8.314/$H318+LN(1)</f>
        <v>2.1798996027879</v>
      </c>
      <c r="AQ318" s="20" t="n">
        <f aca="false">1/8.314/$H318*(0.4375*68629+0.5*4601)+$AB318/8.314/$H318+LN(1)</f>
        <v>3.84023460208997</v>
      </c>
      <c r="AR318" s="20" t="n">
        <f aca="false">1/8.314/$H318*(0.4375*68629+0.5*4601)+$AC318/8.314/$H318+LN(1)</f>
        <v>5.03534136403852</v>
      </c>
      <c r="AT318" s="20" t="n">
        <f aca="false">1/8.314/$H318*(0.4375*68629+0.5*4601)+$J318/8.314/$H318+LN(1)</f>
        <v>-2.0888748654312</v>
      </c>
      <c r="AU318" s="20" t="n">
        <f aca="false">1/8.314/$H318*(0.4375*68629+0.5*4601)+$B318/8.314/$H318+LN(1)</f>
        <v>2.30744543107444</v>
      </c>
      <c r="AV318" s="20" t="n">
        <f aca="false">1/8.314/$H318*(0.4375*68629+0.5*4601)+$S318/8.314/$H318+LN(1)</f>
        <v>-3.05585015375205</v>
      </c>
      <c r="AW318" s="20" t="n">
        <f aca="false">1/8.314/$H318*(0.4375*68629+0.5*4601)+$X318/8.314/$H318+LN(1)</f>
        <v>1.02177272201741</v>
      </c>
    </row>
    <row r="319" s="20" customFormat="true" ht="13.8" hidden="false" customHeight="false" outlineLevel="0" collapsed="false">
      <c r="B319" s="20" t="n">
        <f aca="false">$A$2 + $A$3*H319 +$A$4*H319*LN(H319) + $A$5*H319^2 + $A$6*H319^-1 + $A$7*H319^0.5</f>
        <v>17352.3518041543</v>
      </c>
      <c r="C319" s="20" t="n">
        <v>4300</v>
      </c>
      <c r="D319" s="20" t="n">
        <f aca="false">D318+22/(608-232)</f>
        <v>-4.90957446808513</v>
      </c>
      <c r="F319" s="20" t="n">
        <f aca="false">$D$2+$D$3/H319-(($D$4/(8.314*LN(10)))*(1-($D$5/H319)-LN(H319/$D$5)))</f>
        <v>1.55974258270266</v>
      </c>
      <c r="G319" s="20" t="n">
        <f aca="false">8.314*LN(10)*F319*H319</f>
        <v>77186.1155599775</v>
      </c>
      <c r="H319" s="21" t="n">
        <v>2585</v>
      </c>
      <c r="J319" s="20" t="n">
        <f aca="false">-G319</f>
        <v>-77186.1155599775</v>
      </c>
      <c r="K319" s="20" t="n">
        <v>504</v>
      </c>
      <c r="O319" s="20" t="n">
        <f aca="false">-115997 + 27.036*H319 + 3.124*H319*LN(H319)</f>
        <v>17344.4603941859</v>
      </c>
      <c r="P319" s="20" t="n">
        <f aca="false">(-0.0562*(H319^2)) + (128.59*H319)-38275</f>
        <v>-81410.895</v>
      </c>
      <c r="Q319" s="20" t="n">
        <f aca="false">-998615+342.43*H319</f>
        <v>-113433.45</v>
      </c>
      <c r="R319" s="20" t="n">
        <f aca="false">Q319+P319</f>
        <v>-194844.345</v>
      </c>
      <c r="S319" s="20" t="n">
        <f aca="false">R319/2</f>
        <v>-97422.1725</v>
      </c>
      <c r="U319" s="20" t="n">
        <f aca="false">-226244+42.46*H319</f>
        <v>-116484.9</v>
      </c>
      <c r="V319" s="20" t="n">
        <f aca="false">(-0.0562*(H319^2))+(374.59*H319)-846564</f>
        <v>-253789.895</v>
      </c>
      <c r="W319" s="20" t="n">
        <f aca="false">V319/2</f>
        <v>-126894.9475</v>
      </c>
      <c r="X319" s="20" t="n">
        <f aca="false">W319-U319</f>
        <v>-10410.0475</v>
      </c>
      <c r="Y319" s="20" t="n">
        <v>997175.586443157</v>
      </c>
      <c r="Z319" s="20" t="n">
        <f aca="false">-8E-020*H319^6+2E-015*H319^5-0.00000000001*H319^4+0.00000006*H319^3-0.0001*H319^2+0.1593*H319^1+165.05*H319</f>
        <v>427194.691258149</v>
      </c>
      <c r="AA319" s="8" t="n">
        <f aca="false">(4*H319*(-18+25/2000*H319)*(1-LN(H319/1895))-H319*-9.16-0.25*Z319)</f>
        <v>18918.9070437718</v>
      </c>
      <c r="AB319" s="20" t="n">
        <f aca="false">(8*H319*(-1+8/2000*H319)*(1-LN(H319/1895))-H319*-9.16-0.25*Z319)</f>
        <v>50056.391377827</v>
      </c>
      <c r="AC319" s="20" t="n">
        <f aca="false">(8*$H319*(31.15-15.53/2000*$H319)*(1-LN($H319/1895))-$H319*-9.16-0.25*$Z319)</f>
        <v>74830.5645172946</v>
      </c>
      <c r="AE319" s="20" t="n">
        <f aca="false">AP319-$AN319</f>
        <v>4.49240326356926</v>
      </c>
      <c r="AF319" s="20" t="n">
        <f aca="false">AQ319-$AN319</f>
        <v>6.14079837973067</v>
      </c>
      <c r="AG319" s="20" t="n">
        <f aca="false">AR319-$AN319</f>
        <v>7.29353104707641</v>
      </c>
      <c r="AI319" s="20" t="n">
        <f aca="false">AT319-$AN319</f>
        <v>0.220253883797386</v>
      </c>
      <c r="AJ319" s="20" t="n">
        <f aca="false">AU319-$AN319</f>
        <v>4.6190921028547</v>
      </c>
      <c r="AK319" s="20" t="n">
        <f aca="false">AV319-$AN319</f>
        <v>-0.72132199692779</v>
      </c>
      <c r="AL319" s="20" t="n">
        <f aca="false">AW319-$AN319</f>
        <v>3.32731843107019</v>
      </c>
      <c r="AN319" s="20" t="n">
        <v>-2.30759220200212</v>
      </c>
      <c r="AP319" s="20" t="n">
        <f aca="false">1/8.314/$H319*(0.375*68629+0.5*4601)+$AA319/8.314/$H319+LN(1)</f>
        <v>2.18481106156714</v>
      </c>
      <c r="AQ319" s="20" t="n">
        <f aca="false">1/8.314/$H319*(0.4375*68629+0.5*4601)+$AB319/8.314/$H319+LN(1)</f>
        <v>3.83320617772855</v>
      </c>
      <c r="AR319" s="20" t="n">
        <f aca="false">1/8.314/$H319*(0.4375*68629+0.5*4601)+$AC319/8.314/$H319+LN(1)</f>
        <v>4.98593884507429</v>
      </c>
      <c r="AT319" s="20" t="n">
        <f aca="false">1/8.314/$H319*(0.4375*68629+0.5*4601)+$J319/8.314/$H319+LN(1)</f>
        <v>-2.08733831820473</v>
      </c>
      <c r="AU319" s="20" t="n">
        <f aca="false">1/8.314/$H319*(0.4375*68629+0.5*4601)+$B319/8.314/$H319+LN(1)</f>
        <v>2.31149990085258</v>
      </c>
      <c r="AV319" s="20" t="n">
        <f aca="false">1/8.314/$H319*(0.4375*68629+0.5*4601)+$S319/8.314/$H319+LN(1)</f>
        <v>-3.02891419892991</v>
      </c>
      <c r="AW319" s="20" t="n">
        <f aca="false">1/8.314/$H319*(0.4375*68629+0.5*4601)+$X319/8.314/$H319+LN(1)</f>
        <v>1.01972622906807</v>
      </c>
    </row>
    <row r="320" s="20" customFormat="true" ht="13.8" hidden="false" customHeight="false" outlineLevel="0" collapsed="false">
      <c r="B320" s="20" t="n">
        <f aca="false">$A$2 + $A$3*H320 +$A$4*H320*LN(H320) + $A$5*H320^2 + $A$6*H320^-1 + $A$7*H320^0.5</f>
        <v>17534.9851558984</v>
      </c>
      <c r="C320" s="20" t="n">
        <v>4300</v>
      </c>
      <c r="D320" s="20" t="n">
        <f aca="false">D319+22/(608-232)</f>
        <v>-4.85106382978726</v>
      </c>
      <c r="F320" s="20" t="n">
        <f aca="false">$D$2+$D$3/H320-(($D$4/(8.314*LN(10)))*(1-($D$5/H320)-LN(H320/$D$5)))</f>
        <v>1.55782328236318</v>
      </c>
      <c r="G320" s="20" t="n">
        <f aca="false">8.314*LN(10)*F320*H320</f>
        <v>77240.2486584036</v>
      </c>
      <c r="H320" s="21" t="n">
        <v>2590</v>
      </c>
      <c r="J320" s="20" t="n">
        <f aca="false">-G320</f>
        <v>-77240.2486584036</v>
      </c>
      <c r="K320" s="20" t="n">
        <v>510</v>
      </c>
      <c r="O320" s="20" t="n">
        <f aca="false">-115997 + 27.036*H320 + 3.124*H320*LN(H320)</f>
        <v>17618.0093407305</v>
      </c>
      <c r="P320" s="20" t="n">
        <f aca="false">(-0.0562*(H320^2)) + (128.59*H320)-38275</f>
        <v>-82222.1199999999</v>
      </c>
      <c r="Q320" s="20" t="n">
        <f aca="false">-998615+342.43*H320</f>
        <v>-111721.3</v>
      </c>
      <c r="R320" s="20" t="n">
        <f aca="false">Q320+P320</f>
        <v>-193943.42</v>
      </c>
      <c r="S320" s="20" t="n">
        <f aca="false">R320/2</f>
        <v>-96971.7099999999</v>
      </c>
      <c r="U320" s="20" t="n">
        <f aca="false">-226244+42.46*H320</f>
        <v>-116272.6</v>
      </c>
      <c r="V320" s="20" t="n">
        <f aca="false">(-0.0562*(H320^2))+(374.59*H320)-846564</f>
        <v>-253371.12</v>
      </c>
      <c r="W320" s="20" t="n">
        <f aca="false">V320/2</f>
        <v>-126685.56</v>
      </c>
      <c r="X320" s="20" t="n">
        <f aca="false">W320-U320</f>
        <v>-10412.96</v>
      </c>
      <c r="Y320" s="20" t="n">
        <v>999488.731362318</v>
      </c>
      <c r="Z320" s="20" t="n">
        <f aca="false">-8E-020*H320^6+2E-015*H320^5-0.00000000001*H320^4+0.00000006*H320^3-0.0001*H320^2+0.1593*H320^1+165.05*H320</f>
        <v>428022.674049257</v>
      </c>
      <c r="AA320" s="8" t="n">
        <f aca="false">(4*H320*(-18+25/2000*H320)*(1-LN(H320/1895))-H320*-9.16-0.25*Z320)</f>
        <v>19113.7478760926</v>
      </c>
      <c r="AB320" s="20" t="n">
        <f aca="false">(8*H320*(-1+8/2000*H320)*(1-LN(H320/1895))-H320*-9.16-0.25*Z320)</f>
        <v>50063.7545687972</v>
      </c>
      <c r="AC320" s="20" t="n">
        <f aca="false">(8*$H320*(31.15-15.53/2000*$H320)*(1-LN($H320/1895))-$H320*-9.16-0.25*$Z320)</f>
        <v>73978.2442050267</v>
      </c>
      <c r="AE320" s="20" t="n">
        <f aca="false">AP320-$AN320</f>
        <v>4.43525672391156</v>
      </c>
      <c r="AF320" s="20" t="n">
        <f aca="false">AQ320-$AN320</f>
        <v>6.07176318845546</v>
      </c>
      <c r="AG320" s="20" t="n">
        <f aca="false">AR320-$AN320</f>
        <v>7.18234698469577</v>
      </c>
      <c r="AI320" s="20" t="n">
        <f aca="false">AT320-$AN320</f>
        <v>0.159792440542662</v>
      </c>
      <c r="AJ320" s="20" t="n">
        <f aca="false">AU320-$AN320</f>
        <v>4.56113407735483</v>
      </c>
      <c r="AK320" s="20" t="n">
        <f aca="false">AV320-$AN320</f>
        <v>-0.756532414198161</v>
      </c>
      <c r="AL320" s="20" t="n">
        <f aca="false">AW320-$AN320</f>
        <v>3.26323746737109</v>
      </c>
      <c r="AN320" s="20" t="n">
        <v>-2.2456150776354</v>
      </c>
      <c r="AP320" s="20" t="n">
        <f aca="false">1/8.314/$H320*(0.375*68629+0.5*4601)+$AA320/8.314/$H320+LN(1)</f>
        <v>2.18964164627616</v>
      </c>
      <c r="AQ320" s="20" t="n">
        <f aca="false">1/8.314/$H320*(0.4375*68629+0.5*4601)+$AB320/8.314/$H320+LN(1)</f>
        <v>3.82614811082006</v>
      </c>
      <c r="AR320" s="20" t="n">
        <f aca="false">1/8.314/$H320*(0.4375*68629+0.5*4601)+$AC320/8.314/$H320+LN(1)</f>
        <v>4.93673190706037</v>
      </c>
      <c r="AT320" s="20" t="n">
        <f aca="false">1/8.314/$H320*(0.4375*68629+0.5*4601)+$J320/8.314/$H320+LN(1)</f>
        <v>-2.08582263709274</v>
      </c>
      <c r="AU320" s="20" t="n">
        <f aca="false">1/8.314/$H320*(0.4375*68629+0.5*4601)+$B320/8.314/$H320+LN(1)</f>
        <v>2.31551899971943</v>
      </c>
      <c r="AV320" s="20" t="n">
        <f aca="false">1/8.314/$H320*(0.4375*68629+0.5*4601)+$S320/8.314/$H320+LN(1)</f>
        <v>-3.00214749183356</v>
      </c>
      <c r="AW320" s="20" t="n">
        <f aca="false">1/8.314/$H320*(0.4375*68629+0.5*4601)+$X320/8.314/$H320+LN(1)</f>
        <v>1.01762238973569</v>
      </c>
    </row>
    <row r="321" s="20" customFormat="true" ht="13.8" hidden="false" customHeight="false" outlineLevel="0" collapsed="false">
      <c r="B321" s="20" t="n">
        <f aca="false">$A$2 + $A$3*H321 +$A$4*H321*LN(H321) + $A$5*H321^2 + $A$6*H321^-1 + $A$7*H321^0.5</f>
        <v>17717.194995155</v>
      </c>
      <c r="C321" s="20" t="n">
        <v>4300</v>
      </c>
      <c r="D321" s="20" t="n">
        <f aca="false">D320+22/(608-232)</f>
        <v>-4.79255319148939</v>
      </c>
      <c r="F321" s="20" t="n">
        <f aca="false">$D$2+$D$3/H321-(($D$4/(8.314*LN(10)))*(1-($D$5/H321)-LN(H321/$D$5)))</f>
        <v>1.5559178387155</v>
      </c>
      <c r="G321" s="20" t="n">
        <f aca="false">8.314*LN(10)*F321*H321</f>
        <v>77294.7027029749</v>
      </c>
      <c r="H321" s="21" t="n">
        <v>2595</v>
      </c>
      <c r="J321" s="20" t="n">
        <f aca="false">-G321</f>
        <v>-77294.7027029749</v>
      </c>
      <c r="K321" s="20" t="n">
        <v>516</v>
      </c>
      <c r="O321" s="20" t="n">
        <f aca="false">-115997 + 27.036*H321 + 3.124*H321*LN(H321)</f>
        <v>17891.5884417341</v>
      </c>
      <c r="P321" s="20" t="n">
        <f aca="false">(-0.0562*(H321^2)) + (128.59*H321)-38275</f>
        <v>-83036.155</v>
      </c>
      <c r="Q321" s="20" t="n">
        <f aca="false">-998615+342.43*H321</f>
        <v>-110009.15</v>
      </c>
      <c r="R321" s="20" t="n">
        <f aca="false">Q321+P321</f>
        <v>-193045.305</v>
      </c>
      <c r="S321" s="20" t="n">
        <f aca="false">R321/2</f>
        <v>-96522.6525</v>
      </c>
      <c r="U321" s="20" t="n">
        <f aca="false">-226244+42.46*H321</f>
        <v>-116060.3</v>
      </c>
      <c r="V321" s="20" t="n">
        <f aca="false">(-0.0562*(H321^2))+(374.59*H321)-846564</f>
        <v>-252955.155</v>
      </c>
      <c r="W321" s="20" t="n">
        <f aca="false">V321/2</f>
        <v>-126477.5775</v>
      </c>
      <c r="X321" s="20" t="n">
        <f aca="false">W321-U321</f>
        <v>-10417.2775</v>
      </c>
      <c r="Y321" s="20" t="n">
        <v>1001801.87628148</v>
      </c>
      <c r="Z321" s="20" t="n">
        <f aca="false">-8E-020*H321^6+2E-015*H321^5-0.00000000001*H321^4+0.00000006*H321^3-0.0001*H321^2+0.1593*H321^1+165.05*H321</f>
        <v>428850.669700136</v>
      </c>
      <c r="AA321" s="8" t="n">
        <f aca="false">(4*H321*(-18+25/2000*H321)*(1-LN(H321/1895))-H321*-9.16-0.25*Z321)</f>
        <v>19307.2493777807</v>
      </c>
      <c r="AB321" s="20" t="n">
        <f aca="false">(8*H321*(-1+8/2000*H321)*(1-LN(H321/1895))-H321*-9.16-0.25*Z321)</f>
        <v>50069.891862987</v>
      </c>
      <c r="AC321" s="20" t="n">
        <f aca="false">(8*$H321*(31.15-15.53/2000*$H321)*(1-LN($H321/1895))-$H321*-9.16-0.25*$Z321)</f>
        <v>73126.038705601</v>
      </c>
      <c r="AE321" s="20" t="n">
        <f aca="false">AP321-$AN321</f>
        <v>4.37802949089752</v>
      </c>
      <c r="AF321" s="20" t="n">
        <f aca="false">AQ321-$AN321</f>
        <v>6.0026983752042</v>
      </c>
      <c r="AG321" s="20" t="n">
        <f aca="false">AR321-$AN321</f>
        <v>7.07135786603745</v>
      </c>
      <c r="AI321" s="20" t="n">
        <f aca="false">AT321-$AN321</f>
        <v>0.0993102805604873</v>
      </c>
      <c r="AJ321" s="20" t="n">
        <f aca="false">AU321-$AN321</f>
        <v>4.50314093406412</v>
      </c>
      <c r="AK321" s="20" t="n">
        <f aca="false">AV321-$AN321</f>
        <v>-0.791911100883776</v>
      </c>
      <c r="AL321" s="20" t="n">
        <f aca="false">AW321-$AN321</f>
        <v>3.19909948877093</v>
      </c>
      <c r="AN321" s="20" t="n">
        <v>-2.18363795326868</v>
      </c>
      <c r="AP321" s="20" t="n">
        <f aca="false">1/8.314/$H321*(0.375*68629+0.5*4601)+$AA321/8.314/$H321+LN(1)</f>
        <v>2.19439153762884</v>
      </c>
      <c r="AQ321" s="20" t="n">
        <f aca="false">1/8.314/$H321*(0.4375*68629+0.5*4601)+$AB321/8.314/$H321+LN(1)</f>
        <v>3.81906042193552</v>
      </c>
      <c r="AR321" s="20" t="n">
        <f aca="false">1/8.314/$H321*(0.4375*68629+0.5*4601)+$AC321/8.314/$H321+LN(1)</f>
        <v>4.88771991276877</v>
      </c>
      <c r="AT321" s="20" t="n">
        <f aca="false">1/8.314/$H321*(0.4375*68629+0.5*4601)+$J321/8.314/$H321+LN(1)</f>
        <v>-2.08432767270819</v>
      </c>
      <c r="AU321" s="20" t="n">
        <f aca="false">1/8.314/$H321*(0.4375*68629+0.5*4601)+$B321/8.314/$H321+LN(1)</f>
        <v>2.31950298079544</v>
      </c>
      <c r="AV321" s="20" t="n">
        <f aca="false">1/8.314/$H321*(0.4375*68629+0.5*4601)+$S321/8.314/$H321+LN(1)</f>
        <v>-2.97554905415246</v>
      </c>
      <c r="AW321" s="20" t="n">
        <f aca="false">1/8.314/$H321*(0.4375*68629+0.5*4601)+$X321/8.314/$H321+LN(1)</f>
        <v>1.01546153550225</v>
      </c>
    </row>
    <row r="322" s="20" customFormat="true" ht="13.8" hidden="false" customHeight="false" outlineLevel="0" collapsed="false">
      <c r="B322" s="20" t="n">
        <f aca="false">$A$2 + $A$3*H322 +$A$4*H322*LN(H322) + $A$5*H322^2 + $A$6*H322^-1 + $A$7*H322^0.5</f>
        <v>17898.9823669796</v>
      </c>
      <c r="C322" s="20" t="n">
        <v>4300</v>
      </c>
      <c r="D322" s="20" t="n">
        <f aca="false">D321+22/(608-232)</f>
        <v>-4.73404255319151</v>
      </c>
      <c r="F322" s="20" t="n">
        <f aca="false">$D$2+$D$3/H322-(($D$4/(8.314*LN(10)))*(1-($D$5/H322)-LN(H322/$D$5)))</f>
        <v>1.55402615939304</v>
      </c>
      <c r="G322" s="20" t="n">
        <f aca="false">8.314*LN(10)*F322*H322</f>
        <v>77349.4770752974</v>
      </c>
      <c r="H322" s="21" t="n">
        <v>2600</v>
      </c>
      <c r="J322" s="20" t="n">
        <f aca="false">-G322</f>
        <v>-77349.4770752974</v>
      </c>
      <c r="K322" s="20" t="n">
        <v>523</v>
      </c>
      <c r="O322" s="20" t="n">
        <f aca="false">-115997 + 27.036*H322 + 3.124*H322*LN(H322)</f>
        <v>18165.1976390954</v>
      </c>
      <c r="P322" s="20" t="n">
        <f aca="false">(-0.0562*(H322^2)) + (128.59*H322)-38275</f>
        <v>-83853</v>
      </c>
      <c r="Q322" s="20" t="n">
        <f aca="false">-998615+342.43*H322</f>
        <v>-108297</v>
      </c>
      <c r="R322" s="20" t="n">
        <f aca="false">Q322+P322</f>
        <v>-192150</v>
      </c>
      <c r="S322" s="20" t="n">
        <f aca="false">R322/2</f>
        <v>-96075</v>
      </c>
      <c r="U322" s="20" t="n">
        <f aca="false">-226244+42.46*H322</f>
        <v>-115848</v>
      </c>
      <c r="V322" s="20" t="n">
        <f aca="false">(-0.0562*(H322^2))+(374.59*H322)-846564</f>
        <v>-252542</v>
      </c>
      <c r="W322" s="20" t="n">
        <f aca="false">V322/2</f>
        <v>-126271</v>
      </c>
      <c r="X322" s="20" t="n">
        <f aca="false">W322-U322</f>
        <v>-10423.0000000001</v>
      </c>
      <c r="Y322" s="20" t="n">
        <v>1004115.02120064</v>
      </c>
      <c r="Z322" s="20" t="n">
        <f aca="false">-8E-020*H322^6+2E-015*H322^5-0.00000000001*H322^4+0.00000006*H322^3-0.0001*H322^2+0.1593*H322^1+165.05*H322</f>
        <v>429678.67825792</v>
      </c>
      <c r="AA322" s="8" t="n">
        <f aca="false">(4*H322*(-18+25/2000*H322)*(1-LN(H322/1895))-H322*-9.16-0.25*Z322)</f>
        <v>19499.4053763686</v>
      </c>
      <c r="AB322" s="20" t="n">
        <f aca="false">(8*H322*(-1+8/2000*H322)*(1-LN(H322/1895))-H322*-9.16-0.25*Z322)</f>
        <v>50074.8000139995</v>
      </c>
      <c r="AC322" s="20" t="n">
        <f aca="false">(8*$H322*(31.15-15.53/2000*$H322)*(1-LN($H322/1895))-$H322*-9.16-0.25*$Z322)</f>
        <v>72273.9586322981</v>
      </c>
      <c r="AE322" s="20" t="n">
        <f aca="false">AP322-$AN322</f>
        <v>4.32072174452013</v>
      </c>
      <c r="AF322" s="20" t="n">
        <f aca="false">AQ322-$AN322</f>
        <v>5.93360396069076</v>
      </c>
      <c r="AG322" s="20" t="n">
        <f aca="false">AR322-$AN322</f>
        <v>6.96056305740893</v>
      </c>
      <c r="AI322" s="20" t="n">
        <f aca="false">AT322-$AN322</f>
        <v>0.0388075519780786</v>
      </c>
      <c r="AJ322" s="20" t="n">
        <f aca="false">AU322-$AN322</f>
        <v>4.44511292393072</v>
      </c>
      <c r="AK322" s="20" t="n">
        <f aca="false">AV322-$AN322</f>
        <v>-0.827457086199537</v>
      </c>
      <c r="AL322" s="20" t="n">
        <f aca="false">AW322-$AN322</f>
        <v>3.13490482420182</v>
      </c>
      <c r="AN322" s="20" t="n">
        <v>-2.12166082890196</v>
      </c>
      <c r="AP322" s="20" t="n">
        <f aca="false">1/8.314/$H322*(0.375*68629+0.5*4601)+$AA322/8.314/$H322+LN(1)</f>
        <v>2.19906091561817</v>
      </c>
      <c r="AQ322" s="20" t="n">
        <f aca="false">1/8.314/$H322*(0.4375*68629+0.5*4601)+$AB322/8.314/$H322+LN(1)</f>
        <v>3.8119431317888</v>
      </c>
      <c r="AR322" s="20" t="n">
        <f aca="false">1/8.314/$H322*(0.4375*68629+0.5*4601)+$AC322/8.314/$H322+LN(1)</f>
        <v>4.83890222850697</v>
      </c>
      <c r="AT322" s="20" t="n">
        <f aca="false">1/8.314/$H322*(0.4375*68629+0.5*4601)+$J322/8.314/$H322+LN(1)</f>
        <v>-2.08285327692388</v>
      </c>
      <c r="AU322" s="20" t="n">
        <f aca="false">1/8.314/$H322*(0.4375*68629+0.5*4601)+$B322/8.314/$H322+LN(1)</f>
        <v>2.32345209502876</v>
      </c>
      <c r="AV322" s="20" t="n">
        <f aca="false">1/8.314/$H322*(0.4375*68629+0.5*4601)+$S322/8.314/$H322+LN(1)</f>
        <v>-2.9491179151015</v>
      </c>
      <c r="AW322" s="20" t="n">
        <f aca="false">1/8.314/$H322*(0.4375*68629+0.5*4601)+$X322/8.314/$H322+LN(1)</f>
        <v>1.01324399529986</v>
      </c>
    </row>
    <row r="323" s="20" customFormat="true" ht="13.8" hidden="false" customHeight="false" outlineLevel="0" collapsed="false">
      <c r="B323" s="20" t="n">
        <f aca="false">$A$2 + $A$3*H323 +$A$4*H323*LN(H323) + $A$5*H323^2 + $A$6*H323^-1 + $A$7*H323^0.5</f>
        <v>18080.3483115869</v>
      </c>
      <c r="C323" s="20" t="n">
        <v>4300</v>
      </c>
      <c r="D323" s="20" t="n">
        <f aca="false">D322+22/(608-232)</f>
        <v>-4.67553191489364</v>
      </c>
      <c r="F323" s="20" t="n">
        <f aca="false">$D$2+$D$3/H323-(($D$4/(8.314*LN(10)))*(1-($D$5/H323)-LN(H323/$D$5)))</f>
        <v>1.55214815278605</v>
      </c>
      <c r="G323" s="20" t="n">
        <f aca="false">8.314*LN(10)*F323*H323</f>
        <v>77404.5711593555</v>
      </c>
      <c r="H323" s="21" t="n">
        <v>2605</v>
      </c>
      <c r="J323" s="20" t="n">
        <f aca="false">-G323</f>
        <v>-77404.5711593555</v>
      </c>
      <c r="K323" s="20" t="n">
        <v>529</v>
      </c>
      <c r="O323" s="20" t="n">
        <f aca="false">-115997 + 27.036*H323 + 3.124*H323*LN(H323)</f>
        <v>18438.8368749367</v>
      </c>
      <c r="P323" s="20" t="n">
        <f aca="false">(-0.0562*(H323^2)) + (128.59*H323)-38275</f>
        <v>-84672.655</v>
      </c>
      <c r="Q323" s="20" t="n">
        <f aca="false">-998615+342.43*H323</f>
        <v>-106584.85</v>
      </c>
      <c r="R323" s="20" t="n">
        <f aca="false">Q323+P323</f>
        <v>-191257.505</v>
      </c>
      <c r="S323" s="20" t="n">
        <f aca="false">R323/2</f>
        <v>-95628.7525</v>
      </c>
      <c r="U323" s="20" t="n">
        <f aca="false">-226244+42.46*H323</f>
        <v>-115635.7</v>
      </c>
      <c r="V323" s="20" t="n">
        <f aca="false">(-0.0562*(H323^2))+(374.59*H323)-846564</f>
        <v>-252131.655</v>
      </c>
      <c r="W323" s="20" t="n">
        <f aca="false">V323/2</f>
        <v>-126065.8275</v>
      </c>
      <c r="X323" s="20" t="n">
        <f aca="false">W323-U323</f>
        <v>-10430.1275</v>
      </c>
      <c r="Y323" s="20" t="n">
        <v>1006445.16403407</v>
      </c>
      <c r="Z323" s="20" t="n">
        <f aca="false">-8E-020*H323^6+2E-015*H323^5-0.00000000001*H323^4+0.00000006*H323^3-0.0001*H323^2+0.1593*H323^1+165.05*H323</f>
        <v>430506.699769858</v>
      </c>
      <c r="AA323" s="8" t="n">
        <f aca="false">(4*H323*(-18+25/2000*H323)*(1-LN(H323/1895))-H323*-9.16-0.25*Z323)</f>
        <v>19690.2097137911</v>
      </c>
      <c r="AB323" s="20" t="n">
        <f aca="false">(8*H323*(-1+8/2000*H323)*(1-LN(H323/1895))-H323*-9.16-0.25*Z323)</f>
        <v>50078.4757819205</v>
      </c>
      <c r="AC323" s="20" t="n">
        <f aca="false">(8*$H323*(31.15-15.53/2000*$H323)*(1-LN($H323/1895))-$H323*-9.16-0.25*$Z323)</f>
        <v>71422.0145690121</v>
      </c>
      <c r="AE323" s="20" t="n">
        <f aca="false">AP323-$AN323</f>
        <v>4.26333366405551</v>
      </c>
      <c r="AF323" s="20" t="n">
        <f aca="false">AQ323-$AN323</f>
        <v>5.86447996576935</v>
      </c>
      <c r="AG323" s="20" t="n">
        <f aca="false">AR323-$AN323</f>
        <v>6.84996192862605</v>
      </c>
      <c r="AI323" s="20" t="n">
        <f aca="false">AT323-$AN323</f>
        <v>-0.021715598324421</v>
      </c>
      <c r="AJ323" s="20" t="n">
        <f aca="false">AU323-$AN323</f>
        <v>4.38705029575256</v>
      </c>
      <c r="AK323" s="20" t="n">
        <f aca="false">AV323-$AN323</f>
        <v>-0.863169406813606</v>
      </c>
      <c r="AL323" s="20" t="n">
        <f aca="false">AW323-$AN323</f>
        <v>3.07065380007051</v>
      </c>
      <c r="AN323" s="20" t="n">
        <v>-2.05968370453524</v>
      </c>
      <c r="AP323" s="20" t="n">
        <f aca="false">1/8.314/$H323*(0.375*68629+0.5*4601)+$AA323/8.314/$H323+LN(1)</f>
        <v>2.20364995952027</v>
      </c>
      <c r="AQ323" s="20" t="n">
        <f aca="false">1/8.314/$H323*(0.4375*68629+0.5*4601)+$AB323/8.314/$H323+LN(1)</f>
        <v>3.80479626123411</v>
      </c>
      <c r="AR323" s="20" t="n">
        <f aca="false">1/8.314/$H323*(0.4375*68629+0.5*4601)+$AC323/8.314/$H323+LN(1)</f>
        <v>4.79027822409081</v>
      </c>
      <c r="AT323" s="20" t="n">
        <f aca="false">1/8.314/$H323*(0.4375*68629+0.5*4601)+$J323/8.314/$H323+LN(1)</f>
        <v>-2.08139930285966</v>
      </c>
      <c r="AU323" s="20" t="n">
        <f aca="false">1/8.314/$H323*(0.4375*68629+0.5*4601)+$B323/8.314/$H323+LN(1)</f>
        <v>2.32736659121732</v>
      </c>
      <c r="AV323" s="20" t="n">
        <f aca="false">1/8.314/$H323*(0.4375*68629+0.5*4601)+$S323/8.314/$H323+LN(1)</f>
        <v>-2.92285311134885</v>
      </c>
      <c r="AW323" s="20" t="n">
        <f aca="false">1/8.314/$H323*(0.4375*68629+0.5*4601)+$X323/8.314/$H323+LN(1)</f>
        <v>1.01097009553527</v>
      </c>
    </row>
    <row r="324" s="20" customFormat="true" ht="13.8" hidden="false" customHeight="false" outlineLevel="0" collapsed="false">
      <c r="B324" s="20" t="n">
        <f aca="false">$A$2 + $A$3*H324 +$A$4*H324*LN(H324) + $A$5*H324^2 + $A$6*H324^-1 + $A$7*H324^0.5</f>
        <v>18261.2938643818</v>
      </c>
      <c r="C324" s="20" t="n">
        <v>4300</v>
      </c>
      <c r="D324" s="20" t="n">
        <f aca="false">D323+22/(608-232)</f>
        <v>-4.61702127659577</v>
      </c>
      <c r="F324" s="20" t="n">
        <f aca="false">$D$2+$D$3/H324-(($D$4/(8.314*LN(10)))*(1-($D$5/H324)-LN(H324/$D$5)))</f>
        <v>1.55028372803409</v>
      </c>
      <c r="G324" s="20" t="n">
        <f aca="false">8.314*LN(10)*F324*H324</f>
        <v>77459.9843414981</v>
      </c>
      <c r="H324" s="21" t="n">
        <v>2610</v>
      </c>
      <c r="J324" s="20" t="n">
        <f aca="false">-G324</f>
        <v>-77459.9843414981</v>
      </c>
      <c r="K324" s="20" t="n">
        <v>535</v>
      </c>
      <c r="O324" s="20" t="n">
        <f aca="false">-115997 + 27.036*H324 + 3.124*H324*LN(H324)</f>
        <v>18712.5060916026</v>
      </c>
      <c r="P324" s="20" t="n">
        <f aca="false">(-0.0562*(H324^2)) + (128.59*H324)-38275</f>
        <v>-85495.12</v>
      </c>
      <c r="Q324" s="20" t="n">
        <f aca="false">-998615+342.43*H324</f>
        <v>-104872.7</v>
      </c>
      <c r="R324" s="20" t="n">
        <f aca="false">Q324+P324</f>
        <v>-190367.82</v>
      </c>
      <c r="S324" s="20" t="n">
        <f aca="false">R324/2</f>
        <v>-95183.91</v>
      </c>
      <c r="U324" s="20" t="n">
        <f aca="false">-226244+42.46*H324</f>
        <v>-115423.4</v>
      </c>
      <c r="V324" s="20" t="n">
        <f aca="false">(-0.0562*(H324^2))+(374.59*H324)-846564</f>
        <v>-251724.12</v>
      </c>
      <c r="W324" s="20" t="n">
        <f aca="false">V324/2</f>
        <v>-125862.06</v>
      </c>
      <c r="X324" s="20" t="n">
        <f aca="false">W324-U324</f>
        <v>-10438.6600000001</v>
      </c>
      <c r="Y324" s="20" t="n">
        <v>1008775.3068675</v>
      </c>
      <c r="Z324" s="20" t="n">
        <f aca="false">-8E-020*H324^6+2E-015*H324^5-0.00000000001*H324^4+0.00000006*H324^3-0.0001*H324^2+0.1593*H324^1+165.05*H324</f>
        <v>431334.734283317</v>
      </c>
      <c r="AA324" s="8" t="n">
        <f aca="false">(4*H324*(-18+25/2000*H324)*(1-LN(H324/1895))-H324*-9.16-0.25*Z324)</f>
        <v>19879.6562463203</v>
      </c>
      <c r="AB324" s="20" t="n">
        <f aca="false">(8*H324*(-1+8/2000*H324)*(1-LN(H324/1895))-H324*-9.16-0.25*Z324)</f>
        <v>50080.9159332926</v>
      </c>
      <c r="AC324" s="20" t="n">
        <f aca="false">(8*$H324*(31.15-15.53/2000*$H324)*(1-LN($H324/1895))-$H324*-9.16-0.25*$Z324)</f>
        <v>70570.217070398</v>
      </c>
      <c r="AE324" s="20" t="n">
        <f aca="false">AP324-$AN324</f>
        <v>4.20597253788268</v>
      </c>
      <c r="AF324" s="20" t="n">
        <f aca="false">AQ324-$AN324</f>
        <v>5.79543352124787</v>
      </c>
      <c r="AG324" s="20" t="n">
        <f aca="false">AR324-$AN324</f>
        <v>6.73966096280218</v>
      </c>
      <c r="AI324" s="20" t="n">
        <f aca="false">AT324-$AN324</f>
        <v>-0.0821519148853678</v>
      </c>
      <c r="AJ324" s="20" t="n">
        <f aca="false">AU324-$AN324</f>
        <v>4.32906040601544</v>
      </c>
      <c r="AK324" s="20" t="n">
        <f aca="false">AV324-$AN324</f>
        <v>-0.898939996960005</v>
      </c>
      <c r="AL324" s="20" t="n">
        <f aca="false">AW324-$AN324</f>
        <v>3.0064538500985</v>
      </c>
      <c r="AN324" s="20" t="n">
        <v>-1.99781368998451</v>
      </c>
      <c r="AP324" s="20" t="n">
        <f aca="false">1/8.314/$H324*(0.375*68629+0.5*4601)+$AA324/8.314/$H324+LN(1)</f>
        <v>2.20815884789817</v>
      </c>
      <c r="AQ324" s="20" t="n">
        <f aca="false">1/8.314/$H324*(0.4375*68629+0.5*4601)+$AB324/8.314/$H324+LN(1)</f>
        <v>3.79761983126336</v>
      </c>
      <c r="AR324" s="20" t="n">
        <f aca="false">1/8.314/$H324*(0.4375*68629+0.5*4601)+$AC324/8.314/$H324+LN(1)</f>
        <v>4.74184727281767</v>
      </c>
      <c r="AT324" s="20" t="n">
        <f aca="false">1/8.314/$H324*(0.4375*68629+0.5*4601)+$J324/8.314/$H324+LN(1)</f>
        <v>-2.07996560486988</v>
      </c>
      <c r="AU324" s="20" t="n">
        <f aca="false">1/8.314/$H324*(0.4375*68629+0.5*4601)+$B324/8.314/$H324+LN(1)</f>
        <v>2.33124671603093</v>
      </c>
      <c r="AV324" s="20" t="n">
        <f aca="false">1/8.314/$H324*(0.4375*68629+0.5*4601)+$S324/8.314/$H324+LN(1)</f>
        <v>-2.89675368694451</v>
      </c>
      <c r="AW324" s="20" t="n">
        <f aca="false">1/8.314/$H324*(0.4375*68629+0.5*4601)+$X324/8.314/$H324+LN(1)</f>
        <v>1.00864016011399</v>
      </c>
    </row>
    <row r="325" s="20" customFormat="true" ht="13.8" hidden="false" customHeight="false" outlineLevel="0" collapsed="false">
      <c r="B325" s="20" t="n">
        <f aca="false">$A$2 + $A$3*H325 +$A$4*H325*LN(H325) + $A$5*H325^2 + $A$6*H325^-1 + $A$7*H325^0.5</f>
        <v>18441.8200559901</v>
      </c>
      <c r="C325" s="20" t="n">
        <v>4300</v>
      </c>
      <c r="D325" s="20" t="n">
        <f aca="false">D324+22/(608-232)</f>
        <v>-4.5585106382979</v>
      </c>
      <c r="F325" s="20" t="n">
        <f aca="false">$D$2+$D$3/H325-(($D$4/(8.314*LN(10)))*(1-($D$5/H325)-LN(H325/$D$5)))</f>
        <v>1.54843279501863</v>
      </c>
      <c r="G325" s="20" t="n">
        <f aca="false">8.314*LN(10)*F325*H325</f>
        <v>77515.7160104256</v>
      </c>
      <c r="H325" s="21" t="n">
        <v>2615</v>
      </c>
      <c r="J325" s="20" t="n">
        <f aca="false">-G325</f>
        <v>-77515.7160104256</v>
      </c>
      <c r="K325" s="20" t="n">
        <v>542</v>
      </c>
      <c r="O325" s="20" t="n">
        <f aca="false">-115997 + 27.036*H325 + 3.124*H325*LN(H325)</f>
        <v>18986.2052316584</v>
      </c>
      <c r="P325" s="20" t="n">
        <f aca="false">(-0.0562*(H325^2)) + (128.59*H325)-38275</f>
        <v>-86320.395</v>
      </c>
      <c r="Q325" s="20" t="n">
        <f aca="false">-998615+342.43*H325</f>
        <v>-103160.55</v>
      </c>
      <c r="R325" s="20" t="n">
        <f aca="false">Q325+P325</f>
        <v>-189480.945</v>
      </c>
      <c r="S325" s="20" t="n">
        <f aca="false">R325/2</f>
        <v>-94740.4724999999</v>
      </c>
      <c r="U325" s="20" t="n">
        <f aca="false">-226244+42.46*H325</f>
        <v>-115211.1</v>
      </c>
      <c r="V325" s="20" t="n">
        <f aca="false">(-0.0562*(H325^2))+(374.59*H325)-846564</f>
        <v>-251319.395</v>
      </c>
      <c r="W325" s="20" t="n">
        <f aca="false">V325/2</f>
        <v>-125659.6975</v>
      </c>
      <c r="X325" s="20" t="n">
        <f aca="false">W325-U325</f>
        <v>-10448.5975</v>
      </c>
      <c r="Y325" s="20" t="n">
        <v>1011105.44970093</v>
      </c>
      <c r="Z325" s="20" t="n">
        <f aca="false">-8E-020*H325^6+2E-015*H325^5-0.00000000001*H325^4+0.00000006*H325^3-0.0001*H325^2+0.1593*H325^1+165.05*H325</f>
        <v>432162.781845786</v>
      </c>
      <c r="AA325" s="8" t="n">
        <f aca="false">(4*H325*(-18+25/2000*H325)*(1-LN(H325/1895))-H325*-9.16-0.25*Z325)</f>
        <v>20067.7388444988</v>
      </c>
      <c r="AB325" s="20" t="n">
        <f aca="false">(8*H325*(-1+8/2000*H325)*(1-LN(H325/1895))-H325*-9.16-0.25*Z325)</f>
        <v>50082.1172410888</v>
      </c>
      <c r="AC325" s="20" t="n">
        <f aca="false">(8*$H325*(31.15-15.53/2000*$H325)*(1-LN($H325/1895))-$H325*-9.16-0.25*$Z325)</f>
        <v>69718.5766620167</v>
      </c>
      <c r="AE325" s="20" t="n">
        <f aca="false">AP325-$AN325</f>
        <v>4.14864573018781</v>
      </c>
      <c r="AF325" s="20" t="n">
        <f aca="false">AQ325-$AN325</f>
        <v>5.72647183458588</v>
      </c>
      <c r="AG325" s="20" t="n">
        <f aca="false">AR325-$AN325</f>
        <v>6.62966672302202</v>
      </c>
      <c r="AI325" s="20" t="n">
        <f aca="false">AT325-$AN325</f>
        <v>-0.142494066948789</v>
      </c>
      <c r="AJ325" s="20" t="n">
        <f aca="false">AU325-$AN325</f>
        <v>4.27115068561517</v>
      </c>
      <c r="AK325" s="20" t="n">
        <f aca="false">AV325-$AN325</f>
        <v>-0.93476072166763</v>
      </c>
      <c r="AL325" s="20" t="n">
        <f aca="false">AW325-$AN325</f>
        <v>2.94231248204644</v>
      </c>
      <c r="AN325" s="20" t="n">
        <v>-1.93605797158216</v>
      </c>
      <c r="AP325" s="20" t="n">
        <f aca="false">1/8.314/$H325*(0.375*68629+0.5*4601)+$AA325/8.314/$H325+LN(1)</f>
        <v>2.21258775860565</v>
      </c>
      <c r="AQ325" s="20" t="n">
        <f aca="false">1/8.314/$H325*(0.4375*68629+0.5*4601)+$AB325/8.314/$H325+LN(1)</f>
        <v>3.79041386300372</v>
      </c>
      <c r="AR325" s="20" t="n">
        <f aca="false">1/8.314/$H325*(0.4375*68629+0.5*4601)+$AC325/8.314/$H325+LN(1)</f>
        <v>4.69360875143986</v>
      </c>
      <c r="AT325" s="20" t="n">
        <f aca="false">1/8.314/$H325*(0.4375*68629+0.5*4601)+$J325/8.314/$H325+LN(1)</f>
        <v>-2.07855203853095</v>
      </c>
      <c r="AU325" s="20" t="n">
        <f aca="false">1/8.314/$H325*(0.4375*68629+0.5*4601)+$B325/8.314/$H325+LN(1)</f>
        <v>2.33509271403301</v>
      </c>
      <c r="AV325" s="20" t="n">
        <f aca="false">1/8.314/$H325*(0.4375*68629+0.5*4601)+$S325/8.314/$H325+LN(1)</f>
        <v>-2.87081869324979</v>
      </c>
      <c r="AW325" s="20" t="n">
        <f aca="false">1/8.314/$H325*(0.4375*68629+0.5*4601)+$X325/8.314/$H325+LN(1)</f>
        <v>1.00625451046428</v>
      </c>
    </row>
    <row r="326" s="20" customFormat="true" ht="13.8" hidden="false" customHeight="false" outlineLevel="0" collapsed="false">
      <c r="B326" s="20" t="n">
        <f aca="false">$A$2 + $A$3*H326 +$A$4*H326*LN(H326) + $A$5*H326^2 + $A$6*H326^-1 + $A$7*H326^0.5</f>
        <v>18621.9279122864</v>
      </c>
      <c r="C326" s="20" t="n">
        <v>4300</v>
      </c>
      <c r="D326" s="20" t="n">
        <f aca="false">D325+22/(608-232)</f>
        <v>-4.50000000000003</v>
      </c>
      <c r="F326" s="20" t="n">
        <f aca="false">$D$2+$D$3/H326-(($D$4/(8.314*LN(10)))*(1-($D$5/H326)-LN(H326/$D$5)))</f>
        <v>1.54659526435563</v>
      </c>
      <c r="G326" s="20" t="n">
        <f aca="false">8.314*LN(10)*F326*H326</f>
        <v>77571.7655571758</v>
      </c>
      <c r="H326" s="21" t="n">
        <v>2620</v>
      </c>
      <c r="J326" s="20" t="n">
        <f aca="false">-G326</f>
        <v>-77571.7655571758</v>
      </c>
      <c r="K326" s="20" t="n">
        <v>548</v>
      </c>
      <c r="O326" s="20" t="n">
        <f aca="false">-115997 + 27.036*H326 + 3.124*H326*LN(H326)</f>
        <v>19259.9342378892</v>
      </c>
      <c r="P326" s="20" t="n">
        <f aca="false">(-0.0562*(H326^2)) + (128.59*H326)-38275</f>
        <v>-87148.48</v>
      </c>
      <c r="Q326" s="20" t="n">
        <f aca="false">-998615+342.43*H326</f>
        <v>-101448.4</v>
      </c>
      <c r="R326" s="20" t="n">
        <f aca="false">Q326+P326</f>
        <v>-188596.88</v>
      </c>
      <c r="S326" s="20" t="n">
        <f aca="false">R326/2</f>
        <v>-94298.44</v>
      </c>
      <c r="U326" s="20" t="n">
        <f aca="false">-226244+42.46*H326</f>
        <v>-114998.8</v>
      </c>
      <c r="V326" s="20" t="n">
        <f aca="false">(-0.0562*(H326^2))+(374.59*H326)-846564</f>
        <v>-250917.48</v>
      </c>
      <c r="W326" s="20" t="n">
        <f aca="false">V326/2</f>
        <v>-125458.74</v>
      </c>
      <c r="X326" s="20" t="n">
        <f aca="false">W326-U326</f>
        <v>-10459.94</v>
      </c>
      <c r="Y326" s="20" t="n">
        <v>1013435.59253436</v>
      </c>
      <c r="Z326" s="20" t="n">
        <f aca="false">-8E-020*H326^6+2E-015*H326^5-0.00000000001*H326^4+0.00000006*H326^3-0.0001*H326^2+0.1593*H326^1+165.05*H326</f>
        <v>432990.842504868</v>
      </c>
      <c r="AA326" s="8" t="n">
        <f aca="false">(4*H326*(-18+25/2000*H326)*(1-LN(H326/1895))-H326*-9.16-0.25*Z326)</f>
        <v>20254.4513930778</v>
      </c>
      <c r="AB326" s="20" t="n">
        <f aca="false">(8*H326*(-1+8/2000*H326)*(1-LN(H326/1895))-H326*-9.16-0.25*Z326)</f>
        <v>50082.0764846867</v>
      </c>
      <c r="AC326" s="20" t="n">
        <f aca="false">(8*$H326*(31.15-15.53/2000*$H326)*(1-LN($H326/1895))-$H326*-9.16-0.25*$Z326)</f>
        <v>68867.1038404805</v>
      </c>
      <c r="AE326" s="20" t="n">
        <f aca="false">AP326-$AN326</f>
        <v>4.09123912197088</v>
      </c>
      <c r="AF326" s="20" t="n">
        <f aca="false">AQ326-$AN326</f>
        <v>5.65748063089489</v>
      </c>
      <c r="AG326" s="20" t="n">
        <f aca="false">AR326-$AN326</f>
        <v>6.51986429331815</v>
      </c>
      <c r="AI326" s="20" t="n">
        <f aca="false">AT326-$AN326</f>
        <v>-0.20285620744927</v>
      </c>
      <c r="AJ326" s="20" t="n">
        <f aca="false">AU326-$AN326</f>
        <v>4.21320708088174</v>
      </c>
      <c r="AK326" s="20" t="n">
        <f aca="false">AV326-$AN326</f>
        <v>-0.970744935687677</v>
      </c>
      <c r="AL326" s="20" t="n">
        <f aca="false">AW326-$AN326</f>
        <v>2.87811571874052</v>
      </c>
      <c r="AN326" s="20" t="n">
        <v>-1.87430225317981</v>
      </c>
      <c r="AP326" s="20" t="n">
        <f aca="false">1/8.314/$H326*(0.375*68629+0.5*4601)+$AA326/8.314/$H326+LN(1)</f>
        <v>2.21693686879107</v>
      </c>
      <c r="AQ326" s="20" t="n">
        <f aca="false">1/8.314/$H326*(0.4375*68629+0.5*4601)+$AB326/8.314/$H326+LN(1)</f>
        <v>3.78317837771508</v>
      </c>
      <c r="AR326" s="20" t="n">
        <f aca="false">1/8.314/$H326*(0.4375*68629+0.5*4601)+$AC326/8.314/$H326+LN(1)</f>
        <v>4.64556204013834</v>
      </c>
      <c r="AT326" s="20" t="n">
        <f aca="false">1/8.314/$H326*(0.4375*68629+0.5*4601)+$J326/8.314/$H326+LN(1)</f>
        <v>-2.07715846062908</v>
      </c>
      <c r="AU326" s="20" t="n">
        <f aca="false">1/8.314/$H326*(0.4375*68629+0.5*4601)+$B326/8.314/$H326+LN(1)</f>
        <v>2.33890482770193</v>
      </c>
      <c r="AV326" s="20" t="n">
        <f aca="false">1/8.314/$H326*(0.4375*68629+0.5*4601)+$S326/8.314/$H326+LN(1)</f>
        <v>-2.84504718886749</v>
      </c>
      <c r="AW326" s="20" t="n">
        <f aca="false">1/8.314/$H326*(0.4375*68629+0.5*4601)+$X326/8.314/$H326+LN(1)</f>
        <v>1.00381346556071</v>
      </c>
    </row>
    <row r="327" s="20" customFormat="true" ht="13.8" hidden="false" customHeight="false" outlineLevel="0" collapsed="false">
      <c r="B327" s="20" t="n">
        <f aca="false">$A$2 + $A$3*H327 +$A$4*H327*LN(H327) + $A$5*H327^2 + $A$6*H327^-1 + $A$7*H327^0.5</f>
        <v>18801.618454425</v>
      </c>
      <c r="C327" s="20" t="n">
        <v>4300</v>
      </c>
      <c r="D327" s="20" t="n">
        <f aca="false">D326+22/(608-232)</f>
        <v>-4.44148936170215</v>
      </c>
      <c r="F327" s="20" t="n">
        <f aca="false">$D$2+$D$3/H327-(($D$4/(8.314*LN(10)))*(1-($D$5/H327)-LN(H327/$D$5)))</f>
        <v>1.54477104738838</v>
      </c>
      <c r="G327" s="20" t="n">
        <f aca="false">8.314*LN(10)*F327*H327</f>
        <v>77628.132375111</v>
      </c>
      <c r="H327" s="21" t="n">
        <v>2625</v>
      </c>
      <c r="J327" s="20" t="n">
        <f aca="false">-G327</f>
        <v>-77628.132375111</v>
      </c>
      <c r="K327" s="20" t="n">
        <v>554</v>
      </c>
      <c r="O327" s="20" t="n">
        <f aca="false">-115997 + 27.036*H327 + 3.124*H327*LN(H327)</f>
        <v>19533.6930532984</v>
      </c>
      <c r="P327" s="20" t="n">
        <f aca="false">(-0.0562*(H327^2)) + (128.59*H327)-38275</f>
        <v>-87979.375</v>
      </c>
      <c r="Q327" s="20" t="n">
        <f aca="false">-998615+342.43*H327</f>
        <v>-99736.25</v>
      </c>
      <c r="R327" s="20" t="n">
        <f aca="false">Q327+P327</f>
        <v>-187715.625</v>
      </c>
      <c r="S327" s="20" t="n">
        <f aca="false">R327/2</f>
        <v>-93857.8125</v>
      </c>
      <c r="U327" s="20" t="n">
        <f aca="false">-226244+42.46*H327</f>
        <v>-114786.5</v>
      </c>
      <c r="V327" s="20" t="n">
        <f aca="false">(-0.0562*(H327^2))+(374.59*H327)-846564</f>
        <v>-250518.375</v>
      </c>
      <c r="W327" s="20" t="n">
        <f aca="false">V327/2</f>
        <v>-125259.1875</v>
      </c>
      <c r="X327" s="20" t="n">
        <f aca="false">W327-U327</f>
        <v>-10472.6875000001</v>
      </c>
      <c r="Y327" s="20" t="n">
        <v>1015765.73536779</v>
      </c>
      <c r="Z327" s="20" t="n">
        <f aca="false">-8E-020*H327^6+2E-015*H327^5-0.00000000001*H327^4+0.00000006*H327^3-0.0001*H327^2+0.1593*H327^1+165.05*H327</f>
        <v>433818.916308289</v>
      </c>
      <c r="AA327" s="8" t="n">
        <f aca="false">(4*H327*(-18+25/2000*H327)*(1-LN(H327/1895))-H327*-9.16-0.25*Z327)</f>
        <v>20439.7877909504</v>
      </c>
      <c r="AB327" s="20" t="n">
        <f aca="false">(8*H327*(-1+8/2000*H327)*(1-LN(H327/1895))-H327*-9.16-0.25*Z327)</f>
        <v>50080.7904498429</v>
      </c>
      <c r="AC327" s="20" t="n">
        <f aca="false">(8*$H327*(31.15-15.53/2000*$H327)*(1-LN($H327/1895))-$H327*-9.16-0.25*$Z327)</f>
        <v>68015.8090735967</v>
      </c>
      <c r="AE327" s="20" t="n">
        <f aca="false">AP327-$AN327</f>
        <v>4.03375288967856</v>
      </c>
      <c r="AF327" s="20" t="n">
        <f aca="false">AQ327-$AN327</f>
        <v>5.58845993156511</v>
      </c>
      <c r="AG327" s="20" t="n">
        <f aca="false">AR327-$AN327</f>
        <v>6.41025305727407</v>
      </c>
      <c r="AI327" s="20" t="n">
        <f aca="false">AT327-$AN327</f>
        <v>-0.263238194370669</v>
      </c>
      <c r="AJ327" s="20" t="n">
        <f aca="false">AU327-$AN327</f>
        <v>4.15522983222984</v>
      </c>
      <c r="AK327" s="20" t="n">
        <f aca="false">AV327-$AN327</f>
        <v>-1.00689170479549</v>
      </c>
      <c r="AL327" s="20" t="n">
        <f aca="false">AW327-$AN327</f>
        <v>2.81386387672506</v>
      </c>
      <c r="AN327" s="20" t="n">
        <v>-1.81254653477746</v>
      </c>
      <c r="AP327" s="20" t="n">
        <f aca="false">1/8.314/$H327*(0.375*68629+0.5*4601)+$AA327/8.314/$H327+LN(1)</f>
        <v>2.2212063549011</v>
      </c>
      <c r="AQ327" s="20" t="n">
        <f aca="false">1/8.314/$H327*(0.4375*68629+0.5*4601)+$AB327/8.314/$H327+LN(1)</f>
        <v>3.77591339678765</v>
      </c>
      <c r="AR327" s="20" t="n">
        <f aca="false">1/8.314/$H327*(0.4375*68629+0.5*4601)+$AC327/8.314/$H327+LN(1)</f>
        <v>4.59770652249661</v>
      </c>
      <c r="AT327" s="20" t="n">
        <f aca="false">1/8.314/$H327*(0.4375*68629+0.5*4601)+$J327/8.314/$H327+LN(1)</f>
        <v>-2.07578472914813</v>
      </c>
      <c r="AU327" s="20" t="n">
        <f aca="false">1/8.314/$H327*(0.4375*68629+0.5*4601)+$B327/8.314/$H327+LN(1)</f>
        <v>2.34268329745238</v>
      </c>
      <c r="AV327" s="20" t="n">
        <f aca="false">1/8.314/$H327*(0.4375*68629+0.5*4601)+$S327/8.314/$H327+LN(1)</f>
        <v>-2.81943823957295</v>
      </c>
      <c r="AW327" s="20" t="n">
        <f aca="false">1/8.314/$H327*(0.4375*68629+0.5*4601)+$X327/8.314/$H327+LN(1)</f>
        <v>1.0013173419476</v>
      </c>
    </row>
    <row r="328" s="20" customFormat="true" ht="13.8" hidden="false" customHeight="false" outlineLevel="0" collapsed="false">
      <c r="B328" s="20" t="n">
        <f aca="false">$A$2 + $A$3*H328 +$A$4*H328*LN(H328) + $A$5*H328^2 + $A$6*H328^-1 + $A$7*H328^0.5</f>
        <v>18980.8926988679</v>
      </c>
      <c r="C328" s="20" t="n">
        <v>4300</v>
      </c>
      <c r="D328" s="20" t="n">
        <f aca="false">D327+22/(608-232)</f>
        <v>-4.38297872340428</v>
      </c>
      <c r="F328" s="20" t="n">
        <f aca="false">$D$2+$D$3/H328-(($D$4/(8.314*LN(10)))*(1-($D$5/H328)-LN(H328/$D$5)))</f>
        <v>1.54296005618023</v>
      </c>
      <c r="G328" s="20" t="n">
        <f aca="false">8.314*LN(10)*F328*H328</f>
        <v>77684.8158599044</v>
      </c>
      <c r="H328" s="21" t="n">
        <v>2630</v>
      </c>
      <c r="J328" s="20" t="n">
        <f aca="false">-G328</f>
        <v>-77684.8158599044</v>
      </c>
      <c r="K328" s="20" t="n">
        <v>561</v>
      </c>
      <c r="O328" s="20" t="n">
        <f aca="false">-115997 + 27.036*H328 + 3.124*H328*LN(H328)</f>
        <v>19807.4816211066</v>
      </c>
      <c r="P328" s="20" t="n">
        <f aca="false">(-0.0562*(H328^2)) + (128.59*H328)-38275</f>
        <v>-88813.08</v>
      </c>
      <c r="Q328" s="20" t="n">
        <f aca="false">-998615+342.43*H328</f>
        <v>-98024.1</v>
      </c>
      <c r="R328" s="20" t="n">
        <f aca="false">Q328+P328</f>
        <v>-186837.18</v>
      </c>
      <c r="S328" s="20" t="n">
        <f aca="false">R328/2</f>
        <v>-93418.59</v>
      </c>
      <c r="U328" s="20" t="n">
        <f aca="false">-226244+42.46*H328</f>
        <v>-114574.2</v>
      </c>
      <c r="V328" s="20" t="n">
        <f aca="false">(-0.0562*(H328^2))+(374.59*H328)-846564</f>
        <v>-250122.08</v>
      </c>
      <c r="W328" s="20" t="n">
        <f aca="false">V328/2</f>
        <v>-125061.04</v>
      </c>
      <c r="X328" s="20" t="n">
        <f aca="false">W328-U328</f>
        <v>-10486.84</v>
      </c>
      <c r="Y328" s="20" t="n">
        <v>1018095.87820122</v>
      </c>
      <c r="Z328" s="20" t="n">
        <f aca="false">-8E-020*H328^6+2E-015*H328^5-0.00000000001*H328^4+0.00000006*H328^3-0.0001*H328^2+0.1593*H328^1+165.05*H328</f>
        <v>434647.003303892</v>
      </c>
      <c r="AA328" s="8" t="n">
        <f aca="false">(4*H328*(-18+25/2000*H328)*(1-LN(H328/1895))-H328*-9.16-0.25*Z328)</f>
        <v>20623.7419510899</v>
      </c>
      <c r="AB328" s="20" t="n">
        <f aca="false">(8*H328*(-1+8/2000*H328)*(1-LN(H328/1895))-H328*-9.16-0.25*Z328)</f>
        <v>50078.2559286675</v>
      </c>
      <c r="AC328" s="20" t="n">
        <f aca="false">(8*$H328*(31.15-15.53/2000*$H328)*(1-LN($H328/1895))-$H328*-9.16-0.25*$Z328)</f>
        <v>67164.7028005103</v>
      </c>
      <c r="AE328" s="20" t="n">
        <f aca="false">AP328-$AN328</f>
        <v>3.97618720905967</v>
      </c>
      <c r="AF328" s="20" t="n">
        <f aca="false">AQ328-$AN328</f>
        <v>5.51940975811466</v>
      </c>
      <c r="AG328" s="20" t="n">
        <f aca="false">AR328-$AN328</f>
        <v>6.30083240185008</v>
      </c>
      <c r="AI328" s="20" t="n">
        <f aca="false">AT328-$AN328</f>
        <v>-0.323639886882503</v>
      </c>
      <c r="AJ328" s="20" t="n">
        <f aca="false">AU328-$AN328</f>
        <v>4.09721917803125</v>
      </c>
      <c r="AK328" s="20" t="n">
        <f aca="false">AV328-$AN328</f>
        <v>-1.04320010187081</v>
      </c>
      <c r="AL328" s="20" t="n">
        <f aca="false">AW328-$AN328</f>
        <v>2.74955727013719</v>
      </c>
      <c r="AN328" s="20" t="n">
        <v>-1.75079081637511</v>
      </c>
      <c r="AP328" s="20" t="n">
        <f aca="false">1/8.314/$H328*(0.375*68629+0.5*4601)+$AA328/8.314/$H328+LN(1)</f>
        <v>2.22539639268456</v>
      </c>
      <c r="AQ328" s="20" t="n">
        <f aca="false">1/8.314/$H328*(0.4375*68629+0.5*4601)+$AB328/8.314/$H328+LN(1)</f>
        <v>3.76861894173955</v>
      </c>
      <c r="AR328" s="20" t="n">
        <f aca="false">1/8.314/$H328*(0.4375*68629+0.5*4601)+$AC328/8.314/$H328+LN(1)</f>
        <v>4.55004158547497</v>
      </c>
      <c r="AT328" s="20" t="n">
        <f aca="false">1/8.314/$H328*(0.4375*68629+0.5*4601)+$J328/8.314/$H328+LN(1)</f>
        <v>-2.07443070325761</v>
      </c>
      <c r="AU328" s="20" t="n">
        <f aca="false">1/8.314/$H328*(0.4375*68629+0.5*4601)+$B328/8.314/$H328+LN(1)</f>
        <v>2.34642836165613</v>
      </c>
      <c r="AV328" s="20" t="n">
        <f aca="false">1/8.314/$H328*(0.4375*68629+0.5*4601)+$S328/8.314/$H328+LN(1)</f>
        <v>-2.79399091824592</v>
      </c>
      <c r="AW328" s="20" t="n">
        <f aca="false">1/8.314/$H328*(0.4375*68629+0.5*4601)+$X328/8.314/$H328+LN(1)</f>
        <v>0.99876645376208</v>
      </c>
    </row>
    <row r="329" s="20" customFormat="true" ht="13.8" hidden="false" customHeight="false" outlineLevel="0" collapsed="false">
      <c r="B329" s="20" t="n">
        <f aca="false">$A$2 + $A$3*H329 +$A$4*H329*LN(H329) + $A$5*H329^2 + $A$6*H329^-1 + $A$7*H329^0.5</f>
        <v>19159.7516574151</v>
      </c>
      <c r="C329" s="20" t="n">
        <v>4300</v>
      </c>
      <c r="D329" s="20" t="n">
        <f aca="false">D328+22/(608-232)</f>
        <v>-4.32446808510641</v>
      </c>
      <c r="F329" s="20" t="n">
        <f aca="false">$D$2+$D$3/H329-(($D$4/(8.314*LN(10)))*(1-($D$5/H329)-LN(H329/$D$5)))</f>
        <v>1.54116220350753</v>
      </c>
      <c r="G329" s="20" t="n">
        <f aca="false">8.314*LN(10)*F329*H329</f>
        <v>77741.8154095269</v>
      </c>
      <c r="H329" s="21" t="n">
        <v>2635</v>
      </c>
      <c r="J329" s="20" t="n">
        <f aca="false">-G329</f>
        <v>-77741.8154095269</v>
      </c>
      <c r="K329" s="20" t="n">
        <v>567</v>
      </c>
      <c r="O329" s="20" t="n">
        <f aca="false">-115997 + 27.036*H329 + 3.124*H329*LN(H329)</f>
        <v>20081.2998847502</v>
      </c>
      <c r="P329" s="20" t="n">
        <f aca="false">(-0.0562*(H329^2)) + (128.59*H329)-38275</f>
        <v>-89649.595</v>
      </c>
      <c r="Q329" s="20" t="n">
        <f aca="false">-998615+342.43*H329</f>
        <v>-96311.9499999999</v>
      </c>
      <c r="R329" s="20" t="n">
        <f aca="false">Q329+P329</f>
        <v>-185961.545</v>
      </c>
      <c r="S329" s="20" t="n">
        <f aca="false">R329/2</f>
        <v>-92980.7725</v>
      </c>
      <c r="U329" s="20" t="n">
        <f aca="false">-226244+42.46*H329</f>
        <v>-114361.9</v>
      </c>
      <c r="V329" s="20" t="n">
        <f aca="false">(-0.0562*(H329^2))+(374.59*H329)-846564</f>
        <v>-249728.595</v>
      </c>
      <c r="W329" s="20" t="n">
        <f aca="false">V329/2</f>
        <v>-124864.2975</v>
      </c>
      <c r="X329" s="20" t="n">
        <f aca="false">W329-U329</f>
        <v>-10502.3975000001</v>
      </c>
      <c r="Y329" s="20" t="n">
        <v>1020426.02103465</v>
      </c>
      <c r="Z329" s="20" t="n">
        <f aca="false">-8E-020*H329^6+2E-015*H329^5-0.00000000001*H329^4+0.00000006*H329^3-0.0001*H329^2+0.1593*H329^1+165.05*H329</f>
        <v>435475.103539643</v>
      </c>
      <c r="AA329" s="8" t="n">
        <f aca="false">(4*H329*(-18+25/2000*H329)*(1-LN(H329/1895))-H329*-9.16-0.25*Z329)</f>
        <v>20806.3078004851</v>
      </c>
      <c r="AB329" s="20" t="n">
        <f aca="false">(8*H329*(-1+8/2000*H329)*(1-LN(H329/1895))-H329*-9.16-0.25*Z329)</f>
        <v>50074.4697195982</v>
      </c>
      <c r="AC329" s="20" t="n">
        <f aca="false">(8*$H329*(31.15-15.53/2000*$H329)*(1-LN($H329/1895))-$H329*-9.16-0.25*$Z329)</f>
        <v>66313.7954318458</v>
      </c>
      <c r="AE329" s="20" t="n">
        <f aca="false">AP329-$AN329</f>
        <v>3.91854225516881</v>
      </c>
      <c r="AF329" s="20" t="n">
        <f aca="false">AQ329-$AN329</f>
        <v>5.45033013218716</v>
      </c>
      <c r="AG329" s="20" t="n">
        <f aca="false">AR329-$AN329</f>
        <v>6.19160171735763</v>
      </c>
      <c r="AI329" s="20" t="n">
        <f aca="false">AT329-$AN329</f>
        <v>-0.384061145328104</v>
      </c>
      <c r="AJ329" s="20" t="n">
        <f aca="false">AU329-$AN329</f>
        <v>4.0391753546357</v>
      </c>
      <c r="AK329" s="20" t="n">
        <f aca="false">AV329-$AN329</f>
        <v>-1.07966920683032</v>
      </c>
      <c r="AL329" s="20" t="n">
        <f aca="false">AW329-$AN329</f>
        <v>2.68519621072969</v>
      </c>
      <c r="AN329" s="20" t="n">
        <v>-1.68903509797276</v>
      </c>
      <c r="AP329" s="20" t="n">
        <f aca="false">1/8.314/$H329*(0.375*68629+0.5*4601)+$AA329/8.314/$H329+LN(1)</f>
        <v>2.22950715719605</v>
      </c>
      <c r="AQ329" s="20" t="n">
        <f aca="false">1/8.314/$H329*(0.4375*68629+0.5*4601)+$AB329/8.314/$H329+LN(1)</f>
        <v>3.7612950342144</v>
      </c>
      <c r="AR329" s="20" t="n">
        <f aca="false">1/8.314/$H329*(0.4375*68629+0.5*4601)+$AC329/8.314/$H329+LN(1)</f>
        <v>4.50256661938487</v>
      </c>
      <c r="AT329" s="20" t="n">
        <f aca="false">1/8.314/$H329*(0.4375*68629+0.5*4601)+$J329/8.314/$H329+LN(1)</f>
        <v>-2.07309624330086</v>
      </c>
      <c r="AU329" s="20" t="n">
        <f aca="false">1/8.314/$H329*(0.4375*68629+0.5*4601)+$B329/8.314/$H329+LN(1)</f>
        <v>2.35014025666294</v>
      </c>
      <c r="AV329" s="20" t="n">
        <f aca="false">1/8.314/$H329*(0.4375*68629+0.5*4601)+$S329/8.314/$H329+LN(1)</f>
        <v>-2.76870430480308</v>
      </c>
      <c r="AW329" s="20" t="n">
        <f aca="false">1/8.314/$H329*(0.4375*68629+0.5*4601)+$X329/8.314/$H329+LN(1)</f>
        <v>0.996161112756926</v>
      </c>
    </row>
    <row r="330" s="20" customFormat="true" ht="13.8" hidden="false" customHeight="false" outlineLevel="0" collapsed="false">
      <c r="B330" s="20" t="n">
        <f aca="false">$A$2 + $A$3*H330 +$A$4*H330*LN(H330) + $A$5*H330^2 + $A$6*H330^-1 + $A$7*H330^0.5</f>
        <v>19338.1963372319</v>
      </c>
      <c r="C330" s="20" t="n">
        <v>4300</v>
      </c>
      <c r="D330" s="20" t="n">
        <f aca="false">D329+22/(608-232)</f>
        <v>-4.26595744680854</v>
      </c>
      <c r="F330" s="20" t="n">
        <f aca="false">$D$2+$D$3/H330-(($D$4/(8.314*LN(10)))*(1-($D$5/H330)-LN(H330/$D$5)))</f>
        <v>1.53937740285264</v>
      </c>
      <c r="G330" s="20" t="n">
        <f aca="false">8.314*LN(10)*F330*H330</f>
        <v>77799.1304242344</v>
      </c>
      <c r="H330" s="21" t="n">
        <v>2640</v>
      </c>
      <c r="J330" s="20" t="n">
        <f aca="false">-G330</f>
        <v>-77799.1304242344</v>
      </c>
      <c r="K330" s="20" t="n">
        <v>574</v>
      </c>
      <c r="O330" s="20" t="n">
        <f aca="false">-115997 + 27.036*H330 + 3.124*H330*LN(H330)</f>
        <v>20355.1477878802</v>
      </c>
      <c r="P330" s="20" t="n">
        <f aca="false">(-0.0562*(H330^2)) + (128.59*H330)-38275</f>
        <v>-90488.92</v>
      </c>
      <c r="Q330" s="20" t="n">
        <f aca="false">-998615+342.43*H330</f>
        <v>-94599.7999999999</v>
      </c>
      <c r="R330" s="20" t="n">
        <f aca="false">Q330+P330</f>
        <v>-185088.72</v>
      </c>
      <c r="S330" s="20" t="n">
        <f aca="false">R330/2</f>
        <v>-92544.36</v>
      </c>
      <c r="U330" s="20" t="n">
        <f aca="false">-226244+42.46*H330</f>
        <v>-114149.6</v>
      </c>
      <c r="V330" s="20" t="n">
        <f aca="false">(-0.0562*(H330^2))+(374.59*H330)-846564</f>
        <v>-249337.92</v>
      </c>
      <c r="W330" s="20" t="n">
        <f aca="false">V330/2</f>
        <v>-124668.96</v>
      </c>
      <c r="X330" s="20" t="n">
        <f aca="false">W330-U330</f>
        <v>-10519.36</v>
      </c>
      <c r="Y330" s="20" t="n">
        <v>1022756.16386808</v>
      </c>
      <c r="Z330" s="20" t="n">
        <f aca="false">-8E-020*H330^6+2E-015*H330^5-0.00000000001*H330^4+0.00000006*H330^3-0.0001*H330^2+0.1593*H330^1+165.05*H330</f>
        <v>436303.217063624</v>
      </c>
      <c r="AA330" s="8" t="n">
        <f aca="false">(4*H330*(-18+25/2000*H330)*(1-LN(H330/1895))-H330*-9.16-0.25*Z330)</f>
        <v>20987.4792800785</v>
      </c>
      <c r="AB330" s="20" t="n">
        <f aca="false">(8*H330*(-1+8/2000*H330)*(1-LN(H330/1895))-H330*-9.16-0.25*Z330)</f>
        <v>50069.4286273757</v>
      </c>
      <c r="AC330" s="20" t="n">
        <f aca="false">(8*$H330*(31.15-15.53/2000*$H330)*(1-LN($H330/1895))-$H330*-9.16-0.25*$Z330)</f>
        <v>65463.0973498479</v>
      </c>
      <c r="AE330" s="20" t="n">
        <f aca="false">AP330-$AN330</f>
        <v>3.86091691924178</v>
      </c>
      <c r="AF330" s="20" t="n">
        <f aca="false">AQ330-$AN330</f>
        <v>5.38131979242106</v>
      </c>
      <c r="AG330" s="20" t="n">
        <f aca="false">AR330-$AN330</f>
        <v>6.08265911430566</v>
      </c>
      <c r="AI330" s="20" t="n">
        <f aca="false">AT330-$AN330</f>
        <v>-0.444403114341267</v>
      </c>
      <c r="AJ330" s="20" t="n">
        <f aca="false">AU330-$AN330</f>
        <v>3.98119731326288</v>
      </c>
      <c r="AK330" s="20" t="n">
        <f aca="false">AV330-$AN330</f>
        <v>-1.11619938968942</v>
      </c>
      <c r="AL330" s="20" t="n">
        <f aca="false">AW330-$AN330</f>
        <v>2.6208797247652</v>
      </c>
      <c r="AN330" s="20" t="n">
        <v>-1.62737809644204</v>
      </c>
      <c r="AP330" s="20" t="n">
        <f aca="false">1/8.314/$H330*(0.375*68629+0.5*4601)+$AA330/8.314/$H330+LN(1)</f>
        <v>2.23353882279974</v>
      </c>
      <c r="AQ330" s="20" t="n">
        <f aca="false">1/8.314/$H330*(0.4375*68629+0.5*4601)+$AB330/8.314/$H330+LN(1)</f>
        <v>3.75394169597902</v>
      </c>
      <c r="AR330" s="20" t="n">
        <f aca="false">1/8.314/$H330*(0.4375*68629+0.5*4601)+$AC330/8.314/$H330+LN(1)</f>
        <v>4.45528101786362</v>
      </c>
      <c r="AT330" s="20" t="n">
        <f aca="false">1/8.314/$H330*(0.4375*68629+0.5*4601)+$J330/8.314/$H330+LN(1)</f>
        <v>-2.07178121078331</v>
      </c>
      <c r="AU330" s="20" t="n">
        <f aca="false">1/8.314/$H330*(0.4375*68629+0.5*4601)+$B330/8.314/$H330+LN(1)</f>
        <v>2.35381921682084</v>
      </c>
      <c r="AV330" s="20" t="n">
        <f aca="false">1/8.314/$H330*(0.4375*68629+0.5*4601)+$S330/8.314/$H330+LN(1)</f>
        <v>-2.74357748613146</v>
      </c>
      <c r="AW330" s="20" t="n">
        <f aca="false">1/8.314/$H330*(0.4375*68629+0.5*4601)+$X330/8.314/$H330+LN(1)</f>
        <v>0.993501628323163</v>
      </c>
    </row>
    <row r="331" s="20" customFormat="true" ht="13.8" hidden="false" customHeight="false" outlineLevel="0" collapsed="false">
      <c r="B331" s="20" t="n">
        <f aca="false">$A$2 + $A$3*H331 +$A$4*H331*LN(H331) + $A$5*H331^2 + $A$6*H331^-1 + $A$7*H331^0.5</f>
        <v>19516.2277408786</v>
      </c>
      <c r="C331" s="20" t="n">
        <v>4300</v>
      </c>
      <c r="D331" s="20" t="n">
        <f aca="false">D330+22/(608-232)</f>
        <v>-4.20744680851066</v>
      </c>
      <c r="F331" s="20" t="n">
        <f aca="false">$D$2+$D$3/H331-(($D$4/(8.314*LN(10)))*(1-($D$5/H331)-LN(H331/$D$5)))</f>
        <v>1.53760556839697</v>
      </c>
      <c r="G331" s="20" t="n">
        <f aca="false">8.314*LN(10)*F331*H331</f>
        <v>77856.7603065543</v>
      </c>
      <c r="H331" s="21" t="n">
        <v>2645</v>
      </c>
      <c r="J331" s="20" t="n">
        <f aca="false">-G331</f>
        <v>-77856.7603065543</v>
      </c>
      <c r="K331" s="20" t="n">
        <v>580</v>
      </c>
      <c r="O331" s="20" t="n">
        <f aca="false">-115997 + 27.036*H331 + 3.124*H331*LN(H331)</f>
        <v>20629.0252743612</v>
      </c>
      <c r="P331" s="20" t="n">
        <f aca="false">(-0.0562*(H331^2)) + (128.59*H331)-38275</f>
        <v>-91331.055</v>
      </c>
      <c r="Q331" s="20" t="n">
        <f aca="false">-998615+342.43*H331</f>
        <v>-92887.65</v>
      </c>
      <c r="R331" s="20" t="n">
        <f aca="false">Q331+P331</f>
        <v>-184218.705</v>
      </c>
      <c r="S331" s="20" t="n">
        <f aca="false">R331/2</f>
        <v>-92109.3525</v>
      </c>
      <c r="U331" s="20" t="n">
        <f aca="false">-226244+42.46*H331</f>
        <v>-113937.3</v>
      </c>
      <c r="V331" s="20" t="n">
        <f aca="false">(-0.0562*(H331^2))+(374.59*H331)-846564</f>
        <v>-248950.055</v>
      </c>
      <c r="W331" s="20" t="n">
        <f aca="false">V331/2</f>
        <v>-124475.0275</v>
      </c>
      <c r="X331" s="20" t="n">
        <f aca="false">W331-U331</f>
        <v>-10537.7275</v>
      </c>
      <c r="Y331" s="20" t="n">
        <v>1025086.30670151</v>
      </c>
      <c r="Z331" s="20" t="n">
        <f aca="false">-8E-020*H331^6+2E-015*H331^5-0.00000000001*H331^4+0.00000006*H331^3-0.0001*H331^2+0.1593*H331^1+165.05*H331</f>
        <v>437131.343924039</v>
      </c>
      <c r="AA331" s="8" t="n">
        <f aca="false">(4*H331*(-18+25/2000*H331)*(1-LN(H331/1895))-H331*-9.16-0.25*Z331)</f>
        <v>21167.2503447037</v>
      </c>
      <c r="AB331" s="20" t="n">
        <f aca="false">(8*H331*(-1+8/2000*H331)*(1-LN(H331/1895))-H331*-9.16-0.25*Z331)</f>
        <v>50063.129463018</v>
      </c>
      <c r="AC331" s="20" t="n">
        <f aca="false">(8*$H331*(31.15-15.53/2000*$H331)*(1-LN($H331/1895))-$H331*-9.16-0.25*$Z331)</f>
        <v>64612.6189085215</v>
      </c>
      <c r="AE331" s="20" t="n">
        <f aca="false">AP331-$AN331</f>
        <v>3.80323184668178</v>
      </c>
      <c r="AF331" s="20" t="n">
        <f aca="false">AQ331-$AN331</f>
        <v>5.31229923242984</v>
      </c>
      <c r="AG331" s="20" t="n">
        <f aca="false">AR331-$AN331</f>
        <v>5.97392446135809</v>
      </c>
      <c r="AI331" s="20" t="n">
        <f aca="false">AT331-$AN331</f>
        <v>-0.504745184852156</v>
      </c>
      <c r="AJ331" s="20" t="n">
        <f aca="false">AU331-$AN331</f>
        <v>3.9232057580052</v>
      </c>
      <c r="AK331" s="20" t="n">
        <f aca="false">AV331-$AN331</f>
        <v>-1.15286927251378</v>
      </c>
      <c r="AL331" s="20" t="n">
        <f aca="false">AW331-$AN331</f>
        <v>2.55652859102111</v>
      </c>
      <c r="AN331" s="20" t="n">
        <v>-1.56574028350874</v>
      </c>
      <c r="AP331" s="20" t="n">
        <f aca="false">1/8.314/$H331*(0.375*68629+0.5*4601)+$AA331/8.314/$H331+LN(1)</f>
        <v>2.23749156317304</v>
      </c>
      <c r="AQ331" s="20" t="n">
        <f aca="false">1/8.314/$H331*(0.4375*68629+0.5*4601)+$AB331/8.314/$H331+LN(1)</f>
        <v>3.7465589489211</v>
      </c>
      <c r="AR331" s="20" t="n">
        <f aca="false">1/8.314/$H331*(0.4375*68629+0.5*4601)+$AC331/8.314/$H331+LN(1)</f>
        <v>4.40818417784935</v>
      </c>
      <c r="AT331" s="20" t="n">
        <f aca="false">1/8.314/$H331*(0.4375*68629+0.5*4601)+$J331/8.314/$H331+LN(1)</f>
        <v>-2.0704854683609</v>
      </c>
      <c r="AU331" s="20" t="n">
        <f aca="false">1/8.314/$H331*(0.4375*68629+0.5*4601)+$B331/8.314/$H331+LN(1)</f>
        <v>2.35746547449646</v>
      </c>
      <c r="AV331" s="20" t="n">
        <f aca="false">1/8.314/$H331*(0.4375*68629+0.5*4601)+$S331/8.314/$H331+LN(1)</f>
        <v>-2.71860955602252</v>
      </c>
      <c r="AW331" s="20" t="n">
        <f aca="false">1/8.314/$H331*(0.4375*68629+0.5*4601)+$X331/8.314/$H331+LN(1)</f>
        <v>0.990788307512369</v>
      </c>
    </row>
    <row r="332" s="20" customFormat="true" ht="13.8" hidden="false" customHeight="false" outlineLevel="0" collapsed="false">
      <c r="B332" s="20" t="n">
        <f aca="false">$A$2 + $A$3*H332 +$A$4*H332*LN(H332) + $A$5*H332^2 + $A$6*H332^-1 + $A$7*H332^0.5</f>
        <v>19693.8468663379</v>
      </c>
      <c r="C332" s="20" t="n">
        <v>4300</v>
      </c>
      <c r="D332" s="20" t="n">
        <f aca="false">D331+22/(608-232)</f>
        <v>-4.14893617021279</v>
      </c>
      <c r="F332" s="20" t="n">
        <f aca="false">$D$2+$D$3/H332-(($D$4/(8.314*LN(10)))*(1-($D$5/H332)-LN(H332/$D$5)))</f>
        <v>1.53584661501417</v>
      </c>
      <c r="G332" s="20" t="n">
        <f aca="false">8.314*LN(10)*F332*H332</f>
        <v>77914.7044612732</v>
      </c>
      <c r="H332" s="21" t="n">
        <v>2650</v>
      </c>
      <c r="J332" s="20" t="n">
        <f aca="false">-G332</f>
        <v>-77914.7044612732</v>
      </c>
      <c r="K332" s="20" t="n">
        <v>587</v>
      </c>
      <c r="O332" s="20" t="n">
        <f aca="false">-115997 + 27.036*H332 + 3.124*H332*LN(H332)</f>
        <v>20902.9322882701</v>
      </c>
      <c r="P332" s="20" t="n">
        <f aca="false">(-0.0562*(H332^2)) + (128.59*H332)-38275</f>
        <v>-92176</v>
      </c>
      <c r="Q332" s="20" t="n">
        <f aca="false">-998615+342.43*H332</f>
        <v>-91175.5</v>
      </c>
      <c r="R332" s="20" t="n">
        <f aca="false">Q332+P332</f>
        <v>-183351.5</v>
      </c>
      <c r="S332" s="20" t="n">
        <f aca="false">R332/2</f>
        <v>-91675.75</v>
      </c>
      <c r="U332" s="20" t="n">
        <f aca="false">-226244+42.46*H332</f>
        <v>-113725</v>
      </c>
      <c r="V332" s="20" t="n">
        <f aca="false">(-0.0562*(H332^2))+(374.59*H332)-846564</f>
        <v>-248565</v>
      </c>
      <c r="W332" s="20" t="n">
        <f aca="false">V332/2</f>
        <v>-124282.5</v>
      </c>
      <c r="X332" s="20" t="n">
        <f aca="false">W332-U332</f>
        <v>-10557.5000000001</v>
      </c>
      <c r="Y332" s="20" t="n">
        <v>1027416.44953494</v>
      </c>
      <c r="Z332" s="20" t="n">
        <f aca="false">-8E-020*H332^6+2E-015*H332^5-0.00000000001*H332^4+0.00000006*H332^3-0.0001*H332^2+0.1593*H332^1+165.05*H332</f>
        <v>437959.484169214</v>
      </c>
      <c r="AA332" s="8" t="n">
        <f aca="false">(4*H332*(-18+25/2000*H332)*(1-LN(H332/1895))-H332*-9.16-0.25*Z332)</f>
        <v>21345.6149630222</v>
      </c>
      <c r="AB332" s="20" t="n">
        <f aca="false">(8*H332*(-1+8/2000*H332)*(1-LN(H332/1895))-H332*-9.16-0.25*Z332)</f>
        <v>50055.569043796</v>
      </c>
      <c r="AC332" s="20" t="n">
        <f aca="false">(8*$H332*(31.15-15.53/2000*$H332)*(1-LN($H332/1895))-$H332*-9.16-0.25*$Z332)</f>
        <v>63762.3704337702</v>
      </c>
      <c r="AE332" s="20" t="n">
        <f aca="false">AP332-$AN332</f>
        <v>3.74546802188568</v>
      </c>
      <c r="AF332" s="20" t="n">
        <f aca="false">AQ332-$AN332</f>
        <v>5.2432492856224</v>
      </c>
      <c r="AG332" s="20" t="n">
        <f aca="false">AR332-$AN332</f>
        <v>5.86537797013156</v>
      </c>
      <c r="AI332" s="20" t="n">
        <f aca="false">AT332-$AN332</f>
        <v>-0.565106409253217</v>
      </c>
      <c r="AJ332" s="20" t="n">
        <f aca="false">AU332-$AN332</f>
        <v>3.8651817306704</v>
      </c>
      <c r="AK332" s="20" t="n">
        <f aca="false">AV332-$AN332</f>
        <v>-1.1896971445316</v>
      </c>
      <c r="AL332" s="20" t="n">
        <f aca="false">AW332-$AN332</f>
        <v>2.4921239256342</v>
      </c>
      <c r="AN332" s="20" t="n">
        <v>-1.50410247057545</v>
      </c>
      <c r="AP332" s="20" t="n">
        <f aca="false">1/8.314/$H332*(0.375*68629+0.5*4601)+$AA332/8.314/$H332+LN(1)</f>
        <v>2.24136555131023</v>
      </c>
      <c r="AQ332" s="20" t="n">
        <f aca="false">1/8.314/$H332*(0.4375*68629+0.5*4601)+$AB332/8.314/$H332+LN(1)</f>
        <v>3.73914681504695</v>
      </c>
      <c r="AR332" s="20" t="n">
        <f aca="false">1/8.314/$H332*(0.4375*68629+0.5*4601)+$AC332/8.314/$H332+LN(1)</f>
        <v>4.36127549955611</v>
      </c>
      <c r="AT332" s="20" t="n">
        <f aca="false">1/8.314/$H332*(0.4375*68629+0.5*4601)+$J332/8.314/$H332+LN(1)</f>
        <v>-2.06920887982867</v>
      </c>
      <c r="AU332" s="20" t="n">
        <f aca="false">1/8.314/$H332*(0.4375*68629+0.5*4601)+$B332/8.314/$H332+LN(1)</f>
        <v>2.36107926009495</v>
      </c>
      <c r="AV332" s="20" t="n">
        <f aca="false">1/8.314/$H332*(0.4375*68629+0.5*4601)+$S332/8.314/$H332+LN(1)</f>
        <v>-2.69379961510705</v>
      </c>
      <c r="AW332" s="20" t="n">
        <f aca="false">1/8.314/$H332*(0.4375*68629+0.5*4601)+$X332/8.314/$H332+LN(1)</f>
        <v>0.988021455058752</v>
      </c>
    </row>
    <row r="333" s="20" customFormat="true" ht="13.8" hidden="false" customHeight="false" outlineLevel="0" collapsed="false">
      <c r="B333" s="20" t="n">
        <f aca="false">$A$2 + $A$3*H333 +$A$4*H333*LN(H333) + $A$5*H333^2 + $A$6*H333^-1 + $A$7*H333^0.5</f>
        <v>19871.0547070437</v>
      </c>
      <c r="C333" s="20" t="n">
        <v>4300</v>
      </c>
      <c r="D333" s="20" t="n">
        <f aca="false">D332+22/(608-232)</f>
        <v>-4.09042553191492</v>
      </c>
      <c r="F333" s="20" t="n">
        <f aca="false">$D$2+$D$3/H333-(($D$4/(8.314*LN(10)))*(1-($D$5/H333)-LN(H333/$D$5)))</f>
        <v>1.53410045826329</v>
      </c>
      <c r="G333" s="20" t="n">
        <f aca="false">8.314*LN(10)*F333*H333</f>
        <v>77972.9622954234</v>
      </c>
      <c r="H333" s="21" t="n">
        <v>2655</v>
      </c>
      <c r="J333" s="20" t="n">
        <f aca="false">-G333</f>
        <v>-77972.9622954234</v>
      </c>
      <c r="K333" s="20" t="n">
        <v>594</v>
      </c>
      <c r="O333" s="20" t="n">
        <f aca="false">-115997 + 27.036*H333 + 3.124*H333*LN(H333)</f>
        <v>21176.8687738945</v>
      </c>
      <c r="P333" s="20" t="n">
        <f aca="false">(-0.0562*(H333^2)) + (128.59*H333)-38275</f>
        <v>-93023.755</v>
      </c>
      <c r="Q333" s="20" t="n">
        <f aca="false">-998615+342.43*H333</f>
        <v>-89463.35</v>
      </c>
      <c r="R333" s="20" t="n">
        <f aca="false">Q333+P333</f>
        <v>-182487.105</v>
      </c>
      <c r="S333" s="20" t="n">
        <f aca="false">R333/2</f>
        <v>-91243.5525</v>
      </c>
      <c r="U333" s="20" t="n">
        <f aca="false">-226244+42.46*H333</f>
        <v>-113512.7</v>
      </c>
      <c r="V333" s="20" t="n">
        <f aca="false">(-0.0562*(H333^2))+(374.59*H333)-846564</f>
        <v>-248182.755</v>
      </c>
      <c r="W333" s="20" t="n">
        <f aca="false">V333/2</f>
        <v>-124091.3775</v>
      </c>
      <c r="X333" s="20" t="n">
        <f aca="false">W333-U333</f>
        <v>-10578.6775000001</v>
      </c>
      <c r="Y333" s="20" t="n">
        <v>1029746.59236837</v>
      </c>
      <c r="Z333" s="20" t="n">
        <f aca="false">-8E-020*H333^6+2E-015*H333^5-0.00000000001*H333^4+0.00000006*H333^3-0.0001*H333^2+0.1593*H333^1+165.05*H333</f>
        <v>438787.637847593</v>
      </c>
      <c r="AA333" s="8" t="n">
        <f aca="false">(4*H333*(-18+25/2000*H333)*(1-LN(H333/1895))-H333*-9.16-0.25*Z333)</f>
        <v>21522.5671174638</v>
      </c>
      <c r="AB333" s="20" t="n">
        <f aca="false">(8*H333*(-1+8/2000*H333)*(1-LN(H333/1895))-H333*-9.16-0.25*Z333)</f>
        <v>50046.7441932079</v>
      </c>
      <c r="AC333" s="20" t="n">
        <f aca="false">(8*$H333*(31.15-15.53/2000*$H333)*(1-LN($H333/1895))-$H333*-9.16-0.25*$Z333)</f>
        <v>62912.3622235346</v>
      </c>
      <c r="AE333" s="20" t="n">
        <f aca="false">AP333-$AN333</f>
        <v>3.68762561716832</v>
      </c>
      <c r="AF333" s="20" t="n">
        <f aca="false">AQ333-$AN333</f>
        <v>5.17416997412138</v>
      </c>
      <c r="AG333" s="20" t="n">
        <f aca="false">AR333-$AN333</f>
        <v>5.75701904409147</v>
      </c>
      <c r="AI333" s="20" t="n">
        <f aca="false">AT333-$AN333</f>
        <v>-0.625486652467279</v>
      </c>
      <c r="AJ333" s="20" t="n">
        <f aca="false">AU333-$AN333</f>
        <v>3.80712545972191</v>
      </c>
      <c r="AK333" s="20" t="n">
        <f aca="false">AV333-$AN333</f>
        <v>-1.22668211314856</v>
      </c>
      <c r="AL333" s="20" t="n">
        <f aca="false">AW333-$AN333</f>
        <v>2.42766603104314</v>
      </c>
      <c r="AN333" s="20" t="n">
        <v>-1.44246465764216</v>
      </c>
      <c r="AP333" s="20" t="n">
        <f aca="false">1/8.314/$H333*(0.375*68629+0.5*4601)+$AA333/8.314/$H333+LN(1)</f>
        <v>2.24516095952616</v>
      </c>
      <c r="AQ333" s="20" t="n">
        <f aca="false">1/8.314/$H333*(0.4375*68629+0.5*4601)+$AB333/8.314/$H333+LN(1)</f>
        <v>3.73170531647922</v>
      </c>
      <c r="AR333" s="20" t="n">
        <f aca="false">1/8.314/$H333*(0.4375*68629+0.5*4601)+$AC333/8.314/$H333+LN(1)</f>
        <v>4.31455438644931</v>
      </c>
      <c r="AT333" s="20" t="n">
        <f aca="false">1/8.314/$H333*(0.4375*68629+0.5*4601)+$J333/8.314/$H333+LN(1)</f>
        <v>-2.06795131010944</v>
      </c>
      <c r="AU333" s="20" t="n">
        <f aca="false">1/8.314/$H333*(0.4375*68629+0.5*4601)+$B333/8.314/$H333+LN(1)</f>
        <v>2.36466080207975</v>
      </c>
      <c r="AV333" s="20" t="n">
        <f aca="false">1/8.314/$H333*(0.4375*68629+0.5*4601)+$S333/8.314/$H333+LN(1)</f>
        <v>-2.66914677079072</v>
      </c>
      <c r="AW333" s="20" t="n">
        <f aca="false">1/8.314/$H333*(0.4375*68629+0.5*4601)+$X333/8.314/$H333+LN(1)</f>
        <v>0.985201373400976</v>
      </c>
    </row>
    <row r="334" s="20" customFormat="true" ht="13.8" hidden="false" customHeight="false" outlineLevel="0" collapsed="false">
      <c r="B334" s="20" t="n">
        <f aca="false">$A$2 + $A$3*H334 +$A$4*H334*LN(H334) + $A$5*H334^2 + $A$6*H334^-1 + $A$7*H334^0.5</f>
        <v>20047.8522519086</v>
      </c>
      <c r="C334" s="20" t="n">
        <v>4300</v>
      </c>
      <c r="D334" s="20" t="n">
        <f aca="false">D333+22/(608-232)</f>
        <v>-4.03191489361705</v>
      </c>
      <c r="F334" s="20" t="n">
        <f aca="false">$D$2+$D$3/H334-(($D$4/(8.314*LN(10)))*(1-($D$5/H334)-LN(H334/$D$5)))</f>
        <v>1.53236701438218</v>
      </c>
      <c r="G334" s="20" t="n">
        <f aca="false">8.314*LN(10)*F334*H334</f>
        <v>78031.533218271</v>
      </c>
      <c r="H334" s="21" t="n">
        <v>2660</v>
      </c>
      <c r="J334" s="20" t="n">
        <f aca="false">-G334</f>
        <v>-78031.533218271</v>
      </c>
      <c r="K334" s="20" t="n">
        <v>600</v>
      </c>
      <c r="O334" s="20" t="n">
        <f aca="false">-115997 + 27.036*H334 + 3.124*H334*LN(H334)</f>
        <v>21450.8346757322</v>
      </c>
      <c r="P334" s="20" t="n">
        <f aca="false">(-0.0562*(H334^2)) + (128.59*H334)-38275</f>
        <v>-93874.32</v>
      </c>
      <c r="Q334" s="20" t="n">
        <f aca="false">-998615+342.43*H334</f>
        <v>-87751.2</v>
      </c>
      <c r="R334" s="20" t="n">
        <f aca="false">Q334+P334</f>
        <v>-181625.52</v>
      </c>
      <c r="S334" s="20" t="n">
        <f aca="false">R334/2</f>
        <v>-90812.76</v>
      </c>
      <c r="U334" s="20" t="n">
        <f aca="false">-226244+42.46*H334</f>
        <v>-113300.4</v>
      </c>
      <c r="V334" s="20" t="n">
        <f aca="false">(-0.0562*(H334^2))+(374.59*H334)-846564</f>
        <v>-247803.32</v>
      </c>
      <c r="W334" s="20" t="n">
        <f aca="false">V334/2</f>
        <v>-123901.66</v>
      </c>
      <c r="X334" s="20" t="n">
        <f aca="false">W334-U334</f>
        <v>-10601.26</v>
      </c>
      <c r="Y334" s="20" t="n">
        <v>1032076.7352018</v>
      </c>
      <c r="Z334" s="20" t="n">
        <f aca="false">-8E-020*H334^6+2E-015*H334^5-0.00000000001*H334^4+0.00000006*H334^3-0.0001*H334^2+0.1593*H334^1+165.05*H334</f>
        <v>439615.805007744</v>
      </c>
      <c r="AA334" s="8" t="n">
        <f aca="false">(4*H334*(-18+25/2000*H334)*(1-LN(H334/1895))-H334*-9.16-0.25*Z334)</f>
        <v>21698.1008041633</v>
      </c>
      <c r="AB334" s="20" t="n">
        <f aca="false">(8*H334*(-1+8/2000*H334)*(1-LN(H334/1895))-H334*-9.16-0.25*Z334)</f>
        <v>50036.6517409555</v>
      </c>
      <c r="AC334" s="20" t="n">
        <f aca="false">(8*$H334*(31.15-15.53/2000*$H334)*(1-LN($H334/1895))-$H334*-9.16-0.25*$Z334)</f>
        <v>62062.6045479286</v>
      </c>
      <c r="AE334" s="20" t="n">
        <f aca="false">AP334-$AN334</f>
        <v>3.62970480416865</v>
      </c>
      <c r="AF334" s="20" t="n">
        <f aca="false">AQ334-$AN334</f>
        <v>5.1050613201636</v>
      </c>
      <c r="AG334" s="20" t="n">
        <f aca="false">AR334-$AN334</f>
        <v>5.6488470899302</v>
      </c>
      <c r="AI334" s="20" t="n">
        <f aca="false">AT334-$AN334</f>
        <v>-0.685885780533767</v>
      </c>
      <c r="AJ334" s="20" t="n">
        <f aca="false">AU334-$AN334</f>
        <v>3.74903717170096</v>
      </c>
      <c r="AK334" s="20" t="n">
        <f aca="false">AV334-$AN334</f>
        <v>-1.26382329248159</v>
      </c>
      <c r="AL334" s="20" t="n">
        <f aca="false">AW334-$AN334</f>
        <v>2.3631552074126</v>
      </c>
      <c r="AN334" s="20" t="n">
        <v>-1.38082684470887</v>
      </c>
      <c r="AP334" s="20" t="n">
        <f aca="false">1/8.314/$H334*(0.375*68629+0.5*4601)+$AA334/8.314/$H334+LN(1)</f>
        <v>2.24887795945978</v>
      </c>
      <c r="AQ334" s="20" t="n">
        <f aca="false">1/8.314/$H334*(0.4375*68629+0.5*4601)+$AB334/8.314/$H334+LN(1)</f>
        <v>3.72423447545473</v>
      </c>
      <c r="AR334" s="20" t="n">
        <f aca="false">1/8.314/$H334*(0.4375*68629+0.5*4601)+$AC334/8.314/$H334+LN(1)</f>
        <v>4.26802024522133</v>
      </c>
      <c r="AT334" s="20" t="n">
        <f aca="false">1/8.314/$H334*(0.4375*68629+0.5*4601)+$J334/8.314/$H334+LN(1)</f>
        <v>-2.06671262524264</v>
      </c>
      <c r="AU334" s="20" t="n">
        <f aca="false">1/8.314/$H334*(0.4375*68629+0.5*4601)+$B334/8.314/$H334+LN(1)</f>
        <v>2.36821032699209</v>
      </c>
      <c r="AV334" s="20" t="n">
        <f aca="false">1/8.314/$H334*(0.4375*68629+0.5*4601)+$S334/8.314/$H334+LN(1)</f>
        <v>-2.64465013719046</v>
      </c>
      <c r="AW334" s="20" t="n">
        <f aca="false">1/8.314/$H334*(0.4375*68629+0.5*4601)+$X334/8.314/$H334+LN(1)</f>
        <v>0.982328362703727</v>
      </c>
    </row>
    <row r="335" s="20" customFormat="true" ht="13.8" hidden="false" customHeight="false" outlineLevel="0" collapsed="false">
      <c r="B335" s="20" t="n">
        <f aca="false">$A$2 + $A$3*H335 +$A$4*H335*LN(H335) + $A$5*H335^2 + $A$6*H335^-1 + $A$7*H335^0.5</f>
        <v>20224.2404853512</v>
      </c>
      <c r="C335" s="20" t="n">
        <v>4300</v>
      </c>
      <c r="D335" s="20" t="n">
        <f aca="false">D334+22/(608-232)</f>
        <v>-3.97340425531917</v>
      </c>
      <c r="F335" s="20" t="n">
        <f aca="false">$D$2+$D$3/H335-(($D$4/(8.314*LN(10)))*(1-($D$5/H335)-LN(H335/$D$5)))</f>
        <v>1.5306462002808</v>
      </c>
      <c r="G335" s="20" t="n">
        <f aca="false">8.314*LN(10)*F335*H335</f>
        <v>78090.4166413026</v>
      </c>
      <c r="H335" s="21" t="n">
        <v>2665</v>
      </c>
      <c r="J335" s="20" t="n">
        <f aca="false">-G335</f>
        <v>-78090.4166413026</v>
      </c>
      <c r="K335" s="20" t="n">
        <v>607</v>
      </c>
      <c r="O335" s="20" t="n">
        <f aca="false">-115997 + 27.036*H335 + 3.124*H335*LN(H335)</f>
        <v>21724.8299384894</v>
      </c>
      <c r="P335" s="20" t="n">
        <f aca="false">(-0.0562*(H335^2)) + (128.59*H335)-38275</f>
        <v>-94727.695</v>
      </c>
      <c r="Q335" s="20" t="n">
        <f aca="false">-998615+342.43*H335</f>
        <v>-86039.0499999999</v>
      </c>
      <c r="R335" s="20" t="n">
        <f aca="false">Q335+P335</f>
        <v>-180766.745</v>
      </c>
      <c r="S335" s="20" t="n">
        <f aca="false">R335/2</f>
        <v>-90383.3724999999</v>
      </c>
      <c r="U335" s="20" t="n">
        <f aca="false">-226244+42.46*H335</f>
        <v>-113088.1</v>
      </c>
      <c r="V335" s="20" t="n">
        <f aca="false">(-0.0562*(H335^2))+(374.59*H335)-846564</f>
        <v>-247426.695</v>
      </c>
      <c r="W335" s="20" t="n">
        <f aca="false">V335/2</f>
        <v>-123713.3475</v>
      </c>
      <c r="X335" s="20" t="n">
        <f aca="false">W335-U335</f>
        <v>-10625.2475</v>
      </c>
      <c r="Y335" s="20" t="n">
        <v>1034406.87803523</v>
      </c>
      <c r="Z335" s="20" t="n">
        <f aca="false">-8E-020*H335^6+2E-015*H335^5-0.00000000001*H335^4+0.00000006*H335^3-0.0001*H335^2+0.1593*H335^1+165.05*H335</f>
        <v>440443.985698354</v>
      </c>
      <c r="AA335" s="8" t="n">
        <f aca="false">(4*H335*(-18+25/2000*H335)*(1-LN(H335/1895))-H335*-9.16-0.25*Z335)</f>
        <v>21872.2100329013</v>
      </c>
      <c r="AB335" s="20" t="n">
        <f aca="false">(8*H335*(-1+8/2000*H335)*(1-LN(H335/1895))-H335*-9.16-0.25*Z335)</f>
        <v>50025.2885229187</v>
      </c>
      <c r="AC335" s="20" t="n">
        <f aca="false">(8*$H335*(31.15-15.53/2000*$H335)*(1-LN($H335/1895))-$H335*-9.16-0.25*$Z335)</f>
        <v>61213.1076493758</v>
      </c>
      <c r="AE335" s="20" t="n">
        <f aca="false">AP335-$AN335</f>
        <v>3.57180192868009</v>
      </c>
      <c r="AF335" s="20" t="n">
        <f aca="false">AQ335-$AN335</f>
        <v>5.03601952092452</v>
      </c>
      <c r="AG335" s="20" t="n">
        <f aca="false">AR335-$AN335</f>
        <v>5.54095769236965</v>
      </c>
      <c r="AI335" s="20" t="n">
        <f aca="false">AT335-$AN335</f>
        <v>-0.74620748577099</v>
      </c>
      <c r="AJ335" s="20" t="n">
        <f aca="false">AU335-$AN335</f>
        <v>3.69101326607252</v>
      </c>
      <c r="AK335" s="20" t="n">
        <f aca="false">AV335-$AN335</f>
        <v>-1.30102362846921</v>
      </c>
      <c r="AL335" s="20" t="n">
        <f aca="false">AW335-$AN335</f>
        <v>2.2986879274813</v>
      </c>
      <c r="AN335" s="20" t="n">
        <v>-1.31928520660226</v>
      </c>
      <c r="AP335" s="20" t="n">
        <f aca="false">1/8.314/$H335*(0.375*68629+0.5*4601)+$AA335/8.314/$H335+LN(1)</f>
        <v>2.25251672207783</v>
      </c>
      <c r="AQ335" s="20" t="n">
        <f aca="false">1/8.314/$H335*(0.4375*68629+0.5*4601)+$AB335/8.314/$H335+LN(1)</f>
        <v>3.71673431432226</v>
      </c>
      <c r="AR335" s="20" t="n">
        <f aca="false">1/8.314/$H335*(0.4375*68629+0.5*4601)+$AC335/8.314/$H335+LN(1)</f>
        <v>4.22167248576739</v>
      </c>
      <c r="AT335" s="20" t="n">
        <f aca="false">1/8.314/$H335*(0.4375*68629+0.5*4601)+$J335/8.314/$H335+LN(1)</f>
        <v>-2.06549269237325</v>
      </c>
      <c r="AU335" s="20" t="n">
        <f aca="false">1/8.314/$H335*(0.4375*68629+0.5*4601)+$B335/8.314/$H335+LN(1)</f>
        <v>2.37172805947026</v>
      </c>
      <c r="AV335" s="20" t="n">
        <f aca="false">1/8.314/$H335*(0.4375*68629+0.5*4601)+$S335/8.314/$H335+LN(1)</f>
        <v>-2.62030883507147</v>
      </c>
      <c r="AW335" s="20" t="n">
        <f aca="false">1/8.314/$H335*(0.4375*68629+0.5*4601)+$X335/8.314/$H335+LN(1)</f>
        <v>0.979402720879042</v>
      </c>
    </row>
    <row r="336" s="20" customFormat="true" ht="13.8" hidden="false" customHeight="false" outlineLevel="0" collapsed="false">
      <c r="B336" s="20" t="n">
        <f aca="false">$A$2 + $A$3*H336 +$A$4*H336*LN(H336) + $A$5*H336^2 + $A$6*H336^-1 + $A$7*H336^0.5</f>
        <v>20400.2203873243</v>
      </c>
      <c r="C336" s="20" t="n">
        <v>4300</v>
      </c>
      <c r="D336" s="20" t="n">
        <f aca="false">D335+22/(608-232)</f>
        <v>-3.9148936170213</v>
      </c>
      <c r="F336" s="20" t="n">
        <f aca="false">$D$2+$D$3/H336-(($D$4/(8.314*LN(10)))*(1-($D$5/H336)-LN(H336/$D$5)))</f>
        <v>1.52893793353471</v>
      </c>
      <c r="G336" s="20" t="n">
        <f aca="false">8.314*LN(10)*F336*H336</f>
        <v>78149.6119782132</v>
      </c>
      <c r="H336" s="21" t="n">
        <v>2670</v>
      </c>
      <c r="J336" s="20" t="n">
        <f aca="false">-G336</f>
        <v>-78149.6119782132</v>
      </c>
      <c r="K336" s="20" t="n">
        <v>613</v>
      </c>
      <c r="O336" s="20" t="n">
        <f aca="false">-115997 + 27.036*H336 + 3.124*H336*LN(H336)</f>
        <v>21998.8545070799</v>
      </c>
      <c r="P336" s="20" t="n">
        <f aca="false">(-0.0562*(H336^2)) + (128.59*H336)-38275</f>
        <v>-95583.88</v>
      </c>
      <c r="Q336" s="20" t="n">
        <f aca="false">-998615+342.43*H336</f>
        <v>-84326.9</v>
      </c>
      <c r="R336" s="20" t="n">
        <f aca="false">Q336+P336</f>
        <v>-179910.78</v>
      </c>
      <c r="S336" s="20" t="n">
        <f aca="false">R336/2</f>
        <v>-89955.39</v>
      </c>
      <c r="U336" s="20" t="n">
        <f aca="false">-226244+42.46*H336</f>
        <v>-112875.8</v>
      </c>
      <c r="V336" s="20" t="n">
        <f aca="false">(-0.0562*(H336^2))+(374.59*H336)-846564</f>
        <v>-247052.88</v>
      </c>
      <c r="W336" s="20" t="n">
        <f aca="false">V336/2</f>
        <v>-123526.44</v>
      </c>
      <c r="X336" s="20" t="n">
        <f aca="false">W336-U336</f>
        <v>-10650.6400000001</v>
      </c>
      <c r="Y336" s="20" t="n">
        <v>1036737.02086866</v>
      </c>
      <c r="Z336" s="20" t="n">
        <f aca="false">-8E-020*H336^6+2E-015*H336^5-0.00000000001*H336^4+0.00000006*H336^3-0.0001*H336^2+0.1593*H336^1+165.05*H336</f>
        <v>441272.179968233</v>
      </c>
      <c r="AA336" s="8" t="n">
        <f aca="false">(4*H336*(-18+25/2000*H336)*(1-LN(H336/1895))-H336*-9.16-0.25*Z336)</f>
        <v>22044.8888270428</v>
      </c>
      <c r="AB336" s="20" t="n">
        <f aca="false">(8*H336*(-1+8/2000*H336)*(1-LN(H336/1895))-H336*-9.16-0.25*Z336)</f>
        <v>50012.6513811318</v>
      </c>
      <c r="AC336" s="20" t="n">
        <f aca="false">(8*$H336*(31.15-15.53/2000*$H336)*(1-LN($H336/1895))-$H336*-9.16-0.25*$Z336)</f>
        <v>60363.8817427443</v>
      </c>
      <c r="AE336" s="20" t="n">
        <f aca="false">AP336-$AN336</f>
        <v>3.51399465538994</v>
      </c>
      <c r="AF336" s="20" t="n">
        <f aca="false">AQ336-$AN336</f>
        <v>4.96712209325203</v>
      </c>
      <c r="AG336" s="20" t="n">
        <f aca="false">AR336-$AN336</f>
        <v>5.43342775887324</v>
      </c>
      <c r="AI336" s="20" t="n">
        <f aca="false">AT336-$AN336</f>
        <v>-0.806374142029326</v>
      </c>
      <c r="AJ336" s="20" t="n">
        <f aca="false">AU336-$AN336</f>
        <v>3.63313145998026</v>
      </c>
      <c r="AK336" s="20" t="n">
        <f aca="false">AV336-$AN336</f>
        <v>-1.3382047540734</v>
      </c>
      <c r="AL336" s="20" t="n">
        <f aca="false">AW336-$AN336</f>
        <v>2.234341981319</v>
      </c>
      <c r="AN336" s="20" t="n">
        <v>-1.25791723771159</v>
      </c>
      <c r="AP336" s="20" t="n">
        <f aca="false">1/8.314/$H336*(0.375*68629+0.5*4601)+$AA336/8.314/$H336+LN(1)</f>
        <v>2.25607741767835</v>
      </c>
      <c r="AQ336" s="20" t="n">
        <f aca="false">1/8.314/$H336*(0.4375*68629+0.5*4601)+$AB336/8.314/$H336+LN(1)</f>
        <v>3.70920485554044</v>
      </c>
      <c r="AR336" s="20" t="n">
        <f aca="false">1/8.314/$H336*(0.4375*68629+0.5*4601)+$AC336/8.314/$H336+LN(1)</f>
        <v>4.17551052116165</v>
      </c>
      <c r="AT336" s="20" t="n">
        <f aca="false">1/8.314/$H336*(0.4375*68629+0.5*4601)+$J336/8.314/$H336+LN(1)</f>
        <v>-2.06429137974092</v>
      </c>
      <c r="AU336" s="20" t="n">
        <f aca="false">1/8.314/$H336*(0.4375*68629+0.5*4601)+$B336/8.314/$H336+LN(1)</f>
        <v>2.37521422226867</v>
      </c>
      <c r="AV336" s="20" t="n">
        <f aca="false">1/8.314/$H336*(0.4375*68629+0.5*4601)+$S336/8.314/$H336+LN(1)</f>
        <v>-2.59612199178499</v>
      </c>
      <c r="AW336" s="20" t="n">
        <f aca="false">1/8.314/$H336*(0.4375*68629+0.5*4601)+$X336/8.314/$H336+LN(1)</f>
        <v>0.976424743607414</v>
      </c>
    </row>
    <row r="337" s="20" customFormat="true" ht="13.8" hidden="false" customHeight="false" outlineLevel="0" collapsed="false">
      <c r="B337" s="20" t="n">
        <f aca="false">$A$2 + $A$3*H337 +$A$4*H337*LN(H337) + $A$5*H337^2 + $A$6*H337^-1 + $A$7*H337^0.5</f>
        <v>20575.7929333418</v>
      </c>
      <c r="C337" s="20" t="n">
        <v>4300</v>
      </c>
      <c r="D337" s="20" t="n">
        <f aca="false">D336+22/(608-232)</f>
        <v>-3.85638297872343</v>
      </c>
      <c r="F337" s="20" t="n">
        <f aca="false">$D$2+$D$3/H337-(($D$4/(8.314*LN(10)))*(1-($D$5/H337)-LN(H337/$D$5)))</f>
        <v>1.52724213237863</v>
      </c>
      <c r="G337" s="20" t="n">
        <f aca="false">8.314*LN(10)*F337*H337</f>
        <v>78209.1186448938</v>
      </c>
      <c r="H337" s="21" t="n">
        <v>2675</v>
      </c>
      <c r="J337" s="20" t="n">
        <f aca="false">-G337</f>
        <v>-78209.1186448938</v>
      </c>
      <c r="K337" s="20" t="n">
        <v>620</v>
      </c>
      <c r="O337" s="20" t="n">
        <f aca="false">-115997 + 27.036*H337 + 3.124*H337*LN(H337)</f>
        <v>22272.9083266239</v>
      </c>
      <c r="P337" s="20" t="n">
        <f aca="false">(-0.0562*(H337^2)) + (128.59*H337)-38275</f>
        <v>-96442.875</v>
      </c>
      <c r="Q337" s="20" t="n">
        <f aca="false">-998615+342.43*H337</f>
        <v>-82614.75</v>
      </c>
      <c r="R337" s="20" t="n">
        <f aca="false">Q337+P337</f>
        <v>-179057.625</v>
      </c>
      <c r="S337" s="20" t="n">
        <f aca="false">R337/2</f>
        <v>-89528.8125</v>
      </c>
      <c r="U337" s="20" t="n">
        <f aca="false">-226244+42.46*H337</f>
        <v>-112663.5</v>
      </c>
      <c r="V337" s="20" t="n">
        <f aca="false">(-0.0562*(H337^2))+(374.59*H337)-846564</f>
        <v>-246681.875</v>
      </c>
      <c r="W337" s="20" t="n">
        <f aca="false">V337/2</f>
        <v>-123340.9375</v>
      </c>
      <c r="X337" s="20" t="n">
        <f aca="false">W337-U337</f>
        <v>-10677.4375000001</v>
      </c>
      <c r="Y337" s="20" t="n">
        <v>1039067.16370209</v>
      </c>
      <c r="Z337" s="20" t="n">
        <f aca="false">-8E-020*H337^6+2E-015*H337^5-0.00000000001*H337^4+0.00000006*H337^3-0.0001*H337^2+0.1593*H337^1+165.05*H337</f>
        <v>442100.387866312</v>
      </c>
      <c r="AA337" s="8" t="n">
        <f aca="false">(4*H337*(-18+25/2000*H337)*(1-LN(H337/1895))-H337*-9.16-0.25*Z337)</f>
        <v>22216.1312234776</v>
      </c>
      <c r="AB337" s="20" t="n">
        <f aca="false">(8*H337*(-1+8/2000*H337)*(1-LN(H337/1895))-H337*-9.16-0.25*Z337)</f>
        <v>49998.7371637592</v>
      </c>
      <c r="AC337" s="20" t="n">
        <f aca="false">(8*$H337*(31.15-15.53/2000*$H337)*(1-LN($H337/1895))-$H337*-9.16-0.25*$Z337)</f>
        <v>59514.9370154808</v>
      </c>
      <c r="AE337" s="20" t="n">
        <f aca="false">AP337-$AN337</f>
        <v>3.45610948471518</v>
      </c>
      <c r="AF337" s="20" t="n">
        <f aca="false">AQ337-$AN337</f>
        <v>4.89819539049652</v>
      </c>
      <c r="AG337" s="20" t="n">
        <f aca="false">AR337-$AN337</f>
        <v>5.32608303645443</v>
      </c>
      <c r="AI337" s="20" t="n">
        <f aca="false">AT337-$AN337</f>
        <v>-0.866559287848217</v>
      </c>
      <c r="AJ337" s="20" t="n">
        <f aca="false">AU337-$AN337</f>
        <v>3.57521830509761</v>
      </c>
      <c r="AK337" s="20" t="n">
        <f aca="false">AV337-$AN337</f>
        <v>-1.37553947238578</v>
      </c>
      <c r="AL337" s="20" t="n">
        <f aca="false">AW337-$AN337</f>
        <v>2.16994399317956</v>
      </c>
      <c r="AN337" s="20" t="n">
        <v>-1.19654926882092</v>
      </c>
      <c r="AP337" s="20" t="n">
        <f aca="false">1/8.314/$H337*(0.375*68629+0.5*4601)+$AA337/8.314/$H337+LN(1)</f>
        <v>2.25956021589426</v>
      </c>
      <c r="AQ337" s="20" t="n">
        <f aca="false">1/8.314/$H337*(0.4375*68629+0.5*4601)+$AB337/8.314/$H337+LN(1)</f>
        <v>3.7016461216756</v>
      </c>
      <c r="AR337" s="20" t="n">
        <f aca="false">1/8.314/$H337*(0.4375*68629+0.5*4601)+$AC337/8.314/$H337+LN(1)</f>
        <v>4.12953376763351</v>
      </c>
      <c r="AT337" s="20" t="n">
        <f aca="false">1/8.314/$H337*(0.4375*68629+0.5*4601)+$J337/8.314/$H337+LN(1)</f>
        <v>-2.06310855666914</v>
      </c>
      <c r="AU337" s="20" t="n">
        <f aca="false">1/8.314/$H337*(0.4375*68629+0.5*4601)+$B337/8.314/$H337+LN(1)</f>
        <v>2.37866903627669</v>
      </c>
      <c r="AV337" s="20" t="n">
        <f aca="false">1/8.314/$H337*(0.4375*68629+0.5*4601)+$S337/8.314/$H337+LN(1)</f>
        <v>-2.5720887412067</v>
      </c>
      <c r="AW337" s="20" t="n">
        <f aca="false">1/8.314/$H337*(0.4375*68629+0.5*4601)+$X337/8.314/$H337+LN(1)</f>
        <v>0.97339472435864</v>
      </c>
    </row>
    <row r="338" s="20" customFormat="true" ht="13.8" hidden="false" customHeight="false" outlineLevel="0" collapsed="false">
      <c r="B338" s="20" t="n">
        <f aca="false">$A$2 + $A$3*H338 +$A$4*H338*LN(H338) + $A$5*H338^2 + $A$6*H338^-1 + $A$7*H338^0.5</f>
        <v>20750.9590945054</v>
      </c>
      <c r="C338" s="20" t="n">
        <v>4300</v>
      </c>
      <c r="D338" s="20" t="n">
        <f aca="false">D337+22/(608-232)</f>
        <v>-3.79787234042556</v>
      </c>
      <c r="F338" s="20" t="n">
        <f aca="false">$D$2+$D$3/H338-(($D$4/(8.314*LN(10)))*(1-($D$5/H338)-LN(H338/$D$5)))</f>
        <v>1.52555871570001</v>
      </c>
      <c r="G338" s="20" t="n">
        <f aca="false">8.314*LN(10)*F338*H338</f>
        <v>78268.9360594189</v>
      </c>
      <c r="H338" s="21" t="n">
        <v>2680</v>
      </c>
      <c r="J338" s="20" t="n">
        <f aca="false">-G338</f>
        <v>-78268.9360594189</v>
      </c>
      <c r="K338" s="20" t="n">
        <v>627</v>
      </c>
      <c r="O338" s="20" t="n">
        <f aca="false">-115997 + 27.036*H338 + 3.124*H338*LN(H338)</f>
        <v>22546.9913424466</v>
      </c>
      <c r="P338" s="20" t="n">
        <f aca="false">(-0.0562*(H338^2)) + (128.59*H338)-38275</f>
        <v>-97304.68</v>
      </c>
      <c r="Q338" s="20" t="n">
        <f aca="false">-998615+342.43*H338</f>
        <v>-80902.6</v>
      </c>
      <c r="R338" s="20" t="n">
        <f aca="false">Q338+P338</f>
        <v>-178207.28</v>
      </c>
      <c r="S338" s="20" t="n">
        <f aca="false">R338/2</f>
        <v>-89103.64</v>
      </c>
      <c r="U338" s="20" t="n">
        <f aca="false">-226244+42.46*H338</f>
        <v>-112451.2</v>
      </c>
      <c r="V338" s="20" t="n">
        <f aca="false">(-0.0562*(H338^2))+(374.59*H338)-846564</f>
        <v>-246313.68</v>
      </c>
      <c r="W338" s="20" t="n">
        <f aca="false">V338/2</f>
        <v>-123156.84</v>
      </c>
      <c r="X338" s="20" t="n">
        <f aca="false">W338-U338</f>
        <v>-10705.64</v>
      </c>
      <c r="Y338" s="20" t="n">
        <v>1041397.30653552</v>
      </c>
      <c r="Z338" s="20" t="n">
        <f aca="false">-8E-020*H338^6+2E-015*H338^5-0.00000000001*H338^4+0.00000006*H338^3-0.0001*H338^2+0.1593*H338^1+165.05*H338</f>
        <v>442928.609441645</v>
      </c>
      <c r="AA338" s="8" t="n">
        <f aca="false">(4*H338*(-18+25/2000*H338)*(1-LN(H338/1895))-H338*-9.16-0.25*Z338)</f>
        <v>22385.9312725603</v>
      </c>
      <c r="AB338" s="20" t="n">
        <f aca="false">(8*H338*(-1+8/2000*H338)*(1-LN(H338/1895))-H338*-9.16-0.25*Z338)</f>
        <v>49983.5427250706</v>
      </c>
      <c r="AC338" s="20" t="n">
        <f aca="false">(8*$H338*(31.15-15.53/2000*$H338)*(1-LN($H338/1895))-$H338*-9.16-0.25*$Z338)</f>
        <v>58666.2836277435</v>
      </c>
      <c r="AE338" s="20" t="n">
        <f aca="false">AP338-$AN338</f>
        <v>3.39814658562711</v>
      </c>
      <c r="AF338" s="20" t="n">
        <f aca="false">AQ338-$AN338</f>
        <v>4.82923943532992</v>
      </c>
      <c r="AG338" s="20" t="n">
        <f aca="false">AR338-$AN338</f>
        <v>5.21892294447441</v>
      </c>
      <c r="AI338" s="20" t="n">
        <f aca="false">AT338-$AN338</f>
        <v>-0.926762793624358</v>
      </c>
      <c r="AJ338" s="20" t="n">
        <f aca="false">AU338-$AN338</f>
        <v>3.51727402046751</v>
      </c>
      <c r="AK338" s="20" t="n">
        <f aca="false">AV338-$AN338</f>
        <v>-1.41302692374569</v>
      </c>
      <c r="AL338" s="20" t="n">
        <f aca="false">AW338-$AN338</f>
        <v>2.10549425434269</v>
      </c>
      <c r="AN338" s="20" t="n">
        <v>-1.13518129993025</v>
      </c>
      <c r="AP338" s="20" t="n">
        <f aca="false">1/8.314/$H338*(0.375*68629+0.5*4601)+$AA338/8.314/$H338+LN(1)</f>
        <v>2.26296528569686</v>
      </c>
      <c r="AQ338" s="20" t="n">
        <f aca="false">1/8.314/$H338*(0.4375*68629+0.5*4601)+$AB338/8.314/$H338+LN(1)</f>
        <v>3.69405813539967</v>
      </c>
      <c r="AR338" s="20" t="n">
        <f aca="false">1/8.314/$H338*(0.4375*68629+0.5*4601)+$AC338/8.314/$H338+LN(1)</f>
        <v>4.08374164454416</v>
      </c>
      <c r="AT338" s="20" t="n">
        <f aca="false">1/8.314/$H338*(0.4375*68629+0.5*4601)+$J338/8.314/$H338+LN(1)</f>
        <v>-2.06194409355461</v>
      </c>
      <c r="AU338" s="20" t="n">
        <f aca="false">1/8.314/$H338*(0.4375*68629+0.5*4601)+$B338/8.314/$H338+LN(1)</f>
        <v>2.38209272053726</v>
      </c>
      <c r="AV338" s="20" t="n">
        <f aca="false">1/8.314/$H338*(0.4375*68629+0.5*4601)+$S338/8.314/$H338+LN(1)</f>
        <v>-2.54820822367594</v>
      </c>
      <c r="AW338" s="20" t="n">
        <f aca="false">1/8.314/$H338*(0.4375*68629+0.5*4601)+$X338/8.314/$H338+LN(1)</f>
        <v>0.970312954412445</v>
      </c>
    </row>
    <row r="339" s="20" customFormat="true" ht="13.8" hidden="false" customHeight="false" outlineLevel="0" collapsed="false">
      <c r="B339" s="20" t="n">
        <f aca="false">$A$2 + $A$3*H339 +$A$4*H339*LN(H339) + $A$5*H339^2 + $A$6*H339^-1 + $A$7*H339^0.5</f>
        <v>20925.719837532</v>
      </c>
      <c r="C339" s="20" t="n">
        <v>4300</v>
      </c>
      <c r="D339" s="20" t="n">
        <f aca="false">D338+22/(608-232)</f>
        <v>-3.73936170212768</v>
      </c>
      <c r="F339" s="20" t="n">
        <f aca="false">$D$2+$D$3/H339-(($D$4/(8.314*LN(10)))*(1-($D$5/H339)-LN(H339/$D$5)))</f>
        <v>1.52388760303274</v>
      </c>
      <c r="G339" s="20" t="n">
        <f aca="false">8.314*LN(10)*F339*H339</f>
        <v>78329.0636420344</v>
      </c>
      <c r="H339" s="21" t="n">
        <v>2685</v>
      </c>
      <c r="J339" s="20" t="n">
        <f aca="false">-G339</f>
        <v>-78329.0636420344</v>
      </c>
      <c r="K339" s="20" t="n">
        <v>633</v>
      </c>
      <c r="O339" s="20" t="n">
        <f aca="false">-115997 + 27.036*H339 + 3.124*H339*LN(H339)</f>
        <v>22821.1035000772</v>
      </c>
      <c r="P339" s="20" t="n">
        <f aca="false">(-0.0562*(H339^2)) + (128.59*H339)-38275</f>
        <v>-98169.295</v>
      </c>
      <c r="Q339" s="20" t="n">
        <f aca="false">-998615+342.43*H339</f>
        <v>-79190.45</v>
      </c>
      <c r="R339" s="20" t="n">
        <f aca="false">Q339+P339</f>
        <v>-177359.745</v>
      </c>
      <c r="S339" s="20" t="n">
        <f aca="false">R339/2</f>
        <v>-88679.8725</v>
      </c>
      <c r="U339" s="20" t="n">
        <f aca="false">-226244+42.46*H339</f>
        <v>-112238.9</v>
      </c>
      <c r="V339" s="20" t="n">
        <f aca="false">(-0.0562*(H339^2))+(374.59*H339)-846564</f>
        <v>-245948.295</v>
      </c>
      <c r="W339" s="20" t="n">
        <f aca="false">V339/2</f>
        <v>-122974.1475</v>
      </c>
      <c r="X339" s="20" t="n">
        <f aca="false">W339-U339</f>
        <v>-10735.2475000001</v>
      </c>
      <c r="Y339" s="20" t="n">
        <v>1043727.44936895</v>
      </c>
      <c r="Z339" s="20" t="n">
        <f aca="false">-8E-020*H339^6+2E-015*H339^5-0.00000000001*H339^4+0.00000006*H339^3-0.0001*H339^2+0.1593*H339^1+165.05*H339</f>
        <v>443756.844743408</v>
      </c>
      <c r="AA339" s="8" t="n">
        <f aca="false">(4*H339*(-18+25/2000*H339)*(1-LN(H339/1895))-H339*-9.16-0.25*Z339)</f>
        <v>22554.2830380513</v>
      </c>
      <c r="AB339" s="20" t="n">
        <f aca="false">(8*H339*(-1+8/2000*H339)*(1-LN(H339/1895))-H339*-9.16-0.25*Z339)</f>
        <v>49967.0649254179</v>
      </c>
      <c r="AC339" s="20" t="n">
        <f aca="false">(8*$H339*(31.15-15.53/2000*$H339)*(1-LN($H339/1895))-$H339*-9.16-0.25*$Z339)</f>
        <v>57817.931712535</v>
      </c>
      <c r="AE339" s="20" t="n">
        <f aca="false">AP339-$AN339</f>
        <v>3.34010612643893</v>
      </c>
      <c r="AF339" s="20" t="n">
        <f aca="false">AQ339-$AN339</f>
        <v>4.76025425052778</v>
      </c>
      <c r="AG339" s="20" t="n">
        <f aca="false">AR339-$AN339</f>
        <v>5.11194690540294</v>
      </c>
      <c r="AI339" s="20" t="n">
        <f aca="false">AT339-$AN339</f>
        <v>-0.986984530817105</v>
      </c>
      <c r="AJ339" s="20" t="n">
        <f aca="false">AU339-$AN339</f>
        <v>3.45929882330485</v>
      </c>
      <c r="AK339" s="20" t="n">
        <f aca="false">AV339-$AN339</f>
        <v>-1.45066625489588</v>
      </c>
      <c r="AL339" s="20" t="n">
        <f aca="false">AW339-$AN339</f>
        <v>2.04099305391844</v>
      </c>
      <c r="AN339" s="20" t="n">
        <v>-1.07381333103958</v>
      </c>
      <c r="AP339" s="20" t="n">
        <f aca="false">1/8.314/$H339*(0.375*68629+0.5*4601)+$AA339/8.314/$H339+LN(1)</f>
        <v>2.26629279539935</v>
      </c>
      <c r="AQ339" s="20" t="n">
        <f aca="false">1/8.314/$H339*(0.4375*68629+0.5*4601)+$AB339/8.314/$H339+LN(1)</f>
        <v>3.6864409194882</v>
      </c>
      <c r="AR339" s="20" t="n">
        <f aca="false">1/8.314/$H339*(0.4375*68629+0.5*4601)+$AC339/8.314/$H339+LN(1)</f>
        <v>4.03813357436336</v>
      </c>
      <c r="AT339" s="20" t="n">
        <f aca="false">1/8.314/$H339*(0.4375*68629+0.5*4601)+$J339/8.314/$H339+LN(1)</f>
        <v>-2.06079786185669</v>
      </c>
      <c r="AU339" s="20" t="n">
        <f aca="false">1/8.314/$H339*(0.4375*68629+0.5*4601)+$B339/8.314/$H339+LN(1)</f>
        <v>2.38548549226527</v>
      </c>
      <c r="AV339" s="20" t="n">
        <f aca="false">1/8.314/$H339*(0.4375*68629+0.5*4601)+$S339/8.314/$H339+LN(1)</f>
        <v>-2.52447958593546</v>
      </c>
      <c r="AW339" s="20" t="n">
        <f aca="false">1/8.314/$H339*(0.4375*68629+0.5*4601)+$X339/8.314/$H339+LN(1)</f>
        <v>0.967179722878863</v>
      </c>
    </row>
    <row r="340" s="20" customFormat="true" ht="13.8" hidden="false" customHeight="false" outlineLevel="0" collapsed="false">
      <c r="B340" s="20" t="n">
        <f aca="false">$A$2 + $A$3*H340 +$A$4*H340*LN(H340) + $A$5*H340^2 + $A$6*H340^-1 + $A$7*H340^0.5</f>
        <v>21100.0761247796</v>
      </c>
      <c r="C340" s="20" t="n">
        <v>4300</v>
      </c>
      <c r="D340" s="20" t="n">
        <f aca="false">D339+22/(608-232)</f>
        <v>-3.68085106382981</v>
      </c>
      <c r="F340" s="20" t="n">
        <f aca="false">$D$2+$D$3/H340-(($D$4/(8.314*LN(10)))*(1-($D$5/H340)-LN(H340/$D$5)))</f>
        <v>1.52222871455091</v>
      </c>
      <c r="G340" s="20" t="n">
        <f aca="false">8.314*LN(10)*F340*H340</f>
        <v>78389.5008151454</v>
      </c>
      <c r="H340" s="21" t="n">
        <v>2690</v>
      </c>
      <c r="J340" s="20" t="n">
        <f aca="false">-G340</f>
        <v>-78389.5008151454</v>
      </c>
      <c r="K340" s="20" t="n">
        <v>640</v>
      </c>
      <c r="O340" s="20" t="n">
        <f aca="false">-115997 + 27.036*H340 + 3.124*H340*LN(H340)</f>
        <v>23095.2447452479</v>
      </c>
      <c r="P340" s="20" t="n">
        <f aca="false">(-0.0562*(H340^2)) + (128.59*H340)-38275</f>
        <v>-99036.72</v>
      </c>
      <c r="Q340" s="20" t="n">
        <f aca="false">-998615+342.43*H340</f>
        <v>-77478.2999999999</v>
      </c>
      <c r="R340" s="20" t="n">
        <f aca="false">Q340+P340</f>
        <v>-176515.02</v>
      </c>
      <c r="S340" s="20" t="n">
        <f aca="false">R340/2</f>
        <v>-88257.51</v>
      </c>
      <c r="U340" s="20" t="n">
        <f aca="false">-226244+42.46*H340</f>
        <v>-112026.6</v>
      </c>
      <c r="V340" s="20" t="n">
        <f aca="false">(-0.0562*(H340^2))+(374.59*H340)-846564</f>
        <v>-245585.72</v>
      </c>
      <c r="W340" s="20" t="n">
        <f aca="false">V340/2</f>
        <v>-122792.86</v>
      </c>
      <c r="X340" s="20" t="n">
        <f aca="false">W340-U340</f>
        <v>-10766.26</v>
      </c>
      <c r="Y340" s="20" t="n">
        <v>1046057.59220238</v>
      </c>
      <c r="Z340" s="20" t="n">
        <f aca="false">-8E-020*H340^6+2E-015*H340^5-0.00000000001*H340^4+0.00000006*H340^3-0.0001*H340^2+0.1593*H340^1+165.05*H340</f>
        <v>444585.093820899</v>
      </c>
      <c r="AA340" s="8" t="n">
        <f aca="false">(4*H340*(-18+25/2000*H340)*(1-LN(H340/1895))-H340*-9.16-0.25*Z340)</f>
        <v>22721.1805970581</v>
      </c>
      <c r="AB340" s="20" t="n">
        <f aca="false">(8*H340*(-1+8/2000*H340)*(1-LN(H340/1895))-H340*-9.16-0.25*Z340)</f>
        <v>49949.3006312112</v>
      </c>
      <c r="AC340" s="20" t="n">
        <f aca="false">(8*$H340*(31.15-15.53/2000*$H340)*(1-LN($H340/1895))-$H340*-9.16-0.25*$Z340)</f>
        <v>56969.8913758325</v>
      </c>
      <c r="AE340" s="20" t="n">
        <f aca="false">AP340-$AN340</f>
        <v>3.28199151830131</v>
      </c>
      <c r="AF340" s="20" t="n">
        <f aca="false">AQ340-$AN340</f>
        <v>4.69124310245922</v>
      </c>
      <c r="AG340" s="20" t="n">
        <f aca="false">AR340-$AN340</f>
        <v>5.00515758828736</v>
      </c>
      <c r="AI340" s="20" t="n">
        <f aca="false">AT340-$AN340</f>
        <v>-1.04722112844599</v>
      </c>
      <c r="AJ340" s="20" t="n">
        <f aca="false">AU340-$AN340</f>
        <v>3.40129617250671</v>
      </c>
      <c r="AK340" s="20" t="n">
        <f aca="false">AV340-$AN340</f>
        <v>-1.48845337543095</v>
      </c>
      <c r="AL340" s="20" t="n">
        <f aca="false">AW340-$AN340</f>
        <v>1.9764439223594</v>
      </c>
      <c r="AN340" s="20" t="n">
        <v>-1.01244860564097</v>
      </c>
      <c r="AP340" s="20" t="n">
        <f aca="false">1/8.314/$H340*(0.375*68629+0.5*4601)+$AA340/8.314/$H340+LN(1)</f>
        <v>2.26954291266034</v>
      </c>
      <c r="AQ340" s="20" t="n">
        <f aca="false">1/8.314/$H340*(0.4375*68629+0.5*4601)+$AB340/8.314/$H340+LN(1)</f>
        <v>3.67879449681825</v>
      </c>
      <c r="AR340" s="20" t="n">
        <f aca="false">1/8.314/$H340*(0.4375*68629+0.5*4601)+$AC340/8.314/$H340+LN(1)</f>
        <v>3.99270898264639</v>
      </c>
      <c r="AT340" s="20" t="n">
        <f aca="false">1/8.314/$H340*(0.4375*68629+0.5*4601)+$J340/8.314/$H340+LN(1)</f>
        <v>-2.05966973408696</v>
      </c>
      <c r="AU340" s="20" t="n">
        <f aca="false">1/8.314/$H340*(0.4375*68629+0.5*4601)+$B340/8.314/$H340+LN(1)</f>
        <v>2.38884756686574</v>
      </c>
      <c r="AV340" s="20" t="n">
        <f aca="false">1/8.314/$H340*(0.4375*68629+0.5*4601)+$S340/8.314/$H340+LN(1)</f>
        <v>-2.50090198107192</v>
      </c>
      <c r="AW340" s="20" t="n">
        <f aca="false">1/8.314/$H340*(0.4375*68629+0.5*4601)+$X340/8.314/$H340+LN(1)</f>
        <v>0.96399531671843</v>
      </c>
    </row>
    <row r="341" s="20" customFormat="true" ht="13.8" hidden="false" customHeight="false" outlineLevel="0" collapsed="false">
      <c r="B341" s="20" t="n">
        <f aca="false">$A$2 + $A$3*H341 +$A$4*H341*LN(H341) + $A$5*H341^2 + $A$6*H341^-1 + $A$7*H341^0.5</f>
        <v>21274.0289142749</v>
      </c>
      <c r="C341" s="20" t="n">
        <v>4300</v>
      </c>
      <c r="D341" s="20" t="n">
        <f aca="false">D340+22/(608-232)</f>
        <v>-3.62234042553194</v>
      </c>
      <c r="F341" s="20" t="n">
        <f aca="false">$D$2+$D$3/H341-(($D$4/(8.314*LN(10)))*(1-($D$5/H341)-LN(H341/$D$5)))</f>
        <v>1.52058197106261</v>
      </c>
      <c r="G341" s="20" t="n">
        <f aca="false">8.314*LN(10)*F341*H341</f>
        <v>78450.2470033042</v>
      </c>
      <c r="H341" s="21" t="n">
        <v>2695</v>
      </c>
      <c r="J341" s="20" t="n">
        <f aca="false">-G341</f>
        <v>-78450.2470033042</v>
      </c>
      <c r="K341" s="20" t="n">
        <v>647</v>
      </c>
      <c r="O341" s="20" t="n">
        <f aca="false">-115997 + 27.036*H341 + 3.124*H341*LN(H341)</f>
        <v>23369.4150238925</v>
      </c>
      <c r="P341" s="20" t="n">
        <f aca="false">(-0.0562*(H341^2)) + (128.59*H341)-38275</f>
        <v>-99906.955</v>
      </c>
      <c r="Q341" s="20" t="n">
        <f aca="false">-998615+342.43*H341</f>
        <v>-75766.15</v>
      </c>
      <c r="R341" s="20" t="n">
        <f aca="false">Q341+P341</f>
        <v>-175673.105</v>
      </c>
      <c r="S341" s="20" t="n">
        <f aca="false">R341/2</f>
        <v>-87836.5525</v>
      </c>
      <c r="U341" s="20" t="n">
        <f aca="false">-226244+42.46*H341</f>
        <v>-111814.3</v>
      </c>
      <c r="V341" s="20" t="n">
        <f aca="false">(-0.0562*(H341^2))+(374.59*H341)-846564</f>
        <v>-245225.955</v>
      </c>
      <c r="W341" s="20" t="n">
        <f aca="false">V341/2</f>
        <v>-122612.9775</v>
      </c>
      <c r="X341" s="20" t="n">
        <f aca="false">W341-U341</f>
        <v>-10798.6775</v>
      </c>
      <c r="Y341" s="20" t="n">
        <v>1048387.73503581</v>
      </c>
      <c r="Z341" s="20" t="n">
        <f aca="false">-8E-020*H341^6+2E-015*H341^5-0.00000000001*H341^4+0.00000006*H341^3-0.0001*H341^2+0.1593*H341^1+165.05*H341</f>
        <v>445413.356723542</v>
      </c>
      <c r="AA341" s="8" t="n">
        <f aca="false">(4*H341*(-18+25/2000*H341)*(1-LN(H341/1895))-H341*-9.16-0.25*Z341)</f>
        <v>22886.6180399758</v>
      </c>
      <c r="AB341" s="20" t="n">
        <f aca="false">(8*H341*(-1+8/2000*H341)*(1-LN(H341/1895))-H341*-9.16-0.25*Z341)</f>
        <v>49930.2467148945</v>
      </c>
      <c r="AC341" s="20" t="n">
        <f aca="false">(8*$H341*(31.15-15.53/2000*$H341)*(1-LN($H341/1895))-$H341*-9.16-0.25*$Z341)</f>
        <v>56122.1726967193</v>
      </c>
      <c r="AE341" s="20" t="n">
        <f aca="false">AP341-$AN341</f>
        <v>3.22404989440946</v>
      </c>
      <c r="AF341" s="20" t="n">
        <f aca="false">AQ341-$AN341</f>
        <v>4.62245298028864</v>
      </c>
      <c r="AG341" s="20" t="n">
        <f aca="false">AR341-$AN341</f>
        <v>4.89880138793351</v>
      </c>
      <c r="AI341" s="20" t="n">
        <f aca="false">AT341-$AN341</f>
        <v>-1.10722549387675</v>
      </c>
      <c r="AJ341" s="20" t="n">
        <f aca="false">AU341-$AN341</f>
        <v>3.34351324787406</v>
      </c>
      <c r="AK341" s="20" t="n">
        <f aca="false">AV341-$AN341</f>
        <v>-1.52614047853484</v>
      </c>
      <c r="AL341" s="20" t="n">
        <f aca="false">AW341-$AN341</f>
        <v>1.91209411068431</v>
      </c>
      <c r="AN341" s="20" t="n">
        <v>-0.951334089922233</v>
      </c>
      <c r="AP341" s="20" t="n">
        <f aca="false">1/8.314/$H341*(0.375*68629+0.5*4601)+$AA341/8.314/$H341+LN(1)</f>
        <v>2.27271580448723</v>
      </c>
      <c r="AQ341" s="20" t="n">
        <f aca="false">1/8.314/$H341*(0.4375*68629+0.5*4601)+$AB341/8.314/$H341+LN(1)</f>
        <v>3.67111889036641</v>
      </c>
      <c r="AR341" s="20" t="n">
        <f aca="false">1/8.314/$H341*(0.4375*68629+0.5*4601)+$AC341/8.314/$H341+LN(1)</f>
        <v>3.94746729801128</v>
      </c>
      <c r="AT341" s="20" t="n">
        <f aca="false">1/8.314/$H341*(0.4375*68629+0.5*4601)+$J341/8.314/$H341+LN(1)</f>
        <v>-2.05855958379898</v>
      </c>
      <c r="AU341" s="20" t="n">
        <f aca="false">1/8.314/$H341*(0.4375*68629+0.5*4601)+$B341/8.314/$H341+LN(1)</f>
        <v>2.39217915795182</v>
      </c>
      <c r="AV341" s="20" t="n">
        <f aca="false">1/8.314/$H341*(0.4375*68629+0.5*4601)+$S341/8.314/$H341+LN(1)</f>
        <v>-2.47747456845708</v>
      </c>
      <c r="AW341" s="20" t="n">
        <f aca="false">1/8.314/$H341*(0.4375*68629+0.5*4601)+$X341/8.314/$H341+LN(1)</f>
        <v>0.960760020762081</v>
      </c>
    </row>
    <row r="342" s="20" customFormat="true" ht="13.8" hidden="false" customHeight="false" outlineLevel="0" collapsed="false">
      <c r="B342" s="20" t="n">
        <f aca="false">$A$2 + $A$3*H342 +$A$4*H342*LN(H342) + $A$5*H342^2 + $A$6*H342^-1 + $A$7*H342^0.5</f>
        <v>21447.5791597379</v>
      </c>
      <c r="C342" s="20" t="n">
        <v>4300</v>
      </c>
      <c r="D342" s="20" t="n">
        <f aca="false">D341+22/(608-232)</f>
        <v>-3.56382978723407</v>
      </c>
      <c r="F342" s="20" t="n">
        <f aca="false">$D$2+$D$3/H342-(($D$4/(8.314*LN(10)))*(1-($D$5/H342)-LN(H342/$D$5)))</f>
        <v>1.51894729400386</v>
      </c>
      <c r="G342" s="20" t="n">
        <f aca="false">8.314*LN(10)*F342*H342</f>
        <v>78511.3016331984</v>
      </c>
      <c r="H342" s="21" t="n">
        <v>2700</v>
      </c>
      <c r="J342" s="20" t="n">
        <f aca="false">-G342</f>
        <v>-78511.3016331984</v>
      </c>
      <c r="K342" s="20" t="n">
        <v>654</v>
      </c>
      <c r="O342" s="20" t="n">
        <f aca="false">-115997 + 27.036*H342 + 3.124*H342*LN(H342)</f>
        <v>23643.6142821457</v>
      </c>
      <c r="P342" s="20" t="n">
        <f aca="false">(-0.0562*(H342^2)) + (128.59*H342)-38275</f>
        <v>-100780</v>
      </c>
      <c r="Q342" s="20" t="n">
        <f aca="false">-998615+342.43*H342</f>
        <v>-74054</v>
      </c>
      <c r="R342" s="20" t="n">
        <f aca="false">Q342+P342</f>
        <v>-174834</v>
      </c>
      <c r="S342" s="20" t="n">
        <f aca="false">R342/2</f>
        <v>-87417</v>
      </c>
      <c r="U342" s="20" t="n">
        <f aca="false">-226244+42.46*H342</f>
        <v>-111602</v>
      </c>
      <c r="V342" s="20" t="n">
        <f aca="false">(-0.0562*(H342^2))+(374.59*H342)-846564</f>
        <v>-244869</v>
      </c>
      <c r="W342" s="20" t="n">
        <f aca="false">V342/2</f>
        <v>-122434.5</v>
      </c>
      <c r="X342" s="20" t="n">
        <f aca="false">W342-U342</f>
        <v>-10832.5000000001</v>
      </c>
      <c r="Y342" s="20" t="n">
        <v>1050717.87786924</v>
      </c>
      <c r="Z342" s="20" t="n">
        <f aca="false">-8E-020*H342^6+2E-015*H342^5-0.00000000001*H342^4+0.00000006*H342^3-0.0001*H342^2+0.1593*H342^1+165.05*H342</f>
        <v>446241.63350088</v>
      </c>
      <c r="AA342" s="8" t="n">
        <f aca="false">(4*H342*(-18+25/2000*H342)*(1-LN(H342/1895))-H342*-9.16-0.25*Z342)</f>
        <v>23050.5894704305</v>
      </c>
      <c r="AB342" s="20" t="n">
        <f aca="false">(8*H342*(-1+8/2000*H342)*(1-LN(H342/1895))-H342*-9.16-0.25*Z342)</f>
        <v>49909.9000549228</v>
      </c>
      <c r="AC342" s="20" t="n">
        <f aca="false">(8*$H342*(31.15-15.53/2000*$H342)*(1-LN($H342/1895))-$H342*-9.16-0.25*$Z342)</f>
        <v>55274.7857275136</v>
      </c>
      <c r="AE342" s="20" t="n">
        <f aca="false">AP342-$AN342</f>
        <v>3.16603121144325</v>
      </c>
      <c r="AF342" s="20" t="n">
        <f aca="false">AQ342-$AN342</f>
        <v>4.55363369741035</v>
      </c>
      <c r="AG342" s="20" t="n">
        <f aca="false">AR342-$AN342</f>
        <v>4.79262752631968</v>
      </c>
      <c r="AI342" s="20" t="n">
        <f aca="false">AT342-$AN342</f>
        <v>-1.16724771137453</v>
      </c>
      <c r="AJ342" s="20" t="n">
        <f aca="false">AU342-$AN342</f>
        <v>3.28570005156599</v>
      </c>
      <c r="AK342" s="20" t="n">
        <f aca="false">AV342-$AN342</f>
        <v>-1.56397693948604</v>
      </c>
      <c r="AL342" s="20" t="n">
        <f aca="false">AW342-$AN342</f>
        <v>1.84769369193441</v>
      </c>
      <c r="AN342" s="20" t="n">
        <v>-0.890219574203495</v>
      </c>
      <c r="AP342" s="20" t="n">
        <f aca="false">1/8.314/$H342*(0.375*68629+0.5*4601)+$AA342/8.314/$H342+LN(1)</f>
        <v>2.27581163723975</v>
      </c>
      <c r="AQ342" s="20" t="n">
        <f aca="false">1/8.314/$H342*(0.4375*68629+0.5*4601)+$AB342/8.314/$H342+LN(1)</f>
        <v>3.66341412320685</v>
      </c>
      <c r="AR342" s="20" t="n">
        <f aca="false">1/8.314/$H342*(0.4375*68629+0.5*4601)+$AC342/8.314/$H342+LN(1)</f>
        <v>3.90240795211618</v>
      </c>
      <c r="AT342" s="20" t="n">
        <f aca="false">1/8.314/$H342*(0.4375*68629+0.5*4601)+$J342/8.314/$H342+LN(1)</f>
        <v>-2.05746728557803</v>
      </c>
      <c r="AU342" s="20" t="n">
        <f aca="false">1/8.314/$H342*(0.4375*68629+0.5*4601)+$B342/8.314/$H342+LN(1)</f>
        <v>2.3954804773625</v>
      </c>
      <c r="AV342" s="20" t="n">
        <f aca="false">1/8.314/$H342*(0.4375*68629+0.5*4601)+$S342/8.314/$H342+LN(1)</f>
        <v>-2.45419651368954</v>
      </c>
      <c r="AW342" s="20" t="n">
        <f aca="false">1/8.314/$H342*(0.4375*68629+0.5*4601)+$X342/8.314/$H342+LN(1)</f>
        <v>0.957474117730911</v>
      </c>
    </row>
    <row r="343" s="20" customFormat="true" ht="13.8" hidden="false" customHeight="false" outlineLevel="0" collapsed="false">
      <c r="B343" s="20" t="n">
        <f aca="false">$A$2 + $A$3*H343 +$A$4*H343*LN(H343) + $A$5*H343^2 + $A$6*H343^-1 + $A$7*H343^0.5</f>
        <v>21620.7278106094</v>
      </c>
      <c r="C343" s="20" t="n">
        <v>4300</v>
      </c>
      <c r="D343" s="20" t="n">
        <f aca="false">D342+22/(608-232)</f>
        <v>-3.50531914893619</v>
      </c>
      <c r="F343" s="20" t="n">
        <f aca="false">$D$2+$D$3/H343-(($D$4/(8.314*LN(10)))*(1-($D$5/H343)-LN(H343/$D$5)))</f>
        <v>1.51732460543256</v>
      </c>
      <c r="G343" s="20" t="n">
        <f aca="false">8.314*LN(10)*F343*H343</f>
        <v>78572.6641336389</v>
      </c>
      <c r="H343" s="21" t="n">
        <v>2705</v>
      </c>
      <c r="J343" s="20" t="n">
        <f aca="false">-G343</f>
        <v>-78572.6641336389</v>
      </c>
      <c r="K343" s="20" t="n">
        <v>660</v>
      </c>
      <c r="O343" s="20" t="n">
        <f aca="false">-115997 + 27.036*H343 + 3.124*H343*LN(H343)</f>
        <v>23917.8424663413</v>
      </c>
      <c r="P343" s="20" t="n">
        <f aca="false">(-0.0562*(H343^2)) + (128.59*H343)-38275</f>
        <v>-101655.855</v>
      </c>
      <c r="Q343" s="20" t="n">
        <f aca="false">-998615+342.43*H343</f>
        <v>-72341.85</v>
      </c>
      <c r="R343" s="20" t="n">
        <f aca="false">Q343+P343</f>
        <v>-173997.705</v>
      </c>
      <c r="S343" s="20" t="n">
        <f aca="false">R343/2</f>
        <v>-86998.8525</v>
      </c>
      <c r="U343" s="20" t="n">
        <f aca="false">-226244+42.46*H343</f>
        <v>-111389.7</v>
      </c>
      <c r="V343" s="20" t="n">
        <f aca="false">(-0.0562*(H343^2))+(374.59*H343)-846564</f>
        <v>-244514.855</v>
      </c>
      <c r="W343" s="20" t="n">
        <f aca="false">V343/2</f>
        <v>-122257.4275</v>
      </c>
      <c r="X343" s="20" t="n">
        <f aca="false">W343-U343</f>
        <v>-10867.7275</v>
      </c>
      <c r="Y343" s="20" t="n">
        <v>1053064.64389083</v>
      </c>
      <c r="Z343" s="20" t="n">
        <f aca="false">-8E-020*H343^6+2E-015*H343^5-0.00000000001*H343^4+0.00000006*H343^3-0.0001*H343^2+0.1593*H343^1+165.05*H343</f>
        <v>447069.924202583</v>
      </c>
      <c r="AA343" s="8" t="n">
        <f aca="false">(4*H343*(-18+25/2000*H343)*(1-LN(H343/1895))-H343*-9.16-0.25*Z343)</f>
        <v>23213.0890052198</v>
      </c>
      <c r="AB343" s="20" t="n">
        <f aca="false">(8*H343*(-1+8/2000*H343)*(1-LN(H343/1895))-H343*-9.16-0.25*Z343)</f>
        <v>49888.2575357385</v>
      </c>
      <c r="AC343" s="20" t="n">
        <f aca="false">(8*$H343*(31.15-15.53/2000*$H343)*(1-LN($H343/1895))-$H343*-9.16-0.25*$Z343)</f>
        <v>54427.7404938975</v>
      </c>
      <c r="AE343" s="20" t="n">
        <f aca="false">AP343-$AN343</f>
        <v>3.10793563511806</v>
      </c>
      <c r="AF343" s="20" t="n">
        <f aca="false">AQ343-$AN343</f>
        <v>4.48478527699415</v>
      </c>
      <c r="AG343" s="20" t="n">
        <f aca="false">AR343-$AN343</f>
        <v>4.68663543812178</v>
      </c>
      <c r="AI343" s="20" t="n">
        <f aca="false">AT343-$AN343</f>
        <v>-1.22728765654634</v>
      </c>
      <c r="AJ343" s="20" t="n">
        <f aca="false">AU343-$AN343</f>
        <v>3.22785679366495</v>
      </c>
      <c r="AK343" s="20" t="n">
        <f aca="false">AV343-$AN343</f>
        <v>-1.60196193005249</v>
      </c>
      <c r="AL343" s="20" t="n">
        <f aca="false">AW343-$AN343</f>
        <v>1.78324294674041</v>
      </c>
      <c r="AN343" s="20" t="n">
        <v>-0.829105058484756</v>
      </c>
      <c r="AP343" s="20" t="n">
        <f aca="false">1/8.314/$H343*(0.375*68629+0.5*4601)+$AA343/8.314/$H343+LN(1)</f>
        <v>2.27883057663331</v>
      </c>
      <c r="AQ343" s="20" t="n">
        <f aca="false">1/8.314/$H343*(0.4375*68629+0.5*4601)+$AB343/8.314/$H343+LN(1)</f>
        <v>3.65568021850939</v>
      </c>
      <c r="AR343" s="20" t="n">
        <f aca="false">1/8.314/$H343*(0.4375*68629+0.5*4601)+$AC343/8.314/$H343+LN(1)</f>
        <v>3.85753037963702</v>
      </c>
      <c r="AT343" s="20" t="n">
        <f aca="false">1/8.314/$H343*(0.4375*68629+0.5*4601)+$J343/8.314/$H343+LN(1)</f>
        <v>-2.0563927150311</v>
      </c>
      <c r="AU343" s="20" t="n">
        <f aca="false">1/8.314/$H343*(0.4375*68629+0.5*4601)+$B343/8.314/$H343+LN(1)</f>
        <v>2.39875173518019</v>
      </c>
      <c r="AV343" s="20" t="n">
        <f aca="false">1/8.314/$H343*(0.4375*68629+0.5*4601)+$S343/8.314/$H343+LN(1)</f>
        <v>-2.43106698853725</v>
      </c>
      <c r="AW343" s="20" t="n">
        <f aca="false">1/8.314/$H343*(0.4375*68629+0.5*4601)+$X343/8.314/$H343+LN(1)</f>
        <v>0.954137888255652</v>
      </c>
    </row>
    <row r="344" s="20" customFormat="true" ht="13.8" hidden="false" customHeight="false" outlineLevel="0" collapsed="false">
      <c r="B344" s="20" t="n">
        <f aca="false">$A$2 + $A$3*H344 +$A$4*H344*LN(H344) + $A$5*H344^2 + $A$6*H344^-1 + $A$7*H344^0.5</f>
        <v>21793.4758120759</v>
      </c>
      <c r="C344" s="20" t="n">
        <v>4300</v>
      </c>
      <c r="D344" s="20" t="n">
        <f aca="false">D343+22/(608-232)</f>
        <v>-3.44680851063832</v>
      </c>
      <c r="F344" s="20" t="n">
        <f aca="false">$D$2+$D$3/H344-(($D$4/(8.314*LN(10)))*(1-($D$5/H344)-LN(H344/$D$5)))</f>
        <v>1.51571382802254</v>
      </c>
      <c r="G344" s="20" t="n">
        <f aca="false">8.314*LN(10)*F344*H344</f>
        <v>78634.3339355484</v>
      </c>
      <c r="H344" s="21" t="n">
        <v>2710</v>
      </c>
      <c r="J344" s="20" t="n">
        <f aca="false">-G344</f>
        <v>-78634.3339355484</v>
      </c>
      <c r="K344" s="20" t="n">
        <v>667</v>
      </c>
      <c r="O344" s="20" t="n">
        <f aca="false">-115997 + 27.036*H344 + 3.124*H344*LN(H344)</f>
        <v>24192.0995230117</v>
      </c>
      <c r="P344" s="20" t="n">
        <f aca="false">(-0.0562*(H344^2)) + (128.59*H344)-38275</f>
        <v>-102534.52</v>
      </c>
      <c r="Q344" s="20" t="n">
        <f aca="false">-998615+342.43*H344</f>
        <v>-70629.7</v>
      </c>
      <c r="R344" s="20" t="n">
        <f aca="false">Q344+P344</f>
        <v>-173164.22</v>
      </c>
      <c r="S344" s="20" t="n">
        <f aca="false">R344/2</f>
        <v>-86582.11</v>
      </c>
      <c r="U344" s="20" t="n">
        <f aca="false">-226244+42.46*H344</f>
        <v>-111177.4</v>
      </c>
      <c r="V344" s="20" t="n">
        <f aca="false">(-0.0562*(H344^2))+(374.59*H344)-846564</f>
        <v>-244163.52</v>
      </c>
      <c r="W344" s="20" t="n">
        <f aca="false">V344/2</f>
        <v>-122081.76</v>
      </c>
      <c r="X344" s="20" t="n">
        <f aca="false">W344-U344</f>
        <v>-10904.36</v>
      </c>
      <c r="Y344" s="20" t="n">
        <v>1055411.40991241</v>
      </c>
      <c r="Z344" s="20" t="n">
        <f aca="false">-8E-020*H344^6+2E-015*H344^5-0.00000000001*H344^4+0.00000006*H344^3-0.0001*H344^2+0.1593*H344^1+165.05*H344</f>
        <v>447898.228878442</v>
      </c>
      <c r="AA344" s="8" t="n">
        <f aca="false">(4*H344*(-18+25/2000*H344)*(1-LN(H344/1895))-H344*-9.16-0.25*Z344)</f>
        <v>23374.1107742573</v>
      </c>
      <c r="AB344" s="20" t="n">
        <f aca="false">(8*H344*(-1+8/2000*H344)*(1-LN(H344/1895))-H344*-9.16-0.25*Z344)</f>
        <v>49865.3160477482</v>
      </c>
      <c r="AC344" s="20" t="n">
        <f aca="false">(8*$H344*(31.15-15.53/2000*$H344)*(1-LN($H344/1895))-$H344*-9.16-0.25*$Z344)</f>
        <v>53581.0469950444</v>
      </c>
      <c r="AE344" s="20" t="n">
        <f aca="false">AP344-$AN344</f>
        <v>3.04976333050844</v>
      </c>
      <c r="AF344" s="20" t="n">
        <f aca="false">AQ344-$AN344</f>
        <v>4.41590774230355</v>
      </c>
      <c r="AG344" s="20" t="n">
        <f aca="false">AR344-$AN344</f>
        <v>4.58082456101135</v>
      </c>
      <c r="AI344" s="20" t="n">
        <f aca="false">AT344-$AN344</f>
        <v>-1.28734520601092</v>
      </c>
      <c r="AJ344" s="20" t="n">
        <f aca="false">AU344-$AN344</f>
        <v>3.16998368251411</v>
      </c>
      <c r="AK344" s="20" t="n">
        <f aca="false">AV344-$AN344</f>
        <v>-1.64009462811456</v>
      </c>
      <c r="AL344" s="20" t="n">
        <f aca="false">AW344-$AN344</f>
        <v>1.71874215366197</v>
      </c>
      <c r="AN344" s="20" t="n">
        <v>-0.767990542766018</v>
      </c>
      <c r="AP344" s="20" t="n">
        <f aca="false">1/8.314/$H344*(0.375*68629+0.5*4601)+$AA344/8.314/$H344+LN(1)</f>
        <v>2.28177278774242</v>
      </c>
      <c r="AQ344" s="20" t="n">
        <f aca="false">1/8.314/$H344*(0.4375*68629+0.5*4601)+$AB344/8.314/$H344+LN(1)</f>
        <v>3.64791719953753</v>
      </c>
      <c r="AR344" s="20" t="n">
        <f aca="false">1/8.314/$H344*(0.4375*68629+0.5*4601)+$AC344/8.314/$H344+LN(1)</f>
        <v>3.81283401824533</v>
      </c>
      <c r="AT344" s="20" t="n">
        <f aca="false">1/8.314/$H344*(0.4375*68629+0.5*4601)+$J344/8.314/$H344+LN(1)</f>
        <v>-2.05533574877694</v>
      </c>
      <c r="AU344" s="20" t="n">
        <f aca="false">1/8.314/$H344*(0.4375*68629+0.5*4601)+$B344/8.314/$H344+LN(1)</f>
        <v>2.40199313974809</v>
      </c>
      <c r="AV344" s="20" t="n">
        <f aca="false">1/8.314/$H344*(0.4375*68629+0.5*4601)+$S344/8.314/$H344+LN(1)</f>
        <v>-2.40808517088057</v>
      </c>
      <c r="AW344" s="20" t="n">
        <f aca="false">1/8.314/$H344*(0.4375*68629+0.5*4601)+$X344/8.314/$H344+LN(1)</f>
        <v>0.950751610895949</v>
      </c>
    </row>
    <row r="345" s="20" customFormat="true" ht="13.8" hidden="false" customHeight="false" outlineLevel="0" collapsed="false">
      <c r="B345" s="20" t="n">
        <f aca="false">$A$2 + $A$3*H345 +$A$4*H345*LN(H345) + $A$5*H345^2 + $A$6*H345^-1 + $A$7*H345^0.5</f>
        <v>21965.8241050955</v>
      </c>
      <c r="C345" s="20" t="n">
        <v>4300</v>
      </c>
      <c r="D345" s="20" t="n">
        <f aca="false">D344+22/(608-232)</f>
        <v>-3.38829787234045</v>
      </c>
      <c r="F345" s="20" t="n">
        <f aca="false">$D$2+$D$3/H345-(($D$4/(8.314*LN(10)))*(1-($D$5/H345)-LN(H345/$D$5)))</f>
        <v>1.51411488505765</v>
      </c>
      <c r="G345" s="20" t="n">
        <f aca="false">8.314*LN(10)*F345*H345</f>
        <v>78696.3104719492</v>
      </c>
      <c r="H345" s="21" t="n">
        <v>2715</v>
      </c>
      <c r="J345" s="20" t="n">
        <f aca="false">-G345</f>
        <v>-78696.3104719492</v>
      </c>
      <c r="K345" s="20" t="n">
        <v>673</v>
      </c>
      <c r="O345" s="20" t="n">
        <f aca="false">-115997 + 27.036*H345 + 3.124*H345*LN(H345)</f>
        <v>24466.3853988867</v>
      </c>
      <c r="P345" s="20" t="n">
        <f aca="false">(-0.0562*(H345^2)) + (128.59*H345)-38275</f>
        <v>-103415.995</v>
      </c>
      <c r="Q345" s="20" t="n">
        <f aca="false">-998615+342.43*H345</f>
        <v>-68917.5499999999</v>
      </c>
      <c r="R345" s="20" t="n">
        <f aca="false">Q345+P345</f>
        <v>-172333.545</v>
      </c>
      <c r="S345" s="20" t="n">
        <f aca="false">R345/2</f>
        <v>-86166.7724999999</v>
      </c>
      <c r="U345" s="20" t="n">
        <f aca="false">-226244+42.46*H345</f>
        <v>-110965.1</v>
      </c>
      <c r="V345" s="20" t="n">
        <f aca="false">(-0.0562*(H345^2))+(374.59*H345)-846564</f>
        <v>-243814.995</v>
      </c>
      <c r="W345" s="20" t="n">
        <f aca="false">V345/2</f>
        <v>-121907.4975</v>
      </c>
      <c r="X345" s="20" t="n">
        <f aca="false">W345-U345</f>
        <v>-10942.3975</v>
      </c>
      <c r="Y345" s="20" t="n">
        <v>1057758.175934</v>
      </c>
      <c r="Z345" s="20" t="n">
        <f aca="false">-8E-020*H345^6+2E-015*H345^5-0.00000000001*H345^4+0.00000006*H345^3-0.0001*H345^2+0.1593*H345^1+165.05*H345</f>
        <v>448726.547578374</v>
      </c>
      <c r="AA345" s="8" t="n">
        <f aca="false">(4*H345*(-18+25/2000*H345)*(1-LN(H345/1895))-H345*-9.16-0.25*Z345)</f>
        <v>23533.6489205137</v>
      </c>
      <c r="AB345" s="20" t="n">
        <f aca="false">(8*H345*(-1+8/2000*H345)*(1-LN(H345/1895))-H345*-9.16-0.25*Z345)</f>
        <v>49841.0724872991</v>
      </c>
      <c r="AC345" s="20" t="n">
        <f aca="false">(8*$H345*(31.15-15.53/2000*$H345)*(1-LN($H345/1895))-$H345*-9.16-0.25*$Z345)</f>
        <v>52734.7152037462</v>
      </c>
      <c r="AE345" s="20" t="n">
        <f aca="false">AP345-$AN345</f>
        <v>2.99151446205135</v>
      </c>
      <c r="AF345" s="20" t="n">
        <f aca="false">AQ345-$AN345</f>
        <v>4.34700111669389</v>
      </c>
      <c r="AG345" s="20" t="n">
        <f aca="false">AR345-$AN345</f>
        <v>4.47519433563353</v>
      </c>
      <c r="AI345" s="20" t="n">
        <f aca="false">AT345-$AN345</f>
        <v>-1.34742023738894</v>
      </c>
      <c r="AJ345" s="20" t="n">
        <f aca="false">AU345-$AN345</f>
        <v>3.11208092473457</v>
      </c>
      <c r="AK345" s="20" t="n">
        <f aca="false">AV345-$AN345</f>
        <v>-1.67837421760872</v>
      </c>
      <c r="AL345" s="20" t="n">
        <f aca="false">AW345-$AN345</f>
        <v>1.65419158920674</v>
      </c>
      <c r="AN345" s="20" t="n">
        <v>-0.706876027047279</v>
      </c>
      <c r="AP345" s="20" t="n">
        <f aca="false">1/8.314/$H345*(0.375*68629+0.5*4601)+$AA345/8.314/$H345+LN(1)</f>
        <v>2.28463843500407</v>
      </c>
      <c r="AQ345" s="20" t="n">
        <f aca="false">1/8.314/$H345*(0.4375*68629+0.5*4601)+$AB345/8.314/$H345+LN(1)</f>
        <v>3.64012508964662</v>
      </c>
      <c r="AR345" s="20" t="n">
        <f aca="false">1/8.314/$H345*(0.4375*68629+0.5*4601)+$AC345/8.314/$H345+LN(1)</f>
        <v>3.76831830858625</v>
      </c>
      <c r="AT345" s="20" t="n">
        <f aca="false">1/8.314/$H345*(0.4375*68629+0.5*4601)+$J345/8.314/$H345+LN(1)</f>
        <v>-2.05429626443622</v>
      </c>
      <c r="AU345" s="20" t="n">
        <f aca="false">1/8.314/$H345*(0.4375*68629+0.5*4601)+$B345/8.314/$H345+LN(1)</f>
        <v>2.4052048976873</v>
      </c>
      <c r="AV345" s="20" t="n">
        <f aca="false">1/8.314/$H345*(0.4375*68629+0.5*4601)+$S345/8.314/$H345+LN(1)</f>
        <v>-2.385250244656</v>
      </c>
      <c r="AW345" s="20" t="n">
        <f aca="false">1/8.314/$H345*(0.4375*68629+0.5*4601)+$X345/8.314/$H345+LN(1)</f>
        <v>0.947315562159458</v>
      </c>
    </row>
    <row r="346" s="20" customFormat="true" ht="13.8" hidden="false" customHeight="false" outlineLevel="0" collapsed="false">
      <c r="B346" s="20" t="n">
        <f aca="false">$A$2 + $A$3*H346 +$A$4*H346*LN(H346) + $A$5*H346^2 + $A$6*H346^-1 + $A$7*H346^0.5</f>
        <v>22137.7736264237</v>
      </c>
      <c r="C346" s="20" t="n">
        <v>4300</v>
      </c>
      <c r="D346" s="20" t="n">
        <f aca="false">D345+22/(608-232)</f>
        <v>-3.32978723404258</v>
      </c>
      <c r="F346" s="20" t="n">
        <f aca="false">$D$2+$D$3/H346-(($D$4/(8.314*LN(10)))*(1-($D$5/H346)-LN(H346/$D$5)))</f>
        <v>1.51252770042592</v>
      </c>
      <c r="G346" s="20" t="n">
        <f aca="false">8.314*LN(10)*F346*H346</f>
        <v>78758.5931779521</v>
      </c>
      <c r="H346" s="21" t="n">
        <v>2720</v>
      </c>
      <c r="J346" s="20" t="n">
        <f aca="false">-G346</f>
        <v>-78758.5931779521</v>
      </c>
      <c r="K346" s="20" t="n">
        <v>680</v>
      </c>
      <c r="O346" s="20" t="n">
        <f aca="false">-115997 + 27.036*H346 + 3.124*H346*LN(H346)</f>
        <v>24740.7000408921</v>
      </c>
      <c r="P346" s="20" t="n">
        <f aca="false">(-0.0562*(H346^2)) + (128.59*H346)-38275</f>
        <v>-104300.28</v>
      </c>
      <c r="Q346" s="20" t="n">
        <f aca="false">-998615+342.43*H346</f>
        <v>-67205.4</v>
      </c>
      <c r="R346" s="20" t="n">
        <f aca="false">Q346+P346</f>
        <v>-171505.68</v>
      </c>
      <c r="S346" s="20" t="n">
        <f aca="false">R346/2</f>
        <v>-85752.84</v>
      </c>
      <c r="U346" s="20" t="n">
        <f aca="false">-226244+42.46*H346</f>
        <v>-110752.8</v>
      </c>
      <c r="V346" s="20" t="n">
        <f aca="false">(-0.0562*(H346^2))+(374.59*H346)-846564</f>
        <v>-243469.28</v>
      </c>
      <c r="W346" s="20" t="n">
        <f aca="false">V346/2</f>
        <v>-121734.64</v>
      </c>
      <c r="X346" s="20" t="n">
        <f aca="false">W346-U346</f>
        <v>-10981.84</v>
      </c>
      <c r="Y346" s="20" t="n">
        <v>1060104.94195558</v>
      </c>
      <c r="Z346" s="20" t="n">
        <f aca="false">-8E-020*H346^6+2E-015*H346^5-0.00000000001*H346^4+0.00000006*H346^3-0.0001*H346^2+0.1593*H346^1+165.05*H346</f>
        <v>449554.88035242</v>
      </c>
      <c r="AA346" s="8" t="n">
        <f aca="false">(4*H346*(-18+25/2000*H346)*(1-LN(H346/1895))-H346*-9.16-0.25*Z346)</f>
        <v>23691.6975999613</v>
      </c>
      <c r="AB346" s="20" t="n">
        <f aca="false">(8*H346*(-1+8/2000*H346)*(1-LN(H346/1895))-H346*-9.16-0.25*Z346)</f>
        <v>49815.5237566568</v>
      </c>
      <c r="AC346" s="20" t="n">
        <f aca="false">(8*$H346*(31.15-15.53/2000*$H346)*(1-LN($H346/1895))-$H346*-9.16-0.25*$Z346)</f>
        <v>51888.7550665393</v>
      </c>
      <c r="AE346" s="20" t="n">
        <f aca="false">AP346-$AN346</f>
        <v>2.93338472077971</v>
      </c>
      <c r="AF346" s="20" t="n">
        <f aca="false">AQ346-$AN346</f>
        <v>4.27826095084061</v>
      </c>
      <c r="AG346" s="20" t="n">
        <f aca="false">AR346-$AN346</f>
        <v>4.36993973281548</v>
      </c>
      <c r="AI346" s="20" t="n">
        <f aca="false">AT346-$AN346</f>
        <v>-1.40731710206312</v>
      </c>
      <c r="AJ346" s="20" t="n">
        <f aca="false">AU346-$AN346</f>
        <v>3.05434425247246</v>
      </c>
      <c r="AK346" s="20" t="n">
        <f aca="false">AV346-$AN346</f>
        <v>-1.71660436124182</v>
      </c>
      <c r="AL346" s="20" t="n">
        <f aca="false">AW346-$AN346</f>
        <v>1.58978705507934</v>
      </c>
      <c r="AN346" s="20" t="n">
        <v>-0.645957038558662</v>
      </c>
      <c r="AP346" s="20" t="n">
        <f aca="false">1/8.314/$H346*(0.375*68629+0.5*4601)+$AA346/8.314/$H346+LN(1)</f>
        <v>2.28742768222104</v>
      </c>
      <c r="AQ346" s="20" t="n">
        <f aca="false">1/8.314/$H346*(0.4375*68629+0.5*4601)+$AB346/8.314/$H346+LN(1)</f>
        <v>3.63230391228194</v>
      </c>
      <c r="AR346" s="20" t="n">
        <f aca="false">1/8.314/$H346*(0.4375*68629+0.5*4601)+$AC346/8.314/$H346+LN(1)</f>
        <v>3.72398269425682</v>
      </c>
      <c r="AT346" s="20" t="n">
        <f aca="false">1/8.314/$H346*(0.4375*68629+0.5*4601)+$J346/8.314/$H346+LN(1)</f>
        <v>-2.05327414062178</v>
      </c>
      <c r="AU346" s="20" t="n">
        <f aca="false">1/8.314/$H346*(0.4375*68629+0.5*4601)+$B346/8.314/$H346+LN(1)</f>
        <v>2.40838721391379</v>
      </c>
      <c r="AV346" s="20" t="n">
        <f aca="false">1/8.314/$H346*(0.4375*68629+0.5*4601)+$S346/8.314/$H346+LN(1)</f>
        <v>-2.36256139980048</v>
      </c>
      <c r="AW346" s="20" t="n">
        <f aca="false">1/8.314/$H346*(0.4375*68629+0.5*4601)+$X346/8.314/$H346+LN(1)</f>
        <v>0.94383001652068</v>
      </c>
    </row>
    <row r="347" s="20" customFormat="true" ht="13.8" hidden="false" customHeight="false" outlineLevel="0" collapsed="false">
      <c r="B347" s="20" t="n">
        <f aca="false">$A$2 + $A$3*H347 +$A$4*H347*LN(H347) + $A$5*H347^2 + $A$6*H347^-1 + $A$7*H347^0.5</f>
        <v>22309.3253086379</v>
      </c>
      <c r="C347" s="20" t="n">
        <v>4300</v>
      </c>
      <c r="D347" s="20" t="n">
        <f aca="false">D346+22/(608-232)</f>
        <v>-3.2712765957447</v>
      </c>
      <c r="F347" s="20" t="n">
        <f aca="false">$D$2+$D$3/H347-(($D$4/(8.314*LN(10)))*(1-($D$5/H347)-LN(H347/$D$5)))</f>
        <v>1.51095219861382</v>
      </c>
      <c r="G347" s="20" t="n">
        <f aca="false">8.314*LN(10)*F347*H347</f>
        <v>78821.1814907449</v>
      </c>
      <c r="H347" s="21" t="n">
        <v>2725</v>
      </c>
      <c r="J347" s="20" t="n">
        <f aca="false">-G347</f>
        <v>-78821.1814907449</v>
      </c>
      <c r="K347" s="20" t="n">
        <v>686</v>
      </c>
      <c r="O347" s="20" t="n">
        <f aca="false">-115997 + 27.036*H347 + 3.124*H347*LN(H347)</f>
        <v>25015.043396149</v>
      </c>
      <c r="P347" s="20" t="n">
        <f aca="false">(-0.0562*(H347^2)) + (128.59*H347)-38275</f>
        <v>-105187.375</v>
      </c>
      <c r="Q347" s="20" t="n">
        <f aca="false">-998615+342.43*H347</f>
        <v>-65493.25</v>
      </c>
      <c r="R347" s="20" t="n">
        <f aca="false">Q347+P347</f>
        <v>-170680.625</v>
      </c>
      <c r="S347" s="20" t="n">
        <f aca="false">R347/2</f>
        <v>-85340.3125</v>
      </c>
      <c r="U347" s="20" t="n">
        <f aca="false">-226244+42.46*H347</f>
        <v>-110540.5</v>
      </c>
      <c r="V347" s="20" t="n">
        <f aca="false">(-0.0562*(H347^2))+(374.59*H347)-846564</f>
        <v>-243126.375</v>
      </c>
      <c r="W347" s="20" t="n">
        <f aca="false">V347/2</f>
        <v>-121563.1875</v>
      </c>
      <c r="X347" s="20" t="n">
        <f aca="false">W347-U347</f>
        <v>-11022.6875000001</v>
      </c>
      <c r="Y347" s="20" t="n">
        <v>1062451.70797717</v>
      </c>
      <c r="Z347" s="20" t="n">
        <f aca="false">-8E-020*H347^6+2E-015*H347^5-0.00000000001*H347^4+0.00000006*H347^3-0.0001*H347^2+0.1593*H347^1+165.05*H347</f>
        <v>450383.227250745</v>
      </c>
      <c r="AA347" s="8" t="n">
        <f aca="false">(4*H347*(-18+25/2000*H347)*(1-LN(H347/1895))-H347*-9.16-0.25*Z347)</f>
        <v>23848.2509815172</v>
      </c>
      <c r="AB347" s="20" t="n">
        <f aca="false">(8*H347*(-1+8/2000*H347)*(1-LN(H347/1895))-H347*-9.16-0.25*Z347)</f>
        <v>49788.6667639816</v>
      </c>
      <c r="AC347" s="20" t="n">
        <f aca="false">(8*$H347*(31.15-15.53/2000*$H347)*(1-LN($H347/1895))-$H347*-9.16-0.25*$Z347)</f>
        <v>51043.1765038292</v>
      </c>
      <c r="AE347" s="20" t="n">
        <f aca="false">AP347-$AN347</f>
        <v>2.87522803578784</v>
      </c>
      <c r="AF347" s="20" t="n">
        <f aca="false">AQ347-$AN347</f>
        <v>4.20954103419946</v>
      </c>
      <c r="AG347" s="20" t="n">
        <f aca="false">AR347-$AN347</f>
        <v>4.2649139650069</v>
      </c>
      <c r="AI347" s="20" t="n">
        <f aca="false">AT347-$AN347</f>
        <v>-1.46718191370653</v>
      </c>
      <c r="AJ347" s="20" t="n">
        <f aca="false">AU347-$AN347</f>
        <v>2.99662763487772</v>
      </c>
      <c r="AK347" s="20" t="n">
        <f aca="false">AV347-$AN347</f>
        <v>-1.75493048897386</v>
      </c>
      <c r="AL347" s="20" t="n">
        <f aca="false">AW347-$AN347</f>
        <v>1.52538258966216</v>
      </c>
      <c r="AN347" s="20" t="n">
        <v>-0.585087343222528</v>
      </c>
      <c r="AP347" s="20" t="n">
        <f aca="false">1/8.314/$H347*(0.375*68629+0.5*4601)+$AA347/8.314/$H347+LN(1)</f>
        <v>2.29014069256531</v>
      </c>
      <c r="AQ347" s="20" t="n">
        <f aca="false">1/8.314/$H347*(0.4375*68629+0.5*4601)+$AB347/8.314/$H347+LN(1)</f>
        <v>3.62445369097693</v>
      </c>
      <c r="AR347" s="20" t="n">
        <f aca="false">1/8.314/$H347*(0.4375*68629+0.5*4601)+$AC347/8.314/$H347+LN(1)</f>
        <v>3.67982662178438</v>
      </c>
      <c r="AT347" s="20" t="n">
        <f aca="false">1/8.314/$H347*(0.4375*68629+0.5*4601)+$J347/8.314/$H347+LN(1)</f>
        <v>-2.05226925692906</v>
      </c>
      <c r="AU347" s="20" t="n">
        <f aca="false">1/8.314/$H347*(0.4375*68629+0.5*4601)+$B347/8.314/$H347+LN(1)</f>
        <v>2.41154029165519</v>
      </c>
      <c r="AV347" s="20" t="n">
        <f aca="false">1/8.314/$H347*(0.4375*68629+0.5*4601)+$S347/8.314/$H347+LN(1)</f>
        <v>-2.34001783219638</v>
      </c>
      <c r="AW347" s="20" t="n">
        <f aca="false">1/8.314/$H347*(0.4375*68629+0.5*4601)+$X347/8.314/$H347+LN(1)</f>
        <v>0.940295246439627</v>
      </c>
    </row>
    <row r="348" s="20" customFormat="true" ht="13.8" hidden="false" customHeight="false" outlineLevel="0" collapsed="false">
      <c r="B348" s="20" t="n">
        <f aca="false">$A$2 + $A$3*H348 +$A$4*H348*LN(H348) + $A$5*H348^2 + $A$6*H348^-1 + $A$7*H348^0.5</f>
        <v>22480.4800801632</v>
      </c>
      <c r="C348" s="20" t="n">
        <v>4300</v>
      </c>
      <c r="D348" s="20" t="n">
        <f aca="false">D347+22/(608-232)</f>
        <v>-3.21276595744683</v>
      </c>
      <c r="F348" s="20" t="n">
        <f aca="false">$D$2+$D$3/H348-(($D$4/(8.314*LN(10)))*(1-($D$5/H348)-LN(H348/$D$5)))</f>
        <v>1.50938830470057</v>
      </c>
      <c r="G348" s="20" t="n">
        <f aca="false">8.314*LN(10)*F348*H348</f>
        <v>78884.0748495803</v>
      </c>
      <c r="H348" s="21" t="n">
        <v>2730</v>
      </c>
      <c r="J348" s="20" t="n">
        <f aca="false">-G348</f>
        <v>-78884.0748495803</v>
      </c>
      <c r="K348" s="20" t="n">
        <v>692</v>
      </c>
      <c r="O348" s="20" t="n">
        <f aca="false">-115997 + 27.036*H348 + 3.124*H348*LN(H348)</f>
        <v>25289.4154119724</v>
      </c>
      <c r="P348" s="20" t="n">
        <f aca="false">(-0.0562*(H348^2)) + (128.59*H348)-38275</f>
        <v>-106077.28</v>
      </c>
      <c r="Q348" s="20" t="n">
        <f aca="false">-998615+342.43*H348</f>
        <v>-63781.1</v>
      </c>
      <c r="R348" s="20" t="n">
        <f aca="false">Q348+P348</f>
        <v>-169858.38</v>
      </c>
      <c r="S348" s="20" t="n">
        <f aca="false">R348/2</f>
        <v>-84929.19</v>
      </c>
      <c r="U348" s="20" t="n">
        <f aca="false">-226244+42.46*H348</f>
        <v>-110328.2</v>
      </c>
      <c r="V348" s="20" t="n">
        <f aca="false">(-0.0562*(H348^2))+(374.59*H348)-846564</f>
        <v>-242786.28</v>
      </c>
      <c r="W348" s="20" t="n">
        <f aca="false">V348/2</f>
        <v>-121393.14</v>
      </c>
      <c r="X348" s="20" t="n">
        <f aca="false">W348-U348</f>
        <v>-11064.94</v>
      </c>
      <c r="Y348" s="20" t="n">
        <v>1064798.47399875</v>
      </c>
      <c r="Z348" s="20" t="n">
        <f aca="false">-8E-020*H348^6+2E-015*H348^5-0.00000000001*H348^4+0.00000006*H348^3-0.0001*H348^2+0.1593*H348^1+165.05*H348</f>
        <v>451211.58832364</v>
      </c>
      <c r="AA348" s="8" t="n">
        <f aca="false">(4*H348*(-18+25/2000*H348)*(1-LN(H348/1895))-H348*-9.16-0.25*Z348)</f>
        <v>24003.3032469874</v>
      </c>
      <c r="AB348" s="20" t="n">
        <f aca="false">(8*H348*(-1+8/2000*H348)*(1-LN(H348/1895))-H348*-9.16-0.25*Z348)</f>
        <v>49760.4984233062</v>
      </c>
      <c r="AC348" s="20" t="n">
        <f aca="false">(8*$H348*(31.15-15.53/2000*$H348)*(1-LN($H348/1895))-$H348*-9.16-0.25*$Z348)</f>
        <v>50197.9894100157</v>
      </c>
      <c r="AE348" s="20" t="n">
        <f aca="false">AP348-$AN348</f>
        <v>2.81699527646767</v>
      </c>
      <c r="AF348" s="20" t="n">
        <f aca="false">AQ348-$AN348</f>
        <v>4.14079209723773</v>
      </c>
      <c r="AG348" s="20" t="n">
        <f aca="false">AR348-$AN348</f>
        <v>4.16006718849162</v>
      </c>
      <c r="AI348" s="20" t="n">
        <f aca="false">AT348-$AN348</f>
        <v>-1.52706384604019</v>
      </c>
      <c r="AJ348" s="20" t="n">
        <f aca="false">AU348-$AN348</f>
        <v>2.93888198035368</v>
      </c>
      <c r="AK348" s="20" t="n">
        <f aca="false">AV348-$AN348</f>
        <v>-1.79340109573066</v>
      </c>
      <c r="AL348" s="20" t="n">
        <f aca="false">AW348-$AN348</f>
        <v>1.46092917026667</v>
      </c>
      <c r="AN348" s="20" t="n">
        <v>-0.524217647886394</v>
      </c>
      <c r="AP348" s="20" t="n">
        <f aca="false">1/8.314/$H348*(0.375*68629+0.5*4601)+$AA348/8.314/$H348+LN(1)</f>
        <v>2.29277762858127</v>
      </c>
      <c r="AQ348" s="20" t="n">
        <f aca="false">1/8.314/$H348*(0.4375*68629+0.5*4601)+$AB348/8.314/$H348+LN(1)</f>
        <v>3.61657444935134</v>
      </c>
      <c r="AR348" s="20" t="n">
        <f aca="false">1/8.314/$H348*(0.4375*68629+0.5*4601)+$AC348/8.314/$H348+LN(1)</f>
        <v>3.63584954060522</v>
      </c>
      <c r="AT348" s="20" t="n">
        <f aca="false">1/8.314/$H348*(0.4375*68629+0.5*4601)+$J348/8.314/$H348+LN(1)</f>
        <v>-2.05128149392658</v>
      </c>
      <c r="AU348" s="20" t="n">
        <f aca="false">1/8.314/$H348*(0.4375*68629+0.5*4601)+$B348/8.314/$H348+LN(1)</f>
        <v>2.41466433246729</v>
      </c>
      <c r="AV348" s="20" t="n">
        <f aca="false">1/8.314/$H348*(0.4375*68629+0.5*4601)+$S348/8.314/$H348+LN(1)</f>
        <v>-2.31761874361706</v>
      </c>
      <c r="AW348" s="20" t="n">
        <f aca="false">1/8.314/$H348*(0.4375*68629+0.5*4601)+$X348/8.314/$H348+LN(1)</f>
        <v>0.936711522380273</v>
      </c>
    </row>
    <row r="349" s="20" customFormat="true" ht="13.8" hidden="false" customHeight="false" outlineLevel="0" collapsed="false">
      <c r="B349" s="20" t="n">
        <f aca="false">$A$2 + $A$3*H349 +$A$4*H349*LN(H349) + $A$5*H349^2 + $A$6*H349^-1 + $A$7*H349^0.5</f>
        <v>22651.2388652969</v>
      </c>
      <c r="C349" s="20" t="n">
        <v>4300</v>
      </c>
      <c r="D349" s="20" t="n">
        <f aca="false">D348+22/(608-232)</f>
        <v>-3.15425531914896</v>
      </c>
      <c r="F349" s="20" t="n">
        <f aca="false">$D$2+$D$3/H349-(($D$4/(8.314*LN(10)))*(1-($D$5/H349)-LN(H349/$D$5)))</f>
        <v>1.50783594435246</v>
      </c>
      <c r="G349" s="20" t="n">
        <f aca="false">8.314*LN(10)*F349*H349</f>
        <v>78947.2726957655</v>
      </c>
      <c r="H349" s="21" t="n">
        <v>2735</v>
      </c>
      <c r="J349" s="20" t="n">
        <f aca="false">-G349</f>
        <v>-78947.2726957655</v>
      </c>
      <c r="K349" s="20" t="n">
        <v>699</v>
      </c>
      <c r="O349" s="20" t="n">
        <f aca="false">-115997 + 27.036*H349 + 3.124*H349*LN(H349)</f>
        <v>25563.8160358704</v>
      </c>
      <c r="P349" s="20" t="n">
        <f aca="false">(-0.0562*(H349^2)) + (128.59*H349)-38275</f>
        <v>-106969.995</v>
      </c>
      <c r="Q349" s="20" t="n">
        <f aca="false">-998615+342.43*H349</f>
        <v>-62068.95</v>
      </c>
      <c r="R349" s="20" t="n">
        <f aca="false">Q349+P349</f>
        <v>-169038.945</v>
      </c>
      <c r="S349" s="20" t="n">
        <f aca="false">R349/2</f>
        <v>-84519.4725</v>
      </c>
      <c r="U349" s="20" t="n">
        <f aca="false">-226244+42.46*H349</f>
        <v>-110115.9</v>
      </c>
      <c r="V349" s="20" t="n">
        <f aca="false">(-0.0562*(H349^2))+(374.59*H349)-846564</f>
        <v>-242448.995</v>
      </c>
      <c r="W349" s="20" t="n">
        <f aca="false">V349/2</f>
        <v>-121224.4975</v>
      </c>
      <c r="X349" s="20" t="n">
        <f aca="false">W349-U349</f>
        <v>-11108.5975000001</v>
      </c>
      <c r="Y349" s="20" t="n">
        <v>1067145.24002034</v>
      </c>
      <c r="Z349" s="20" t="n">
        <f aca="false">-8E-020*H349^6+2E-015*H349^5-0.00000000001*H349^4+0.00000006*H349^3-0.0001*H349^2+0.1593*H349^1+165.05*H349</f>
        <v>452039.963621518</v>
      </c>
      <c r="AA349" s="8" t="n">
        <f aca="false">(4*H349*(-18+25/2000*H349)*(1-LN(H349/1895))-H349*-9.16-0.25*Z349)</f>
        <v>24156.8485910121</v>
      </c>
      <c r="AB349" s="20" t="n">
        <f aca="false">(8*H349*(-1+8/2000*H349)*(1-LN(H349/1895))-H349*-9.16-0.25*Z349)</f>
        <v>49731.0156545132</v>
      </c>
      <c r="AC349" s="20" t="n">
        <f aca="false">(8*$H349*(31.15-15.53/2000*$H349)*(1-LN($H349/1895))-$H349*-9.16-0.25*$Z349)</f>
        <v>49353.2036536158</v>
      </c>
      <c r="AE349" s="20" t="n">
        <f aca="false">AP349-$AN349</f>
        <v>2.75868660473941</v>
      </c>
      <c r="AF349" s="20" t="n">
        <f aca="false">AQ349-$AN349</f>
        <v>4.0720141636597</v>
      </c>
      <c r="AG349" s="20" t="n">
        <f aca="false">AR349-$AN349</f>
        <v>4.05539885559373</v>
      </c>
      <c r="AI349" s="20" t="n">
        <f aca="false">AT349-$AN349</f>
        <v>-1.58696278059629</v>
      </c>
      <c r="AJ349" s="20" t="n">
        <f aca="false">AU349-$AN349</f>
        <v>2.88110748880074</v>
      </c>
      <c r="AK349" s="20" t="n">
        <f aca="false">AV349-$AN349</f>
        <v>-1.83201538912271</v>
      </c>
      <c r="AL349" s="20" t="n">
        <f aca="false">AW349-$AN349</f>
        <v>1.39642706537904</v>
      </c>
      <c r="AN349" s="20" t="n">
        <v>-0.46334795255026</v>
      </c>
      <c r="AP349" s="20" t="n">
        <f aca="false">1/8.314/$H349*(0.375*68629+0.5*4601)+$AA349/8.314/$H349+LN(1)</f>
        <v>2.29533865218915</v>
      </c>
      <c r="AQ349" s="20" t="n">
        <f aca="false">1/8.314/$H349*(0.4375*68629+0.5*4601)+$AB349/8.314/$H349+LN(1)</f>
        <v>3.60866621110944</v>
      </c>
      <c r="AR349" s="20" t="n">
        <f aca="false">1/8.314/$H349*(0.4375*68629+0.5*4601)+$AC349/8.314/$H349+LN(1)</f>
        <v>3.59205090304347</v>
      </c>
      <c r="AT349" s="20" t="n">
        <f aca="false">1/8.314/$H349*(0.4375*68629+0.5*4601)+$J349/8.314/$H349+LN(1)</f>
        <v>-2.05031073314655</v>
      </c>
      <c r="AU349" s="20" t="n">
        <f aca="false">1/8.314/$H349*(0.4375*68629+0.5*4601)+$B349/8.314/$H349+LN(1)</f>
        <v>2.41775953625047</v>
      </c>
      <c r="AV349" s="20" t="n">
        <f aca="false">1/8.314/$H349*(0.4375*68629+0.5*4601)+$S349/8.314/$H349+LN(1)</f>
        <v>-2.29536334167297</v>
      </c>
      <c r="AW349" s="20" t="n">
        <f aca="false">1/8.314/$H349*(0.4375*68629+0.5*4601)+$X349/8.314/$H349+LN(1)</f>
        <v>0.93307911282878</v>
      </c>
    </row>
    <row r="350" s="20" customFormat="true" ht="13.8" hidden="false" customHeight="false" outlineLevel="0" collapsed="false">
      <c r="B350" s="20" t="n">
        <f aca="false">$A$2 + $A$3*H350 +$A$4*H350*LN(H350) + $A$5*H350^2 + $A$6*H350^-1 + $A$7*H350^0.5</f>
        <v>22821.602584233</v>
      </c>
      <c r="C350" s="20" t="n">
        <v>4300</v>
      </c>
      <c r="D350" s="20" t="n">
        <f aca="false">D349+22/(608-232)</f>
        <v>-3.09574468085109</v>
      </c>
      <c r="F350" s="20" t="n">
        <f aca="false">$D$2+$D$3/H350-(($D$4/(8.314*LN(10)))*(1-($D$5/H350)-LN(H350/$D$5)))</f>
        <v>1.50629504381732</v>
      </c>
      <c r="G350" s="20" t="n">
        <f aca="false">8.314*LN(10)*F350*H350</f>
        <v>79010.7744726501</v>
      </c>
      <c r="H350" s="21" t="n">
        <v>2740</v>
      </c>
      <c r="J350" s="20" t="n">
        <f aca="false">-G350</f>
        <v>-79010.7744726501</v>
      </c>
      <c r="K350" s="20" t="n">
        <v>705</v>
      </c>
      <c r="O350" s="20" t="n">
        <f aca="false">-115997 + 27.036*H350 + 3.124*H350*LN(H350)</f>
        <v>25838.245215543</v>
      </c>
      <c r="P350" s="20" t="n">
        <f aca="false">(-0.0562*(H350^2)) + (128.59*H350)-38275</f>
        <v>-107865.52</v>
      </c>
      <c r="Q350" s="20" t="n">
        <f aca="false">-998615+342.43*H350</f>
        <v>-60356.7999999999</v>
      </c>
      <c r="R350" s="20" t="n">
        <f aca="false">Q350+P350</f>
        <v>-168222.32</v>
      </c>
      <c r="S350" s="20" t="n">
        <f aca="false">R350/2</f>
        <v>-84111.1599999999</v>
      </c>
      <c r="U350" s="20" t="n">
        <f aca="false">-226244+42.46*H350</f>
        <v>-109903.6</v>
      </c>
      <c r="V350" s="20" t="n">
        <f aca="false">(-0.0562*(H350^2))+(374.59*H350)-846564</f>
        <v>-242114.52</v>
      </c>
      <c r="W350" s="20" t="n">
        <f aca="false">V350/2</f>
        <v>-121057.26</v>
      </c>
      <c r="X350" s="20" t="n">
        <f aca="false">W350-U350</f>
        <v>-11153.66</v>
      </c>
      <c r="Y350" s="20" t="n">
        <v>1069492.00604192</v>
      </c>
      <c r="Z350" s="20" t="n">
        <f aca="false">-8E-020*H350^6+2E-015*H350^5-0.00000000001*H350^4+0.00000006*H350^3-0.0001*H350^2+0.1593*H350^1+165.05*H350</f>
        <v>452868.353194922</v>
      </c>
      <c r="AA350" s="8" t="n">
        <f aca="false">(4*H350*(-18+25/2000*H350)*(1-LN(H350/1895))-H350*-9.16-0.25*Z350)</f>
        <v>24308.8812210081</v>
      </c>
      <c r="AB350" s="20" t="n">
        <f aca="false">(8*H350*(-1+8/2000*H350)*(1-LN(H350/1895))-H350*-9.16-0.25*Z350)</f>
        <v>49700.2153833122</v>
      </c>
      <c r="AC350" s="20" t="n">
        <f aca="false">(8*$H350*(31.15-15.53/2000*$H350)*(1-LN($H350/1895))-$H350*-9.16-0.25*$Z350)</f>
        <v>48508.8290773861</v>
      </c>
      <c r="AE350" s="20" t="n">
        <f aca="false">AP350-$AN350</f>
        <v>2.70030218190224</v>
      </c>
      <c r="AF350" s="20" t="n">
        <f aca="false">AQ350-$AN350</f>
        <v>4.00320725725241</v>
      </c>
      <c r="AG350" s="20" t="n">
        <f aca="false">AR350-$AN350</f>
        <v>3.95090842150416</v>
      </c>
      <c r="AI350" s="20" t="n">
        <f aca="false">AT350-$AN350</f>
        <v>-1.64687859986145</v>
      </c>
      <c r="AJ350" s="20" t="n">
        <f aca="false">AU350-$AN350</f>
        <v>2.82330435848</v>
      </c>
      <c r="AK350" s="20" t="n">
        <f aca="false">AV350-$AN350</f>
        <v>-1.87077258254433</v>
      </c>
      <c r="AL350" s="20" t="n">
        <f aca="false">AW350-$AN350</f>
        <v>1.3318765415257</v>
      </c>
      <c r="AN350" s="20" t="n">
        <v>-0.402478257214126</v>
      </c>
      <c r="AP350" s="20" t="n">
        <f aca="false">1/8.314/$H350*(0.375*68629+0.5*4601)+$AA350/8.314/$H350+LN(1)</f>
        <v>2.29782392468811</v>
      </c>
      <c r="AQ350" s="20" t="n">
        <f aca="false">1/8.314/$H350*(0.4375*68629+0.5*4601)+$AB350/8.314/$H350+LN(1)</f>
        <v>3.60072900003829</v>
      </c>
      <c r="AR350" s="20" t="n">
        <f aca="false">1/8.314/$H350*(0.4375*68629+0.5*4601)+$AC350/8.314/$H350+LN(1)</f>
        <v>3.54843016429003</v>
      </c>
      <c r="AT350" s="20" t="n">
        <f aca="false">1/8.314/$H350*(0.4375*68629+0.5*4601)+$J350/8.314/$H350+LN(1)</f>
        <v>-2.04935685707557</v>
      </c>
      <c r="AU350" s="20" t="n">
        <f aca="false">1/8.314/$H350*(0.4375*68629+0.5*4601)+$B350/8.314/$H350+LN(1)</f>
        <v>2.42082610126587</v>
      </c>
      <c r="AV350" s="20" t="n">
        <f aca="false">1/8.314/$H350*(0.4375*68629+0.5*4601)+$S350/8.314/$H350+LN(1)</f>
        <v>-2.27325083975846</v>
      </c>
      <c r="AW350" s="20" t="n">
        <f aca="false">1/8.314/$H350*(0.4375*68629+0.5*4601)+$X350/8.314/$H350+LN(1)</f>
        <v>0.929398284311573</v>
      </c>
    </row>
    <row r="351" s="20" customFormat="true" ht="13.8" hidden="false" customHeight="false" outlineLevel="0" collapsed="false">
      <c r="B351" s="20" t="n">
        <f aca="false">$A$2 + $A$3*H351 +$A$4*H351*LN(H351) + $A$5*H351^2 + $A$6*H351^-1 + $A$7*H351^0.5</f>
        <v>22991.5721530877</v>
      </c>
      <c r="C351" s="20" t="n">
        <v>4300</v>
      </c>
      <c r="D351" s="20" t="n">
        <f aca="false">D350+22/(608-232)</f>
        <v>-3.03723404255321</v>
      </c>
      <c r="F351" s="20" t="n">
        <f aca="false">$D$2+$D$3/H351-(($D$4/(8.314*LN(10)))*(1-($D$5/H351)-LN(H351/$D$5)))</f>
        <v>1.50476552991899</v>
      </c>
      <c r="G351" s="20" t="n">
        <f aca="false">8.314*LN(10)*F351*H351</f>
        <v>79074.5796256156</v>
      </c>
      <c r="H351" s="21" t="n">
        <v>2745</v>
      </c>
      <c r="J351" s="20" t="n">
        <f aca="false">-G351</f>
        <v>-79074.5796256156</v>
      </c>
      <c r="K351" s="20" t="n">
        <v>711</v>
      </c>
      <c r="O351" s="20" t="n">
        <f aca="false">-115997 + 27.036*H351 + 3.124*H351*LN(H351)</f>
        <v>26112.7028988811</v>
      </c>
      <c r="P351" s="20" t="n">
        <f aca="false">(-0.0562*(H351^2)) + (128.59*H351)-38275</f>
        <v>-108763.855</v>
      </c>
      <c r="Q351" s="20" t="n">
        <f aca="false">-998615+342.43*H351</f>
        <v>-58644.65</v>
      </c>
      <c r="R351" s="20" t="n">
        <f aca="false">Q351+P351</f>
        <v>-167408.505</v>
      </c>
      <c r="S351" s="20" t="n">
        <f aca="false">R351/2</f>
        <v>-83704.2525</v>
      </c>
      <c r="U351" s="20" t="n">
        <f aca="false">-226244+42.46*H351</f>
        <v>-109691.3</v>
      </c>
      <c r="V351" s="20" t="n">
        <f aca="false">(-0.0562*(H351^2))+(374.59*H351)-846564</f>
        <v>-241782.855</v>
      </c>
      <c r="W351" s="20" t="n">
        <f aca="false">V351/2</f>
        <v>-120891.4275</v>
      </c>
      <c r="X351" s="20" t="n">
        <f aca="false">W351-U351</f>
        <v>-11200.1275</v>
      </c>
      <c r="Y351" s="20" t="n">
        <v>1071838.77206351</v>
      </c>
      <c r="Z351" s="20" t="n">
        <f aca="false">-8E-020*H351^6+2E-015*H351^5-0.00000000001*H351^4+0.00000006*H351^3-0.0001*H351^2+0.1593*H351^1+165.05*H351</f>
        <v>453696.757094516</v>
      </c>
      <c r="AA351" s="8" t="n">
        <f aca="false">(4*H351*(-18+25/2000*H351)*(1-LN(H351/1895))-H351*-9.16-0.25*Z351)</f>
        <v>24459.3953571168</v>
      </c>
      <c r="AB351" s="20" t="n">
        <f aca="false">(8*H351*(-1+8/2000*H351)*(1-LN(H351/1895))-H351*-9.16-0.25*Z351)</f>
        <v>49668.0945412176</v>
      </c>
      <c r="AC351" s="20" t="n">
        <f aca="false">(8*$H351*(31.15-15.53/2000*$H351)*(1-LN($H351/1895))-$H351*-9.16-0.25*$Z351)</f>
        <v>47664.8754984454</v>
      </c>
      <c r="AE351" s="20" t="n">
        <f aca="false">AP351-$AN351</f>
        <v>2.64201439140049</v>
      </c>
      <c r="AF351" s="20" t="n">
        <f aca="false">AQ351-$AN351</f>
        <v>3.9345436246468</v>
      </c>
      <c r="AG351" s="20" t="n">
        <f aca="false">AR351-$AN351</f>
        <v>3.84676756702274</v>
      </c>
      <c r="AI351" s="20" t="n">
        <f aca="false">AT351-$AN351</f>
        <v>-1.70663896450465</v>
      </c>
      <c r="AJ351" s="20" t="n">
        <f aca="false">AU351-$AN351</f>
        <v>2.76564500879223</v>
      </c>
      <c r="AK351" s="20" t="n">
        <f aca="false">AV351-$AN351</f>
        <v>-1.90949967235822</v>
      </c>
      <c r="AL351" s="20" t="n">
        <f aca="false">AW351-$AN351</f>
        <v>1.26745008605398</v>
      </c>
      <c r="AN351" s="20" t="n">
        <v>-0.34178078464082</v>
      </c>
      <c r="AP351" s="20" t="n">
        <f aca="false">1/8.314/$H351*(0.375*68629+0.5*4601)+$AA351/8.314/$H351+LN(1)</f>
        <v>2.30023360675967</v>
      </c>
      <c r="AQ351" s="20" t="n">
        <f aca="false">1/8.314/$H351*(0.4375*68629+0.5*4601)+$AB351/8.314/$H351+LN(1)</f>
        <v>3.59276284000598</v>
      </c>
      <c r="AR351" s="20" t="n">
        <f aca="false">1/8.314/$H351*(0.4375*68629+0.5*4601)+$AC351/8.314/$H351+LN(1)</f>
        <v>3.50498678238192</v>
      </c>
      <c r="AT351" s="20" t="n">
        <f aca="false">1/8.314/$H351*(0.4375*68629+0.5*4601)+$J351/8.314/$H351+LN(1)</f>
        <v>-2.04841974914547</v>
      </c>
      <c r="AU351" s="20" t="n">
        <f aca="false">1/8.314/$H351*(0.4375*68629+0.5*4601)+$B351/8.314/$H351+LN(1)</f>
        <v>2.42386422415141</v>
      </c>
      <c r="AV351" s="20" t="n">
        <f aca="false">1/8.314/$H351*(0.4375*68629+0.5*4601)+$S351/8.314/$H351+LN(1)</f>
        <v>-2.25128045699904</v>
      </c>
      <c r="AW351" s="20" t="n">
        <f aca="false">1/8.314/$H351*(0.4375*68629+0.5*4601)+$X351/8.314/$H351+LN(1)</f>
        <v>0.925669301413156</v>
      </c>
    </row>
    <row r="352" s="20" customFormat="true" ht="13.8" hidden="false" customHeight="false" outlineLevel="0" collapsed="false">
      <c r="B352" s="20" t="n">
        <f aca="false">$A$2 + $A$3*H352 +$A$4*H352*LN(H352) + $A$5*H352^2 + $A$6*H352^-1 + $A$7*H352^0.5</f>
        <v>23161.1484839217</v>
      </c>
      <c r="C352" s="20" t="n">
        <v>4300</v>
      </c>
      <c r="D352" s="20" t="n">
        <f aca="false">D351+22/(608-232)</f>
        <v>-2.97872340425534</v>
      </c>
      <c r="F352" s="20" t="n">
        <f aca="false">$D$2+$D$3/H352-(($D$4/(8.314*LN(10)))*(1-($D$5/H352)-LN(H352/$D$5)))</f>
        <v>1.50324733005189</v>
      </c>
      <c r="G352" s="20" t="n">
        <f aca="false">8.314*LN(10)*F352*H352</f>
        <v>79138.6876020636</v>
      </c>
      <c r="H352" s="21" t="n">
        <v>2750</v>
      </c>
      <c r="J352" s="20" t="n">
        <f aca="false">-G352</f>
        <v>-79138.6876020636</v>
      </c>
      <c r="K352" s="20" t="n">
        <v>718</v>
      </c>
      <c r="O352" s="20" t="n">
        <f aca="false">-115997 + 27.036*H352 + 3.124*H352*LN(H352)</f>
        <v>26387.1890339654</v>
      </c>
      <c r="P352" s="20" t="n">
        <f aca="false">(-0.0562*(H352^2)) + (128.59*H352)-38275</f>
        <v>-109665</v>
      </c>
      <c r="Q352" s="20" t="n">
        <f aca="false">-998615+342.43*H352</f>
        <v>-56932.5</v>
      </c>
      <c r="R352" s="20" t="n">
        <f aca="false">Q352+P352</f>
        <v>-166597.5</v>
      </c>
      <c r="S352" s="20" t="n">
        <f aca="false">R352/2</f>
        <v>-83298.75</v>
      </c>
      <c r="U352" s="20" t="n">
        <f aca="false">-226244+42.46*H352</f>
        <v>-109479</v>
      </c>
      <c r="V352" s="20" t="n">
        <f aca="false">(-0.0562*(H352^2))+(374.59*H352)-846564</f>
        <v>-241454</v>
      </c>
      <c r="W352" s="20" t="n">
        <f aca="false">V352/2</f>
        <v>-120727</v>
      </c>
      <c r="X352" s="20" t="n">
        <f aca="false">W352-U352</f>
        <v>-11248.0000000001</v>
      </c>
      <c r="Y352" s="20" t="n">
        <v>1074185.5380851</v>
      </c>
      <c r="Z352" s="20" t="n">
        <f aca="false">-8E-020*H352^6+2E-015*H352^5-0.00000000001*H352^4+0.00000006*H352^3-0.0001*H352^2+0.1593*H352^1+165.05*H352</f>
        <v>454525.175371094</v>
      </c>
      <c r="AA352" s="8" t="n">
        <f aca="false">(4*H352*(-18+25/2000*H352)*(1-LN(H352/1895))-H352*-9.16-0.25*Z352)</f>
        <v>24608.3852321472</v>
      </c>
      <c r="AB352" s="20" t="n">
        <f aca="false">(8*H352*(-1+8/2000*H352)*(1-LN(H352/1895))-H352*-9.16-0.25*Z352)</f>
        <v>49634.6500655267</v>
      </c>
      <c r="AC352" s="20" t="n">
        <f aca="false">(8*$H352*(31.15-15.53/2000*$H352)*(1-LN($H352/1895))-$H352*-9.16-0.25*$Z352)</f>
        <v>46821.3527083951</v>
      </c>
      <c r="AE352" s="20" t="n">
        <f aca="false">AP352-$AN352</f>
        <v>2.58372278578441</v>
      </c>
      <c r="AF352" s="20" t="n">
        <f aca="false">AQ352-$AN352</f>
        <v>3.86592268227355</v>
      </c>
      <c r="AG352" s="20" t="n">
        <f aca="false">AR352-$AN352</f>
        <v>3.74287514549521</v>
      </c>
      <c r="AI352" s="20" t="n">
        <f aca="false">AT352-$AN352</f>
        <v>-1.76634436641061</v>
      </c>
      <c r="AJ352" s="20" t="n">
        <f aca="false">AU352-$AN352</f>
        <v>2.70802902725113</v>
      </c>
      <c r="AK352" s="20" t="n">
        <f aca="false">AV352-$AN352</f>
        <v>-1.94829649088571</v>
      </c>
      <c r="AL352" s="20" t="n">
        <f aca="false">AW352-$AN352</f>
        <v>1.2030473541074</v>
      </c>
      <c r="AN352" s="20" t="n">
        <v>-0.281154927313606</v>
      </c>
      <c r="AP352" s="20" t="n">
        <f aca="false">1/8.314/$H352*(0.375*68629+0.5*4601)+$AA352/8.314/$H352+LN(1)</f>
        <v>2.3025678584708</v>
      </c>
      <c r="AQ352" s="20" t="n">
        <f aca="false">1/8.314/$H352*(0.4375*68629+0.5*4601)+$AB352/8.314/$H352+LN(1)</f>
        <v>3.58476775495994</v>
      </c>
      <c r="AR352" s="20" t="n">
        <f aca="false">1/8.314/$H352*(0.4375*68629+0.5*4601)+$AC352/8.314/$H352+LN(1)</f>
        <v>3.4617202181816</v>
      </c>
      <c r="AT352" s="20" t="n">
        <f aca="false">1/8.314/$H352*(0.4375*68629+0.5*4601)+$J352/8.314/$H352+LN(1)</f>
        <v>-2.04749929372421</v>
      </c>
      <c r="AU352" s="20" t="n">
        <f aca="false">1/8.314/$H352*(0.4375*68629+0.5*4601)+$B352/8.314/$H352+LN(1)</f>
        <v>2.42687409993753</v>
      </c>
      <c r="AV352" s="20" t="n">
        <f aca="false">1/8.314/$H352*(0.4375*68629+0.5*4601)+$S352/8.314/$H352+LN(1)</f>
        <v>-2.22945141819931</v>
      </c>
      <c r="AW352" s="20" t="n">
        <f aca="false">1/8.314/$H352*(0.4375*68629+0.5*4601)+$X352/8.314/$H352+LN(1)</f>
        <v>0.921892426793796</v>
      </c>
    </row>
    <row r="353" s="20" customFormat="true" ht="13.8" hidden="false" customHeight="false" outlineLevel="0" collapsed="false">
      <c r="B353" s="20" t="n">
        <f aca="false">$A$2 + $A$3*H353 +$A$4*H353*LN(H353) + $A$5*H353^2 + $A$6*H353^-1 + $A$7*H353^0.5</f>
        <v>23330.3324847666</v>
      </c>
      <c r="C353" s="20" t="n">
        <v>4300</v>
      </c>
      <c r="D353" s="20" t="n">
        <f aca="false">D352+22/(608-232)</f>
        <v>-2.92021276595747</v>
      </c>
      <c r="F353" s="20" t="n">
        <f aca="false">$D$2+$D$3/H353-(($D$4/(8.314*LN(10)))*(1-($D$5/H353)-LN(H353/$D$5)))</f>
        <v>1.50174037217562</v>
      </c>
      <c r="G353" s="20" t="n">
        <f aca="false">8.314*LN(10)*F353*H353</f>
        <v>79203.0978514053</v>
      </c>
      <c r="H353" s="21" t="n">
        <v>2755</v>
      </c>
      <c r="J353" s="20" t="n">
        <f aca="false">-G353</f>
        <v>-79203.0978514053</v>
      </c>
      <c r="K353" s="20" t="n">
        <v>724</v>
      </c>
      <c r="O353" s="20" t="n">
        <f aca="false">-115997 + 27.036*H353 + 3.124*H353*LN(H353)</f>
        <v>26661.7035690652</v>
      </c>
      <c r="P353" s="20" t="n">
        <f aca="false">(-0.0562*(H353^2)) + (128.59*H353)-38275</f>
        <v>-110568.955</v>
      </c>
      <c r="Q353" s="20" t="n">
        <f aca="false">-998615+342.43*H353</f>
        <v>-55220.35</v>
      </c>
      <c r="R353" s="20" t="n">
        <f aca="false">Q353+P353</f>
        <v>-165789.305</v>
      </c>
      <c r="S353" s="20" t="n">
        <f aca="false">R353/2</f>
        <v>-82894.6525</v>
      </c>
      <c r="U353" s="20" t="n">
        <f aca="false">-226244+42.46*H353</f>
        <v>-109266.7</v>
      </c>
      <c r="V353" s="20" t="n">
        <f aca="false">(-0.0562*(H353^2))+(374.59*H353)-846564</f>
        <v>-241127.955</v>
      </c>
      <c r="W353" s="20" t="n">
        <f aca="false">V353/2</f>
        <v>-120563.9775</v>
      </c>
      <c r="X353" s="20" t="n">
        <f aca="false">W353-U353</f>
        <v>-11297.2775</v>
      </c>
      <c r="Y353" s="20" t="n">
        <v>1076532.30410668</v>
      </c>
      <c r="Z353" s="20" t="n">
        <f aca="false">-8E-020*H353^6+2E-015*H353^5-0.00000000001*H353^4+0.00000006*H353^3-0.0001*H353^2+0.1593*H353^1+165.05*H353</f>
        <v>455353.608075573</v>
      </c>
      <c r="AA353" s="8" t="n">
        <f aca="false">(4*H353*(-18+25/2000*H353)*(1-LN(H353/1895))-H353*-9.16-0.25*Z353)</f>
        <v>24755.8450915235</v>
      </c>
      <c r="AB353" s="20" t="n">
        <f aca="false">(8*H353*(-1+8/2000*H353)*(1-LN(H353/1895))-H353*-9.16-0.25*Z353)</f>
        <v>49599.878899297</v>
      </c>
      <c r="AC353" s="20" t="n">
        <f aca="false">(8*$H353*(31.15-15.53/2000*$H353)*(1-LN($H353/1895))-$H353*-9.16-0.25*$Z353)</f>
        <v>45978.2704734394</v>
      </c>
      <c r="AE353" s="20" t="n">
        <f aca="false">AP353-$AN353</f>
        <v>2.52535590926361</v>
      </c>
      <c r="AF353" s="20" t="n">
        <f aca="false">AQ353-$AN353</f>
        <v>3.79727283891166</v>
      </c>
      <c r="AG353" s="20" t="n">
        <f aca="false">AR353-$AN353</f>
        <v>3.63915900534303</v>
      </c>
      <c r="AI353" s="20" t="n">
        <f aca="false">AT353-$AN353</f>
        <v>-1.82606630612053</v>
      </c>
      <c r="AJ353" s="20" t="n">
        <f aca="false">AU353-$AN353</f>
        <v>2.65038499204935</v>
      </c>
      <c r="AK353" s="20" t="n">
        <f aca="false">AV353-$AN353</f>
        <v>-1.98723388380506</v>
      </c>
      <c r="AL353" s="20" t="n">
        <f aca="false">AW353-$AN353</f>
        <v>1.13859699119335</v>
      </c>
      <c r="AN353" s="20" t="n">
        <v>-0.220529069986392</v>
      </c>
      <c r="AP353" s="20" t="n">
        <f aca="false">1/8.314/$H353*(0.375*68629+0.5*4601)+$AA353/8.314/$H353+LN(1)</f>
        <v>2.30482683927722</v>
      </c>
      <c r="AQ353" s="20" t="n">
        <f aca="false">1/8.314/$H353*(0.4375*68629+0.5*4601)+$AB353/8.314/$H353+LN(1)</f>
        <v>3.57674376892526</v>
      </c>
      <c r="AR353" s="20" t="n">
        <f aca="false">1/8.314/$H353*(0.4375*68629+0.5*4601)+$AC353/8.314/$H353+LN(1)</f>
        <v>3.41862993535664</v>
      </c>
      <c r="AT353" s="20" t="n">
        <f aca="false">1/8.314/$H353*(0.4375*68629+0.5*4601)+$J353/8.314/$H353+LN(1)</f>
        <v>-2.04659537610692</v>
      </c>
      <c r="AU353" s="20" t="n">
        <f aca="false">1/8.314/$H353*(0.4375*68629+0.5*4601)+$B353/8.314/$H353+LN(1)</f>
        <v>2.42985592206296</v>
      </c>
      <c r="AV353" s="20" t="n">
        <f aca="false">1/8.314/$H353*(0.4375*68629+0.5*4601)+$S353/8.314/$H353+LN(1)</f>
        <v>-2.20776295379145</v>
      </c>
      <c r="AW353" s="20" t="n">
        <f aca="false">1/8.314/$H353*(0.4375*68629+0.5*4601)+$X353/8.314/$H353+LN(1)</f>
        <v>0.918067921206962</v>
      </c>
    </row>
    <row r="354" s="20" customFormat="true" ht="13.8" hidden="false" customHeight="false" outlineLevel="0" collapsed="false">
      <c r="B354" s="20" t="n">
        <f aca="false">$A$2 + $A$3*H354 +$A$4*H354*LN(H354) + $A$5*H354^2 + $A$6*H354^-1 + $A$7*H354^0.5</f>
        <v>23499.1250596475</v>
      </c>
      <c r="C354" s="20" t="n">
        <v>4300</v>
      </c>
      <c r="D354" s="20" t="n">
        <f aca="false">D353+22/(608-232)</f>
        <v>-2.8617021276596</v>
      </c>
      <c r="F354" s="20" t="n">
        <f aca="false">$D$2+$D$3/H354-(($D$4/(8.314*LN(10)))*(1-($D$5/H354)-LN(H354/$D$5)))</f>
        <v>1.50024458480962</v>
      </c>
      <c r="G354" s="20" t="n">
        <f aca="false">8.314*LN(10)*F354*H354</f>
        <v>79267.8098250507</v>
      </c>
      <c r="H354" s="21" t="n">
        <v>2760</v>
      </c>
      <c r="J354" s="20" t="n">
        <f aca="false">-G354</f>
        <v>-79267.8098250507</v>
      </c>
      <c r="K354" s="20" t="n">
        <v>731</v>
      </c>
      <c r="O354" s="20" t="n">
        <f aca="false">-115997 + 27.036*H354 + 3.124*H354*LN(H354)</f>
        <v>26936.246452638</v>
      </c>
      <c r="P354" s="20" t="n">
        <f aca="false">(-0.0562*(H354^2)) + (128.59*H354)-38275</f>
        <v>-111475.72</v>
      </c>
      <c r="Q354" s="20" t="n">
        <f aca="false">-998615+342.43*H354</f>
        <v>-53508.2</v>
      </c>
      <c r="R354" s="20" t="n">
        <f aca="false">Q354+P354</f>
        <v>-164983.92</v>
      </c>
      <c r="S354" s="20" t="n">
        <f aca="false">R354/2</f>
        <v>-82491.96</v>
      </c>
      <c r="U354" s="20" t="n">
        <f aca="false">-226244+42.46*H354</f>
        <v>-109054.4</v>
      </c>
      <c r="V354" s="20" t="n">
        <f aca="false">(-0.0562*(H354^2))+(374.59*H354)-846564</f>
        <v>-240804.72</v>
      </c>
      <c r="W354" s="20" t="n">
        <f aca="false">V354/2</f>
        <v>-120402.36</v>
      </c>
      <c r="X354" s="20" t="n">
        <f aca="false">W354-U354</f>
        <v>-11347.9600000001</v>
      </c>
      <c r="Y354" s="20" t="n">
        <v>1078879.07012827</v>
      </c>
      <c r="Z354" s="20" t="n">
        <f aca="false">-8E-020*H354^6+2E-015*H354^5-0.00000000001*H354^4+0.00000006*H354^3-0.0001*H354^2+0.1593*H354^1+165.05*H354</f>
        <v>456182.055258997</v>
      </c>
      <c r="AA354" s="8" t="n">
        <f aca="false">(4*H354*(-18+25/2000*H354)*(1-LN(H354/1895))-H354*-9.16-0.25*Z354)</f>
        <v>24901.7691932298</v>
      </c>
      <c r="AB354" s="20" t="n">
        <f aca="false">(8*H354*(-1+8/2000*H354)*(1-LN(H354/1895))-H354*-9.16-0.25*Z354)</f>
        <v>49563.7779913247</v>
      </c>
      <c r="AC354" s="20" t="n">
        <f aca="false">(8*$H354*(31.15-15.53/2000*$H354)*(1-LN($H354/1895))-$H354*-9.16-0.25*$Z354)</f>
        <v>45135.6385345048</v>
      </c>
      <c r="AE354" s="20" t="n">
        <f aca="false">AP354-$AN354</f>
        <v>2.46691392068571</v>
      </c>
      <c r="AF354" s="20" t="n">
        <f aca="false">AQ354-$AN354</f>
        <v>3.72859411866218</v>
      </c>
      <c r="AG354" s="20" t="n">
        <f aca="false">AR354-$AN354</f>
        <v>3.53561861301866</v>
      </c>
      <c r="AI354" s="20" t="n">
        <f aca="false">AT354-$AN354</f>
        <v>-1.88580466984783</v>
      </c>
      <c r="AJ354" s="20" t="n">
        <f aca="false">AU354-$AN354</f>
        <v>2.59271309504926</v>
      </c>
      <c r="AK354" s="20" t="n">
        <f aca="false">AV354-$AN354</f>
        <v>-2.02631108712502</v>
      </c>
      <c r="AL354" s="20" t="n">
        <f aca="false">AW354-$AN354</f>
        <v>1.07409925617579</v>
      </c>
      <c r="AN354" s="20" t="n">
        <v>-0.159903212659178</v>
      </c>
      <c r="AP354" s="20" t="n">
        <f aca="false">1/8.314/$H354*(0.375*68629+0.5*4601)+$AA354/8.314/$H354+LN(1)</f>
        <v>2.30701070802653</v>
      </c>
      <c r="AQ354" s="20" t="n">
        <f aca="false">1/8.314/$H354*(0.4375*68629+0.5*4601)+$AB354/8.314/$H354+LN(1)</f>
        <v>3.568690906003</v>
      </c>
      <c r="AR354" s="20" t="n">
        <f aca="false">1/8.314/$H354*(0.4375*68629+0.5*4601)+$AC354/8.314/$H354+LN(1)</f>
        <v>3.37571540035948</v>
      </c>
      <c r="AT354" s="20" t="n">
        <f aca="false">1/8.314/$H354*(0.4375*68629+0.5*4601)+$J354/8.314/$H354+LN(1)</f>
        <v>-2.04570788250701</v>
      </c>
      <c r="AU354" s="20" t="n">
        <f aca="false">1/8.314/$H354*(0.4375*68629+0.5*4601)+$B354/8.314/$H354+LN(1)</f>
        <v>2.43280988239008</v>
      </c>
      <c r="AV354" s="20" t="n">
        <f aca="false">1/8.314/$H354*(0.4375*68629+0.5*4601)+$S354/8.314/$H354+LN(1)</f>
        <v>-2.18621429978419</v>
      </c>
      <c r="AW354" s="20" t="n">
        <f aca="false">1/8.314/$H354*(0.4375*68629+0.5*4601)+$X354/8.314/$H354+LN(1)</f>
        <v>0.914196043516609</v>
      </c>
    </row>
    <row r="355" s="20" customFormat="true" ht="13.8" hidden="false" customHeight="false" outlineLevel="0" collapsed="false">
      <c r="B355" s="20" t="n">
        <f aca="false">$A$2 + $A$3*H355 +$A$4*H355*LN(H355) + $A$5*H355^2 + $A$6*H355^-1 + $A$7*H355^0.5</f>
        <v>23667.5271086071</v>
      </c>
      <c r="C355" s="20" t="n">
        <v>4300</v>
      </c>
      <c r="D355" s="20" t="n">
        <f aca="false">D354+22/(608-232)</f>
        <v>-2.80319148936173</v>
      </c>
      <c r="F355" s="20" t="n">
        <f aca="false">$D$2+$D$3/H355-(($D$4/(8.314*LN(10)))*(1-($D$5/H355)-LN(H355/$D$5)))</f>
        <v>1.49875989702794</v>
      </c>
      <c r="G355" s="20" t="n">
        <f aca="false">8.314*LN(10)*F355*H355</f>
        <v>79332.822976397</v>
      </c>
      <c r="H355" s="21" t="n">
        <v>2765</v>
      </c>
      <c r="J355" s="20" t="n">
        <f aca="false">-G355</f>
        <v>-79332.822976397</v>
      </c>
      <c r="K355" s="20" t="n">
        <v>737</v>
      </c>
      <c r="O355" s="20" t="n">
        <f aca="false">-115997 + 27.036*H355 + 3.124*H355*LN(H355)</f>
        <v>27210.8176333277</v>
      </c>
      <c r="P355" s="20" t="n">
        <f aca="false">(-0.0562*(H355^2)) + (128.59*H355)-38275</f>
        <v>-112385.295</v>
      </c>
      <c r="Q355" s="20" t="n">
        <f aca="false">-998615+342.43*H355</f>
        <v>-51796.0499999999</v>
      </c>
      <c r="R355" s="20" t="n">
        <f aca="false">Q355+P355</f>
        <v>-164181.345</v>
      </c>
      <c r="S355" s="20" t="n">
        <f aca="false">R355/2</f>
        <v>-82090.6725</v>
      </c>
      <c r="U355" s="20" t="n">
        <f aca="false">-226244+42.46*H355</f>
        <v>-108842.1</v>
      </c>
      <c r="V355" s="20" t="n">
        <f aca="false">(-0.0562*(H355^2))+(374.59*H355)-846564</f>
        <v>-240484.295</v>
      </c>
      <c r="W355" s="20" t="n">
        <f aca="false">V355/2</f>
        <v>-120242.1475</v>
      </c>
      <c r="X355" s="20" t="n">
        <f aca="false">W355-U355</f>
        <v>-11400.0475</v>
      </c>
      <c r="Y355" s="20" t="n">
        <v>1081225.83614985</v>
      </c>
      <c r="Z355" s="20" t="n">
        <f aca="false">-8E-020*H355^6+2E-015*H355^5-0.00000000001*H355^4+0.00000006*H355^3-0.0001*H355^2+0.1593*H355^1+165.05*H355</f>
        <v>457010.516972538</v>
      </c>
      <c r="AA355" s="8" t="n">
        <f aca="false">(4*H355*(-18+25/2000*H355)*(1-LN(H355/1895))-H355*-9.16-0.25*Z355)</f>
        <v>25046.1518077575</v>
      </c>
      <c r="AB355" s="20" t="n">
        <f aca="false">(8*H355*(-1+8/2000*H355)*(1-LN(H355/1895))-H355*-9.16-0.25*Z355)</f>
        <v>49526.3442961227</v>
      </c>
      <c r="AC355" s="20" t="n">
        <f aca="false">(8*$H355*(31.15-15.53/2000*$H355)*(1-LN($H355/1895))-$H355*-9.16-0.25*$Z355)</f>
        <v>44293.4666073589</v>
      </c>
      <c r="AE355" s="20" t="n">
        <f aca="false">AP355-$AN355</f>
        <v>2.40839697829337</v>
      </c>
      <c r="AF355" s="20" t="n">
        <f aca="false">AQ355-$AN355</f>
        <v>3.65988654570054</v>
      </c>
      <c r="AG355" s="20" t="n">
        <f aca="false">AR355-$AN355</f>
        <v>3.43225343773938</v>
      </c>
      <c r="AI355" s="20" t="n">
        <f aca="false">AT355-$AN355</f>
        <v>-1.94555934471545</v>
      </c>
      <c r="AJ355" s="20" t="n">
        <f aca="false">AU355-$AN355</f>
        <v>2.53501352655222</v>
      </c>
      <c r="AK355" s="20" t="n">
        <f aca="false">AV355-$AN355</f>
        <v>-2.06552734238047</v>
      </c>
      <c r="AL355" s="20" t="n">
        <f aca="false">AW355-$AN355</f>
        <v>1.00955440604622</v>
      </c>
      <c r="AN355" s="20" t="n">
        <v>-0.0992773553319649</v>
      </c>
      <c r="AP355" s="20" t="n">
        <f aca="false">1/8.314/$H355*(0.375*68629+0.5*4601)+$AA355/8.314/$H355+LN(1)</f>
        <v>2.3091196229614</v>
      </c>
      <c r="AQ355" s="20" t="n">
        <f aca="false">1/8.314/$H355*(0.4375*68629+0.5*4601)+$AB355/8.314/$H355+LN(1)</f>
        <v>3.56060919036857</v>
      </c>
      <c r="AR355" s="20" t="n">
        <f aca="false">1/8.314/$H355*(0.4375*68629+0.5*4601)+$AC355/8.314/$H355+LN(1)</f>
        <v>3.33297608240741</v>
      </c>
      <c r="AT355" s="20" t="n">
        <f aca="false">1/8.314/$H355*(0.4375*68629+0.5*4601)+$J355/8.314/$H355+LN(1)</f>
        <v>-2.04483670004742</v>
      </c>
      <c r="AU355" s="20" t="n">
        <f aca="false">1/8.314/$H355*(0.4375*68629+0.5*4601)+$B355/8.314/$H355+LN(1)</f>
        <v>2.43573617122025</v>
      </c>
      <c r="AV355" s="20" t="n">
        <f aca="false">1/8.314/$H355*(0.4375*68629+0.5*4601)+$S355/8.314/$H355+LN(1)</f>
        <v>-2.16480469771243</v>
      </c>
      <c r="AW355" s="20" t="n">
        <f aca="false">1/8.314/$H355*(0.4375*68629+0.5*4601)+$X355/8.314/$H355+LN(1)</f>
        <v>0.910277050714256</v>
      </c>
    </row>
    <row r="356" s="20" customFormat="true" ht="13.8" hidden="false" customHeight="false" outlineLevel="0" collapsed="false">
      <c r="B356" s="20" t="n">
        <f aca="false">$A$2 + $A$3*H356 +$A$4*H356*LN(H356) + $A$5*H356^2 + $A$6*H356^-1 + $A$7*H356^0.5</f>
        <v>23835.5395277295</v>
      </c>
      <c r="C356" s="20" t="n">
        <v>4300</v>
      </c>
      <c r="D356" s="20" t="n">
        <f aca="false">D355+22/(608-232)</f>
        <v>-2.74468085106385</v>
      </c>
      <c r="F356" s="20" t="n">
        <f aca="false">$D$2+$D$3/H356-(($D$4/(8.314*LN(10)))*(1-($D$5/H356)-LN(H356/$D$5)))</f>
        <v>1.497286238454</v>
      </c>
      <c r="G356" s="20" t="n">
        <f aca="false">8.314*LN(10)*F356*H356</f>
        <v>79398.1367608186</v>
      </c>
      <c r="H356" s="21" t="n">
        <v>2770</v>
      </c>
      <c r="J356" s="20" t="n">
        <f aca="false">-G356</f>
        <v>-79398.1367608186</v>
      </c>
      <c r="K356" s="20" t="n">
        <v>744</v>
      </c>
      <c r="O356" s="20" t="n">
        <f aca="false">-115997 + 27.036*H356 + 3.124*H356*LN(H356)</f>
        <v>27485.4170599641</v>
      </c>
      <c r="P356" s="20" t="n">
        <f aca="false">(-0.0562*(H356^2)) + (128.59*H356)-38275</f>
        <v>-113297.68</v>
      </c>
      <c r="Q356" s="20" t="n">
        <f aca="false">-998615+342.43*H356</f>
        <v>-50083.9</v>
      </c>
      <c r="R356" s="20" t="n">
        <f aca="false">Q356+P356</f>
        <v>-163381.58</v>
      </c>
      <c r="S356" s="20" t="n">
        <f aca="false">R356/2</f>
        <v>-81690.79</v>
      </c>
      <c r="U356" s="20" t="n">
        <f aca="false">-226244+42.46*H356</f>
        <v>-108629.8</v>
      </c>
      <c r="V356" s="20" t="n">
        <f aca="false">(-0.0562*(H356^2))+(374.59*H356)-846564</f>
        <v>-240166.68</v>
      </c>
      <c r="W356" s="20" t="n">
        <f aca="false">V356/2</f>
        <v>-120083.34</v>
      </c>
      <c r="X356" s="20" t="n">
        <f aca="false">W356-U356</f>
        <v>-11453.54</v>
      </c>
      <c r="Y356" s="20" t="n">
        <v>1083572.60217144</v>
      </c>
      <c r="Z356" s="20" t="n">
        <f aca="false">-8E-020*H356^6+2E-015*H356^5-0.00000000001*H356^4+0.00000006*H356^3-0.0001*H356^2+0.1593*H356^1+165.05*H356</f>
        <v>457838.993267494</v>
      </c>
      <c r="AA356" s="8" t="n">
        <f aca="false">(4*H356*(-18+25/2000*H356)*(1-LN(H356/1895))-H356*-9.16-0.25*Z356)</f>
        <v>25188.9872180514</v>
      </c>
      <c r="AB356" s="20" t="n">
        <f aca="false">(8*H356*(-1+8/2000*H356)*(1-LN(H356/1895))-H356*-9.16-0.25*Z356)</f>
        <v>49487.5747738987</v>
      </c>
      <c r="AC356" s="20" t="n">
        <f aca="false">(8*$H356*(31.15-15.53/2000*$H356)*(1-LN($H356/1895))-$H356*-9.16-0.25*$Z356)</f>
        <v>43451.7643827277</v>
      </c>
      <c r="AE356" s="20" t="n">
        <f aca="false">AP356-$AN356</f>
        <v>2.34998755933038</v>
      </c>
      <c r="AF356" s="20" t="n">
        <f aca="false">AQ356-$AN356</f>
        <v>3.59133246387776</v>
      </c>
      <c r="AG356" s="20" t="n">
        <f aca="false">AR356-$AN356</f>
        <v>3.32924527107041</v>
      </c>
      <c r="AI356" s="20" t="n">
        <f aca="false">AT356-$AN356</f>
        <v>-2.00514789914426</v>
      </c>
      <c r="AJ356" s="20" t="n">
        <f aca="false">AU356-$AN356</f>
        <v>2.47746879491657</v>
      </c>
      <c r="AK356" s="20" t="n">
        <f aca="false">AV356-$AN356</f>
        <v>-2.10469957697971</v>
      </c>
      <c r="AL356" s="20" t="n">
        <f aca="false">AW356-$AN356</f>
        <v>0.945145015543536</v>
      </c>
      <c r="AN356" s="20" t="n">
        <v>-0.0388338176076465</v>
      </c>
      <c r="AP356" s="20" t="n">
        <f aca="false">1/8.314/$H356*(0.375*68629+0.5*4601)+$AA356/8.314/$H356+LN(1)</f>
        <v>2.31115374172274</v>
      </c>
      <c r="AQ356" s="20" t="n">
        <f aca="false">1/8.314/$H356*(0.4375*68629+0.5*4601)+$AB356/8.314/$H356+LN(1)</f>
        <v>3.55249864627012</v>
      </c>
      <c r="AR356" s="20" t="n">
        <f aca="false">1/8.314/$H356*(0.4375*68629+0.5*4601)+$AC356/8.314/$H356+LN(1)</f>
        <v>3.29041145346276</v>
      </c>
      <c r="AT356" s="20" t="n">
        <f aca="false">1/8.314/$H356*(0.4375*68629+0.5*4601)+$J356/8.314/$H356+LN(1)</f>
        <v>-2.0439817167519</v>
      </c>
      <c r="AU356" s="20" t="n">
        <f aca="false">1/8.314/$H356*(0.4375*68629+0.5*4601)+$B356/8.314/$H356+LN(1)</f>
        <v>2.43863497730892</v>
      </c>
      <c r="AV356" s="20" t="n">
        <f aca="false">1/8.314/$H356*(0.4375*68629+0.5*4601)+$S356/8.314/$H356+LN(1)</f>
        <v>-2.14353339458736</v>
      </c>
      <c r="AW356" s="20" t="n">
        <f aca="false">1/8.314/$H356*(0.4375*68629+0.5*4601)+$X356/8.314/$H356+LN(1)</f>
        <v>0.906311197935889</v>
      </c>
    </row>
    <row r="357" s="20" customFormat="true" ht="13.8" hidden="false" customHeight="false" outlineLevel="0" collapsed="false">
      <c r="B357" s="20" t="n">
        <f aca="false">$A$2 + $A$3*H357 +$A$4*H357*LN(H357) + $A$5*H357^2 + $A$6*H357^-1 + $A$7*H357^0.5</f>
        <v>24003.1632091636</v>
      </c>
      <c r="C357" s="20" t="n">
        <v>4300</v>
      </c>
      <c r="D357" s="20" t="n">
        <f aca="false">D356+22/(608-232)</f>
        <v>-2.68617021276598</v>
      </c>
      <c r="F357" s="20" t="n">
        <f aca="false">$D$2+$D$3/H357-(($D$4/(8.314*LN(10)))*(1-($D$5/H357)-LN(H357/$D$5)))</f>
        <v>1.49582353925546</v>
      </c>
      <c r="G357" s="20" t="n">
        <f aca="false">8.314*LN(10)*F357*H357</f>
        <v>79463.7506356558</v>
      </c>
      <c r="H357" s="21" t="n">
        <v>2775</v>
      </c>
      <c r="J357" s="20" t="n">
        <f aca="false">-G357</f>
        <v>-79463.7506356558</v>
      </c>
      <c r="K357" s="20" t="n">
        <v>750</v>
      </c>
      <c r="O357" s="20" t="n">
        <f aca="false">-115997 + 27.036*H357 + 3.124*H357*LN(H357)</f>
        <v>27760.0446815617</v>
      </c>
      <c r="P357" s="20" t="n">
        <f aca="false">(-0.0562*(H357^2)) + (128.59*H357)-38275</f>
        <v>-114212.875</v>
      </c>
      <c r="Q357" s="20" t="n">
        <f aca="false">-998615+342.43*H357</f>
        <v>-48371.75</v>
      </c>
      <c r="R357" s="20" t="n">
        <f aca="false">Q357+P357</f>
        <v>-162584.625</v>
      </c>
      <c r="S357" s="20" t="n">
        <f aca="false">R357/2</f>
        <v>-81292.3125</v>
      </c>
      <c r="U357" s="20" t="n">
        <f aca="false">-226244+42.46*H357</f>
        <v>-108417.5</v>
      </c>
      <c r="V357" s="20" t="n">
        <f aca="false">(-0.0562*(H357^2))+(374.59*H357)-846564</f>
        <v>-239851.875</v>
      </c>
      <c r="W357" s="20" t="n">
        <f aca="false">V357/2</f>
        <v>-119925.9375</v>
      </c>
      <c r="X357" s="20" t="n">
        <f aca="false">W357-U357</f>
        <v>-11508.4375000001</v>
      </c>
      <c r="Y357" s="20" t="n">
        <v>1085919.36819302</v>
      </c>
      <c r="Z357" s="20" t="n">
        <f aca="false">-8E-020*H357^6+2E-015*H357^5-0.00000000001*H357^4+0.00000006*H357^3-0.0001*H357^2+0.1593*H357^1+165.05*H357</f>
        <v>458667.48419529</v>
      </c>
      <c r="AA357" s="8" t="n">
        <f aca="false">(4*H357*(-18+25/2000*H357)*(1-LN(H357/1895))-H357*-9.16-0.25*Z357)</f>
        <v>25330.2697194574</v>
      </c>
      <c r="AB357" s="20" t="n">
        <f aca="false">(8*H357*(-1+8/2000*H357)*(1-LN(H357/1895))-H357*-9.16-0.25*Z357)</f>
        <v>49447.4663905336</v>
      </c>
      <c r="AC357" s="20" t="n">
        <f aca="false">(8*$H357*(31.15-15.53/2000*$H357)*(1-LN($H357/1895))-$H357*-9.16-0.25*$Z357)</f>
        <v>42610.5415264129</v>
      </c>
      <c r="AE357" s="20" t="n">
        <f aca="false">AP357-$AN357</f>
        <v>2.29157158201448</v>
      </c>
      <c r="AF357" s="20" t="n">
        <f aca="false">AQ357-$AN357</f>
        <v>3.52281765868863</v>
      </c>
      <c r="AG357" s="20" t="n">
        <f aca="false">AR357-$AN357</f>
        <v>3.22647934887492</v>
      </c>
      <c r="AI357" s="20" t="n">
        <f aca="false">AT357-$AN357</f>
        <v>-2.06468446087478</v>
      </c>
      <c r="AJ357" s="20" t="n">
        <f aca="false">AU357-$AN357</f>
        <v>2.41996484854228</v>
      </c>
      <c r="AK357" s="20" t="n">
        <f aca="false">AV357-$AN357</f>
        <v>-2.14394128218538</v>
      </c>
      <c r="AL357" s="20" t="n">
        <f aca="false">AW357-$AN357</f>
        <v>0.880757099140377</v>
      </c>
      <c r="AN357" s="20" t="n">
        <v>0.0215416393382963</v>
      </c>
      <c r="AP357" s="20" t="n">
        <f aca="false">1/8.314/$H357*(0.375*68629+0.5*4601)+$AA357/8.314/$H357+LN(1)</f>
        <v>2.31311322135278</v>
      </c>
      <c r="AQ357" s="20" t="n">
        <f aca="false">1/8.314/$H357*(0.4375*68629+0.5*4601)+$AB357/8.314/$H357+LN(1)</f>
        <v>3.54435929802693</v>
      </c>
      <c r="AR357" s="20" t="n">
        <f aca="false">1/8.314/$H357*(0.4375*68629+0.5*4601)+$AC357/8.314/$H357+LN(1)</f>
        <v>3.24802098821321</v>
      </c>
      <c r="AT357" s="20" t="n">
        <f aca="false">1/8.314/$H357*(0.4375*68629+0.5*4601)+$J357/8.314/$H357+LN(1)</f>
        <v>-2.04314282153649</v>
      </c>
      <c r="AU357" s="20" t="n">
        <f aca="false">1/8.314/$H357*(0.4375*68629+0.5*4601)+$B357/8.314/$H357+LN(1)</f>
        <v>2.44150648788058</v>
      </c>
      <c r="AV357" s="20" t="n">
        <f aca="false">1/8.314/$H357*(0.4375*68629+0.5*4601)+$S357/8.314/$H357+LN(1)</f>
        <v>-2.12239964284708</v>
      </c>
      <c r="AW357" s="20" t="n">
        <f aca="false">1/8.314/$H357*(0.4375*68629+0.5*4601)+$X357/8.314/$H357+LN(1)</f>
        <v>0.902298738478673</v>
      </c>
    </row>
    <row r="358" s="20" customFormat="true" ht="13.8" hidden="false" customHeight="false" outlineLevel="0" collapsed="false">
      <c r="B358" s="20" t="n">
        <f aca="false">$A$2 + $A$3*H358 +$A$4*H358*LN(H358) + $A$5*H358^2 + $A$6*H358^-1 + $A$7*H358^0.5</f>
        <v>24170.3990411453</v>
      </c>
      <c r="C358" s="20" t="n">
        <v>4300</v>
      </c>
      <c r="D358" s="20" t="n">
        <f aca="false">D357+22/(608-232)</f>
        <v>-2.62765957446811</v>
      </c>
      <c r="F358" s="20" t="n">
        <f aca="false">$D$2+$D$3/H358-(($D$4/(8.314*LN(10)))*(1-($D$5/H358)-LN(H358/$D$5)))</f>
        <v>1.49437173013909</v>
      </c>
      <c r="G358" s="20" t="n">
        <f aca="false">8.314*LN(10)*F358*H358</f>
        <v>79529.6640602047</v>
      </c>
      <c r="H358" s="21" t="n">
        <v>2780</v>
      </c>
      <c r="J358" s="20" t="n">
        <f aca="false">-G358</f>
        <v>-79529.6640602047</v>
      </c>
      <c r="K358" s="20" t="n">
        <v>757</v>
      </c>
      <c r="O358" s="20" t="n">
        <f aca="false">-115997 + 27.036*H358 + 3.124*H358*LN(H358)</f>
        <v>28034.7004473186</v>
      </c>
      <c r="P358" s="20" t="n">
        <f aca="false">(-0.0562*(H358^2)) + (128.59*H358)-38275</f>
        <v>-115130.88</v>
      </c>
      <c r="Q358" s="20" t="n">
        <f aca="false">-998615+342.43*H358</f>
        <v>-46659.6</v>
      </c>
      <c r="R358" s="20" t="n">
        <f aca="false">Q358+P358</f>
        <v>-161790.48</v>
      </c>
      <c r="S358" s="20" t="n">
        <f aca="false">R358/2</f>
        <v>-80895.24</v>
      </c>
      <c r="U358" s="20" t="n">
        <f aca="false">-226244+42.46*H358</f>
        <v>-108205.2</v>
      </c>
      <c r="V358" s="20" t="n">
        <f aca="false">(-0.0562*(H358^2))+(374.59*H358)-846564</f>
        <v>-239539.88</v>
      </c>
      <c r="W358" s="20" t="n">
        <f aca="false">V358/2</f>
        <v>-119769.94</v>
      </c>
      <c r="X358" s="20" t="n">
        <f aca="false">W358-U358</f>
        <v>-11564.7400000001</v>
      </c>
      <c r="Y358" s="20" t="n">
        <v>1088266.13421461</v>
      </c>
      <c r="Z358" s="20" t="n">
        <f aca="false">-8E-020*H358^6+2E-015*H358^5-0.00000000001*H358^4+0.00000006*H358^3-0.0001*H358^2+0.1593*H358^1+165.05*H358</f>
        <v>459495.989807478</v>
      </c>
      <c r="AA358" s="8" t="n">
        <f aca="false">(4*H358*(-18+25/2000*H358)*(1-LN(H358/1895))-H358*-9.16-0.25*Z358)</f>
        <v>25469.9936196698</v>
      </c>
      <c r="AB358" s="20" t="n">
        <f aca="false">(8*H358*(-1+8/2000*H358)*(1-LN(H358/1895))-H358*-9.16-0.25*Z358)</f>
        <v>49406.0161175606</v>
      </c>
      <c r="AC358" s="20" t="n">
        <f aca="false">(8*$H358*(31.15-15.53/2000*$H358)*(1-LN($H358/1895))-$H358*-9.16-0.25*$Z358)</f>
        <v>41769.8076794082</v>
      </c>
      <c r="AE358" s="20" t="n">
        <f aca="false">AP358-$AN358</f>
        <v>2.233081122014</v>
      </c>
      <c r="AF358" s="20" t="n">
        <f aca="false">AQ358-$AN358</f>
        <v>3.45427407374363</v>
      </c>
      <c r="AG358" s="20" t="n">
        <f aca="false">AR358-$AN358</f>
        <v>3.12388706776808</v>
      </c>
      <c r="AI358" s="20" t="n">
        <f aca="false">AT358-$AN358</f>
        <v>-2.12423700048521</v>
      </c>
      <c r="AJ358" s="20" t="n">
        <f aca="false">AU358-$AN358</f>
        <v>2.36243379235923</v>
      </c>
      <c r="AK358" s="20" t="n">
        <f aca="false">AV358-$AN358</f>
        <v>-2.18331979659212</v>
      </c>
      <c r="AL358" s="20" t="n">
        <f aca="false">AW358-$AN358</f>
        <v>0.816322827533259</v>
      </c>
      <c r="AN358" s="20" t="n">
        <v>0.0819170962842392</v>
      </c>
      <c r="AP358" s="20" t="n">
        <f aca="false">1/8.314/$H358*(0.375*68629+0.5*4601)+$AA358/8.314/$H358+LN(1)</f>
        <v>2.31499821829824</v>
      </c>
      <c r="AQ358" s="20" t="n">
        <f aca="false">1/8.314/$H358*(0.4375*68629+0.5*4601)+$AB358/8.314/$H358+LN(1)</f>
        <v>3.53619117002787</v>
      </c>
      <c r="AR358" s="20" t="n">
        <f aca="false">1/8.314/$H358*(0.4375*68629+0.5*4601)+$AC358/8.314/$H358+LN(1)</f>
        <v>3.20580416405232</v>
      </c>
      <c r="AT358" s="20" t="n">
        <f aca="false">1/8.314/$H358*(0.4375*68629+0.5*4601)+$J358/8.314/$H358+LN(1)</f>
        <v>-2.04231990420097</v>
      </c>
      <c r="AU358" s="20" t="n">
        <f aca="false">1/8.314/$H358*(0.4375*68629+0.5*4601)+$B358/8.314/$H358+LN(1)</f>
        <v>2.44435088864347</v>
      </c>
      <c r="AV358" s="20" t="n">
        <f aca="false">1/8.314/$H358*(0.4375*68629+0.5*4601)+$S358/8.314/$H358+LN(1)</f>
        <v>-2.10140270030788</v>
      </c>
      <c r="AW358" s="20" t="n">
        <f aca="false">1/8.314/$H358*(0.4375*68629+0.5*4601)+$X358/8.314/$H358+LN(1)</f>
        <v>0.898239923817498</v>
      </c>
    </row>
    <row r="359" s="20" customFormat="true" ht="13.8" hidden="false" customHeight="false" outlineLevel="0" collapsed="false">
      <c r="B359" s="20" t="n">
        <f aca="false">$A$2 + $A$3*H359 +$A$4*H359*LN(H359) + $A$5*H359^2 + $A$6*H359^-1 + $A$7*H359^0.5</f>
        <v>24337.2479080232</v>
      </c>
      <c r="C359" s="20" t="n">
        <v>4300</v>
      </c>
      <c r="D359" s="20" t="n">
        <f aca="false">D358+22/(608-232)</f>
        <v>-2.56914893617024</v>
      </c>
      <c r="F359" s="20" t="n">
        <f aca="false">$D$2+$D$3/H359-(($D$4/(8.314*LN(10)))*(1-($D$5/H359)-LN(H359/$D$5)))</f>
        <v>1.49293074234578</v>
      </c>
      <c r="G359" s="20" t="n">
        <f aca="false">8.314*LN(10)*F359*H359</f>
        <v>79595.8764957062</v>
      </c>
      <c r="H359" s="21" t="n">
        <v>2785</v>
      </c>
      <c r="J359" s="20" t="n">
        <f aca="false">-G359</f>
        <v>-79595.8764957062</v>
      </c>
      <c r="K359" s="20" t="n">
        <v>763</v>
      </c>
      <c r="O359" s="20" t="n">
        <f aca="false">-115997 + 27.036*H359 + 3.124*H359*LN(H359)</f>
        <v>28309.3843066159</v>
      </c>
      <c r="P359" s="20" t="n">
        <f aca="false">(-0.0562*(H359^2)) + (128.59*H359)-38275</f>
        <v>-116051.695</v>
      </c>
      <c r="Q359" s="20" t="n">
        <f aca="false">-998615+342.43*H359</f>
        <v>-44947.45</v>
      </c>
      <c r="R359" s="20" t="n">
        <f aca="false">Q359+P359</f>
        <v>-160999.145</v>
      </c>
      <c r="S359" s="20" t="n">
        <f aca="false">R359/2</f>
        <v>-80499.5725</v>
      </c>
      <c r="U359" s="20" t="n">
        <f aca="false">-226244+42.46*H359</f>
        <v>-107992.9</v>
      </c>
      <c r="V359" s="20" t="n">
        <f aca="false">(-0.0562*(H359^2))+(374.59*H359)-846564</f>
        <v>-239230.695</v>
      </c>
      <c r="W359" s="20" t="n">
        <f aca="false">V359/2</f>
        <v>-119615.3475</v>
      </c>
      <c r="X359" s="20" t="n">
        <f aca="false">W359-U359</f>
        <v>-11622.4475</v>
      </c>
      <c r="Y359" s="20" t="n">
        <v>1090612.90023619</v>
      </c>
      <c r="Z359" s="20" t="n">
        <f aca="false">-8E-020*H359^6+2E-015*H359^5-0.00000000001*H359^4+0.00000006*H359^3-0.0001*H359^2+0.1593*H359^1+165.05*H359</f>
        <v>460324.510155739</v>
      </c>
      <c r="AA359" s="8" t="n">
        <f aca="false">(4*H359*(-18+25/2000*H359)*(1-LN(H359/1895))-H359*-9.16-0.25*Z359)</f>
        <v>25608.1532386783</v>
      </c>
      <c r="AB359" s="20" t="n">
        <f aca="false">(8*H359*(-1+8/2000*H359)*(1-LN(H359/1895))-H359*-9.16-0.25*Z359)</f>
        <v>49363.2209321428</v>
      </c>
      <c r="AC359" s="20" t="n">
        <f aca="false">(8*$H359*(31.15-15.53/2000*$H359)*(1-LN($H359/1895))-$H359*-9.16-0.25*$Z359)</f>
        <v>40929.5724580146</v>
      </c>
      <c r="AE359" s="20" t="n">
        <f aca="false">AP359-$AN359</f>
        <v>2.17451633518318</v>
      </c>
      <c r="AF359" s="20" t="n">
        <f aca="false">AQ359-$AN359</f>
        <v>3.38570173349964</v>
      </c>
      <c r="AG359" s="20" t="n">
        <f aca="false">AR359-$AN359</f>
        <v>3.02146790783005</v>
      </c>
      <c r="AI359" s="20" t="n">
        <f aca="false">AT359-$AN359</f>
        <v>-2.18380540865072</v>
      </c>
      <c r="AJ359" s="20" t="n">
        <f aca="false">AU359-$AN359</f>
        <v>2.30487581057413</v>
      </c>
      <c r="AK359" s="20" t="n">
        <f aca="false">AV359-$AN359</f>
        <v>-2.22283438334607</v>
      </c>
      <c r="AL359" s="20" t="n">
        <f aca="false">AW359-$AN359</f>
        <v>0.751842450391144</v>
      </c>
      <c r="AN359" s="20" t="n">
        <v>0.142292553230182</v>
      </c>
      <c r="AP359" s="20" t="n">
        <f aca="false">1/8.314/$H359*(0.375*68629+0.5*4601)+$AA359/8.314/$H359+LN(1)</f>
        <v>2.31680888841336</v>
      </c>
      <c r="AQ359" s="20" t="n">
        <f aca="false">1/8.314/$H359*(0.4375*68629+0.5*4601)+$AB359/8.314/$H359+LN(1)</f>
        <v>3.52799428672982</v>
      </c>
      <c r="AR359" s="20" t="n">
        <f aca="false">1/8.314/$H359*(0.4375*68629+0.5*4601)+$AC359/8.314/$H359+LN(1)</f>
        <v>3.16376046106023</v>
      </c>
      <c r="AT359" s="20" t="n">
        <f aca="false">1/8.314/$H359*(0.4375*68629+0.5*4601)+$J359/8.314/$H359+LN(1)</f>
        <v>-2.04151285542053</v>
      </c>
      <c r="AU359" s="20" t="n">
        <f aca="false">1/8.314/$H359*(0.4375*68629+0.5*4601)+$B359/8.314/$H359+LN(1)</f>
        <v>2.44716836380431</v>
      </c>
      <c r="AV359" s="20" t="n">
        <f aca="false">1/8.314/$H359*(0.4375*68629+0.5*4601)+$S359/8.314/$H359+LN(1)</f>
        <v>-2.08054183011588</v>
      </c>
      <c r="AW359" s="20" t="n">
        <f aca="false">1/8.314/$H359*(0.4375*68629+0.5*4601)+$X359/8.314/$H359+LN(1)</f>
        <v>0.894135003621326</v>
      </c>
    </row>
    <row r="360" s="20" customFormat="true" ht="13.8" hidden="false" customHeight="false" outlineLevel="0" collapsed="false">
      <c r="B360" s="20" t="n">
        <f aca="false">$A$2 + $A$3*H360 +$A$4*H360*LN(H360) + $A$5*H360^2 + $A$6*H360^-1 + $A$7*H360^0.5</f>
        <v>24503.7106902782</v>
      </c>
      <c r="C360" s="20" t="n">
        <v>4300</v>
      </c>
      <c r="D360" s="20" t="n">
        <f aca="false">D359+22/(608-232)</f>
        <v>-2.51063829787236</v>
      </c>
      <c r="F360" s="20" t="n">
        <f aca="false">$D$2+$D$3/H360-(($D$4/(8.314*LN(10)))*(1-($D$5/H360)-LN(H360/$D$5)))</f>
        <v>1.49150050764554</v>
      </c>
      <c r="G360" s="20" t="n">
        <f aca="false">8.314*LN(10)*F360*H360</f>
        <v>79662.3874053357</v>
      </c>
      <c r="H360" s="21" t="n">
        <v>2790</v>
      </c>
      <c r="J360" s="20" t="n">
        <f aca="false">-G360</f>
        <v>-79662.3874053357</v>
      </c>
      <c r="K360" s="20" t="n">
        <v>770</v>
      </c>
      <c r="O360" s="20" t="n">
        <f aca="false">-115997 + 27.036*H360 + 3.124*H360*LN(H360)</f>
        <v>28584.0962090161</v>
      </c>
      <c r="P360" s="20" t="n">
        <f aca="false">(-0.0562*(H360^2)) + (128.59*H360)-38275</f>
        <v>-116975.32</v>
      </c>
      <c r="Q360" s="20" t="n">
        <f aca="false">-998615+342.43*H360</f>
        <v>-43235.2999999999</v>
      </c>
      <c r="R360" s="20" t="n">
        <f aca="false">Q360+P360</f>
        <v>-160210.62</v>
      </c>
      <c r="S360" s="20" t="n">
        <f aca="false">R360/2</f>
        <v>-80105.3099999999</v>
      </c>
      <c r="U360" s="20" t="n">
        <f aca="false">-226244+42.46*H360</f>
        <v>-107780.6</v>
      </c>
      <c r="V360" s="20" t="n">
        <f aca="false">(-0.0562*(H360^2))+(374.59*H360)-846564</f>
        <v>-238924.32</v>
      </c>
      <c r="W360" s="20" t="n">
        <f aca="false">V360/2</f>
        <v>-119462.16</v>
      </c>
      <c r="X360" s="20" t="n">
        <f aca="false">W360-U360</f>
        <v>-11681.56</v>
      </c>
      <c r="Y360" s="20" t="n">
        <v>1092959.66625778</v>
      </c>
      <c r="Z360" s="20" t="n">
        <f aca="false">-8E-020*H360^6+2E-015*H360^5-0.00000000001*H360^4+0.00000006*H360^3-0.0001*H360^2+0.1593*H360^1+165.05*H360</f>
        <v>461153.045291881</v>
      </c>
      <c r="AA360" s="8" t="n">
        <f aca="false">(4*H360*(-18+25/2000*H360)*(1-LN(H360/1895))-H360*-9.16-0.25*Z360)</f>
        <v>25744.7429087173</v>
      </c>
      <c r="AB360" s="20" t="n">
        <f aca="false">(8*H360*(-1+8/2000*H360)*(1-LN(H360/1895))-H360*-9.16-0.25*Z360)</f>
        <v>49319.0778170529</v>
      </c>
      <c r="AC360" s="20" t="n">
        <f aca="false">(8*$H360*(31.15-15.53/2000*$H360)*(1-LN($H360/1895))-$H360*-9.16-0.25*$Z360)</f>
        <v>40089.845453955</v>
      </c>
      <c r="AE360" s="20" t="n">
        <f aca="false">AP360-$AN360</f>
        <v>2.11587737678689</v>
      </c>
      <c r="AF360" s="20" t="n">
        <f aca="false">AQ360-$AN360</f>
        <v>3.31710066248004</v>
      </c>
      <c r="AG360" s="20" t="n">
        <f aca="false">AR360-$AN360</f>
        <v>2.91922135180841</v>
      </c>
      <c r="AI360" s="20" t="n">
        <f aca="false">AT360-$AN360</f>
        <v>-2.24338957691357</v>
      </c>
      <c r="AJ360" s="20" t="n">
        <f aca="false">AU360-$AN360</f>
        <v>2.24729108590649</v>
      </c>
      <c r="AK360" s="20" t="n">
        <f aca="false">AV360-$AN360</f>
        <v>-2.26248431087547</v>
      </c>
      <c r="AL360" s="20" t="n">
        <f aca="false">AW360-$AN360</f>
        <v>0.68731621559325</v>
      </c>
      <c r="AN360" s="20" t="n">
        <v>0.202668010176125</v>
      </c>
      <c r="AP360" s="20" t="n">
        <f aca="false">1/8.314/$H360*(0.375*68629+0.5*4601)+$AA360/8.314/$H360+LN(1)</f>
        <v>2.31854538696301</v>
      </c>
      <c r="AQ360" s="20" t="n">
        <f aca="false">1/8.314/$H360*(0.4375*68629+0.5*4601)+$AB360/8.314/$H360+LN(1)</f>
        <v>3.51976867265617</v>
      </c>
      <c r="AR360" s="20" t="n">
        <f aca="false">1/8.314/$H360*(0.4375*68629+0.5*4601)+$AC360/8.314/$H360+LN(1)</f>
        <v>3.12188936198453</v>
      </c>
      <c r="AT360" s="20" t="n">
        <f aca="false">1/8.314/$H360*(0.4375*68629+0.5*4601)+$J360/8.314/$H360+LN(1)</f>
        <v>-2.04072156673744</v>
      </c>
      <c r="AU360" s="20" t="n">
        <f aca="false">1/8.314/$H360*(0.4375*68629+0.5*4601)+$B360/8.314/$H360+LN(1)</f>
        <v>2.44995909608262</v>
      </c>
      <c r="AV360" s="20" t="n">
        <f aca="false">1/8.314/$H360*(0.4375*68629+0.5*4601)+$S360/8.314/$H360+LN(1)</f>
        <v>-2.05981630069934</v>
      </c>
      <c r="AW360" s="20" t="n">
        <f aca="false">1/8.314/$H360*(0.4375*68629+0.5*4601)+$X360/8.314/$H360+LN(1)</f>
        <v>0.889984225769375</v>
      </c>
    </row>
    <row r="361" s="20" customFormat="true" ht="13.8" hidden="false" customHeight="false" outlineLevel="0" collapsed="false">
      <c r="B361" s="20" t="n">
        <f aca="false">$A$2 + $A$3*H361 +$A$4*H361*LN(H361) + $A$5*H361^2 + $A$6*H361^-1 + $A$7*H361^0.5</f>
        <v>24669.7882645489</v>
      </c>
      <c r="C361" s="20" t="n">
        <v>4300</v>
      </c>
      <c r="D361" s="20" t="n">
        <f aca="false">D360+22/(608-232)</f>
        <v>-2.45212765957449</v>
      </c>
      <c r="F361" s="20" t="n">
        <f aca="false">$D$2+$D$3/H361-(($D$4/(8.314*LN(10)))*(1-($D$5/H361)-LN(H361/$D$5)))</f>
        <v>1.49008095833255</v>
      </c>
      <c r="G361" s="20" t="n">
        <f aca="false">8.314*LN(10)*F361*H361</f>
        <v>79729.1962541927</v>
      </c>
      <c r="H361" s="21" t="n">
        <v>2795</v>
      </c>
      <c r="J361" s="20" t="n">
        <f aca="false">-G361</f>
        <v>-79729.1962541927</v>
      </c>
      <c r="K361" s="20" t="n">
        <v>776</v>
      </c>
      <c r="O361" s="20" t="n">
        <f aca="false">-115997 + 27.036*H361 + 3.124*H361*LN(H361)</f>
        <v>28858.836104263</v>
      </c>
      <c r="P361" s="20" t="n">
        <f aca="false">(-0.0562*(H361^2)) + (128.59*H361)-38275</f>
        <v>-117901.755</v>
      </c>
      <c r="Q361" s="20" t="n">
        <f aca="false">-998615+342.43*H361</f>
        <v>-41523.15</v>
      </c>
      <c r="R361" s="20" t="n">
        <f aca="false">Q361+P361</f>
        <v>-159424.905</v>
      </c>
      <c r="S361" s="20" t="n">
        <f aca="false">R361/2</f>
        <v>-79712.4525</v>
      </c>
      <c r="U361" s="20" t="n">
        <f aca="false">-226244+42.46*H361</f>
        <v>-107568.3</v>
      </c>
      <c r="V361" s="20" t="n">
        <f aca="false">(-0.0562*(H361^2))+(374.59*H361)-846564</f>
        <v>-238620.755</v>
      </c>
      <c r="W361" s="20" t="n">
        <f aca="false">V361/2</f>
        <v>-119310.3775</v>
      </c>
      <c r="X361" s="20" t="n">
        <f aca="false">W361-U361</f>
        <v>-11742.0775000001</v>
      </c>
      <c r="Y361" s="20" t="n">
        <v>1095306.43227936</v>
      </c>
      <c r="Z361" s="20" t="n">
        <f aca="false">-8E-020*H361^6+2E-015*H361^5-0.00000000001*H361^4+0.00000006*H361^3-0.0001*H361^2+0.1593*H361^1+165.05*H361</f>
        <v>461981.59526784</v>
      </c>
      <c r="AA361" s="8" t="n">
        <f aca="false">(4*H361*(-18+25/2000*H361)*(1-LN(H361/1895))-H361*-9.16-0.25*Z361)</f>
        <v>25879.7569742136</v>
      </c>
      <c r="AB361" s="20" t="n">
        <f aca="false">(8*H361*(-1+8/2000*H361)*(1-LN(H361/1895))-H361*-9.16-0.25*Z361)</f>
        <v>49273.5837606515</v>
      </c>
      <c r="AC361" s="20" t="n">
        <f aca="false">(8*$H361*(31.15-15.53/2000*$H361)*(1-LN($H361/1895))-$H361*-9.16-0.25*$Z361)</f>
        <v>39250.6362344884</v>
      </c>
      <c r="AE361" s="20" t="n">
        <f aca="false">AP361-$AN361</f>
        <v>2.05739086007173</v>
      </c>
      <c r="AF361" s="20" t="n">
        <f aca="false">AQ361-$AN361</f>
        <v>3.24869734384128</v>
      </c>
      <c r="AG361" s="20" t="n">
        <f aca="false">AR361-$AN361</f>
        <v>2.8173733436673</v>
      </c>
      <c r="AI361" s="20" t="n">
        <f aca="false">AT361-$AN361</f>
        <v>-2.30276293910686</v>
      </c>
      <c r="AJ361" s="20" t="n">
        <f aca="false">AU361-$AN361</f>
        <v>2.18990625817108</v>
      </c>
      <c r="AK361" s="20" t="n">
        <f aca="false">AV361-$AN361</f>
        <v>-2.30204239427536</v>
      </c>
      <c r="AL361" s="20" t="n">
        <f aca="false">AW361-$AN361</f>
        <v>0.62297082781312</v>
      </c>
      <c r="AN361" s="20" t="n">
        <v>0.262817008554011</v>
      </c>
      <c r="AP361" s="20" t="n">
        <f aca="false">1/8.314/$H361*(0.375*68629+0.5*4601)+$AA361/8.314/$H361+LN(1)</f>
        <v>2.32020786862574</v>
      </c>
      <c r="AQ361" s="20" t="n">
        <f aca="false">1/8.314/$H361*(0.4375*68629+0.5*4601)+$AB361/8.314/$H361+LN(1)</f>
        <v>3.5115143523953</v>
      </c>
      <c r="AR361" s="20" t="n">
        <f aca="false">1/8.314/$H361*(0.4375*68629+0.5*4601)+$AC361/8.314/$H361+LN(1)</f>
        <v>3.08019035222131</v>
      </c>
      <c r="AT361" s="20" t="n">
        <f aca="false">1/8.314/$H361*(0.4375*68629+0.5*4601)+$J361/8.314/$H361+LN(1)</f>
        <v>-2.03994593055285</v>
      </c>
      <c r="AU361" s="20" t="n">
        <f aca="false">1/8.314/$H361*(0.4375*68629+0.5*4601)+$B361/8.314/$H361+LN(1)</f>
        <v>2.45272326672509</v>
      </c>
      <c r="AV361" s="20" t="n">
        <f aca="false">1/8.314/$H361*(0.4375*68629+0.5*4601)+$S361/8.314/$H361+LN(1)</f>
        <v>-2.03922538572135</v>
      </c>
      <c r="AW361" s="20" t="n">
        <f aca="false">1/8.314/$H361*(0.4375*68629+0.5*4601)+$X361/8.314/$H361+LN(1)</f>
        <v>0.885787836367131</v>
      </c>
    </row>
    <row r="362" s="20" customFormat="true" ht="13.8" hidden="false" customHeight="false" outlineLevel="0" collapsed="false">
      <c r="B362" s="20" t="n">
        <f aca="false">$A$2 + $A$3*H362 +$A$4*H362*LN(H362) + $A$5*H362^2 + $A$6*H362^-1 + $A$7*H362^0.5</f>
        <v>24835.4815036523</v>
      </c>
      <c r="C362" s="20" t="n">
        <v>4300</v>
      </c>
      <c r="D362" s="20" t="n">
        <f aca="false">D361+22/(608-232)</f>
        <v>-2.39361702127662</v>
      </c>
      <c r="F362" s="20" t="n">
        <f aca="false">$D$2+$D$3/H362-(($D$4/(8.314*LN(10)))*(1-($D$5/H362)-LN(H362/$D$5)))</f>
        <v>1.48867202722033</v>
      </c>
      <c r="G362" s="20" t="n">
        <f aca="false">8.314*LN(10)*F362*H362</f>
        <v>79796.3025092907</v>
      </c>
      <c r="H362" s="21" t="n">
        <v>2800</v>
      </c>
      <c r="J362" s="20" t="n">
        <f aca="false">-G362</f>
        <v>-79796.3025092907</v>
      </c>
      <c r="K362" s="20" t="n">
        <v>783</v>
      </c>
      <c r="O362" s="20" t="n">
        <f aca="false">-115997 + 27.036*H362 + 3.124*H362*LN(H362)</f>
        <v>29133.6039422796</v>
      </c>
      <c r="P362" s="20" t="n">
        <f aca="false">(-0.0562*(H362^2)) + (128.59*H362)-38275</f>
        <v>-118831</v>
      </c>
      <c r="Q362" s="20" t="n">
        <f aca="false">-998615+342.43*H362</f>
        <v>-39811</v>
      </c>
      <c r="R362" s="20" t="n">
        <f aca="false">Q362+P362</f>
        <v>-158642</v>
      </c>
      <c r="S362" s="20" t="n">
        <f aca="false">R362/2</f>
        <v>-79321</v>
      </c>
      <c r="U362" s="20" t="n">
        <f aca="false">-226244+42.46*H362</f>
        <v>-107356</v>
      </c>
      <c r="V362" s="20" t="n">
        <f aca="false">(-0.0562*(H362^2))+(374.59*H362)-846564</f>
        <v>-238320</v>
      </c>
      <c r="W362" s="20" t="n">
        <f aca="false">V362/2</f>
        <v>-119160</v>
      </c>
      <c r="X362" s="20" t="n">
        <f aca="false">W362-U362</f>
        <v>-11804</v>
      </c>
      <c r="Y362" s="20" t="n">
        <v>1097653.19830095</v>
      </c>
      <c r="Z362" s="20" t="n">
        <f aca="false">-8E-020*H362^6+2E-015*H362^5-0.00000000001*H362^4+0.00000006*H362^3-0.0001*H362^2+0.1593*H362^1+165.05*H362</f>
        <v>462810.16013568</v>
      </c>
      <c r="AA362" s="8" t="n">
        <f aca="false">(4*H362*(-18+25/2000*H362)*(1-LN(H362/1895))-H362*-9.16-0.25*Z362)</f>
        <v>26013.1897917353</v>
      </c>
      <c r="AB362" s="20" t="n">
        <f aca="false">(8*H362*(-1+8/2000*H362)*(1-LN(H362/1895))-H362*-9.16-0.25*Z362)</f>
        <v>49226.7357568663</v>
      </c>
      <c r="AC362" s="20" t="n">
        <f aca="false">(8*$H362*(31.15-15.53/2000*$H362)*(1-LN($H362/1895))-$H362*-9.16-0.25*$Z362)</f>
        <v>38411.9543425229</v>
      </c>
      <c r="AE362" s="20" t="n">
        <f aca="false">AP362-$AN362</f>
        <v>1.99886841164388</v>
      </c>
      <c r="AF362" s="20" t="n">
        <f aca="false">AQ362-$AN362</f>
        <v>3.18030327474618</v>
      </c>
      <c r="AG362" s="20" t="n">
        <f aca="false">AR362-$AN362</f>
        <v>2.71573484394343</v>
      </c>
      <c r="AI362" s="20" t="n">
        <f aca="false">AT362-$AN362</f>
        <v>-2.36211391597159</v>
      </c>
      <c r="AJ362" s="20" t="n">
        <f aca="false">AU362-$AN362</f>
        <v>2.13253297966671</v>
      </c>
      <c r="AK362" s="20" t="n">
        <f aca="false">AV362-$AN362</f>
        <v>-2.34169643988604</v>
      </c>
      <c r="AL362" s="20" t="n">
        <f aca="false">AW362-$AN362</f>
        <v>0.55861800390928</v>
      </c>
      <c r="AN362" s="20" t="n">
        <v>0.322928075852911</v>
      </c>
      <c r="AP362" s="20" t="n">
        <f aca="false">1/8.314/$H362*(0.375*68629+0.5*4601)+$AA362/8.314/$H362+LN(1)</f>
        <v>2.32179648749679</v>
      </c>
      <c r="AQ362" s="20" t="n">
        <f aca="false">1/8.314/$H362*(0.4375*68629+0.5*4601)+$AB362/8.314/$H362+LN(1)</f>
        <v>3.50323135059909</v>
      </c>
      <c r="AR362" s="20" t="n">
        <f aca="false">1/8.314/$H362*(0.4375*68629+0.5*4601)+$AC362/8.314/$H362+LN(1)</f>
        <v>3.03866291979634</v>
      </c>
      <c r="AT362" s="20" t="n">
        <f aca="false">1/8.314/$H362*(0.4375*68629+0.5*4601)+$J362/8.314/$H362+LN(1)</f>
        <v>-2.03918584011868</v>
      </c>
      <c r="AU362" s="20" t="n">
        <f aca="false">1/8.314/$H362*(0.4375*68629+0.5*4601)+$B362/8.314/$H362+LN(1)</f>
        <v>2.45546105551962</v>
      </c>
      <c r="AV362" s="20" t="n">
        <f aca="false">1/8.314/$H362*(0.4375*68629+0.5*4601)+$S362/8.314/$H362+LN(1)</f>
        <v>-2.01876836403313</v>
      </c>
      <c r="AW362" s="20" t="n">
        <f aca="false">1/8.314/$H362*(0.4375*68629+0.5*4601)+$X362/8.314/$H362+LN(1)</f>
        <v>0.881546079762191</v>
      </c>
    </row>
    <row r="363" s="20" customFormat="true" ht="13.8" hidden="false" customHeight="false" outlineLevel="0" collapsed="false">
      <c r="B363" s="20" t="n">
        <f aca="false">$A$2 + $A$3*H363 +$A$4*H363*LN(H363) + $A$5*H363^2 + $A$6*H363^-1 + $A$7*H363^0.5</f>
        <v>25000.7912766084</v>
      </c>
      <c r="C363" s="20" t="n">
        <v>4300</v>
      </c>
      <c r="D363" s="20" t="n">
        <f aca="false">D362+22/(608-232)</f>
        <v>-2.33510638297875</v>
      </c>
      <c r="F363" s="20" t="n">
        <f aca="false">$D$2+$D$3/H363-(($D$4/(8.314*LN(10)))*(1-($D$5/H363)-LN(H363/$D$5)))</f>
        <v>1.48727364763688</v>
      </c>
      <c r="G363" s="20" t="n">
        <f aca="false">8.314*LN(10)*F363*H363</f>
        <v>79863.7056395464</v>
      </c>
      <c r="H363" s="21" t="n">
        <v>2805</v>
      </c>
      <c r="J363" s="20" t="n">
        <f aca="false">-G363</f>
        <v>-79863.7056395464</v>
      </c>
      <c r="K363" s="20" t="n">
        <v>790</v>
      </c>
      <c r="O363" s="20" t="n">
        <f aca="false">-115997 + 27.036*H363 + 3.124*H363*LN(H363)</f>
        <v>29408.3996731682</v>
      </c>
      <c r="P363" s="20" t="n">
        <f aca="false">(-0.0562*(H363^2)) + (128.59*H363)-38275</f>
        <v>-119763.055</v>
      </c>
      <c r="Q363" s="20" t="n">
        <f aca="false">-998615+342.43*H363</f>
        <v>-38098.85</v>
      </c>
      <c r="R363" s="20" t="n">
        <f aca="false">Q363+P363</f>
        <v>-157861.905</v>
      </c>
      <c r="S363" s="20" t="n">
        <f aca="false">R363/2</f>
        <v>-78930.9525</v>
      </c>
      <c r="U363" s="20" t="n">
        <f aca="false">-226244+42.46*H363</f>
        <v>-107143.7</v>
      </c>
      <c r="V363" s="20" t="n">
        <f aca="false">(-0.0562*(H363^2))+(374.59*H363)-846564</f>
        <v>-238022.055</v>
      </c>
      <c r="W363" s="20" t="n">
        <f aca="false">V363/2</f>
        <v>-119011.0275</v>
      </c>
      <c r="X363" s="20" t="n">
        <f aca="false">W363-U363</f>
        <v>-11867.3275</v>
      </c>
      <c r="Y363" s="20" t="n">
        <v>1100016.10102212</v>
      </c>
      <c r="Z363" s="20" t="n">
        <f aca="false">-8E-020*H363^6+2E-015*H363^5-0.00000000001*H363^4+0.00000006*H363^3-0.0001*H363^2+0.1593*H363^1+165.05*H363</f>
        <v>463638.739947595</v>
      </c>
      <c r="AA363" s="8" t="n">
        <f aca="false">(4*H363*(-18+25/2000*H363)*(1-LN(H363/1895))-H363*-9.16-0.25*Z363)</f>
        <v>26145.0357299404</v>
      </c>
      <c r="AB363" s="20" t="n">
        <f aca="false">(8*H363*(-1+8/2000*H363)*(1-LN(H363/1895))-H363*-9.16-0.25*Z363)</f>
        <v>49178.5308051711</v>
      </c>
      <c r="AC363" s="20" t="n">
        <f aca="false">(8*$H363*(31.15-15.53/2000*$H363)*(1-LN($H363/1895))-$H363*-9.16-0.25*$Z363)</f>
        <v>37573.8092967281</v>
      </c>
      <c r="AE363" s="20" t="n">
        <f aca="false">AP363-$AN363</f>
        <v>1.9402722539393</v>
      </c>
      <c r="AF363" s="20" t="n">
        <f aca="false">AQ363-$AN363</f>
        <v>3.11188054882968</v>
      </c>
      <c r="AG363" s="20" t="n">
        <f aca="false">AR363-$AN363</f>
        <v>2.61426741219469</v>
      </c>
      <c r="AI363" s="20" t="n">
        <f aca="false">AT363-$AN363</f>
        <v>-2.42148033268142</v>
      </c>
      <c r="AJ363" s="20" t="n">
        <f aca="false">AU363-$AN363</f>
        <v>2.07513349765758</v>
      </c>
      <c r="AK363" s="20" t="n">
        <f aca="false">AV363-$AN363</f>
        <v>-2.38148366277959</v>
      </c>
      <c r="AL363" s="20" t="n">
        <f aca="false">AW363-$AN363</f>
        <v>0.494220055408099</v>
      </c>
      <c r="AN363" s="20" t="n">
        <v>0.38303914315181</v>
      </c>
      <c r="AP363" s="20" t="n">
        <f aca="false">1/8.314/$H363*(0.375*68629+0.5*4601)+$AA363/8.314/$H363+LN(1)</f>
        <v>2.32331139709111</v>
      </c>
      <c r="AQ363" s="20" t="n">
        <f aca="false">1/8.314/$H363*(0.4375*68629+0.5*4601)+$AB363/8.314/$H363+LN(1)</f>
        <v>3.49491969198149</v>
      </c>
      <c r="AR363" s="20" t="n">
        <f aca="false">1/8.314/$H363*(0.4375*68629+0.5*4601)+$AC363/8.314/$H363+LN(1)</f>
        <v>2.9973065553465</v>
      </c>
      <c r="AT363" s="20" t="n">
        <f aca="false">1/8.314/$H363*(0.4375*68629+0.5*4601)+$J363/8.314/$H363+LN(1)</f>
        <v>-2.03844118952961</v>
      </c>
      <c r="AU363" s="20" t="n">
        <f aca="false">1/8.314/$H363*(0.4375*68629+0.5*4601)+$B363/8.314/$H363+LN(1)</f>
        <v>2.45817264080939</v>
      </c>
      <c r="AV363" s="20" t="n">
        <f aca="false">1/8.314/$H363*(0.4375*68629+0.5*4601)+$S363/8.314/$H363+LN(1)</f>
        <v>-1.99844451962778</v>
      </c>
      <c r="AW363" s="20" t="n">
        <f aca="false">1/8.314/$H363*(0.4375*68629+0.5*4601)+$X363/8.314/$H363+LN(1)</f>
        <v>0.877259198559909</v>
      </c>
    </row>
    <row r="364" s="20" customFormat="true" ht="13.8" hidden="false" customHeight="false" outlineLevel="0" collapsed="false">
      <c r="B364" s="20" t="n">
        <f aca="false">$A$2 + $A$3*H364 +$A$4*H364*LN(H364) + $A$5*H364^2 + $A$6*H364^-1 + $A$7*H364^0.5</f>
        <v>25165.7184486595</v>
      </c>
      <c r="C364" s="20" t="n">
        <v>4300</v>
      </c>
      <c r="D364" s="20" t="n">
        <f aca="false">D363+22/(608-232)</f>
        <v>-2.27659574468087</v>
      </c>
      <c r="F364" s="20" t="n">
        <f aca="false">$D$2+$D$3/H364-(($D$4/(8.314*LN(10)))*(1-($D$5/H364)-LN(H364/$D$5)))</f>
        <v>1.48588575341992</v>
      </c>
      <c r="G364" s="20" t="n">
        <f aca="false">8.314*LN(10)*F364*H364</f>
        <v>79931.4051157702</v>
      </c>
      <c r="H364" s="21" t="n">
        <v>2810</v>
      </c>
      <c r="J364" s="20" t="n">
        <f aca="false">-G364</f>
        <v>-79931.4051157702</v>
      </c>
      <c r="K364" s="20" t="n">
        <v>796</v>
      </c>
      <c r="O364" s="20" t="n">
        <f aca="false">-115997 + 27.036*H364 + 3.124*H364*LN(H364)</f>
        <v>29683.2232472088</v>
      </c>
      <c r="P364" s="20" t="n">
        <f aca="false">(-0.0562*(H364^2)) + (128.59*H364)-38275</f>
        <v>-120697.92</v>
      </c>
      <c r="Q364" s="20" t="n">
        <f aca="false">-998615+342.43*H364</f>
        <v>-36386.7</v>
      </c>
      <c r="R364" s="20" t="n">
        <f aca="false">Q364+P364</f>
        <v>-157084.62</v>
      </c>
      <c r="S364" s="20" t="n">
        <f aca="false">R364/2</f>
        <v>-78542.31</v>
      </c>
      <c r="U364" s="20" t="n">
        <f aca="false">-226244+42.46*H364</f>
        <v>-106931.4</v>
      </c>
      <c r="V364" s="20" t="n">
        <f aca="false">(-0.0562*(H364^2))+(374.59*H364)-846564</f>
        <v>-237726.92</v>
      </c>
      <c r="W364" s="20" t="n">
        <f aca="false">V364/2</f>
        <v>-118863.46</v>
      </c>
      <c r="X364" s="20" t="n">
        <f aca="false">W364-U364</f>
        <v>-11932.0600000001</v>
      </c>
      <c r="Y364" s="20" t="n">
        <v>1102379.00374329</v>
      </c>
      <c r="Z364" s="20" t="n">
        <f aca="false">-8E-020*H364^6+2E-015*H364^5-0.00000000001*H364^4+0.00000006*H364^3-0.0001*H364^2+0.1593*H364^1+165.05*H364</f>
        <v>464467.334755907</v>
      </c>
      <c r="AA364" s="8" t="n">
        <f aca="false">(4*H364*(-18+25/2000*H364)*(1-LN(H364/1895))-H364*-9.16-0.25*Z364)</f>
        <v>26275.289169527</v>
      </c>
      <c r="AB364" s="20" t="n">
        <f aca="false">(8*H364*(-1+8/2000*H364)*(1-LN(H364/1895))-H364*-9.16-0.25*Z364)</f>
        <v>49128.9659105653</v>
      </c>
      <c r="AC364" s="20" t="n">
        <f aca="false">(8*$H364*(31.15-15.53/2000*$H364)*(1-LN($H364/1895))-$H364*-9.16-0.25*$Z364)</f>
        <v>36736.2105916469</v>
      </c>
      <c r="AE364" s="20" t="n">
        <f aca="false">AP364-$AN364</f>
        <v>1.88160253989566</v>
      </c>
      <c r="AF364" s="20" t="n">
        <f aca="false">AQ364-$AN364</f>
        <v>3.04342919086634</v>
      </c>
      <c r="AG364" s="20" t="n">
        <f aca="false">AR364-$AN364</f>
        <v>2.51297054165062</v>
      </c>
      <c r="AI364" s="20" t="n">
        <f aca="false">AT364-$AN364</f>
        <v>-2.48086208416585</v>
      </c>
      <c r="AJ364" s="20" t="n">
        <f aca="false">AU364-$AN364</f>
        <v>2.01770798905583</v>
      </c>
      <c r="AK364" s="20" t="n">
        <f aca="false">AV364-$AN364</f>
        <v>-2.42140335204526</v>
      </c>
      <c r="AL364" s="20" t="n">
        <f aca="false">AW364-$AN364</f>
        <v>0.429777223188211</v>
      </c>
      <c r="AN364" s="20" t="n">
        <v>0.44315021045071</v>
      </c>
      <c r="AP364" s="20" t="n">
        <f aca="false">1/8.314/$H364*(0.375*68629+0.5*4601)+$AA364/8.314/$H364+LN(1)</f>
        <v>2.32475275034637</v>
      </c>
      <c r="AQ364" s="20" t="n">
        <f aca="false">1/8.314/$H364*(0.4375*68629+0.5*4601)+$AB364/8.314/$H364+LN(1)</f>
        <v>3.48657940131705</v>
      </c>
      <c r="AR364" s="20" t="n">
        <f aca="false">1/8.314/$H364*(0.4375*68629+0.5*4601)+$AC364/8.314/$H364+LN(1)</f>
        <v>2.95612075210133</v>
      </c>
      <c r="AT364" s="20" t="n">
        <f aca="false">1/8.314/$H364*(0.4375*68629+0.5*4601)+$J364/8.314/$H364+LN(1)</f>
        <v>-2.03771187371514</v>
      </c>
      <c r="AU364" s="20" t="n">
        <f aca="false">1/8.314/$H364*(0.4375*68629+0.5*4601)+$B364/8.314/$H364+LN(1)</f>
        <v>2.46085819950654</v>
      </c>
      <c r="AV364" s="20" t="n">
        <f aca="false">1/8.314/$H364*(0.4375*68629+0.5*4601)+$S364/8.314/$H364+LN(1)</f>
        <v>-1.97825314159455</v>
      </c>
      <c r="AW364" s="20" t="n">
        <f aca="false">1/8.314/$H364*(0.4375*68629+0.5*4601)+$X364/8.314/$H364+LN(1)</f>
        <v>0.872927433638921</v>
      </c>
    </row>
    <row r="365" s="20" customFormat="true" ht="13.8" hidden="false" customHeight="false" outlineLevel="0" collapsed="false">
      <c r="B365" s="20" t="n">
        <f aca="false">$A$2 + $A$3*H365 +$A$4*H365*LN(H365) + $A$5*H365^2 + $A$6*H365^-1 + $A$7*H365^0.5</f>
        <v>25330.2638812956</v>
      </c>
      <c r="C365" s="20" t="n">
        <v>4300</v>
      </c>
      <c r="D365" s="20" t="n">
        <f aca="false">D364+22/(608-232)</f>
        <v>-2.218085106383</v>
      </c>
      <c r="F365" s="20" t="n">
        <f aca="false">$D$2+$D$3/H365-(($D$4/(8.314*LN(10)))*(1-($D$5/H365)-LN(H365/$D$5)))</f>
        <v>1.48450827891221</v>
      </c>
      <c r="G365" s="20" t="n">
        <f aca="false">8.314*LN(10)*F365*H365</f>
        <v>79999.4004106553</v>
      </c>
      <c r="H365" s="21" t="n">
        <v>2815</v>
      </c>
      <c r="J365" s="20" t="n">
        <f aca="false">-G365</f>
        <v>-79999.4004106553</v>
      </c>
      <c r="K365" s="20" t="n">
        <v>803</v>
      </c>
      <c r="O365" s="20" t="n">
        <f aca="false">-115997 + 27.036*H365 + 3.124*H365*LN(H365)</f>
        <v>29958.0746148584</v>
      </c>
      <c r="P365" s="20" t="n">
        <f aca="false">(-0.0562*(H365^2)) + (128.59*H365)-38275</f>
        <v>-121635.595</v>
      </c>
      <c r="Q365" s="20" t="n">
        <f aca="false">-998615+342.43*H365</f>
        <v>-34674.5499999999</v>
      </c>
      <c r="R365" s="20" t="n">
        <f aca="false">Q365+P365</f>
        <v>-156310.145</v>
      </c>
      <c r="S365" s="20" t="n">
        <f aca="false">R365/2</f>
        <v>-78155.0725</v>
      </c>
      <c r="U365" s="20" t="n">
        <f aca="false">-226244+42.46*H365</f>
        <v>-106719.1</v>
      </c>
      <c r="V365" s="20" t="n">
        <f aca="false">(-0.0562*(H365^2))+(374.59*H365)-846564</f>
        <v>-237434.595</v>
      </c>
      <c r="W365" s="20" t="n">
        <f aca="false">V365/2</f>
        <v>-118717.2975</v>
      </c>
      <c r="X365" s="20" t="n">
        <f aca="false">W365-U365</f>
        <v>-11998.1975000001</v>
      </c>
      <c r="Y365" s="20" t="n">
        <v>1104741.90646445</v>
      </c>
      <c r="Z365" s="20" t="n">
        <f aca="false">-8E-020*H365^6+2E-015*H365^5-0.00000000001*H365^4+0.00000006*H365^3-0.0001*H365^2+0.1593*H365^1+165.05*H365</f>
        <v>465295.944613067</v>
      </c>
      <c r="AA365" s="8" t="n">
        <f aca="false">(4*H365*(-18+25/2000*H365)*(1-LN(H365/1895))-H365*-9.16-0.25*Z365)</f>
        <v>26403.9445031821</v>
      </c>
      <c r="AB365" s="20" t="n">
        <f aca="false">(8*H365*(-1+8/2000*H365)*(1-LN(H365/1895))-H365*-9.16-0.25*Z365)</f>
        <v>49078.0380835525</v>
      </c>
      <c r="AC365" s="20" t="n">
        <f aca="false">(8*$H365*(31.15-15.53/2000*$H365)*(1-LN($H365/1895))-$H365*-9.16-0.25*$Z365)</f>
        <v>35899.1676978066</v>
      </c>
      <c r="AE365" s="20" t="n">
        <f aca="false">AP365-$AN365</f>
        <v>1.82288343187177</v>
      </c>
      <c r="AF365" s="20" t="n">
        <f aca="false">AQ365-$AN365</f>
        <v>2.97497323568533</v>
      </c>
      <c r="AG365" s="20" t="n">
        <f aca="false">AR365-$AN365</f>
        <v>2.41186773811053</v>
      </c>
      <c r="AI365" s="20" t="n">
        <f aca="false">AT365-$AN365</f>
        <v>-2.54023505618589</v>
      </c>
      <c r="AJ365" s="20" t="n">
        <f aca="false">AU365-$AN365</f>
        <v>1.96028063935177</v>
      </c>
      <c r="AK365" s="20" t="n">
        <f aca="false">AV365-$AN365</f>
        <v>-2.4614307918277</v>
      </c>
      <c r="AL365" s="20" t="n">
        <f aca="false">AW365-$AN365</f>
        <v>0.365313756412313</v>
      </c>
      <c r="AN365" s="20" t="n">
        <v>0.503237267754157</v>
      </c>
      <c r="AP365" s="20" t="n">
        <f aca="false">1/8.314/$H365*(0.375*68629+0.5*4601)+$AA365/8.314/$H365+LN(1)</f>
        <v>2.32612069962592</v>
      </c>
      <c r="AQ365" s="20" t="n">
        <f aca="false">1/8.314/$H365*(0.4375*68629+0.5*4601)+$AB365/8.314/$H365+LN(1)</f>
        <v>3.47821050343949</v>
      </c>
      <c r="AR365" s="20" t="n">
        <f aca="false">1/8.314/$H365*(0.4375*68629+0.5*4601)+$AC365/8.314/$H365+LN(1)</f>
        <v>2.91510500586469</v>
      </c>
      <c r="AT365" s="20" t="n">
        <f aca="false">1/8.314/$H365*(0.4375*68629+0.5*4601)+$J365/8.314/$H365+LN(1)</f>
        <v>-2.03699778843173</v>
      </c>
      <c r="AU365" s="20" t="n">
        <f aca="false">1/8.314/$H365*(0.4375*68629+0.5*4601)+$B365/8.314/$H365+LN(1)</f>
        <v>2.46351790710593</v>
      </c>
      <c r="AV365" s="20" t="n">
        <f aca="false">1/8.314/$H365*(0.4375*68629+0.5*4601)+$S365/8.314/$H365+LN(1)</f>
        <v>-1.95819352407354</v>
      </c>
      <c r="AW365" s="20" t="n">
        <f aca="false">1/8.314/$H365*(0.4375*68629+0.5*4601)+$X365/8.314/$H365+LN(1)</f>
        <v>0.86855102416647</v>
      </c>
    </row>
    <row r="366" s="20" customFormat="true" ht="13.8" hidden="false" customHeight="false" outlineLevel="0" collapsed="false">
      <c r="B366" s="20" t="n">
        <f aca="false">$A$2 + $A$3*H366 +$A$4*H366*LN(H366) + $A$5*H366^2 + $A$6*H366^-1 + $A$7*H366^0.5</f>
        <v>25494.428432273</v>
      </c>
      <c r="C366" s="20" t="n">
        <v>4300</v>
      </c>
      <c r="D366" s="20" t="n">
        <f aca="false">D365+22/(608-232)</f>
        <v>-2.15957446808513</v>
      </c>
      <c r="F366" s="20" t="n">
        <f aca="false">$D$2+$D$3/H366-(($D$4/(8.314*LN(10)))*(1-($D$5/H366)-LN(H366/$D$5)))</f>
        <v>1.48314115895686</v>
      </c>
      <c r="G366" s="20" t="n">
        <f aca="false">8.314*LN(10)*F366*H366</f>
        <v>80067.6909987686</v>
      </c>
      <c r="H366" s="21" t="n">
        <v>2820</v>
      </c>
      <c r="J366" s="20" t="n">
        <f aca="false">-G366</f>
        <v>-80067.6909987686</v>
      </c>
      <c r="K366" s="20" t="n">
        <v>810</v>
      </c>
      <c r="O366" s="20" t="n">
        <f aca="false">-115997 + 27.036*H366 + 3.124*H366*LN(H366)</f>
        <v>30232.9537267499</v>
      </c>
      <c r="P366" s="20" t="n">
        <f aca="false">(-0.0562*(H366^2)) + (128.59*H366)-38275</f>
        <v>-122576.08</v>
      </c>
      <c r="Q366" s="20" t="n">
        <f aca="false">-998615+342.43*H366</f>
        <v>-32962.4</v>
      </c>
      <c r="R366" s="20" t="n">
        <f aca="false">Q366+P366</f>
        <v>-155538.48</v>
      </c>
      <c r="S366" s="20" t="n">
        <f aca="false">R366/2</f>
        <v>-77769.24</v>
      </c>
      <c r="U366" s="20" t="n">
        <f aca="false">-226244+42.46*H366</f>
        <v>-106506.8</v>
      </c>
      <c r="V366" s="20" t="n">
        <f aca="false">(-0.0562*(H366^2))+(374.59*H366)-846564</f>
        <v>-237145.08</v>
      </c>
      <c r="W366" s="20" t="n">
        <f aca="false">V366/2</f>
        <v>-118572.54</v>
      </c>
      <c r="X366" s="20" t="n">
        <f aca="false">W366-U366</f>
        <v>-12065.7400000001</v>
      </c>
      <c r="Y366" s="20" t="n">
        <v>1107104.80918562</v>
      </c>
      <c r="Z366" s="20" t="n">
        <f aca="false">-8E-020*H366^6+2E-015*H366^5-0.00000000001*H366^4+0.00000006*H366^3-0.0001*H366^2+0.1593*H366^1+165.05*H366</f>
        <v>466124.569571655</v>
      </c>
      <c r="AA366" s="8" t="n">
        <f aca="false">(4*H366*(-18+25/2000*H366)*(1-LN(H366/1895))-H366*-9.16-0.25*Z366)</f>
        <v>26530.9961355324</v>
      </c>
      <c r="AB366" s="20" t="n">
        <f aca="false">(8*H366*(-1+8/2000*H366)*(1-LN(H366/1895))-H366*-9.16-0.25*Z366)</f>
        <v>49025.7443401212</v>
      </c>
      <c r="AC366" s="20" t="n">
        <f aca="false">(8*$H366*(31.15-15.53/2000*$H366)*(1-LN($H366/1895))-$H366*-9.16-0.25*$Z366)</f>
        <v>35062.6900618287</v>
      </c>
      <c r="AE366" s="20" t="n">
        <f aca="false">AP366-$AN366</f>
        <v>1.76435272367194</v>
      </c>
      <c r="AF366" s="20" t="n">
        <f aca="false">AQ366-$AN366</f>
        <v>2.90675035019052</v>
      </c>
      <c r="AG366" s="20" t="n">
        <f aca="false">AR366-$AN366</f>
        <v>2.31119614194686</v>
      </c>
      <c r="AI366" s="20" t="n">
        <f aca="false">AT366-$AN366</f>
        <v>-2.59936150330491</v>
      </c>
      <c r="AJ366" s="20" t="n">
        <f aca="false">AU366-$AN366</f>
        <v>1.90308926464873</v>
      </c>
      <c r="AK366" s="20" t="n">
        <f aca="false">AV366-$AN366</f>
        <v>-2.50132763926081</v>
      </c>
      <c r="AL366" s="20" t="n">
        <f aca="false">AW366-$AN366</f>
        <v>0.301067534563738</v>
      </c>
      <c r="AN366" s="20" t="n">
        <v>0.563062673049836</v>
      </c>
      <c r="AP366" s="20" t="n">
        <f aca="false">1/8.314/$H366*(0.375*68629+0.5*4601)+$AA366/8.314/$H366+LN(1)</f>
        <v>2.32741539672178</v>
      </c>
      <c r="AQ366" s="20" t="n">
        <f aca="false">1/8.314/$H366*(0.4375*68629+0.5*4601)+$AB366/8.314/$H366+LN(1)</f>
        <v>3.46981302324035</v>
      </c>
      <c r="AR366" s="20" t="n">
        <f aca="false">1/8.314/$H366*(0.4375*68629+0.5*4601)+$AC366/8.314/$H366+LN(1)</f>
        <v>2.8742588149967</v>
      </c>
      <c r="AT366" s="20" t="n">
        <f aca="false">1/8.314/$H366*(0.4375*68629+0.5*4601)+$J366/8.314/$H366+LN(1)</f>
        <v>-2.03629883025507</v>
      </c>
      <c r="AU366" s="20" t="n">
        <f aca="false">1/8.314/$H366*(0.4375*68629+0.5*4601)+$B366/8.314/$H366+LN(1)</f>
        <v>2.46615193769857</v>
      </c>
      <c r="AV366" s="20" t="n">
        <f aca="false">1/8.314/$H366*(0.4375*68629+0.5*4601)+$S366/8.314/$H366+LN(1)</f>
        <v>-1.93826496621097</v>
      </c>
      <c r="AW366" s="20" t="n">
        <f aca="false">1/8.314/$H366*(0.4375*68629+0.5*4601)+$X366/8.314/$H366+LN(1)</f>
        <v>0.864130207613574</v>
      </c>
    </row>
    <row r="367" s="20" customFormat="true" ht="13.8" hidden="false" customHeight="false" outlineLevel="0" collapsed="false">
      <c r="B367" s="20" t="n">
        <f aca="false">$A$2 + $A$3*H367 +$A$4*H367*LN(H367) + $A$5*H367^2 + $A$6*H367^-1 + $A$7*H367^0.5</f>
        <v>25658.2129556391</v>
      </c>
      <c r="C367" s="20" t="n">
        <v>4300</v>
      </c>
      <c r="D367" s="20" t="n">
        <f aca="false">D366+22/(608-232)</f>
        <v>-2.10106382978726</v>
      </c>
      <c r="F367" s="20" t="n">
        <f aca="false">$D$2+$D$3/H367-(($D$4/(8.314*LN(10)))*(1-($D$5/H367)-LN(H367/$D$5)))</f>
        <v>1.4817843288927</v>
      </c>
      <c r="G367" s="20" t="n">
        <f aca="false">8.314*LN(10)*F367*H367</f>
        <v>80136.2763565399</v>
      </c>
      <c r="H367" s="21" t="n">
        <v>2825</v>
      </c>
      <c r="J367" s="20" t="n">
        <f aca="false">-G367</f>
        <v>-80136.2763565399</v>
      </c>
      <c r="K367" s="20" t="n">
        <v>817</v>
      </c>
      <c r="O367" s="20" t="n">
        <f aca="false">-115997 + 27.036*H367 + 3.124*H367*LN(H367)</f>
        <v>30507.8605336914</v>
      </c>
      <c r="P367" s="20" t="n">
        <f aca="false">(-0.0562*(H367^2)) + (128.59*H367)-38275</f>
        <v>-123519.375</v>
      </c>
      <c r="Q367" s="20" t="n">
        <f aca="false">-998615+342.43*H367</f>
        <v>-31250.25</v>
      </c>
      <c r="R367" s="20" t="n">
        <f aca="false">Q367+P367</f>
        <v>-154769.625</v>
      </c>
      <c r="S367" s="20" t="n">
        <f aca="false">R367/2</f>
        <v>-77384.8125</v>
      </c>
      <c r="U367" s="20" t="n">
        <f aca="false">-226244+42.46*H367</f>
        <v>-106294.5</v>
      </c>
      <c r="V367" s="20" t="n">
        <f aca="false">(-0.0562*(H367^2))+(374.59*H367)-846564</f>
        <v>-236858.375</v>
      </c>
      <c r="W367" s="20" t="n">
        <f aca="false">V367/2</f>
        <v>-118429.1875</v>
      </c>
      <c r="X367" s="20" t="n">
        <f aca="false">W367-U367</f>
        <v>-12134.6875</v>
      </c>
      <c r="Y367" s="20" t="n">
        <v>1109467.71190679</v>
      </c>
      <c r="Z367" s="20" t="n">
        <f aca="false">-8E-020*H367^6+2E-015*H367^5-0.00000000001*H367^4+0.00000006*H367^3-0.0001*H367^2+0.1593*H367^1+165.05*H367</f>
        <v>466953.209684383</v>
      </c>
      <c r="AA367" s="8" t="n">
        <f aca="false">(4*H367*(-18+25/2000*H367)*(1-LN(H367/1895))-H367*-9.16-0.25*Z367)</f>
        <v>26656.4384830935</v>
      </c>
      <c r="AB367" s="20" t="n">
        <f aca="false">(8*H367*(-1+8/2000*H367)*(1-LN(H367/1895))-H367*-9.16-0.25*Z367)</f>
        <v>48972.081701723</v>
      </c>
      <c r="AC367" s="20" t="n">
        <f aca="false">(8*$H367*(31.15-15.53/2000*$H367)*(1-LN($H367/1895))-$H367*-9.16-0.25*$Z367)</f>
        <v>34226.7871065389</v>
      </c>
      <c r="AE367" s="20" t="n">
        <f aca="false">AP367-$AN367</f>
        <v>1.70574891451197</v>
      </c>
      <c r="AF367" s="20" t="n">
        <f aca="false">AQ367-$AN367</f>
        <v>2.83849890732203</v>
      </c>
      <c r="AG367" s="20" t="n">
        <f aca="false">AR367-$AN367</f>
        <v>2.21069360205023</v>
      </c>
      <c r="AI367" s="20" t="n">
        <f aca="false">AT367-$AN367</f>
        <v>-2.65850297491788</v>
      </c>
      <c r="AJ367" s="20" t="n">
        <f aca="false">AU367-$AN367</f>
        <v>1.84587238563949</v>
      </c>
      <c r="AK367" s="20" t="n">
        <f aca="false">AV367-$AN367</f>
        <v>-2.54135485046036</v>
      </c>
      <c r="AL367" s="20" t="n">
        <f aca="false">AW367-$AN367</f>
        <v>0.236777141424529</v>
      </c>
      <c r="AN367" s="20" t="n">
        <v>0.622888078345515</v>
      </c>
      <c r="AP367" s="20" t="n">
        <f aca="false">1/8.314/$H367*(0.375*68629+0.5*4601)+$AA367/8.314/$H367+LN(1)</f>
        <v>2.32863699285749</v>
      </c>
      <c r="AQ367" s="20" t="n">
        <f aca="false">1/8.314/$H367*(0.4375*68629+0.5*4601)+$AB367/8.314/$H367+LN(1)</f>
        <v>3.46138698566755</v>
      </c>
      <c r="AR367" s="20" t="n">
        <f aca="false">1/8.314/$H367*(0.4375*68629+0.5*4601)+$AC367/8.314/$H367+LN(1)</f>
        <v>2.83358168039575</v>
      </c>
      <c r="AT367" s="20" t="n">
        <f aca="false">1/8.314/$H367*(0.4375*68629+0.5*4601)+$J367/8.314/$H367+LN(1)</f>
        <v>-2.03561489657236</v>
      </c>
      <c r="AU367" s="20" t="n">
        <f aca="false">1/8.314/$H367*(0.4375*68629+0.5*4601)+$B367/8.314/$H367+LN(1)</f>
        <v>2.46876046398501</v>
      </c>
      <c r="AV367" s="20" t="n">
        <f aca="false">1/8.314/$H367*(0.4375*68629+0.5*4601)+$S367/8.314/$H367+LN(1)</f>
        <v>-1.91846677211485</v>
      </c>
      <c r="AW367" s="20" t="n">
        <f aca="false">1/8.314/$H367*(0.4375*68629+0.5*4601)+$X367/8.314/$H367+LN(1)</f>
        <v>0.859665219770043</v>
      </c>
    </row>
    <row r="368" s="20" customFormat="true" ht="13.8" hidden="false" customHeight="false" outlineLevel="0" collapsed="false">
      <c r="B368" s="20" t="n">
        <f aca="false">$A$2 + $A$3*H368 +$A$4*H368*LN(H368) + $A$5*H368^2 + $A$6*H368^-1 + $A$7*H368^0.5</f>
        <v>25821.6183017518</v>
      </c>
      <c r="C368" s="20" t="n">
        <v>4300</v>
      </c>
      <c r="D368" s="20" t="n">
        <f aca="false">D367+22/(608-232)</f>
        <v>-2.04255319148938</v>
      </c>
      <c r="F368" s="20" t="n">
        <f aca="false">$D$2+$D$3/H368-(($D$4/(8.314*LN(10)))*(1-($D$5/H368)-LN(H368/$D$5)))</f>
        <v>1.48043772454976</v>
      </c>
      <c r="G368" s="20" t="n">
        <f aca="false">8.314*LN(10)*F368*H368</f>
        <v>80205.1559622524</v>
      </c>
      <c r="H368" s="21" t="n">
        <v>2830</v>
      </c>
      <c r="J368" s="20" t="n">
        <f aca="false">-G368</f>
        <v>-80205.1559622524</v>
      </c>
      <c r="K368" s="20" t="n">
        <v>823</v>
      </c>
      <c r="O368" s="20" t="n">
        <f aca="false">-115997 + 27.036*H368 + 3.124*H368*LN(H368)</f>
        <v>30782.794986665</v>
      </c>
      <c r="P368" s="20" t="n">
        <f aca="false">(-0.0562*(H368^2)) + (128.59*H368)-38275</f>
        <v>-124465.48</v>
      </c>
      <c r="Q368" s="20" t="n">
        <f aca="false">-998615+342.43*H368</f>
        <v>-29538.1</v>
      </c>
      <c r="R368" s="20" t="n">
        <f aca="false">Q368+P368</f>
        <v>-154003.58</v>
      </c>
      <c r="S368" s="20" t="n">
        <f aca="false">R368/2</f>
        <v>-77001.79</v>
      </c>
      <c r="U368" s="20" t="n">
        <f aca="false">-226244+42.46*H368</f>
        <v>-106082.2</v>
      </c>
      <c r="V368" s="20" t="n">
        <f aca="false">(-0.0562*(H368^2))+(374.59*H368)-846564</f>
        <v>-236574.48</v>
      </c>
      <c r="W368" s="20" t="n">
        <f aca="false">V368/2</f>
        <v>-118287.24</v>
      </c>
      <c r="X368" s="20" t="n">
        <f aca="false">W368-U368</f>
        <v>-12205.04</v>
      </c>
      <c r="Y368" s="20" t="n">
        <v>1111830.61462796</v>
      </c>
      <c r="Z368" s="20" t="n">
        <f aca="false">-8E-020*H368^6+2E-015*H368^5-0.00000000001*H368^4+0.00000006*H368^3-0.0001*H368^2+0.1593*H368^1+165.05*H368</f>
        <v>467781.865004089</v>
      </c>
      <c r="AA368" s="8" t="n">
        <f aca="false">(4*H368*(-18+25/2000*H368)*(1-LN(H368/1895))-H368*-9.16-0.25*Z368)</f>
        <v>26780.2659742217</v>
      </c>
      <c r="AB368" s="20" t="n">
        <f aca="false">(8*H368*(-1+8/2000*H368)*(1-LN(H368/1895))-H368*-9.16-0.25*Z368)</f>
        <v>48917.0471952532</v>
      </c>
      <c r="AC368" s="20" t="n">
        <f aca="false">(8*$H368*(31.15-15.53/2000*$H368)*(1-LN($H368/1895))-$H368*-9.16-0.25*$Z368)</f>
        <v>33391.4682310755</v>
      </c>
      <c r="AE368" s="20" t="n">
        <f aca="false">AP368-$AN368</f>
        <v>1.64707215504997</v>
      </c>
      <c r="AF368" s="20" t="n">
        <f aca="false">AQ368-$AN368</f>
        <v>2.77021893208286</v>
      </c>
      <c r="AG368" s="20" t="n">
        <f aca="false">AR368-$AN368</f>
        <v>2.11035962183952</v>
      </c>
      <c r="AI368" s="20" t="n">
        <f aca="false">AT368-$AN368</f>
        <v>-2.71765936921597</v>
      </c>
      <c r="AJ368" s="20" t="n">
        <f aca="false">AU368-$AN368</f>
        <v>1.78863017364732</v>
      </c>
      <c r="AK368" s="20" t="n">
        <f aca="false">AV368-$AN368</f>
        <v>-2.58151173445233</v>
      </c>
      <c r="AL368" s="20" t="n">
        <f aca="false">AW368-$AN368</f>
        <v>0.172442811118125</v>
      </c>
      <c r="AN368" s="20" t="n">
        <v>0.682713483641194</v>
      </c>
      <c r="AP368" s="20" t="n">
        <f aca="false">1/8.314/$H368*(0.375*68629+0.5*4601)+$AA368/8.314/$H368+LN(1)</f>
        <v>2.32978563869117</v>
      </c>
      <c r="AQ368" s="20" t="n">
        <f aca="false">1/8.314/$H368*(0.4375*68629+0.5*4601)+$AB368/8.314/$H368+LN(1)</f>
        <v>3.45293241572405</v>
      </c>
      <c r="AR368" s="20" t="n">
        <f aca="false">1/8.314/$H368*(0.4375*68629+0.5*4601)+$AC368/8.314/$H368+LN(1)</f>
        <v>2.79307310548071</v>
      </c>
      <c r="AT368" s="20" t="n">
        <f aca="false">1/8.314/$H368*(0.4375*68629+0.5*4601)+$J368/8.314/$H368+LN(1)</f>
        <v>-2.03494588557478</v>
      </c>
      <c r="AU368" s="20" t="n">
        <f aca="false">1/8.314/$H368*(0.4375*68629+0.5*4601)+$B368/8.314/$H368+LN(1)</f>
        <v>2.47134365728852</v>
      </c>
      <c r="AV368" s="20" t="n">
        <f aca="false">1/8.314/$H368*(0.4375*68629+0.5*4601)+$S368/8.314/$H368+LN(1)</f>
        <v>-1.89879825081114</v>
      </c>
      <c r="AW368" s="20" t="n">
        <f aca="false">1/8.314/$H368*(0.4375*68629+0.5*4601)+$X368/8.314/$H368+LN(1)</f>
        <v>0.855156294759319</v>
      </c>
    </row>
    <row r="369" s="20" customFormat="true" ht="13.8" hidden="false" customHeight="false" outlineLevel="0" collapsed="false">
      <c r="B369" s="20" t="n">
        <f aca="false">$A$2 + $A$3*H369 +$A$4*H369*LN(H369) + $A$5*H369^2 + $A$6*H369^-1 + $A$7*H369^0.5</f>
        <v>25984.6453173021</v>
      </c>
      <c r="C369" s="20" t="n">
        <v>4300</v>
      </c>
      <c r="D369" s="20" t="n">
        <f aca="false">D368+22/(608-232)</f>
        <v>-1.98404255319151</v>
      </c>
      <c r="F369" s="20" t="n">
        <f aca="false">$D$2+$D$3/H369-(($D$4/(8.314*LN(10)))*(1-($D$5/H369)-LN(H369/$D$5)))</f>
        <v>1.47910128224472</v>
      </c>
      <c r="G369" s="20" t="n">
        <f aca="false">8.314*LN(10)*F369*H369</f>
        <v>80274.3292960329</v>
      </c>
      <c r="H369" s="21" t="n">
        <v>2835</v>
      </c>
      <c r="J369" s="20" t="n">
        <f aca="false">-G369</f>
        <v>-80274.3292960329</v>
      </c>
      <c r="K369" s="20" t="n">
        <v>830</v>
      </c>
      <c r="O369" s="20" t="n">
        <f aca="false">-115997 + 27.036*H369 + 3.124*H369*LN(H369)</f>
        <v>31057.7570368261</v>
      </c>
      <c r="P369" s="20" t="n">
        <f aca="false">(-0.0562*(H369^2)) + (128.59*H369)-38275</f>
        <v>-125414.395</v>
      </c>
      <c r="Q369" s="20" t="n">
        <f aca="false">-998615+342.43*H369</f>
        <v>-27825.95</v>
      </c>
      <c r="R369" s="20" t="n">
        <f aca="false">Q369+P369</f>
        <v>-153240.345</v>
      </c>
      <c r="S369" s="20" t="n">
        <f aca="false">R369/2</f>
        <v>-76620.1725</v>
      </c>
      <c r="U369" s="20" t="n">
        <f aca="false">-226244+42.46*H369</f>
        <v>-105869.9</v>
      </c>
      <c r="V369" s="20" t="n">
        <f aca="false">(-0.0562*(H369^2))+(374.59*H369)-846564</f>
        <v>-236293.395</v>
      </c>
      <c r="W369" s="20" t="n">
        <f aca="false">V369/2</f>
        <v>-118146.6975</v>
      </c>
      <c r="X369" s="20" t="n">
        <f aca="false">W369-U369</f>
        <v>-12276.7975</v>
      </c>
      <c r="Y369" s="20" t="n">
        <v>1114193.51734912</v>
      </c>
      <c r="Z369" s="20" t="n">
        <f aca="false">-8E-020*H369^6+2E-015*H369^5-0.00000000001*H369^4+0.00000006*H369^3-0.0001*H369^2+0.1593*H369^1+165.05*H369</f>
        <v>468610.535583745</v>
      </c>
      <c r="AA369" s="8" t="n">
        <f aca="false">(4*H369*(-18+25/2000*H369)*(1-LN(H369/1895))-H369*-9.16-0.25*Z369)</f>
        <v>26902.4730490637</v>
      </c>
      <c r="AB369" s="20" t="n">
        <f aca="false">(8*H369*(-1+8/2000*H369)*(1-LN(H369/1895))-H369*-9.16-0.25*Z369)</f>
        <v>48860.6378530301</v>
      </c>
      <c r="AC369" s="20" t="n">
        <f aca="false">(8*$H369*(31.15-15.53/2000*$H369)*(1-LN($H369/1895))-$H369*-9.16-0.25*$Z369)</f>
        <v>32556.742810998</v>
      </c>
      <c r="AE369" s="20" t="n">
        <f aca="false">AP369-$AN369</f>
        <v>1.5883225953814</v>
      </c>
      <c r="AF369" s="20" t="n">
        <f aca="false">AQ369-$AN369</f>
        <v>2.70191044952964</v>
      </c>
      <c r="AG369" s="20" t="n">
        <f aca="false">AR369-$AN369</f>
        <v>2.01019370723643</v>
      </c>
      <c r="AI369" s="20" t="n">
        <f aca="false">AT369-$AN369</f>
        <v>-2.77683058518679</v>
      </c>
      <c r="AJ369" s="20" t="n">
        <f aca="false">AU369-$AN369</f>
        <v>1.73136279863128</v>
      </c>
      <c r="AK369" s="20" t="n">
        <f aca="false">AV369-$AN369</f>
        <v>-2.62179760513729</v>
      </c>
      <c r="AL369" s="20" t="n">
        <f aca="false">AW369-$AN369</f>
        <v>0.108064776116314</v>
      </c>
      <c r="AN369" s="20" t="n">
        <v>0.742538888936873</v>
      </c>
      <c r="AP369" s="20" t="n">
        <f aca="false">1/8.314/$H369*(0.375*68629+0.5*4601)+$AA369/8.314/$H369+LN(1)</f>
        <v>2.33086148431827</v>
      </c>
      <c r="AQ369" s="20" t="n">
        <f aca="false">1/8.314/$H369*(0.4375*68629+0.5*4601)+$AB369/8.314/$H369+LN(1)</f>
        <v>3.44444933846652</v>
      </c>
      <c r="AR369" s="20" t="n">
        <f aca="false">1/8.314/$H369*(0.4375*68629+0.5*4601)+$AC369/8.314/$H369+LN(1)</f>
        <v>2.7527325961733</v>
      </c>
      <c r="AT369" s="20" t="n">
        <f aca="false">1/8.314/$H369*(0.4375*68629+0.5*4601)+$J369/8.314/$H369+LN(1)</f>
        <v>-2.03429169624992</v>
      </c>
      <c r="AU369" s="20" t="n">
        <f aca="false">1/8.314/$H369*(0.4375*68629+0.5*4601)+$B369/8.314/$H369+LN(1)</f>
        <v>2.47390168756816</v>
      </c>
      <c r="AV369" s="20" t="n">
        <f aca="false">1/8.314/$H369*(0.4375*68629+0.5*4601)+$S369/8.314/$H369+LN(1)</f>
        <v>-1.87925871620042</v>
      </c>
      <c r="AW369" s="20" t="n">
        <f aca="false">1/8.314/$H369*(0.4375*68629+0.5*4601)+$X369/8.314/$H369+LN(1)</f>
        <v>0.850603665053188</v>
      </c>
    </row>
    <row r="370" s="20" customFormat="true" ht="13.8" hidden="false" customHeight="false" outlineLevel="0" collapsed="false">
      <c r="B370" s="20" t="n">
        <f aca="false">$A$2 + $A$3*H370 +$A$4*H370*LN(H370) + $A$5*H370^2 + $A$6*H370^-1 + $A$7*H370^0.5</f>
        <v>26147.2948453347</v>
      </c>
      <c r="C370" s="20" t="n">
        <v>4300</v>
      </c>
      <c r="D370" s="20" t="n">
        <f aca="false">D369+22/(608-232)</f>
        <v>-1.92553191489364</v>
      </c>
      <c r="F370" s="20" t="n">
        <f aca="false">$D$2+$D$3/H370-(($D$4/(8.314*LN(10)))*(1-($D$5/H370)-LN(H370/$D$5)))</f>
        <v>1.47777493877647</v>
      </c>
      <c r="G370" s="20" t="n">
        <f aca="false">8.314*LN(10)*F370*H370</f>
        <v>80343.7958398419</v>
      </c>
      <c r="H370" s="21" t="n">
        <v>2840</v>
      </c>
      <c r="J370" s="20" t="n">
        <f aca="false">-G370</f>
        <v>-80343.7958398419</v>
      </c>
      <c r="K370" s="20" t="n">
        <v>837</v>
      </c>
      <c r="O370" s="20" t="n">
        <f aca="false">-115997 + 27.036*H370 + 3.124*H370*LN(H370)</f>
        <v>31332.7466355024</v>
      </c>
      <c r="P370" s="20" t="n">
        <f aca="false">(-0.0562*(H370^2)) + (128.59*H370)-38275</f>
        <v>-126366.12</v>
      </c>
      <c r="Q370" s="20" t="n">
        <f aca="false">-998615+342.43*H370</f>
        <v>-26113.7999999999</v>
      </c>
      <c r="R370" s="20" t="n">
        <f aca="false">Q370+P370</f>
        <v>-152479.92</v>
      </c>
      <c r="S370" s="20" t="n">
        <f aca="false">R370/2</f>
        <v>-76239.9599999999</v>
      </c>
      <c r="U370" s="20" t="n">
        <f aca="false">-226244+42.46*H370</f>
        <v>-105657.6</v>
      </c>
      <c r="V370" s="20" t="n">
        <f aca="false">(-0.0562*(H370^2))+(374.59*H370)-846564</f>
        <v>-236015.12</v>
      </c>
      <c r="W370" s="20" t="n">
        <f aca="false">V370/2</f>
        <v>-118007.56</v>
      </c>
      <c r="X370" s="20" t="n">
        <f aca="false">W370-U370</f>
        <v>-12349.9600000001</v>
      </c>
      <c r="Y370" s="20" t="n">
        <v>1116556.42007029</v>
      </c>
      <c r="Z370" s="20" t="n">
        <f aca="false">-8E-020*H370^6+2E-015*H370^5-0.00000000001*H370^4+0.00000006*H370^3-0.0001*H370^2+0.1593*H370^1+165.05*H370</f>
        <v>469439.22147645</v>
      </c>
      <c r="AA370" s="8" t="n">
        <f aca="false">(4*H370*(-18+25/2000*H370)*(1-LN(H370/1895))-H370*-9.16-0.25*Z370)</f>
        <v>27023.054159509</v>
      </c>
      <c r="AB370" s="20" t="n">
        <f aca="false">(8*H370*(-1+8/2000*H370)*(1-LN(H370/1895))-H370*-9.16-0.25*Z370)</f>
        <v>48802.8507127754</v>
      </c>
      <c r="AC370" s="20" t="n">
        <f aca="false">(8*$H370*(31.15-15.53/2000*$H370)*(1-LN($H370/1895))-$H370*-9.16-0.25*$Z370)</f>
        <v>31722.620198394</v>
      </c>
      <c r="AE370" s="20" t="n">
        <f aca="false">AP370-$AN370</f>
        <v>1.52962699954262</v>
      </c>
      <c r="AF370" s="20" t="n">
        <f aca="false">AQ370-$AN370</f>
        <v>2.63370009927201</v>
      </c>
      <c r="AG370" s="20" t="n">
        <f aca="false">AR370-$AN370</f>
        <v>1.91032198114861</v>
      </c>
      <c r="AI370" s="20" t="n">
        <f aca="false">AT370-$AN370</f>
        <v>-2.8358899081064</v>
      </c>
      <c r="AJ370" s="20" t="n">
        <f aca="false">AU370-$AN370</f>
        <v>1.67419704369967</v>
      </c>
      <c r="AK370" s="20" t="n">
        <f aca="false">AV370-$AN370</f>
        <v>-2.66208516674693</v>
      </c>
      <c r="AL370" s="20" t="n">
        <f aca="false">AW370-$AN370</f>
        <v>0.0437698817543204</v>
      </c>
      <c r="AN370" s="20" t="n">
        <v>0.802237679731987</v>
      </c>
      <c r="AP370" s="20" t="n">
        <f aca="false">1/8.314/$H370*(0.375*68629+0.5*4601)+$AA370/8.314/$H370+LN(1)</f>
        <v>2.33186467927461</v>
      </c>
      <c r="AQ370" s="20" t="n">
        <f aca="false">1/8.314/$H370*(0.4375*68629+0.5*4601)+$AB370/8.314/$H370+LN(1)</f>
        <v>3.435937779004</v>
      </c>
      <c r="AR370" s="20" t="n">
        <f aca="false">1/8.314/$H370*(0.4375*68629+0.5*4601)+$AC370/8.314/$H370+LN(1)</f>
        <v>2.7125596608806</v>
      </c>
      <c r="AT370" s="20" t="n">
        <f aca="false">1/8.314/$H370*(0.4375*68629+0.5*4601)+$J370/8.314/$H370+LN(1)</f>
        <v>-2.03365222837442</v>
      </c>
      <c r="AU370" s="20" t="n">
        <f aca="false">1/8.314/$H370*(0.4375*68629+0.5*4601)+$B370/8.314/$H370+LN(1)</f>
        <v>2.47643472343166</v>
      </c>
      <c r="AV370" s="20" t="n">
        <f aca="false">1/8.314/$H370*(0.4375*68629+0.5*4601)+$S370/8.314/$H370+LN(1)</f>
        <v>-1.85984748701494</v>
      </c>
      <c r="AW370" s="20" t="n">
        <f aca="false">1/8.314/$H370*(0.4375*68629+0.5*4601)+$X370/8.314/$H370+LN(1)</f>
        <v>0.846007561486307</v>
      </c>
    </row>
    <row r="371" s="20" customFormat="true" ht="13.8" hidden="false" customHeight="false" outlineLevel="0" collapsed="false">
      <c r="B371" s="20" t="n">
        <f aca="false">$A$2 + $A$3*H371 +$A$4*H371*LN(H371) + $A$5*H371^2 + $A$6*H371^-1 + $A$7*H371^0.5</f>
        <v>26309.5677252701</v>
      </c>
      <c r="C371" s="20" t="n">
        <v>4300</v>
      </c>
      <c r="D371" s="20" t="n">
        <f aca="false">D370+22/(608-232)</f>
        <v>-1.86702127659577</v>
      </c>
      <c r="F371" s="20" t="n">
        <f aca="false">$D$2+$D$3/H371-(($D$4/(8.314*LN(10)))*(1-($D$5/H371)-LN(H371/$D$5)))</f>
        <v>1.4764586314217</v>
      </c>
      <c r="G371" s="20" t="n">
        <f aca="false">8.314*LN(10)*F371*H371</f>
        <v>80413.5550774642</v>
      </c>
      <c r="H371" s="21" t="n">
        <v>2845</v>
      </c>
      <c r="J371" s="20" t="n">
        <f aca="false">-G371</f>
        <v>-80413.5550774642</v>
      </c>
      <c r="K371" s="20" t="n">
        <v>844</v>
      </c>
      <c r="O371" s="20" t="n">
        <f aca="false">-115997 + 27.036*H371 + 3.124*H371*LN(H371)</f>
        <v>31607.7637341929</v>
      </c>
      <c r="P371" s="20" t="n">
        <f aca="false">(-0.0562*(H371^2)) + (128.59*H371)-38275</f>
        <v>-127320.655</v>
      </c>
      <c r="Q371" s="20" t="n">
        <f aca="false">-998615+342.43*H371</f>
        <v>-24401.65</v>
      </c>
      <c r="R371" s="20" t="n">
        <f aca="false">Q371+P371</f>
        <v>-151722.305</v>
      </c>
      <c r="S371" s="20" t="n">
        <f aca="false">R371/2</f>
        <v>-75861.1525</v>
      </c>
      <c r="U371" s="20" t="n">
        <f aca="false">-226244+42.46*H371</f>
        <v>-105445.3</v>
      </c>
      <c r="V371" s="20" t="n">
        <f aca="false">(-0.0562*(H371^2))+(374.59*H371)-846564</f>
        <v>-235739.655</v>
      </c>
      <c r="W371" s="20" t="n">
        <f aca="false">V371/2</f>
        <v>-117869.8275</v>
      </c>
      <c r="X371" s="20" t="n">
        <f aca="false">W371-U371</f>
        <v>-12424.5275000001</v>
      </c>
      <c r="Y371" s="20" t="n">
        <v>1118919.32279146</v>
      </c>
      <c r="Z371" s="20" t="n">
        <f aca="false">-8E-020*H371^6+2E-015*H371^5-0.00000000001*H371^4+0.00000006*H371^3-0.0001*H371^2+0.1593*H371^1+165.05*H371</f>
        <v>470267.922735435</v>
      </c>
      <c r="AA371" s="8" t="n">
        <f aca="false">(4*H371*(-18+25/2000*H371)*(1-LN(H371/1895))-H371*-9.16-0.25*Z371)</f>
        <v>27142.0037691402</v>
      </c>
      <c r="AB371" s="20" t="n">
        <f aca="false">(8*H371*(-1+8/2000*H371)*(1-LN(H371/1895))-H371*-9.16-0.25*Z371)</f>
        <v>48743.6828175936</v>
      </c>
      <c r="AC371" s="20" t="n">
        <f aca="false">(8*$H371*(31.15-15.53/2000*$H371)*(1-LN($H371/1895))-$H371*-9.16-0.25*$Z371)</f>
        <v>30889.109721986</v>
      </c>
      <c r="AE371" s="20" t="n">
        <f aca="false">AP371-$AN371</f>
        <v>1.47104632203758</v>
      </c>
      <c r="AF371" s="20" t="n">
        <f aca="false">AQ371-$AN371</f>
        <v>2.56564871199508</v>
      </c>
      <c r="AG371" s="20" t="n">
        <f aca="false">AR371-$AN371</f>
        <v>1.81080475997617</v>
      </c>
      <c r="AI371" s="20" t="n">
        <f aca="false">AT371-$AN371</f>
        <v>-2.89477643300808</v>
      </c>
      <c r="AJ371" s="20" t="n">
        <f aca="false">AU371-$AN371</f>
        <v>1.61719388164673</v>
      </c>
      <c r="AK371" s="20" t="n">
        <f aca="false">AV371-$AN371</f>
        <v>-2.70231293727771</v>
      </c>
      <c r="AL371" s="20" t="n">
        <f aca="false">AW371-$AN371</f>
        <v>-0.0203808372309123</v>
      </c>
      <c r="AN371" s="20" t="n">
        <v>0.861749050501512</v>
      </c>
      <c r="AP371" s="20" t="n">
        <f aca="false">1/8.314/$H371*(0.375*68629+0.5*4601)+$AA371/8.314/$H371+LN(1)</f>
        <v>2.3327953725391</v>
      </c>
      <c r="AQ371" s="20" t="n">
        <f aca="false">1/8.314/$H371*(0.4375*68629+0.5*4601)+$AB371/8.314/$H371+LN(1)</f>
        <v>3.42739776249659</v>
      </c>
      <c r="AR371" s="20" t="n">
        <f aca="false">1/8.314/$H371*(0.4375*68629+0.5*4601)+$AC371/8.314/$H371+LN(1)</f>
        <v>2.67255381047768</v>
      </c>
      <c r="AT371" s="20" t="n">
        <f aca="false">1/8.314/$H371*(0.4375*68629+0.5*4601)+$J371/8.314/$H371+LN(1)</f>
        <v>-2.03302738250657</v>
      </c>
      <c r="AU371" s="20" t="n">
        <f aca="false">1/8.314/$H371*(0.4375*68629+0.5*4601)+$B371/8.314/$H371+LN(1)</f>
        <v>2.47894293214824</v>
      </c>
      <c r="AV371" s="20" t="n">
        <f aca="false">1/8.314/$H371*(0.4375*68629+0.5*4601)+$S371/8.314/$H371+LN(1)</f>
        <v>-1.8405638867762</v>
      </c>
      <c r="AW371" s="20" t="n">
        <f aca="false">1/8.314/$H371*(0.4375*68629+0.5*4601)+$X371/8.314/$H371+LN(1)</f>
        <v>0.8413682132706</v>
      </c>
    </row>
    <row r="372" s="20" customFormat="true" ht="13.8" hidden="false" customHeight="false" outlineLevel="0" collapsed="false">
      <c r="B372" s="20" t="n">
        <f aca="false">$A$2 + $A$3*H372 +$A$4*H372*LN(H372) + $A$5*H372^2 + $A$6*H372^-1 + $A$7*H372^0.5</f>
        <v>26471.4647929246</v>
      </c>
      <c r="C372" s="20" t="n">
        <v>4300</v>
      </c>
      <c r="D372" s="20" t="n">
        <f aca="false">D371+22/(608-232)</f>
        <v>-1.80851063829789</v>
      </c>
      <c r="F372" s="20" t="n">
        <f aca="false">$D$2+$D$3/H372-(($D$4/(8.314*LN(10)))*(1-($D$5/H372)-LN(H372/$D$5)))</f>
        <v>1.4751522979305</v>
      </c>
      <c r="G372" s="20" t="n">
        <f aca="false">8.314*LN(10)*F372*H372</f>
        <v>80483.6064944987</v>
      </c>
      <c r="H372" s="21" t="n">
        <v>2850</v>
      </c>
      <c r="J372" s="20" t="n">
        <f aca="false">-G372</f>
        <v>-80483.6064944987</v>
      </c>
      <c r="K372" s="20" t="n">
        <v>851</v>
      </c>
      <c r="O372" s="20" t="n">
        <f aca="false">-115997 + 27.036*H372 + 3.124*H372*LN(H372)</f>
        <v>31882.8082845671</v>
      </c>
      <c r="P372" s="20" t="n">
        <f aca="false">(-0.0562*(H372^2)) + (128.59*H372)-38275</f>
        <v>-128278</v>
      </c>
      <c r="Q372" s="20" t="n">
        <f aca="false">-998615+342.43*H372</f>
        <v>-22689.5</v>
      </c>
      <c r="R372" s="20" t="n">
        <f aca="false">Q372+P372</f>
        <v>-150967.5</v>
      </c>
      <c r="S372" s="20" t="n">
        <f aca="false">R372/2</f>
        <v>-75483.75</v>
      </c>
      <c r="U372" s="20" t="n">
        <f aca="false">-226244+42.46*H372</f>
        <v>-105233</v>
      </c>
      <c r="V372" s="20" t="n">
        <f aca="false">(-0.0562*(H372^2))+(374.59*H372)-846564</f>
        <v>-235467</v>
      </c>
      <c r="W372" s="20" t="n">
        <f aca="false">V372/2</f>
        <v>-117733.5</v>
      </c>
      <c r="X372" s="20" t="n">
        <f aca="false">W372-U372</f>
        <v>-12500.5</v>
      </c>
      <c r="Y372" s="20" t="n">
        <v>1121282.22551263</v>
      </c>
      <c r="Z372" s="20" t="n">
        <f aca="false">-8E-020*H372^6+2E-015*H372^5-0.00000000001*H372^4+0.00000006*H372^3-0.0001*H372^2+0.1593*H372^1+165.05*H372</f>
        <v>471096.639414064</v>
      </c>
      <c r="AA372" s="8" t="n">
        <f aca="false">(4*H372*(-18+25/2000*H372)*(1-LN(H372/1895))-H372*-9.16-0.25*Z372)</f>
        <v>27259.3163531849</v>
      </c>
      <c r="AB372" s="20" t="n">
        <f aca="false">(8*H372*(-1+8/2000*H372)*(1-LN(H372/1895))-H372*-9.16-0.25*Z372)</f>
        <v>48683.1312159524</v>
      </c>
      <c r="AC372" s="20" t="n">
        <f aca="false">(8*$H372*(31.15-15.53/2000*$H372)*(1-LN($H372/1895))-$H372*-9.16-0.25*$Z372)</f>
        <v>30056.2206872376</v>
      </c>
      <c r="AE372" s="20" t="n">
        <f aca="false">AP372-$AN372</f>
        <v>1.41239329126562</v>
      </c>
      <c r="AF372" s="20" t="n">
        <f aca="false">AQ372-$AN372</f>
        <v>2.49756889288316</v>
      </c>
      <c r="AG372" s="20" t="n">
        <f aca="false">AR372-$AN372</f>
        <v>1.71145413701946</v>
      </c>
      <c r="AI372" s="20" t="n">
        <f aca="false">AT372-$AN372</f>
        <v>-2.95367748125013</v>
      </c>
      <c r="AJ372" s="20" t="n">
        <f aca="false">AU372-$AN372</f>
        <v>1.56016605839018</v>
      </c>
      <c r="AK372" s="20" t="n">
        <f aca="false">AV372-$AN372</f>
        <v>-2.74266766502391</v>
      </c>
      <c r="AL372" s="20" t="n">
        <f aca="false">AW372-$AN372</f>
        <v>-0.0845745732615498</v>
      </c>
      <c r="AN372" s="20" t="n">
        <v>0.921260421271037</v>
      </c>
      <c r="AP372" s="20" t="n">
        <f aca="false">1/8.314/$H372*(0.375*68629+0.5*4601)+$AA372/8.314/$H372+LN(1)</f>
        <v>2.33365371253666</v>
      </c>
      <c r="AQ372" s="20" t="n">
        <f aca="false">1/8.314/$H372*(0.4375*68629+0.5*4601)+$AB372/8.314/$H372+LN(1)</f>
        <v>3.4188293141542</v>
      </c>
      <c r="AR372" s="20" t="n">
        <f aca="false">1/8.314/$H372*(0.4375*68629+0.5*4601)+$AC372/8.314/$H372+LN(1)</f>
        <v>2.6327145582905</v>
      </c>
      <c r="AT372" s="20" t="n">
        <f aca="false">1/8.314/$H372*(0.4375*68629+0.5*4601)+$J372/8.314/$H372+LN(1)</f>
        <v>-2.0324170599791</v>
      </c>
      <c r="AU372" s="20" t="n">
        <f aca="false">1/8.314/$H372*(0.4375*68629+0.5*4601)+$B372/8.314/$H372+LN(1)</f>
        <v>2.48142647966122</v>
      </c>
      <c r="AV372" s="20" t="n">
        <f aca="false">1/8.314/$H372*(0.4375*68629+0.5*4601)+$S372/8.314/$H372+LN(1)</f>
        <v>-1.82140724375288</v>
      </c>
      <c r="AW372" s="20" t="n">
        <f aca="false">1/8.314/$H372*(0.4375*68629+0.5*4601)+$X372/8.314/$H372+LN(1)</f>
        <v>0.836685848009487</v>
      </c>
    </row>
    <row r="373" s="20" customFormat="true" ht="13.8" hidden="false" customHeight="false" outlineLevel="0" collapsed="false">
      <c r="B373" s="20" t="n">
        <f aca="false">$A$2 + $A$3*H373 +$A$4*H373*LN(H373) + $A$5*H373^2 + $A$6*H373^-1 + $A$7*H373^0.5</f>
        <v>26632.9868805319</v>
      </c>
      <c r="C373" s="20" t="n">
        <v>4300</v>
      </c>
      <c r="D373" s="20" t="n">
        <f aca="false">D372+22/(608-232)</f>
        <v>-1.75000000000002</v>
      </c>
      <c r="F373" s="20" t="n">
        <f aca="false">$D$2+$D$3/H373-(($D$4/(8.314*LN(10)))*(1-($D$5/H373)-LN(H373/$D$5)))</f>
        <v>1.47385587652208</v>
      </c>
      <c r="G373" s="20" t="n">
        <f aca="false">8.314*LN(10)*F373*H373</f>
        <v>80553.9495783495</v>
      </c>
      <c r="H373" s="21" t="n">
        <v>2855</v>
      </c>
      <c r="J373" s="20" t="n">
        <f aca="false">-G373</f>
        <v>-80553.9495783495</v>
      </c>
      <c r="K373" s="20" t="n">
        <v>857</v>
      </c>
      <c r="O373" s="20" t="n">
        <f aca="false">-115997 + 27.036*H373 + 3.124*H373*LN(H373)</f>
        <v>32157.8802384641</v>
      </c>
      <c r="P373" s="20" t="n">
        <f aca="false">(-0.0562*(H373^2)) + (128.59*H373)-38275</f>
        <v>-129238.155</v>
      </c>
      <c r="Q373" s="20" t="n">
        <f aca="false">-998615+342.43*H373</f>
        <v>-20977.35</v>
      </c>
      <c r="R373" s="20" t="n">
        <f aca="false">Q373+P373</f>
        <v>-150215.505</v>
      </c>
      <c r="S373" s="20" t="n">
        <f aca="false">R373/2</f>
        <v>-75107.7525</v>
      </c>
      <c r="U373" s="20" t="n">
        <f aca="false">-226244+42.46*H373</f>
        <v>-105020.7</v>
      </c>
      <c r="V373" s="20" t="n">
        <f aca="false">(-0.0562*(H373^2))+(374.59*H373)-846564</f>
        <v>-235197.155</v>
      </c>
      <c r="W373" s="20" t="n">
        <f aca="false">V373/2</f>
        <v>-117598.5775</v>
      </c>
      <c r="X373" s="20" t="n">
        <f aca="false">W373-U373</f>
        <v>-12577.8775</v>
      </c>
      <c r="Y373" s="20" t="n">
        <v>1123645.12823379</v>
      </c>
      <c r="Z373" s="20" t="n">
        <f aca="false">-8E-020*H373^6+2E-015*H373^5-0.00000000001*H373^4+0.00000006*H373^3-0.0001*H373^2+0.1593*H373^1+165.05*H373</f>
        <v>471925.371565828</v>
      </c>
      <c r="AA373" s="8" t="n">
        <f aca="false">(4*H373*(-18+25/2000*H373)*(1-LN(H373/1895))-H373*-9.16-0.25*Z373)</f>
        <v>27374.9863984691</v>
      </c>
      <c r="AB373" s="20" t="n">
        <f aca="false">(8*H373*(-1+8/2000*H373)*(1-LN(H373/1895))-H373*-9.16-0.25*Z373)</f>
        <v>48621.192961663</v>
      </c>
      <c r="AC373" s="20" t="n">
        <f aca="false">(8*$H373*(31.15-15.53/2000*$H373)*(1-LN($H373/1895))-$H373*-9.16-0.25*$Z373)</f>
        <v>29223.9623764587</v>
      </c>
      <c r="AE373" s="20" t="n">
        <f aca="false">AP373-$AN373</f>
        <v>1.35366805510053</v>
      </c>
      <c r="AF373" s="20" t="n">
        <f aca="false">AQ373-$AN373</f>
        <v>2.42946066719466</v>
      </c>
      <c r="AG373" s="20" t="n">
        <f aca="false">AR373-$AN373</f>
        <v>1.61226962803828</v>
      </c>
      <c r="AI373" s="20" t="n">
        <f aca="false">AT373-$AN373</f>
        <v>-3.01259295493249</v>
      </c>
      <c r="AJ373" s="20" t="n">
        <f aca="false">AU373-$AN373</f>
        <v>1.5031137385599</v>
      </c>
      <c r="AK373" s="20" t="n">
        <f aca="false">AV373-$AN373</f>
        <v>-2.78314868295989</v>
      </c>
      <c r="AL373" s="20" t="n">
        <f aca="false">AW373-$AN373</f>
        <v>-0.148811100328611</v>
      </c>
      <c r="AN373" s="20" t="n">
        <v>0.980771792040562</v>
      </c>
      <c r="AP373" s="20" t="n">
        <f aca="false">1/8.314/$H373*(0.375*68629+0.5*4601)+$AA373/8.314/$H373+LN(1)</f>
        <v>2.33443984714109</v>
      </c>
      <c r="AQ373" s="20" t="n">
        <f aca="false">1/8.314/$H373*(0.4375*68629+0.5*4601)+$AB373/8.314/$H373+LN(1)</f>
        <v>3.41023245923522</v>
      </c>
      <c r="AR373" s="20" t="n">
        <f aca="false">1/8.314/$H373*(0.4375*68629+0.5*4601)+$AC373/8.314/$H373+LN(1)</f>
        <v>2.59304142007884</v>
      </c>
      <c r="AT373" s="20" t="n">
        <f aca="false">1/8.314/$H373*(0.4375*68629+0.5*4601)+$J373/8.314/$H373+LN(1)</f>
        <v>-2.03182116289193</v>
      </c>
      <c r="AU373" s="20" t="n">
        <f aca="false">1/8.314/$H373*(0.4375*68629+0.5*4601)+$B373/8.314/$H373+LN(1)</f>
        <v>2.48388553060046</v>
      </c>
      <c r="AV373" s="20" t="n">
        <f aca="false">1/8.314/$H373*(0.4375*68629+0.5*4601)+$S373/8.314/$H373+LN(1)</f>
        <v>-1.80237689091933</v>
      </c>
      <c r="AW373" s="20" t="n">
        <f aca="false">1/8.314/$H373*(0.4375*68629+0.5*4601)+$X373/8.314/$H373+LN(1)</f>
        <v>0.831960691711951</v>
      </c>
    </row>
    <row r="374" s="20" customFormat="true" ht="13.8" hidden="false" customHeight="false" outlineLevel="0" collapsed="false">
      <c r="B374" s="20" t="n">
        <f aca="false">$A$2 + $A$3*H374 +$A$4*H374*LN(H374) + $A$5*H374^2 + $A$6*H374^-1 + $A$7*H374^0.5</f>
        <v>26794.1348167626</v>
      </c>
      <c r="C374" s="20" t="n">
        <v>4300</v>
      </c>
      <c r="D374" s="20" t="n">
        <f aca="false">D373+22/(608-232)</f>
        <v>-1.69148936170215</v>
      </c>
      <c r="F374" s="20" t="n">
        <f aca="false">$D$2+$D$3/H374-(($D$4/(8.314*LN(10)))*(1-($D$5/H374)-LN(H374/$D$5)))</f>
        <v>1.47256930588044</v>
      </c>
      <c r="G374" s="20" t="n">
        <f aca="false">8.314*LN(10)*F374*H374</f>
        <v>80624.583818216</v>
      </c>
      <c r="H374" s="21" t="n">
        <v>2860</v>
      </c>
      <c r="J374" s="20" t="n">
        <f aca="false">-G374</f>
        <v>-80624.583818216</v>
      </c>
      <c r="K374" s="20" t="n">
        <v>864</v>
      </c>
      <c r="O374" s="20" t="n">
        <f aca="false">-115997 + 27.036*H374 + 3.124*H374*LN(H374)</f>
        <v>32432.9795478918</v>
      </c>
      <c r="P374" s="20" t="n">
        <f aca="false">(-0.0562*(H374^2)) + (128.59*H374)-38275</f>
        <v>-130201.12</v>
      </c>
      <c r="Q374" s="20" t="n">
        <f aca="false">-998615+342.43*H374</f>
        <v>-19265.2</v>
      </c>
      <c r="R374" s="20" t="n">
        <f aca="false">Q374+P374</f>
        <v>-149466.32</v>
      </c>
      <c r="S374" s="20" t="n">
        <f aca="false">R374/2</f>
        <v>-74733.16</v>
      </c>
      <c r="U374" s="20" t="n">
        <f aca="false">-226244+42.46*H374</f>
        <v>-104808.4</v>
      </c>
      <c r="V374" s="20" t="n">
        <f aca="false">(-0.0562*(H374^2))+(374.59*H374)-846564</f>
        <v>-234930.12</v>
      </c>
      <c r="W374" s="20" t="n">
        <f aca="false">V374/2</f>
        <v>-117465.06</v>
      </c>
      <c r="X374" s="20" t="n">
        <f aca="false">W374-U374</f>
        <v>-12656.6600000001</v>
      </c>
      <c r="Y374" s="20" t="n">
        <v>1126008.03095496</v>
      </c>
      <c r="Z374" s="20" t="n">
        <f aca="false">-8E-020*H374^6+2E-015*H374^5-0.00000000001*H374^4+0.00000006*H374^3-0.0001*H374^2+0.1593*H374^1+165.05*H374</f>
        <v>472754.119244352</v>
      </c>
      <c r="AA374" s="8" t="n">
        <f aca="false">(4*H374*(-18+25/2000*H374)*(1-LN(H374/1895))-H374*-9.16-0.25*Z374)</f>
        <v>27489.0084033677</v>
      </c>
      <c r="AB374" s="20" t="n">
        <f aca="false">(8*H374*(-1+8/2000*H374)*(1-LN(H374/1895))-H374*-9.16-0.25*Z374)</f>
        <v>48557.8651138606</v>
      </c>
      <c r="AC374" s="20" t="n">
        <f aca="false">(8*$H374*(31.15-15.53/2000*$H374)*(1-LN($H374/1895))-$H374*-9.16-0.25*$Z374)</f>
        <v>28392.3440489104</v>
      </c>
      <c r="AE374" s="20" t="n">
        <f aca="false">AP374-$AN374</f>
        <v>1.29487076086772</v>
      </c>
      <c r="AF374" s="20" t="n">
        <f aca="false">AQ374-$AN374</f>
        <v>2.36132406023524</v>
      </c>
      <c r="AG374" s="20" t="n">
        <f aca="false">AR374-$AN374</f>
        <v>1.51325075120934</v>
      </c>
      <c r="AI374" s="20" t="n">
        <f aca="false">AT374-$AN374</f>
        <v>-3.07152275691523</v>
      </c>
      <c r="AJ374" s="20" t="n">
        <f aca="false">AU374-$AN374</f>
        <v>1.44603708548468</v>
      </c>
      <c r="AK374" s="20" t="n">
        <f aca="false">AV374-$AN374</f>
        <v>-2.82375532872451</v>
      </c>
      <c r="AL374" s="20" t="n">
        <f aca="false">AW374-$AN374</f>
        <v>-0.21309019400357</v>
      </c>
      <c r="AN374" s="20" t="n">
        <v>1.04028316281008</v>
      </c>
      <c r="AP374" s="20" t="n">
        <f aca="false">1/8.314/$H374*(0.375*68629+0.5*4601)+$AA374/8.314/$H374+LN(1)</f>
        <v>2.3351539236778</v>
      </c>
      <c r="AQ374" s="20" t="n">
        <f aca="false">1/8.314/$H374*(0.4375*68629+0.5*4601)+$AB374/8.314/$H374+LN(1)</f>
        <v>3.40160722304532</v>
      </c>
      <c r="AR374" s="20" t="n">
        <f aca="false">1/8.314/$H374*(0.4375*68629+0.5*4601)+$AC374/8.314/$H374+LN(1)</f>
        <v>2.55353391401942</v>
      </c>
      <c r="AT374" s="20" t="n">
        <f aca="false">1/8.314/$H374*(0.4375*68629+0.5*4601)+$J374/8.314/$H374+LN(1)</f>
        <v>-2.03123959410515</v>
      </c>
      <c r="AU374" s="20" t="n">
        <f aca="false">1/8.314/$H374*(0.4375*68629+0.5*4601)+$B374/8.314/$H374+LN(1)</f>
        <v>2.48632024829476</v>
      </c>
      <c r="AV374" s="20" t="n">
        <f aca="false">1/8.314/$H374*(0.4375*68629+0.5*4601)+$S374/8.314/$H374+LN(1)</f>
        <v>-1.78347216591443</v>
      </c>
      <c r="AW374" s="20" t="n">
        <f aca="false">1/8.314/$H374*(0.4375*68629+0.5*4601)+$X374/8.314/$H374+LN(1)</f>
        <v>0.82719296880651</v>
      </c>
    </row>
    <row r="375" s="20" customFormat="true" ht="13.8" hidden="false" customHeight="false" outlineLevel="0" collapsed="false">
      <c r="B375" s="20" t="n">
        <f aca="false">$A$2 + $A$3*H375 +$A$4*H375*LN(H375) + $A$5*H375^2 + $A$6*H375^-1 + $A$7*H375^0.5</f>
        <v>26954.9094267465</v>
      </c>
      <c r="C375" s="20" t="n">
        <v>4300</v>
      </c>
      <c r="D375" s="20" t="n">
        <f aca="false">D374+22/(608-232)</f>
        <v>-1.63297872340428</v>
      </c>
      <c r="F375" s="20" t="n">
        <f aca="false">$D$2+$D$3/H375-(($D$4/(8.314*LN(10)))*(1-($D$5/H375)-LN(H375/$D$5)))</f>
        <v>1.47129252515023</v>
      </c>
      <c r="G375" s="20" t="n">
        <f aca="false">8.314*LN(10)*F375*H375</f>
        <v>80695.5087050837</v>
      </c>
      <c r="H375" s="21" t="n">
        <v>2865</v>
      </c>
      <c r="J375" s="20" t="n">
        <f aca="false">-G375</f>
        <v>-80695.5087050837</v>
      </c>
      <c r="K375" s="20" t="n">
        <v>871</v>
      </c>
      <c r="O375" s="20" t="n">
        <f aca="false">-115997 + 27.036*H375 + 3.124*H375*LN(H375)</f>
        <v>32708.1061650257</v>
      </c>
      <c r="P375" s="20" t="n">
        <f aca="false">(-0.0562*(H375^2)) + (128.59*H375)-38275</f>
        <v>-131166.895</v>
      </c>
      <c r="Q375" s="20" t="n">
        <f aca="false">-998615+342.43*H375</f>
        <v>-17553.0499999999</v>
      </c>
      <c r="R375" s="20" t="n">
        <f aca="false">Q375+P375</f>
        <v>-148719.945</v>
      </c>
      <c r="S375" s="20" t="n">
        <f aca="false">R375/2</f>
        <v>-74359.9724999999</v>
      </c>
      <c r="U375" s="20" t="n">
        <f aca="false">-226244+42.46*H375</f>
        <v>-104596.1</v>
      </c>
      <c r="V375" s="20" t="n">
        <f aca="false">(-0.0562*(H375^2))+(374.59*H375)-846564</f>
        <v>-234665.895</v>
      </c>
      <c r="W375" s="20" t="n">
        <f aca="false">V375/2</f>
        <v>-117332.9475</v>
      </c>
      <c r="X375" s="20" t="n">
        <f aca="false">W375-U375</f>
        <v>-12736.8475000001</v>
      </c>
      <c r="Y375" s="20" t="n">
        <v>1128370.93367613</v>
      </c>
      <c r="Z375" s="20" t="n">
        <f aca="false">-8E-020*H375^6+2E-015*H375^5-0.00000000001*H375^4+0.00000006*H375^3-0.0001*H375^2+0.1593*H375^1+165.05*H375</f>
        <v>473582.882503391</v>
      </c>
      <c r="AA375" s="8" t="n">
        <f aca="false">(4*H375*(-18+25/2000*H375)*(1-LN(H375/1895))-H375*-9.16-0.25*Z375)</f>
        <v>27601.3768777586</v>
      </c>
      <c r="AB375" s="20" t="n">
        <f aca="false">(8*H375*(-1+8/2000*H375)*(1-LN(H375/1895))-H375*-9.16-0.25*Z375)</f>
        <v>48493.1447369843</v>
      </c>
      <c r="AC375" s="20" t="n">
        <f aca="false">(8*$H375*(31.15-15.53/2000*$H375)*(1-LN($H375/1895))-$H375*-9.16-0.25*$Z375)</f>
        <v>27561.3749409083</v>
      </c>
      <c r="AE375" s="20" t="n">
        <f aca="false">AP375-$AN375</f>
        <v>1.23622275564974</v>
      </c>
      <c r="AF375" s="20" t="n">
        <f aca="false">AQ375-$AN375</f>
        <v>2.29338029765927</v>
      </c>
      <c r="AG375" s="20" t="n">
        <f aca="false">AR375-$AN375</f>
        <v>1.41461822741228</v>
      </c>
      <c r="AI375" s="20" t="n">
        <f aca="false">AT375-$AN375</f>
        <v>-3.13024559050884</v>
      </c>
      <c r="AJ375" s="20" t="n">
        <f aca="false">AU375-$AN375</f>
        <v>1.38915746150714</v>
      </c>
      <c r="AK375" s="20" t="n">
        <f aca="false">AV375-$AN375</f>
        <v>-2.86426574427778</v>
      </c>
      <c r="AL375" s="20" t="n">
        <f aca="false">AW375-$AN375</f>
        <v>-0.277190431121944</v>
      </c>
      <c r="AN375" s="20" t="n">
        <v>1.09957333327693</v>
      </c>
      <c r="AP375" s="20" t="n">
        <f aca="false">1/8.314/$H375*(0.375*68629+0.5*4601)+$AA375/8.314/$H375+LN(1)</f>
        <v>2.33579608892667</v>
      </c>
      <c r="AQ375" s="20" t="n">
        <f aca="false">1/8.314/$H375*(0.4375*68629+0.5*4601)+$AB375/8.314/$H375+LN(1)</f>
        <v>3.3929536309362</v>
      </c>
      <c r="AR375" s="20" t="n">
        <f aca="false">1/8.314/$H375*(0.4375*68629+0.5*4601)+$AC375/8.314/$H375+LN(1)</f>
        <v>2.51419156068921</v>
      </c>
      <c r="AT375" s="20" t="n">
        <f aca="false">1/8.314/$H375*(0.4375*68629+0.5*4601)+$J375/8.314/$H375+LN(1)</f>
        <v>-2.03067225723191</v>
      </c>
      <c r="AU375" s="20" t="n">
        <f aca="false">1/8.314/$H375*(0.4375*68629+0.5*4601)+$B375/8.314/$H375+LN(1)</f>
        <v>2.48873079478407</v>
      </c>
      <c r="AV375" s="20" t="n">
        <f aca="false">1/8.314/$H375*(0.4375*68629+0.5*4601)+$S375/8.314/$H375+LN(1)</f>
        <v>-1.76469241100085</v>
      </c>
      <c r="AW375" s="20" t="n">
        <f aca="false">1/8.314/$H375*(0.4375*68629+0.5*4601)+$X375/8.314/$H375+LN(1)</f>
        <v>0.822382902154986</v>
      </c>
    </row>
    <row r="376" s="20" customFormat="true" ht="13.8" hidden="false" customHeight="false" outlineLevel="0" collapsed="false">
      <c r="B376" s="20" t="n">
        <f aca="false">$A$2 + $A$3*H376 +$A$4*H376*LN(H376) + $A$5*H376^2 + $A$6*H376^-1 + $A$7*H376^0.5</f>
        <v>27115.3115320916</v>
      </c>
      <c r="C376" s="20" t="n">
        <v>4300</v>
      </c>
      <c r="D376" s="20" t="n">
        <f aca="false">D375+22/(608-232)</f>
        <v>-1.57446808510641</v>
      </c>
      <c r="F376" s="20" t="n">
        <f aca="false">$D$2+$D$3/H376-(($D$4/(8.314*LN(10)))*(1-($D$5/H376)-LN(H376/$D$5)))</f>
        <v>1.47002547393248</v>
      </c>
      <c r="G376" s="20" t="n">
        <f aca="false">8.314*LN(10)*F376*H376</f>
        <v>80766.7237317148</v>
      </c>
      <c r="H376" s="21" t="n">
        <v>2870</v>
      </c>
      <c r="J376" s="20" t="n">
        <f aca="false">-G376</f>
        <v>-80766.7237317148</v>
      </c>
      <c r="K376" s="20" t="n">
        <v>878</v>
      </c>
      <c r="O376" s="20" t="n">
        <f aca="false">-115997 + 27.036*H376 + 3.124*H376*LN(H376)</f>
        <v>32983.2600422083</v>
      </c>
      <c r="P376" s="20" t="n">
        <f aca="false">(-0.0562*(H376^2)) + (128.59*H376)-38275</f>
        <v>-132135.48</v>
      </c>
      <c r="Q376" s="20" t="n">
        <f aca="false">-998615+342.43*H376</f>
        <v>-15840.9</v>
      </c>
      <c r="R376" s="20" t="n">
        <f aca="false">Q376+P376</f>
        <v>-147976.38</v>
      </c>
      <c r="S376" s="20" t="n">
        <f aca="false">R376/2</f>
        <v>-73988.19</v>
      </c>
      <c r="U376" s="20" t="n">
        <f aca="false">-226244+42.46*H376</f>
        <v>-104383.8</v>
      </c>
      <c r="V376" s="20" t="n">
        <f aca="false">(-0.0562*(H376^2))+(374.59*H376)-846564</f>
        <v>-234404.48</v>
      </c>
      <c r="W376" s="20" t="n">
        <f aca="false">V376/2</f>
        <v>-117202.24</v>
      </c>
      <c r="X376" s="20" t="n">
        <f aca="false">W376-U376</f>
        <v>-12818.4400000001</v>
      </c>
      <c r="Y376" s="20" t="n">
        <v>1130733.8363973</v>
      </c>
      <c r="Z376" s="20" t="n">
        <f aca="false">-8E-020*H376^6+2E-015*H376^5-0.00000000001*H376^4+0.00000006*H376^3-0.0001*H376^2+0.1593*H376^1+165.05*H376</f>
        <v>474411.661396834</v>
      </c>
      <c r="AA376" s="8" t="n">
        <f aca="false">(4*H376*(-18+25/2000*H376)*(1-LN(H376/1895))-H376*-9.16-0.25*Z376)</f>
        <v>27712.0863429742</v>
      </c>
      <c r="AB376" s="20" t="n">
        <f aca="false">(8*H376*(-1+8/2000*H376)*(1-LN(H376/1895))-H376*-9.16-0.25*Z376)</f>
        <v>48427.028900758</v>
      </c>
      <c r="AC376" s="20" t="n">
        <f aca="false">(8*$H376*(31.15-15.53/2000*$H376)*(1-LN($H376/1895))-$H376*-9.16-0.25*$Z376)</f>
        <v>26731.0642659266</v>
      </c>
      <c r="AE376" s="20" t="n">
        <f aca="false">AP376-$AN376</f>
        <v>1.177556060087</v>
      </c>
      <c r="AF376" s="20" t="n">
        <f aca="false">AQ376-$AN376</f>
        <v>2.2254612792666</v>
      </c>
      <c r="AG376" s="20" t="n">
        <f aca="false">AR376-$AN376</f>
        <v>1.31620345401104</v>
      </c>
      <c r="AI376" s="20" t="n">
        <f aca="false">AT376-$AN376</f>
        <v>-3.18892948566929</v>
      </c>
      <c r="AJ376" s="20" t="n">
        <f aca="false">AU376-$AN376</f>
        <v>1.3323069017938</v>
      </c>
      <c r="AK376" s="20" t="n">
        <f aca="false">AV376-$AN376</f>
        <v>-2.90484740206258</v>
      </c>
      <c r="AL376" s="20" t="n">
        <f aca="false">AW376-$AN376</f>
        <v>-0.341279715971614</v>
      </c>
      <c r="AN376" s="20" t="n">
        <v>1.15881042903777</v>
      </c>
      <c r="AP376" s="20" t="n">
        <f aca="false">1/8.314/$H376*(0.375*68629+0.5*4601)+$AA376/8.314/$H376+LN(1)</f>
        <v>2.33636648912477</v>
      </c>
      <c r="AQ376" s="20" t="n">
        <f aca="false">1/8.314/$H376*(0.4375*68629+0.5*4601)+$AB376/8.314/$H376+LN(1)</f>
        <v>3.38427170830437</v>
      </c>
      <c r="AR376" s="20" t="n">
        <f aca="false">1/8.314/$H376*(0.4375*68629+0.5*4601)+$AC376/8.314/$H376+LN(1)</f>
        <v>2.47501388304881</v>
      </c>
      <c r="AT376" s="20" t="n">
        <f aca="false">1/8.314/$H376*(0.4375*68629+0.5*4601)+$J376/8.314/$H376+LN(1)</f>
        <v>-2.03011905663152</v>
      </c>
      <c r="AU376" s="20" t="n">
        <f aca="false">1/8.314/$H376*(0.4375*68629+0.5*4601)+$B376/8.314/$H376+LN(1)</f>
        <v>2.49111733083157</v>
      </c>
      <c r="AV376" s="20" t="n">
        <f aca="false">1/8.314/$H376*(0.4375*68629+0.5*4601)+$S376/8.314/$H376+LN(1)</f>
        <v>-1.74603697302481</v>
      </c>
      <c r="AW376" s="20" t="n">
        <f aca="false">1/8.314/$H376*(0.4375*68629+0.5*4601)+$X376/8.314/$H376+LN(1)</f>
        <v>0.817530713066156</v>
      </c>
    </row>
    <row r="377" s="20" customFormat="true" ht="13.8" hidden="false" customHeight="false" outlineLevel="0" collapsed="false">
      <c r="B377" s="20" t="n">
        <f aca="false">$A$2 + $A$3*H377 +$A$4*H377*LN(H377) + $A$5*H377^2 + $A$6*H377^-1 + $A$7*H377^0.5</f>
        <v>27275.3419509049</v>
      </c>
      <c r="C377" s="20" t="n">
        <v>4300</v>
      </c>
      <c r="D377" s="20" t="n">
        <f aca="false">D376+22/(608-232)</f>
        <v>-1.51595744680853</v>
      </c>
      <c r="F377" s="20" t="n">
        <f aca="false">$D$2+$D$3/H377-(($D$4/(8.314*LN(10)))*(1-($D$5/H377)-LN(H377/$D$5)))</f>
        <v>1.4687680922805</v>
      </c>
      <c r="G377" s="20" t="n">
        <f aca="false">8.314*LN(10)*F377*H377</f>
        <v>80838.2283926387</v>
      </c>
      <c r="H377" s="21" t="n">
        <v>2875</v>
      </c>
      <c r="J377" s="20" t="n">
        <f aca="false">-G377</f>
        <v>-80838.2283926387</v>
      </c>
      <c r="K377" s="20" t="n">
        <v>885</v>
      </c>
      <c r="O377" s="20" t="n">
        <f aca="false">-115997 + 27.036*H377 + 3.124*H377*LN(H377)</f>
        <v>33258.4411319483</v>
      </c>
      <c r="P377" s="20" t="n">
        <f aca="false">(-0.0562*(H377^2)) + (128.59*H377)-38275</f>
        <v>-133106.875</v>
      </c>
      <c r="Q377" s="20" t="n">
        <f aca="false">-998615+342.43*H377</f>
        <v>-14128.75</v>
      </c>
      <c r="R377" s="20" t="n">
        <f aca="false">Q377+P377</f>
        <v>-147235.625</v>
      </c>
      <c r="S377" s="20" t="n">
        <f aca="false">R377/2</f>
        <v>-73617.8125</v>
      </c>
      <c r="U377" s="20" t="n">
        <f aca="false">-226244+42.46*H377</f>
        <v>-104171.5</v>
      </c>
      <c r="V377" s="20" t="n">
        <f aca="false">(-0.0562*(H377^2))+(374.59*H377)-846564</f>
        <v>-234145.875</v>
      </c>
      <c r="W377" s="20" t="n">
        <f aca="false">V377/2</f>
        <v>-117072.9375</v>
      </c>
      <c r="X377" s="20" t="n">
        <f aca="false">W377-U377</f>
        <v>-12901.4375</v>
      </c>
      <c r="Y377" s="20" t="n">
        <v>1133096.73911846</v>
      </c>
      <c r="Z377" s="20" t="n">
        <f aca="false">-8E-020*H377^6+2E-015*H377^5-0.00000000001*H377^4+0.00000006*H377^3-0.0001*H377^2+0.1593*H377^1+165.05*H377</f>
        <v>475240.455978699</v>
      </c>
      <c r="AA377" s="8" t="n">
        <f aca="false">(4*H377*(-18+25/2000*H377)*(1-LN(H377/1895))-H377*-9.16-0.25*Z377)</f>
        <v>27821.1313317561</v>
      </c>
      <c r="AB377" s="20" t="n">
        <f aca="false">(8*H377*(-1+8/2000*H377)*(1-LN(H377/1895))-H377*-9.16-0.25*Z377)</f>
        <v>48359.5146801712</v>
      </c>
      <c r="AC377" s="20" t="n">
        <f aca="false">(8*$H377*(31.15-15.53/2000*$H377)*(1-LN($H377/1895))-$H377*-9.16-0.25*$Z377)</f>
        <v>25901.4212147001</v>
      </c>
      <c r="AE377" s="20" t="n">
        <f aca="false">AP377-$AN377</f>
        <v>1.11881774517059</v>
      </c>
      <c r="AF377" s="20" t="n">
        <f aca="false">AQ377-$AN377</f>
        <v>2.15751395579134</v>
      </c>
      <c r="AG377" s="20" t="n">
        <f aca="false">AR377-$AN377</f>
        <v>1.21795288162745</v>
      </c>
      <c r="AI377" s="20" t="n">
        <f aca="false">AT377-$AN377</f>
        <v>-3.24762742220115</v>
      </c>
      <c r="AJ377" s="20" t="n">
        <f aca="false">AU377-$AN377</f>
        <v>1.27543249113701</v>
      </c>
      <c r="AK377" s="20" t="n">
        <f aca="false">AV377-$AN377</f>
        <v>-2.94555272817478</v>
      </c>
      <c r="AL377" s="20" t="n">
        <f aca="false">AW377-$AN377</f>
        <v>-0.405410903489337</v>
      </c>
      <c r="AN377" s="20" t="n">
        <v>1.2180475247986</v>
      </c>
      <c r="AP377" s="20" t="n">
        <f aca="false">1/8.314/$H377*(0.375*68629+0.5*4601)+$AA377/8.314/$H377+LN(1)</f>
        <v>2.33686526996919</v>
      </c>
      <c r="AQ377" s="20" t="n">
        <f aca="false">1/8.314/$H377*(0.4375*68629+0.5*4601)+$AB377/8.314/$H377+LN(1)</f>
        <v>3.37556148058994</v>
      </c>
      <c r="AR377" s="20" t="n">
        <f aca="false">1/8.314/$H377*(0.4375*68629+0.5*4601)+$AC377/8.314/$H377+LN(1)</f>
        <v>2.43600040642605</v>
      </c>
      <c r="AT377" s="20" t="n">
        <f aca="false">1/8.314/$H377*(0.4375*68629+0.5*4601)+$J377/8.314/$H377+LN(1)</f>
        <v>-2.02957989740255</v>
      </c>
      <c r="AU377" s="20" t="n">
        <f aca="false">1/8.314/$H377*(0.4375*68629+0.5*4601)+$B377/8.314/$H377+LN(1)</f>
        <v>2.49348001593561</v>
      </c>
      <c r="AV377" s="20" t="n">
        <f aca="false">1/8.314/$H377*(0.4375*68629+0.5*4601)+$S377/8.314/$H377+LN(1)</f>
        <v>-1.72750520337618</v>
      </c>
      <c r="AW377" s="20" t="n">
        <f aca="false">1/8.314/$H377*(0.4375*68629+0.5*4601)+$X377/8.314/$H377+LN(1)</f>
        <v>0.812636621309263</v>
      </c>
    </row>
    <row r="378" s="20" customFormat="true" ht="13.8" hidden="false" customHeight="false" outlineLevel="0" collapsed="false">
      <c r="B378" s="20" t="n">
        <f aca="false">$A$2 + $A$3*H378 +$A$4*H378*LN(H378) + $A$5*H378^2 + $A$6*H378^-1 + $A$7*H378^0.5</f>
        <v>27435.0014978127</v>
      </c>
      <c r="C378" s="20" t="n">
        <v>4300</v>
      </c>
      <c r="D378" s="20" t="n">
        <f aca="false">D377+22/(608-232)</f>
        <v>-1.45744680851066</v>
      </c>
      <c r="F378" s="20" t="n">
        <f aca="false">$D$2+$D$3/H378-(($D$4/(8.314*LN(10)))*(1-($D$5/H378)-LN(H378/$D$5)))</f>
        <v>1.46752032069581</v>
      </c>
      <c r="G378" s="20" t="n">
        <f aca="false">8.314*LN(10)*F378*H378</f>
        <v>80910.0221841432</v>
      </c>
      <c r="H378" s="21" t="n">
        <v>2880</v>
      </c>
      <c r="J378" s="20" t="n">
        <f aca="false">-G378</f>
        <v>-80910.0221841432</v>
      </c>
      <c r="K378" s="20" t="n">
        <v>892</v>
      </c>
      <c r="O378" s="20" t="n">
        <f aca="false">-115997 + 27.036*H378 + 3.124*H378*LN(H378)</f>
        <v>33533.6493869193</v>
      </c>
      <c r="P378" s="20" t="n">
        <f aca="false">(-0.0562*(H378^2)) + (128.59*H378)-38275</f>
        <v>-134081.08</v>
      </c>
      <c r="Q378" s="20" t="n">
        <f aca="false">-998615+342.43*H378</f>
        <v>-12416.6</v>
      </c>
      <c r="R378" s="20" t="n">
        <f aca="false">Q378+P378</f>
        <v>-146497.68</v>
      </c>
      <c r="S378" s="20" t="n">
        <f aca="false">R378/2</f>
        <v>-73248.84</v>
      </c>
      <c r="U378" s="20" t="n">
        <f aca="false">-226244+42.46*H378</f>
        <v>-103959.2</v>
      </c>
      <c r="V378" s="20" t="n">
        <f aca="false">(-0.0562*(H378^2))+(374.59*H378)-846564</f>
        <v>-233890.08</v>
      </c>
      <c r="W378" s="20" t="n">
        <f aca="false">V378/2</f>
        <v>-116945.04</v>
      </c>
      <c r="X378" s="20" t="n">
        <f aca="false">W378-U378</f>
        <v>-12985.84</v>
      </c>
      <c r="Y378" s="20" t="n">
        <v>1135459.64183963</v>
      </c>
      <c r="Z378" s="20" t="n">
        <f aca="false">-8E-020*H378^6+2E-015*H378^5-0.00000000001*H378^4+0.00000006*H378^3-0.0001*H378^2+0.1593*H378^1+165.05*H378</f>
        <v>476069.266303139</v>
      </c>
      <c r="AA378" s="8" t="n">
        <f aca="false">(4*H378*(-18+25/2000*H378)*(1-LN(H378/1895))-H378*-9.16-0.25*Z378)</f>
        <v>27928.5063882072</v>
      </c>
      <c r="AB378" s="20" t="n">
        <f aca="false">(8*H378*(-1+8/2000*H378)*(1-LN(H378/1895))-H378*-9.16-0.25*Z378)</f>
        <v>48290.5991554593</v>
      </c>
      <c r="AC378" s="20" t="n">
        <f aca="false">(8*$H378*(31.15-15.53/2000*$H378)*(1-LN($H378/1895))-$H378*-9.16-0.25*$Z378)</f>
        <v>25072.4549553269</v>
      </c>
      <c r="AE378" s="20" t="n">
        <f aca="false">AP378-$AN378</f>
        <v>1.06000795606029</v>
      </c>
      <c r="AF378" s="20" t="n">
        <f aca="false">AQ378-$AN378</f>
        <v>2.08953835271604</v>
      </c>
      <c r="AG378" s="20" t="n">
        <f aca="false">AR378-$AN378</f>
        <v>1.11986603794025</v>
      </c>
      <c r="AI378" s="20" t="n">
        <f aca="false">AT378-$AN378</f>
        <v>-3.30633930593547</v>
      </c>
      <c r="AJ378" s="20" t="n">
        <f aca="false">AU378-$AN378</f>
        <v>1.21853438778212</v>
      </c>
      <c r="AK378" s="20" t="n">
        <f aca="false">AV378-$AN378</f>
        <v>-2.98638107850854</v>
      </c>
      <c r="AL378" s="20" t="n">
        <f aca="false">AW378-$AN378</f>
        <v>-0.469583775432069</v>
      </c>
      <c r="AN378" s="20" t="n">
        <v>1.27728462055943</v>
      </c>
      <c r="AP378" s="20" t="n">
        <f aca="false">1/8.314/$H378*(0.375*68629+0.5*4601)+$AA378/8.314/$H378+LN(1)</f>
        <v>2.33729257661972</v>
      </c>
      <c r="AQ378" s="20" t="n">
        <f aca="false">1/8.314/$H378*(0.4375*68629+0.5*4601)+$AB378/8.314/$H378+LN(1)</f>
        <v>3.36682297327547</v>
      </c>
      <c r="AR378" s="20" t="n">
        <f aca="false">1/8.314/$H378*(0.4375*68629+0.5*4601)+$AC378/8.314/$H378+LN(1)</f>
        <v>2.39715065849968</v>
      </c>
      <c r="AT378" s="20" t="n">
        <f aca="false">1/8.314/$H378*(0.4375*68629+0.5*4601)+$J378/8.314/$H378+LN(1)</f>
        <v>-2.02905468537604</v>
      </c>
      <c r="AU378" s="20" t="n">
        <f aca="false">1/8.314/$H378*(0.4375*68629+0.5*4601)+$B378/8.314/$H378+LN(1)</f>
        <v>2.49581900834155</v>
      </c>
      <c r="AV378" s="20" t="n">
        <f aca="false">1/8.314/$H378*(0.4375*68629+0.5*4601)+$S378/8.314/$H378+LN(1)</f>
        <v>-1.70909645794911</v>
      </c>
      <c r="AW378" s="20" t="n">
        <f aca="false">1/8.314/$H378*(0.4375*68629+0.5*4601)+$X378/8.314/$H378+LN(1)</f>
        <v>0.807700845127361</v>
      </c>
    </row>
    <row r="379" s="20" customFormat="true" ht="13.8" hidden="false" customHeight="false" outlineLevel="0" collapsed="false">
      <c r="B379" s="20" t="n">
        <f aca="false">$A$2 + $A$3*H379 +$A$4*H379*LN(H379) + $A$5*H379^2 + $A$6*H379^-1 + $A$7*H379^0.5</f>
        <v>27594.2909839791</v>
      </c>
      <c r="C379" s="20" t="n">
        <v>4300</v>
      </c>
      <c r="D379" s="20" t="n">
        <f aca="false">D378+22/(608-232)</f>
        <v>-1.39893617021279</v>
      </c>
      <c r="F379" s="20" t="n">
        <f aca="false">$D$2+$D$3/H379-(($D$4/(8.314*LN(10)))*(1-($D$5/H379)-LN(H379/$D$5)))</f>
        <v>1.46628210012404</v>
      </c>
      <c r="G379" s="20" t="n">
        <f aca="false">8.314*LN(10)*F379*H379</f>
        <v>80982.1046042648</v>
      </c>
      <c r="H379" s="21" t="n">
        <v>2885</v>
      </c>
      <c r="J379" s="20" t="n">
        <f aca="false">-G379</f>
        <v>-80982.1046042648</v>
      </c>
      <c r="K379" s="20" t="n">
        <v>899</v>
      </c>
      <c r="O379" s="20" t="n">
        <f aca="false">-115997 + 27.036*H379 + 3.124*H379*LN(H379)</f>
        <v>33808.8847599595</v>
      </c>
      <c r="P379" s="20" t="n">
        <f aca="false">(-0.0562*(H379^2)) + (128.59*H379)-38275</f>
        <v>-135058.095</v>
      </c>
      <c r="Q379" s="20" t="n">
        <f aca="false">-998615+342.43*H379</f>
        <v>-10704.45</v>
      </c>
      <c r="R379" s="20" t="n">
        <f aca="false">Q379+P379</f>
        <v>-145762.545</v>
      </c>
      <c r="S379" s="20" t="n">
        <f aca="false">R379/2</f>
        <v>-72881.2725</v>
      </c>
      <c r="U379" s="20" t="n">
        <f aca="false">-226244+42.46*H379</f>
        <v>-103746.9</v>
      </c>
      <c r="V379" s="20" t="n">
        <f aca="false">(-0.0562*(H379^2))+(374.59*H379)-846564</f>
        <v>-233637.095</v>
      </c>
      <c r="W379" s="20" t="n">
        <f aca="false">V379/2</f>
        <v>-116818.5475</v>
      </c>
      <c r="X379" s="20" t="n">
        <f aca="false">W379-U379</f>
        <v>-13071.6475000001</v>
      </c>
      <c r="Y379" s="20" t="n">
        <v>1137822.5445608</v>
      </c>
      <c r="Z379" s="20" t="n">
        <f aca="false">-8E-020*H379^6+2E-015*H379^5-0.00000000001*H379^4+0.00000006*H379^3-0.0001*H379^2+0.1593*H379^1+165.05*H379</f>
        <v>476898.092424437</v>
      </c>
      <c r="AA379" s="8" t="n">
        <f aca="false">(4*H379*(-18+25/2000*H379)*(1-LN(H379/1895))-H379*-9.16-0.25*Z379)</f>
        <v>28034.2060677466</v>
      </c>
      <c r="AB379" s="20" t="n">
        <f aca="false">(8*H379*(-1+8/2000*H379)*(1-LN(H379/1895))-H379*-9.16-0.25*Z379)</f>
        <v>48220.2794120849</v>
      </c>
      <c r="AC379" s="20" t="n">
        <f aca="false">(8*$H379*(31.15-15.53/2000*$H379)*(1-LN($H379/1895))-$H379*-9.16-0.25*$Z379)</f>
        <v>24244.1746333688</v>
      </c>
      <c r="AE379" s="20" t="n">
        <f aca="false">AP379-$AN379</f>
        <v>1.00115240158117</v>
      </c>
      <c r="AF379" s="20" t="n">
        <f aca="false">AQ379-$AN379</f>
        <v>2.0215600597643</v>
      </c>
      <c r="AG379" s="20" t="n">
        <f aca="false">AR379-$AN379</f>
        <v>1.02196801716276</v>
      </c>
      <c r="AI379" s="20" t="n">
        <f aca="false">AT379-$AN379</f>
        <v>-3.36503947922923</v>
      </c>
      <c r="AJ379" s="20" t="n">
        <f aca="false">AU379-$AN379</f>
        <v>1.16163831293291</v>
      </c>
      <c r="AK379" s="20" t="n">
        <f aca="false">AV379-$AN379</f>
        <v>-3.02730624922339</v>
      </c>
      <c r="AL379" s="20" t="n">
        <f aca="false">AW379-$AN379</f>
        <v>-0.533772550869904</v>
      </c>
      <c r="AN379" s="20" t="n">
        <v>1.33649615212047</v>
      </c>
      <c r="AP379" s="20" t="n">
        <f aca="false">1/8.314/$H379*(0.375*68629+0.5*4601)+$AA379/8.314/$H379+LN(1)</f>
        <v>2.33764855370164</v>
      </c>
      <c r="AQ379" s="20" t="n">
        <f aca="false">1/8.314/$H379*(0.4375*68629+0.5*4601)+$AB379/8.314/$H379+LN(1)</f>
        <v>3.35805621188477</v>
      </c>
      <c r="AR379" s="20" t="n">
        <f aca="false">1/8.314/$H379*(0.4375*68629+0.5*4601)+$AC379/8.314/$H379+LN(1)</f>
        <v>2.35846416928323</v>
      </c>
      <c r="AT379" s="20" t="n">
        <f aca="false">1/8.314/$H379*(0.4375*68629+0.5*4601)+$J379/8.314/$H379+LN(1)</f>
        <v>-2.02854332710876</v>
      </c>
      <c r="AU379" s="20" t="n">
        <f aca="false">1/8.314/$H379*(0.4375*68629+0.5*4601)+$B379/8.314/$H379+LN(1)</f>
        <v>2.49813446505338</v>
      </c>
      <c r="AV379" s="20" t="n">
        <f aca="false">1/8.314/$H379*(0.4375*68629+0.5*4601)+$S379/8.314/$H379+LN(1)</f>
        <v>-1.69081009710292</v>
      </c>
      <c r="AW379" s="20" t="n">
        <f aca="false">1/8.314/$H379*(0.4375*68629+0.5*4601)+$X379/8.314/$H379+LN(1)</f>
        <v>0.802723601250566</v>
      </c>
    </row>
    <row r="380" s="20" customFormat="true" ht="13.8" hidden="false" customHeight="false" outlineLevel="0" collapsed="false">
      <c r="B380" s="20" t="n">
        <f aca="false">$A$2 + $A$3*H380 +$A$4*H380*LN(H380) + $A$5*H380^2 + $A$6*H380^-1 + $A$7*H380^0.5</f>
        <v>27753.2112171287</v>
      </c>
      <c r="C380" s="20" t="n">
        <v>4300</v>
      </c>
      <c r="D380" s="20" t="n">
        <f aca="false">D379+22/(608-232)</f>
        <v>-1.34042553191492</v>
      </c>
      <c r="F380" s="20" t="n">
        <f aca="false">$D$2+$D$3/H380-(($D$4/(8.314*LN(10)))*(1-($D$5/H380)-LN(H380/$D$5)))</f>
        <v>1.46505337195096</v>
      </c>
      <c r="G380" s="20" t="n">
        <f aca="false">8.314*LN(10)*F380*H380</f>
        <v>81054.4751527803</v>
      </c>
      <c r="H380" s="21" t="n">
        <v>2890</v>
      </c>
      <c r="J380" s="20" t="n">
        <f aca="false">-G380</f>
        <v>-81054.4751527803</v>
      </c>
      <c r="K380" s="20" t="n">
        <v>906</v>
      </c>
      <c r="O380" s="20" t="n">
        <f aca="false">-115997 + 27.036*H380 + 3.124*H380*LN(H380)</f>
        <v>34084.1472040705</v>
      </c>
      <c r="P380" s="20" t="n">
        <f aca="false">(-0.0562*(H380^2)) + (128.59*H380)-38275</f>
        <v>-136037.92</v>
      </c>
      <c r="Q380" s="20" t="n">
        <f aca="false">-998615+342.43*H380</f>
        <v>-8992.29999999993</v>
      </c>
      <c r="R380" s="20" t="n">
        <f aca="false">Q380+P380</f>
        <v>-145030.22</v>
      </c>
      <c r="S380" s="20" t="n">
        <f aca="false">R380/2</f>
        <v>-72515.11</v>
      </c>
      <c r="U380" s="20" t="n">
        <f aca="false">-226244+42.46*H380</f>
        <v>-103534.6</v>
      </c>
      <c r="V380" s="20" t="n">
        <f aca="false">(-0.0562*(H380^2))+(374.59*H380)-846564</f>
        <v>-233386.92</v>
      </c>
      <c r="W380" s="20" t="n">
        <f aca="false">V380/2</f>
        <v>-116693.46</v>
      </c>
      <c r="X380" s="20" t="n">
        <f aca="false">W380-U380</f>
        <v>-13158.8600000001</v>
      </c>
      <c r="Y380" s="20" t="n">
        <v>1140185.44728196</v>
      </c>
      <c r="Z380" s="20" t="n">
        <f aca="false">-8E-020*H380^6+2E-015*H380^5-0.00000000001*H380^4+0.00000006*H380^3-0.0001*H380^2+0.1593*H380^1+165.05*H380</f>
        <v>477726.934397012</v>
      </c>
      <c r="AA380" s="8" t="n">
        <f aca="false">(4*H380*(-18+25/2000*H380)*(1-LN(H380/1895))-H380*-9.16-0.25*Z380)</f>
        <v>28138.2249370625</v>
      </c>
      <c r="AB380" s="20" t="n">
        <f aca="false">(8*H380*(-1+8/2000*H380)*(1-LN(H380/1895))-H380*-9.16-0.25*Z380)</f>
        <v>48148.5525407186</v>
      </c>
      <c r="AC380" s="20" t="n">
        <f aca="false">(8*$H380*(31.15-15.53/2000*$H380)*(1-LN($H380/1895))-$H380*-9.16-0.25*$Z380)</f>
        <v>23416.5893719529</v>
      </c>
      <c r="AE380" s="20" t="n">
        <f aca="false">AP380-$AN380</f>
        <v>0.942287359754927</v>
      </c>
      <c r="AF380" s="20" t="n">
        <f aca="false">AQ380-$AN380</f>
        <v>1.95361523642837</v>
      </c>
      <c r="AG380" s="20" t="n">
        <f aca="false">AR380-$AN380</f>
        <v>0.924294485555591</v>
      </c>
      <c r="AI380" s="20" t="n">
        <f aca="false">AT380-$AN380</f>
        <v>-3.42369171543</v>
      </c>
      <c r="AJ380" s="20" t="n">
        <f aca="false">AU380-$AN380</f>
        <v>1.10478055629198</v>
      </c>
      <c r="AK380" s="20" t="n">
        <f aca="false">AV380-$AN380</f>
        <v>-3.06829147117695</v>
      </c>
      <c r="AL380" s="20" t="n">
        <f aca="false">AW380-$AN380</f>
        <v>-0.597940880644291</v>
      </c>
      <c r="AN380" s="20" t="n">
        <v>1.39564598555342</v>
      </c>
      <c r="AP380" s="20" t="n">
        <f aca="false">1/8.314/$H380*(0.375*68629+0.5*4601)+$AA380/8.314/$H380+LN(1)</f>
        <v>2.33793334530835</v>
      </c>
      <c r="AQ380" s="20" t="n">
        <f aca="false">1/8.314/$H380*(0.4375*68629+0.5*4601)+$AB380/8.314/$H380+LN(1)</f>
        <v>3.34926122198179</v>
      </c>
      <c r="AR380" s="20" t="n">
        <f aca="false">1/8.314/$H380*(0.4375*68629+0.5*4601)+$AC380/8.314/$H380+LN(1)</f>
        <v>2.31994047110901</v>
      </c>
      <c r="AT380" s="20" t="n">
        <f aca="false">1/8.314/$H380*(0.4375*68629+0.5*4601)+$J380/8.314/$H380+LN(1)</f>
        <v>-2.02804572987658</v>
      </c>
      <c r="AU380" s="20" t="n">
        <f aca="false">1/8.314/$H380*(0.4375*68629+0.5*4601)+$B380/8.314/$H380+LN(1)</f>
        <v>2.5004265418454</v>
      </c>
      <c r="AV380" s="20" t="n">
        <f aca="false">1/8.314/$H380*(0.4375*68629+0.5*4601)+$S380/8.314/$H380+LN(1)</f>
        <v>-1.67264548562353</v>
      </c>
      <c r="AW380" s="20" t="n">
        <f aca="false">1/8.314/$H380*(0.4375*68629+0.5*4601)+$X380/8.314/$H380+LN(1)</f>
        <v>0.797705104909129</v>
      </c>
    </row>
    <row r="381" s="20" customFormat="true" ht="13.8" hidden="false" customHeight="false" outlineLevel="0" collapsed="false">
      <c r="B381" s="20" t="n">
        <f aca="false">$A$2 + $A$3*H381 +$A$4*H381*LN(H381) + $A$5*H381^2 + $A$6*H381^-1 + $A$7*H381^0.5</f>
        <v>27911.7630015624</v>
      </c>
      <c r="C381" s="20" t="n">
        <v>4300</v>
      </c>
      <c r="D381" s="20" t="n">
        <f aca="false">D380+22/(608-232)</f>
        <v>-1.28191489361704</v>
      </c>
      <c r="F381" s="20" t="n">
        <f aca="false">$D$2+$D$3/H381-(($D$4/(8.314*LN(10)))*(1-($D$5/H381)-LN(H381/$D$5)))</f>
        <v>1.4638340779985</v>
      </c>
      <c r="G381" s="20" t="n">
        <f aca="false">8.314*LN(10)*F381*H381</f>
        <v>81127.133331197</v>
      </c>
      <c r="H381" s="21" t="n">
        <v>2895</v>
      </c>
      <c r="J381" s="20" t="n">
        <f aca="false">-G381</f>
        <v>-81127.133331197</v>
      </c>
      <c r="K381" s="20" t="n">
        <v>913</v>
      </c>
      <c r="O381" s="20" t="n">
        <f aca="false">-115997 + 27.036*H381 + 3.124*H381*LN(H381)</f>
        <v>34359.4366724164</v>
      </c>
      <c r="P381" s="20" t="n">
        <f aca="false">(-0.0562*(H381^2)) + (128.59*H381)-38275</f>
        <v>-137020.555</v>
      </c>
      <c r="Q381" s="20" t="n">
        <f aca="false">-998615+342.43*H381</f>
        <v>-7280.15000000002</v>
      </c>
      <c r="R381" s="20" t="n">
        <f aca="false">Q381+P381</f>
        <v>-144300.705</v>
      </c>
      <c r="S381" s="20" t="n">
        <f aca="false">R381/2</f>
        <v>-72150.3525</v>
      </c>
      <c r="U381" s="20" t="n">
        <f aca="false">-226244+42.46*H381</f>
        <v>-103322.3</v>
      </c>
      <c r="V381" s="20" t="n">
        <f aca="false">(-0.0562*(H381^2))+(374.59*H381)-846564</f>
        <v>-233139.555</v>
      </c>
      <c r="W381" s="20" t="n">
        <f aca="false">V381/2</f>
        <v>-116569.7775</v>
      </c>
      <c r="X381" s="20" t="n">
        <f aca="false">W381-U381</f>
        <v>-13247.4775000001</v>
      </c>
      <c r="Y381" s="20" t="n">
        <v>1142548.35000313</v>
      </c>
      <c r="Z381" s="20" t="n">
        <f aca="false">-8E-020*H381^6+2E-015*H381^5-0.00000000001*H381^4+0.00000006*H381^3-0.0001*H381^2+0.1593*H381^1+165.05*H381</f>
        <v>478555.792275411</v>
      </c>
      <c r="AA381" s="8" t="n">
        <f aca="false">(4*H381*(-18+25/2000*H381)*(1-LN(H381/1895))-H381*-9.16-0.25*Z381)</f>
        <v>28240.5575740679</v>
      </c>
      <c r="AB381" s="20" t="n">
        <f aca="false">(8*H381*(-1+8/2000*H381)*(1-LN(H381/1895))-H381*-9.16-0.25*Z381)</f>
        <v>48075.4156372201</v>
      </c>
      <c r="AC381" s="20" t="n">
        <f aca="false">(8*$H381*(31.15-15.53/2000*$H381)*(1-LN($H381/1895))-$H381*-9.16-0.25*$Z381)</f>
        <v>22589.7082718709</v>
      </c>
      <c r="AE381" s="20" t="n">
        <f aca="false">AP381-$AN381</f>
        <v>0.883351276017798</v>
      </c>
      <c r="AF381" s="20" t="n">
        <f aca="false">AQ381-$AN381</f>
        <v>1.88564221018308</v>
      </c>
      <c r="AG381" s="20" t="n">
        <f aca="false">AR381-$AN381</f>
        <v>0.826783279625877</v>
      </c>
      <c r="AI381" s="20" t="n">
        <f aca="false">AT381-$AN381</f>
        <v>-3.48235762065419</v>
      </c>
      <c r="AJ381" s="20" t="n">
        <f aca="false">AU381-$AN381</f>
        <v>1.04789957428717</v>
      </c>
      <c r="AK381" s="20" t="n">
        <f aca="false">AV381-$AN381</f>
        <v>-3.10939781167157</v>
      </c>
      <c r="AL381" s="20" t="n">
        <f aca="false">AW381-$AN381</f>
        <v>-0.662150249139967</v>
      </c>
      <c r="AN381" s="20" t="n">
        <v>1.45479581898636</v>
      </c>
      <c r="AP381" s="20" t="n">
        <f aca="false">1/8.314/$H381*(0.375*68629+0.5*4601)+$AA381/8.314/$H381+LN(1)</f>
        <v>2.33814709500416</v>
      </c>
      <c r="AQ381" s="20" t="n">
        <f aca="false">1/8.314/$H381*(0.4375*68629+0.5*4601)+$AB381/8.314/$H381+LN(1)</f>
        <v>3.34043802916944</v>
      </c>
      <c r="AR381" s="20" t="n">
        <f aca="false">1/8.314/$H381*(0.4375*68629+0.5*4601)+$AC381/8.314/$H381+LN(1)</f>
        <v>2.28157909861224</v>
      </c>
      <c r="AT381" s="20" t="n">
        <f aca="false">1/8.314/$H381*(0.4375*68629+0.5*4601)+$J381/8.314/$H381+LN(1)</f>
        <v>-2.02756180166783</v>
      </c>
      <c r="AU381" s="20" t="n">
        <f aca="false">1/8.314/$H381*(0.4375*68629+0.5*4601)+$B381/8.314/$H381+LN(1)</f>
        <v>2.50269539327353</v>
      </c>
      <c r="AV381" s="20" t="n">
        <f aca="false">1/8.314/$H381*(0.4375*68629+0.5*4601)+$S381/8.314/$H381+LN(1)</f>
        <v>-1.65460199268521</v>
      </c>
      <c r="AW381" s="20" t="n">
        <f aca="false">1/8.314/$H381*(0.4375*68629+0.5*4601)+$X381/8.314/$H381+LN(1)</f>
        <v>0.792645569846393</v>
      </c>
    </row>
    <row r="382" s="20" customFormat="true" ht="13.8" hidden="false" customHeight="false" outlineLevel="0" collapsed="false">
      <c r="B382" s="20" t="n">
        <f aca="false">$A$2 + $A$3*H382 +$A$4*H382*LN(H382) + $A$5*H382^2 + $A$6*H382^-1 + $A$7*H382^0.5</f>
        <v>28069.9471381815</v>
      </c>
      <c r="C382" s="20" t="n">
        <v>4300</v>
      </c>
      <c r="D382" s="20" t="n">
        <f aca="false">D381+22/(608-232)</f>
        <v>-1.22340425531917</v>
      </c>
      <c r="F382" s="20" t="n">
        <f aca="false">$D$2+$D$3/H382-(($D$4/(8.314*LN(10)))*(1-($D$5/H382)-LN(H382/$D$5)))</f>
        <v>1.46262416052085</v>
      </c>
      <c r="G382" s="20" t="n">
        <f aca="false">8.314*LN(10)*F382*H382</f>
        <v>81200.0786427444</v>
      </c>
      <c r="H382" s="21" t="n">
        <v>2900</v>
      </c>
      <c r="J382" s="20" t="n">
        <f aca="false">-G382</f>
        <v>-81200.0786427444</v>
      </c>
      <c r="K382" s="20" t="n">
        <v>920</v>
      </c>
      <c r="O382" s="20" t="n">
        <f aca="false">-115997 + 27.036*H382 + 3.124*H382*LN(H382)</f>
        <v>34634.7531183232</v>
      </c>
      <c r="P382" s="20" t="n">
        <f aca="false">(-0.0562*(H382^2)) + (128.59*H382)-38275</f>
        <v>-138006</v>
      </c>
      <c r="Q382" s="20" t="n">
        <f aca="false">-998615+342.43*H382</f>
        <v>-5568</v>
      </c>
      <c r="R382" s="20" t="n">
        <f aca="false">Q382+P382</f>
        <v>-143574</v>
      </c>
      <c r="S382" s="20" t="n">
        <f aca="false">R382/2</f>
        <v>-71787</v>
      </c>
      <c r="U382" s="20" t="n">
        <f aca="false">-226244+42.46*H382</f>
        <v>-103110</v>
      </c>
      <c r="V382" s="20" t="n">
        <f aca="false">(-0.0562*(H382^2))+(374.59*H382)-846564</f>
        <v>-232895</v>
      </c>
      <c r="W382" s="20" t="n">
        <f aca="false">V382/2</f>
        <v>-116447.5</v>
      </c>
      <c r="X382" s="20" t="n">
        <f aca="false">W382-U382</f>
        <v>-13337.5</v>
      </c>
      <c r="Y382" s="20" t="n">
        <v>1144911.2527243</v>
      </c>
      <c r="Z382" s="20" t="n">
        <f aca="false">-8E-020*H382^6+2E-015*H382^5-0.00000000001*H382^4+0.00000006*H382^3-0.0001*H382^2+0.1593*H382^1+165.05*H382</f>
        <v>479384.66611432</v>
      </c>
      <c r="AA382" s="8" t="n">
        <f aca="false">(4*H382*(-18+25/2000*H382)*(1-LN(H382/1895))-H382*-9.16-0.25*Z382)</f>
        <v>28341.1985678532</v>
      </c>
      <c r="AB382" s="20" t="n">
        <f aca="false">(8*H382*(-1+8/2000*H382)*(1-LN(H382/1895))-H382*-9.16-0.25*Z382)</f>
        <v>48000.8658026191</v>
      </c>
      <c r="AC382" s="20" t="n">
        <f aca="false">(8*$H382*(31.15-15.53/2000*$H382)*(1-LN($H382/1895))-$H382*-9.16-0.25*$Z382)</f>
        <v>21763.540411679</v>
      </c>
      <c r="AE382" s="20" t="n">
        <f aca="false">AP382-$AN382</f>
        <v>0.824344293407565</v>
      </c>
      <c r="AF382" s="20" t="n">
        <f aca="false">AQ382-$AN382</f>
        <v>1.8176410066692</v>
      </c>
      <c r="AG382" s="20" t="n">
        <f aca="false">AR382-$AN382</f>
        <v>0.729433936295993</v>
      </c>
      <c r="AI382" s="20" t="n">
        <f aca="false">AT382-$AN382</f>
        <v>-3.54103710359614</v>
      </c>
      <c r="AJ382" s="20" t="n">
        <f aca="false">AU382-$AN382</f>
        <v>0.990995520267466</v>
      </c>
      <c r="AK382" s="20" t="n">
        <f aca="false">AV382-$AN382</f>
        <v>-3.15062464423203</v>
      </c>
      <c r="AL382" s="20" t="n">
        <f aca="false">AW382-$AN382</f>
        <v>-0.726400444087695</v>
      </c>
      <c r="AN382" s="20" t="n">
        <v>1.5139456524193</v>
      </c>
      <c r="AP382" s="20" t="n">
        <f aca="false">1/8.314/$H382*(0.375*68629+0.5*4601)+$AA382/8.314/$H382+LN(1)</f>
        <v>2.33828994582686</v>
      </c>
      <c r="AQ382" s="20" t="n">
        <f aca="false">1/8.314/$H382*(0.4375*68629+0.5*4601)+$AB382/8.314/$H382+LN(1)</f>
        <v>3.3315866590885</v>
      </c>
      <c r="AR382" s="20" t="n">
        <f aca="false">1/8.314/$H382*(0.4375*68629+0.5*4601)+$AC382/8.314/$H382+LN(1)</f>
        <v>2.24337958871529</v>
      </c>
      <c r="AT382" s="20" t="n">
        <f aca="false">1/8.314/$H382*(0.4375*68629+0.5*4601)+$J382/8.314/$H382+LN(1)</f>
        <v>-2.02709145117684</v>
      </c>
      <c r="AU382" s="20" t="n">
        <f aca="false">1/8.314/$H382*(0.4375*68629+0.5*4601)+$B382/8.314/$H382+LN(1)</f>
        <v>2.50494117268677</v>
      </c>
      <c r="AV382" s="20" t="n">
        <f aca="false">1/8.314/$H382*(0.4375*68629+0.5*4601)+$S382/8.314/$H382+LN(1)</f>
        <v>-1.63667899181273</v>
      </c>
      <c r="AW382" s="20" t="n">
        <f aca="false">1/8.314/$H382*(0.4375*68629+0.5*4601)+$X382/8.314/$H382+LN(1)</f>
        <v>0.787545208331605</v>
      </c>
    </row>
    <row r="383" s="20" customFormat="true" ht="13.8" hidden="false" customHeight="false" outlineLevel="0" collapsed="false">
      <c r="B383" s="20" t="n">
        <f aca="false">$A$2 + $A$3*H383 +$A$4*H383*LN(H383) + $A$5*H383^2 + $A$6*H383^-1 + $A$7*H383^0.5</f>
        <v>28227.764424503</v>
      </c>
      <c r="C383" s="20" t="n">
        <v>4300</v>
      </c>
      <c r="D383" s="20" t="n">
        <f aca="false">D382+22/(608-232)</f>
        <v>-1.1648936170213</v>
      </c>
      <c r="F383" s="20" t="n">
        <f aca="false">$D$2+$D$3/H383-(($D$4/(8.314*LN(10)))*(1-($D$5/H383)-LN(H383/$D$5)))</f>
        <v>1.46142356220055</v>
      </c>
      <c r="G383" s="20" t="n">
        <f aca="false">8.314*LN(10)*F383*H383</f>
        <v>81273.3105923649</v>
      </c>
      <c r="H383" s="21" t="n">
        <v>2905</v>
      </c>
      <c r="J383" s="20" t="n">
        <f aca="false">-G383</f>
        <v>-81273.3105923649</v>
      </c>
      <c r="K383" s="20" t="n">
        <v>927</v>
      </c>
      <c r="O383" s="20" t="n">
        <f aca="false">-115997 + 27.036*H383 + 3.124*H383*LN(H383)</f>
        <v>34910.0964952778</v>
      </c>
      <c r="P383" s="20" t="n">
        <f aca="false">(-0.0562*(H383^2)) + (128.59*H383)-38275</f>
        <v>-138994.255</v>
      </c>
      <c r="Q383" s="20" t="n">
        <f aca="false">-998615+342.43*H383</f>
        <v>-3855.84999999998</v>
      </c>
      <c r="R383" s="20" t="n">
        <f aca="false">Q383+P383</f>
        <v>-142850.105</v>
      </c>
      <c r="S383" s="20" t="n">
        <f aca="false">R383/2</f>
        <v>-71425.0525</v>
      </c>
      <c r="U383" s="20" t="n">
        <f aca="false">-226244+42.46*H383</f>
        <v>-102897.7</v>
      </c>
      <c r="V383" s="20" t="n">
        <f aca="false">(-0.0562*(H383^2))+(374.59*H383)-846564</f>
        <v>-232653.255</v>
      </c>
      <c r="W383" s="20" t="n">
        <f aca="false">V383/2</f>
        <v>-116326.6275</v>
      </c>
      <c r="X383" s="20" t="n">
        <f aca="false">W383-U383</f>
        <v>-13428.9275000001</v>
      </c>
      <c r="Y383" s="20" t="n">
        <v>1147289.70194898</v>
      </c>
      <c r="Z383" s="20" t="n">
        <f aca="false">-8E-020*H383^6+2E-015*H383^5-0.00000000001*H383^4+0.00000006*H383^3-0.0001*H383^2+0.1593*H383^1+165.05*H383</f>
        <v>480213.555968554</v>
      </c>
      <c r="AA383" s="8" t="n">
        <f aca="false">(4*H383*(-18+25/2000*H383)*(1-LN(H383/1895))-H383*-9.16-0.25*Z383)</f>
        <v>28440.1425186431</v>
      </c>
      <c r="AB383" s="20" t="n">
        <f aca="false">(8*H383*(-1+8/2000*H383)*(1-LN(H383/1895))-H383*-9.16-0.25*Z383)</f>
        <v>47924.9001430971</v>
      </c>
      <c r="AC383" s="20" t="n">
        <f aca="false">(8*$H383*(31.15-15.53/2000*$H383)*(1-LN($H383/1895))-$H383*-9.16-0.25*$Z383)</f>
        <v>20938.0948477966</v>
      </c>
      <c r="AE383" s="20" t="n">
        <f aca="false">AP383-$AN383</f>
        <v>0.765266554438255</v>
      </c>
      <c r="AF383" s="20" t="n">
        <f aca="false">AQ383-$AN383</f>
        <v>1.74961165156427</v>
      </c>
      <c r="AG383" s="20" t="n">
        <f aca="false">AR383-$AN383</f>
        <v>0.63224599475991</v>
      </c>
      <c r="AI383" s="20" t="n">
        <f aca="false">AT383-$AN383</f>
        <v>-3.59973007364974</v>
      </c>
      <c r="AJ383" s="20" t="n">
        <f aca="false">AU383-$AN383</f>
        <v>0.93406854638597</v>
      </c>
      <c r="AK383" s="20" t="n">
        <f aca="false">AV383-$AN383</f>
        <v>-3.19197134669622</v>
      </c>
      <c r="AL383" s="20" t="n">
        <f aca="false">AW383-$AN383</f>
        <v>-0.79069125467965</v>
      </c>
      <c r="AN383" s="20" t="n">
        <v>1.57309548585225</v>
      </c>
      <c r="AP383" s="20" t="n">
        <f aca="false">1/8.314/$H383*(0.375*68629+0.5*4601)+$AA383/8.314/$H383+LN(1)</f>
        <v>2.3383620402905</v>
      </c>
      <c r="AQ383" s="20" t="n">
        <f aca="false">1/8.314/$H383*(0.4375*68629+0.5*4601)+$AB383/8.314/$H383+LN(1)</f>
        <v>3.32270713741652</v>
      </c>
      <c r="AR383" s="20" t="n">
        <f aca="false">1/8.314/$H383*(0.4375*68629+0.5*4601)+$AC383/8.314/$H383+LN(1)</f>
        <v>2.20534148061216</v>
      </c>
      <c r="AT383" s="20" t="n">
        <f aca="false">1/8.314/$H383*(0.4375*68629+0.5*4601)+$J383/8.314/$H383+LN(1)</f>
        <v>-2.02663458779749</v>
      </c>
      <c r="AU383" s="20" t="n">
        <f aca="false">1/8.314/$H383*(0.4375*68629+0.5*4601)+$B383/8.314/$H383+LN(1)</f>
        <v>2.50716403223822</v>
      </c>
      <c r="AV383" s="20" t="n">
        <f aca="false">1/8.314/$H383*(0.4375*68629+0.5*4601)+$S383/8.314/$H383+LN(1)</f>
        <v>-1.61887586084397</v>
      </c>
      <c r="AW383" s="20" t="n">
        <f aca="false">1/8.314/$H383*(0.4375*68629+0.5*4601)+$X383/8.314/$H383+LN(1)</f>
        <v>0.7824042311726</v>
      </c>
    </row>
    <row r="384" s="20" customFormat="true" ht="13.8" hidden="false" customHeight="false" outlineLevel="0" collapsed="false">
      <c r="B384" s="20" t="n">
        <f aca="false">$A$2 + $A$3*H384 +$A$4*H384*LN(H384) + $A$5*H384^2 + $A$6*H384^-1 + $A$7*H384^0.5</f>
        <v>28385.2156546802</v>
      </c>
      <c r="C384" s="20" t="n">
        <v>4300</v>
      </c>
      <c r="D384" s="20" t="n">
        <f aca="false">D383+22/(608-232)</f>
        <v>-1.10638297872343</v>
      </c>
      <c r="F384" s="20" t="n">
        <f aca="false">$D$2+$D$3/H384-(($D$4/(8.314*LN(10)))*(1-($D$5/H384)-LN(H384/$D$5)))</f>
        <v>1.46023222614466</v>
      </c>
      <c r="G384" s="20" t="n">
        <f aca="false">8.314*LN(10)*F384*H384</f>
        <v>81346.8286867049</v>
      </c>
      <c r="H384" s="21" t="n">
        <v>2910</v>
      </c>
      <c r="J384" s="20" t="n">
        <f aca="false">-G384</f>
        <v>-81346.8286867049</v>
      </c>
      <c r="K384" s="20" t="n">
        <v>935</v>
      </c>
      <c r="O384" s="20" t="n">
        <f aca="false">-115997 + 27.036*H384 + 3.124*H384*LN(H384)</f>
        <v>35185.4667569273</v>
      </c>
      <c r="P384" s="20" t="n">
        <f aca="false">(-0.0562*(H384^2)) + (128.59*H384)-38275</f>
        <v>-139985.32</v>
      </c>
      <c r="Q384" s="20" t="n">
        <f aca="false">-998615+342.43*H384</f>
        <v>-2143.69999999995</v>
      </c>
      <c r="R384" s="20" t="n">
        <f aca="false">Q384+P384</f>
        <v>-142129.02</v>
      </c>
      <c r="S384" s="20" t="n">
        <f aca="false">R384/2</f>
        <v>-71064.51</v>
      </c>
      <c r="U384" s="20" t="n">
        <f aca="false">-226244+42.46*H384</f>
        <v>-102685.4</v>
      </c>
      <c r="V384" s="20" t="n">
        <f aca="false">(-0.0562*(H384^2))+(374.59*H384)-846564</f>
        <v>-232414.32</v>
      </c>
      <c r="W384" s="20" t="n">
        <f aca="false">V384/2</f>
        <v>-116207.16</v>
      </c>
      <c r="X384" s="20" t="n">
        <f aca="false">W384-U384</f>
        <v>-13521.76</v>
      </c>
      <c r="Y384" s="20" t="n">
        <v>1149668.15117365</v>
      </c>
      <c r="Z384" s="20" t="n">
        <f aca="false">-8E-020*H384^6+2E-015*H384^5-0.00000000001*H384^4+0.00000006*H384^3-0.0001*H384^2+0.1593*H384^1+165.05*H384</f>
        <v>481042.461893063</v>
      </c>
      <c r="AA384" s="8" t="n">
        <f aca="false">(4*H384*(-18+25/2000*H384)*(1-LN(H384/1895))-H384*-9.16-0.25*Z384)</f>
        <v>28537.3840377504</v>
      </c>
      <c r="AB384" s="20" t="n">
        <f aca="false">(8*H384*(-1+8/2000*H384)*(1-LN(H384/1895))-H384*-9.16-0.25*Z384)</f>
        <v>47847.5157699683</v>
      </c>
      <c r="AC384" s="20" t="n">
        <f aca="false">(8*$H384*(31.15-15.53/2000*$H384)*(1-LN($H384/1895))-$H384*-9.16-0.25*$Z384)</f>
        <v>20113.3806146043</v>
      </c>
      <c r="AE384" s="20" t="n">
        <f aca="false">AP384-$AN384</f>
        <v>0.706434322990246</v>
      </c>
      <c r="AF384" s="20" t="n">
        <f aca="false">AQ384-$AN384</f>
        <v>1.68187029246904</v>
      </c>
      <c r="AG384" s="20" t="n">
        <f aca="false">AR384-$AN384</f>
        <v>0.535535118355242</v>
      </c>
      <c r="AI384" s="20" t="n">
        <f aca="false">AT384-$AN384</f>
        <v>-3.65812031901448</v>
      </c>
      <c r="AJ384" s="20" t="n">
        <f aca="false">AU384-$AN384</f>
        <v>0.87743492549857</v>
      </c>
      <c r="AK384" s="20" t="n">
        <f aca="false">AV384-$AN384</f>
        <v>-3.23312117929052</v>
      </c>
      <c r="AL384" s="20" t="n">
        <f aca="false">AW384-$AN384</f>
        <v>-0.854706349669312</v>
      </c>
      <c r="AN384" s="20" t="n">
        <v>1.63192919739769</v>
      </c>
      <c r="AP384" s="20" t="n">
        <f aca="false">1/8.314/$H384*(0.375*68629+0.5*4601)+$AA384/8.314/$H384+LN(1)</f>
        <v>2.33836352038794</v>
      </c>
      <c r="AQ384" s="20" t="n">
        <f aca="false">1/8.314/$H384*(0.4375*68629+0.5*4601)+$AB384/8.314/$H384+LN(1)</f>
        <v>3.31379948986673</v>
      </c>
      <c r="AR384" s="20" t="n">
        <f aca="false">1/8.314/$H384*(0.4375*68629+0.5*4601)+$AC384/8.314/$H384+LN(1)</f>
        <v>2.16746431575293</v>
      </c>
      <c r="AT384" s="20" t="n">
        <f aca="false">1/8.314/$H384*(0.4375*68629+0.5*4601)+$J384/8.314/$H384+LN(1)</f>
        <v>-2.02619112161679</v>
      </c>
      <c r="AU384" s="20" t="n">
        <f aca="false">1/8.314/$H384*(0.4375*68629+0.5*4601)+$B384/8.314/$H384+LN(1)</f>
        <v>2.50936412289626</v>
      </c>
      <c r="AV384" s="20" t="n">
        <f aca="false">1/8.314/$H384*(0.4375*68629+0.5*4601)+$S384/8.314/$H384+LN(1)</f>
        <v>-1.60119198189283</v>
      </c>
      <c r="AW384" s="20" t="n">
        <f aca="false">1/8.314/$H384*(0.4375*68629+0.5*4601)+$X384/8.314/$H384+LN(1)</f>
        <v>0.777222847728378</v>
      </c>
    </row>
    <row r="385" s="20" customFormat="true" ht="13.8" hidden="false" customHeight="false" outlineLevel="0" collapsed="false">
      <c r="B385" s="20" t="n">
        <f aca="false">$A$2 + $A$3*H385 +$A$4*H385*LN(H385) + $A$5*H385^2 + $A$6*H385^-1 + $A$7*H385^0.5</f>
        <v>28542.3016195239</v>
      </c>
      <c r="C385" s="20" t="n">
        <v>4300</v>
      </c>
      <c r="D385" s="20" t="n">
        <f aca="false">D384+22/(608-232)</f>
        <v>-1.04787234042555</v>
      </c>
      <c r="F385" s="20" t="n">
        <f aca="false">$D$2+$D$3/H385-(($D$4/(8.314*LN(10)))*(1-($D$5/H385)-LN(H385/$D$5)))</f>
        <v>1.45905009588098</v>
      </c>
      <c r="G385" s="20" t="n">
        <f aca="false">8.314*LN(10)*F385*H385</f>
        <v>81420.6324341065</v>
      </c>
      <c r="H385" s="21" t="n">
        <v>2915</v>
      </c>
      <c r="J385" s="20" t="n">
        <f aca="false">-G385</f>
        <v>-81420.6324341065</v>
      </c>
      <c r="K385" s="20" t="n">
        <v>942</v>
      </c>
      <c r="O385" s="20" t="n">
        <f aca="false">-115997 + 27.036*H385 + 3.124*H385*LN(H385)</f>
        <v>35460.863857078</v>
      </c>
      <c r="P385" s="20" t="n">
        <f aca="false">(-0.0562*(H385^2)) + (128.59*H385)-38275</f>
        <v>-140979.195</v>
      </c>
      <c r="Q385" s="20" t="n">
        <f aca="false">-998615+342.43*H385</f>
        <v>-431.54999999993</v>
      </c>
      <c r="R385" s="20" t="n">
        <f aca="false">Q385+P385</f>
        <v>-141410.745</v>
      </c>
      <c r="S385" s="20" t="n">
        <f aca="false">R385/2</f>
        <v>-70705.3724999999</v>
      </c>
      <c r="U385" s="20" t="n">
        <f aca="false">-226244+42.46*H385</f>
        <v>-102473.1</v>
      </c>
      <c r="V385" s="20" t="n">
        <f aca="false">(-0.0562*(H385^2))+(374.59*H385)-846564</f>
        <v>-232178.195</v>
      </c>
      <c r="W385" s="20" t="n">
        <f aca="false">V385/2</f>
        <v>-116089.0975</v>
      </c>
      <c r="X385" s="20" t="n">
        <f aca="false">W385-U385</f>
        <v>-13615.9975</v>
      </c>
      <c r="Y385" s="20" t="n">
        <v>1152046.60039833</v>
      </c>
      <c r="Z385" s="20" t="n">
        <f aca="false">-8E-020*H385^6+2E-015*H385^5-0.00000000001*H385^4+0.00000006*H385^3-0.0001*H385^2+0.1593*H385^1+165.05*H385</f>
        <v>481871.383942931</v>
      </c>
      <c r="AA385" s="8" t="n">
        <f aca="false">(4*H385*(-18+25/2000*H385)*(1-LN(H385/1895))-H385*-9.16-0.25*Z385)</f>
        <v>28632.9177475318</v>
      </c>
      <c r="AB385" s="20" t="n">
        <f aca="false">(8*H385*(-1+8/2000*H385)*(1-LN(H385/1895))-H385*-9.16-0.25*Z385)</f>
        <v>47768.7097996612</v>
      </c>
      <c r="AC385" s="20" t="n">
        <f aca="false">(8*$H385*(31.15-15.53/2000*$H385)*(1-LN($H385/1895))-$H385*-9.16-0.25*$Z385)</f>
        <v>19289.4067245416</v>
      </c>
      <c r="AE385" s="20" t="n">
        <f aca="false">AP385-$AN385</f>
        <v>0.647577204038991</v>
      </c>
      <c r="AF385" s="20" t="n">
        <f aca="false">AQ385-$AN385</f>
        <v>1.61414641863247</v>
      </c>
      <c r="AG385" s="20" t="n">
        <f aca="false">AR385-$AN385</f>
        <v>0.439030314274006</v>
      </c>
      <c r="AI385" s="20" t="n">
        <f aca="false">AT385-$AN385</f>
        <v>-3.71647828696312</v>
      </c>
      <c r="AJ385" s="20" t="n">
        <f aca="false">AU385-$AN385</f>
        <v>0.820824270901024</v>
      </c>
      <c r="AK385" s="20" t="n">
        <f aca="false">AV385-$AN385</f>
        <v>-3.27434406486707</v>
      </c>
      <c r="AL385" s="20" t="n">
        <f aca="false">AW385-$AN385</f>
        <v>-0.918716057633001</v>
      </c>
      <c r="AN385" s="20" t="n">
        <v>1.6907173235545</v>
      </c>
      <c r="AP385" s="20" t="n">
        <f aca="false">1/8.314/$H385*(0.375*68629+0.5*4601)+$AA385/8.314/$H385+LN(1)</f>
        <v>2.33829452759349</v>
      </c>
      <c r="AQ385" s="20" t="n">
        <f aca="false">1/8.314/$H385*(0.4375*68629+0.5*4601)+$AB385/8.314/$H385+LN(1)</f>
        <v>3.30486374218697</v>
      </c>
      <c r="AR385" s="20" t="n">
        <f aca="false">1/8.314/$H385*(0.4375*68629+0.5*4601)+$AC385/8.314/$H385+LN(1)</f>
        <v>2.12974763782851</v>
      </c>
      <c r="AT385" s="20" t="n">
        <f aca="false">1/8.314/$H385*(0.4375*68629+0.5*4601)+$J385/8.314/$H385+LN(1)</f>
        <v>-2.02576096340862</v>
      </c>
      <c r="AU385" s="20" t="n">
        <f aca="false">1/8.314/$H385*(0.4375*68629+0.5*4601)+$B385/8.314/$H385+LN(1)</f>
        <v>2.51154159445552</v>
      </c>
      <c r="AV385" s="20" t="n">
        <f aca="false">1/8.314/$H385*(0.4375*68629+0.5*4601)+$S385/8.314/$H385+LN(1)</f>
        <v>-1.58362674131257</v>
      </c>
      <c r="AW385" s="20" t="n">
        <f aca="false">1/8.314/$H385*(0.4375*68629+0.5*4601)+$X385/8.314/$H385+LN(1)</f>
        <v>0.772001265921499</v>
      </c>
    </row>
    <row r="386" s="20" customFormat="true" ht="13.8" hidden="false" customHeight="false" outlineLevel="0" collapsed="false">
      <c r="B386" s="20" t="n">
        <f aca="false">$A$2 + $A$3*H386 +$A$4*H386*LN(H386) + $A$5*H386^2 + $A$6*H386^-1 + $A$7*H386^0.5</f>
        <v>28699.0231065173</v>
      </c>
      <c r="C386" s="20" t="n">
        <v>4300</v>
      </c>
      <c r="D386" s="20" t="n">
        <f aca="false">D385+22/(608-232)</f>
        <v>-0.989361702127681</v>
      </c>
      <c r="F386" s="20" t="n">
        <f aca="false">$D$2+$D$3/H386-(($D$4/(8.314*LN(10)))*(1-($D$5/H386)-LN(H386/$D$5)))</f>
        <v>1.45787711535428</v>
      </c>
      <c r="G386" s="20" t="n">
        <f aca="false">8.314*LN(10)*F386*H386</f>
        <v>81494.7213445981</v>
      </c>
      <c r="H386" s="21" t="n">
        <v>2920</v>
      </c>
      <c r="J386" s="20" t="n">
        <f aca="false">-G386</f>
        <v>-81494.7213445981</v>
      </c>
      <c r="K386" s="20" t="n">
        <v>949</v>
      </c>
      <c r="O386" s="20" t="n">
        <f aca="false">-115997 + 27.036*H386 + 3.124*H386*LN(H386)</f>
        <v>35736.2877496946</v>
      </c>
      <c r="P386" s="20" t="n">
        <f aca="false">(-0.0562*(H386^2)) + (128.59*H386)-38275</f>
        <v>-141975.88</v>
      </c>
      <c r="Q386" s="20" t="n">
        <f aca="false">-998615+342.43*H386</f>
        <v>1280.59999999998</v>
      </c>
      <c r="R386" s="20" t="n">
        <f aca="false">Q386+P386</f>
        <v>-140695.28</v>
      </c>
      <c r="S386" s="20" t="n">
        <f aca="false">R386/2</f>
        <v>-70347.64</v>
      </c>
      <c r="U386" s="20" t="n">
        <f aca="false">-226244+42.46*H386</f>
        <v>-102260.8</v>
      </c>
      <c r="V386" s="20" t="n">
        <f aca="false">(-0.0562*(H386^2))+(374.59*H386)-846564</f>
        <v>-231944.88</v>
      </c>
      <c r="W386" s="20" t="n">
        <f aca="false">V386/2</f>
        <v>-115972.44</v>
      </c>
      <c r="X386" s="20" t="n">
        <f aca="false">W386-U386</f>
        <v>-13711.6400000001</v>
      </c>
      <c r="Y386" s="20" t="n">
        <v>1154425.04962301</v>
      </c>
      <c r="Z386" s="20" t="n">
        <f aca="false">-8E-020*H386^6+2E-015*H386^5-0.00000000001*H386^4+0.00000006*H386^3-0.0001*H386^2+0.1593*H386^1+165.05*H386</f>
        <v>482700.322173376</v>
      </c>
      <c r="AA386" s="8" t="n">
        <f aca="false">(4*H386*(-18+25/2000*H386)*(1-LN(H386/1895))-H386*-9.16-0.25*Z386)</f>
        <v>28726.7382813434</v>
      </c>
      <c r="AB386" s="20" t="n">
        <f aca="false">(8*H386*(-1+8/2000*H386)*(1-LN(H386/1895))-H386*-9.16-0.25*Z386)</f>
        <v>47688.4793537005</v>
      </c>
      <c r="AC386" s="20" t="n">
        <f aca="false">(8*$H386*(31.15-15.53/2000*$H386)*(1-LN($H386/1895))-$H386*-9.16-0.25*$Z386)</f>
        <v>18466.1821682036</v>
      </c>
      <c r="AE386" s="20" t="n">
        <f aca="false">AP386-$AN386</f>
        <v>0.588649753154283</v>
      </c>
      <c r="AF386" s="20" t="n">
        <f aca="false">AQ386-$AN386</f>
        <v>1.54639447044732</v>
      </c>
      <c r="AG386" s="20" t="n">
        <f aca="false">AR386-$AN386</f>
        <v>0.342685543044096</v>
      </c>
      <c r="AI386" s="20" t="n">
        <f aca="false">AT386-$AN386</f>
        <v>-3.77484947433877</v>
      </c>
      <c r="AJ386" s="20" t="n">
        <f aca="false">AU386-$AN386</f>
        <v>0.764191145836285</v>
      </c>
      <c r="AK386" s="20" t="n">
        <f aca="false">AV386-$AN386</f>
        <v>-3.3156849793708</v>
      </c>
      <c r="AL386" s="20" t="n">
        <f aca="false">AW386-$AN386</f>
        <v>-0.982765757460898</v>
      </c>
      <c r="AN386" s="20" t="n">
        <v>1.7495054497113</v>
      </c>
      <c r="AP386" s="20" t="n">
        <f aca="false">1/8.314/$H386*(0.375*68629+0.5*4601)+$AA386/8.314/$H386+LN(1)</f>
        <v>2.33815520286558</v>
      </c>
      <c r="AQ386" s="20" t="n">
        <f aca="false">1/8.314/$H386*(0.4375*68629+0.5*4601)+$AB386/8.314/$H386+LN(1)</f>
        <v>3.29589992015862</v>
      </c>
      <c r="AR386" s="20" t="n">
        <f aca="false">1/8.314/$H386*(0.4375*68629+0.5*4601)+$AC386/8.314/$H386+LN(1)</f>
        <v>2.0921909927554</v>
      </c>
      <c r="AT386" s="20" t="n">
        <f aca="false">1/8.314/$H386*(0.4375*68629+0.5*4601)+$J386/8.314/$H386+LN(1)</f>
        <v>-2.02534402462747</v>
      </c>
      <c r="AU386" s="20" t="n">
        <f aca="false">1/8.314/$H386*(0.4375*68629+0.5*4601)+$B386/8.314/$H386+LN(1)</f>
        <v>2.51369659554759</v>
      </c>
      <c r="AV386" s="20" t="n">
        <f aca="false">1/8.314/$H386*(0.4375*68629+0.5*4601)+$S386/8.314/$H386+LN(1)</f>
        <v>-1.5661795296595</v>
      </c>
      <c r="AW386" s="20" t="n">
        <f aca="false">1/8.314/$H386*(0.4375*68629+0.5*4601)+$X386/8.314/$H386+LN(1)</f>
        <v>0.766739692250402</v>
      </c>
    </row>
    <row r="387" s="20" customFormat="true" ht="13.8" hidden="false" customHeight="false" outlineLevel="0" collapsed="false">
      <c r="B387" s="20" t="n">
        <f aca="false">$A$2 + $A$3*H387 +$A$4*H387*LN(H387) + $A$5*H387^2 + $A$6*H387^-1 + $A$7*H387^0.5</f>
        <v>28855.3808998388</v>
      </c>
      <c r="C387" s="20" t="n">
        <v>4300</v>
      </c>
      <c r="D387" s="20" t="n">
        <f aca="false">D386+22/(608-232)</f>
        <v>-0.930851063829809</v>
      </c>
      <c r="F387" s="20" t="n">
        <f aca="false">$D$2+$D$3/H387-(($D$4/(8.314*LN(10)))*(1-($D$5/H387)-LN(H387/$D$5)))</f>
        <v>1.45671322892257</v>
      </c>
      <c r="G387" s="20" t="n">
        <f aca="false">8.314*LN(10)*F387*H387</f>
        <v>81569.0949298864</v>
      </c>
      <c r="H387" s="21" t="n">
        <v>2925</v>
      </c>
      <c r="J387" s="20" t="n">
        <f aca="false">-G387</f>
        <v>-81569.0949298864</v>
      </c>
      <c r="K387" s="20" t="n">
        <v>956</v>
      </c>
      <c r="O387" s="20" t="n">
        <f aca="false">-115997 + 27.036*H387 + 3.124*H387*LN(H387)</f>
        <v>36011.7383888996</v>
      </c>
      <c r="P387" s="20" t="n">
        <f aca="false">(-0.0562*(H387^2)) + (128.59*H387)-38275</f>
        <v>-142975.375</v>
      </c>
      <c r="Q387" s="20" t="n">
        <f aca="false">-998615+342.43*H387</f>
        <v>2992.75</v>
      </c>
      <c r="R387" s="20" t="n">
        <f aca="false">Q387+P387</f>
        <v>-139982.625</v>
      </c>
      <c r="S387" s="20" t="n">
        <f aca="false">R387/2</f>
        <v>-69991.3125</v>
      </c>
      <c r="U387" s="20" t="n">
        <f aca="false">-226244+42.46*H387</f>
        <v>-102048.5</v>
      </c>
      <c r="V387" s="20" t="n">
        <f aca="false">(-0.0562*(H387^2))+(374.59*H387)-846564</f>
        <v>-231714.375</v>
      </c>
      <c r="W387" s="20" t="n">
        <f aca="false">V387/2</f>
        <v>-115857.1875</v>
      </c>
      <c r="X387" s="20" t="n">
        <f aca="false">W387-U387</f>
        <v>-13808.6875</v>
      </c>
      <c r="Y387" s="20" t="n">
        <v>1156803.49884769</v>
      </c>
      <c r="Z387" s="20" t="n">
        <f aca="false">-8E-020*H387^6+2E-015*H387^5-0.00000000001*H387^4+0.00000006*H387^3-0.0001*H387^2+0.1593*H387^1+165.05*H387</f>
        <v>483529.276639751</v>
      </c>
      <c r="AA387" s="8" t="n">
        <f aca="false">(4*H387*(-18+25/2000*H387)*(1-LN(H387/1895))-H387*-9.16-0.25*Z387)</f>
        <v>28818.8402834963</v>
      </c>
      <c r="AB387" s="20" t="n">
        <f aca="false">(8*H387*(-1+8/2000*H387)*(1-LN(H387/1895))-H387*-9.16-0.25*Z387)</f>
        <v>47606.821558688</v>
      </c>
      <c r="AC387" s="20" t="n">
        <f aca="false">(8*$H387*(31.15-15.53/2000*$H387)*(1-LN($H387/1895))-$H387*-9.16-0.25*$Z387)</f>
        <v>17643.7159144375</v>
      </c>
      <c r="AE387" s="20" t="n">
        <f aca="false">AP387-$AN387</f>
        <v>0.529652110781177</v>
      </c>
      <c r="AF387" s="20" t="n">
        <f aca="false">AQ387-$AN387</f>
        <v>1.47861447372749</v>
      </c>
      <c r="AG387" s="20" t="n">
        <f aca="false">AR387-$AN387</f>
        <v>0.246500352792536</v>
      </c>
      <c r="AI387" s="20" t="n">
        <f aca="false">AT387-$AN387</f>
        <v>-3.83323379327039</v>
      </c>
      <c r="AJ387" s="20" t="n">
        <f aca="false">AU387-$AN387</f>
        <v>0.707535697783737</v>
      </c>
      <c r="AK387" s="20" t="n">
        <f aca="false">AV387-$AN387</f>
        <v>-3.35714331752516</v>
      </c>
      <c r="AL387" s="20" t="n">
        <f aca="false">AW387-$AN387</f>
        <v>-1.04685524406654</v>
      </c>
      <c r="AN387" s="20" t="n">
        <v>1.80829357586811</v>
      </c>
      <c r="AP387" s="20" t="n">
        <f aca="false">1/8.314/$H387*(0.375*68629+0.5*4601)+$AA387/8.314/$H387+LN(1)</f>
        <v>2.33794568664929</v>
      </c>
      <c r="AQ387" s="20" t="n">
        <f aca="false">1/8.314/$H387*(0.4375*68629+0.5*4601)+$AB387/8.314/$H387+LN(1)</f>
        <v>3.2869080495956</v>
      </c>
      <c r="AR387" s="20" t="n">
        <f aca="false">1/8.314/$H387*(0.4375*68629+0.5*4601)+$AC387/8.314/$H387+LN(1)</f>
        <v>2.05479392866065</v>
      </c>
      <c r="AT387" s="20" t="n">
        <f aca="false">1/8.314/$H387*(0.4375*68629+0.5*4601)+$J387/8.314/$H387+LN(1)</f>
        <v>-2.02494021740228</v>
      </c>
      <c r="AU387" s="20" t="n">
        <f aca="false">1/8.314/$H387*(0.4375*68629+0.5*4601)+$B387/8.314/$H387+LN(1)</f>
        <v>2.51582927365185</v>
      </c>
      <c r="AV387" s="20" t="n">
        <f aca="false">1/8.314/$H387*(0.4375*68629+0.5*4601)+$S387/8.314/$H387+LN(1)</f>
        <v>-1.54884974165705</v>
      </c>
      <c r="AW387" s="20" t="n">
        <f aca="false">1/8.314/$H387*(0.4375*68629+0.5*4601)+$X387/8.314/$H387+LN(1)</f>
        <v>0.761438331801575</v>
      </c>
    </row>
    <row r="388" s="20" customFormat="true" ht="13.8" hidden="false" customHeight="false" outlineLevel="0" collapsed="false">
      <c r="B388" s="20" t="n">
        <f aca="false">$A$2 + $A$3*H388 +$A$4*H388*LN(H388) + $A$5*H388^2 + $A$6*H388^-1 + $A$7*H388^0.5</f>
        <v>29011.3757803787</v>
      </c>
      <c r="C388" s="20" t="n">
        <v>4300</v>
      </c>
      <c r="D388" s="20" t="n">
        <f aca="false">D387+22/(608-232)</f>
        <v>-0.872340425531936</v>
      </c>
      <c r="F388" s="20" t="n">
        <f aca="false">$D$2+$D$3/H388-(($D$4/(8.314*LN(10)))*(1-($D$5/H388)-LN(H388/$D$5)))</f>
        <v>1.45555838135344</v>
      </c>
      <c r="G388" s="20" t="n">
        <f aca="false">8.314*LN(10)*F388*H388</f>
        <v>81643.7527033473</v>
      </c>
      <c r="H388" s="21" t="n">
        <v>2930</v>
      </c>
      <c r="J388" s="20" t="n">
        <f aca="false">-G388</f>
        <v>-81643.7527033473</v>
      </c>
      <c r="K388" s="20" t="n">
        <v>963</v>
      </c>
      <c r="O388" s="20" t="n">
        <f aca="false">-115997 + 27.036*H388 + 3.124*H388*LN(H388)</f>
        <v>36287.2157289724</v>
      </c>
      <c r="P388" s="20" t="n">
        <f aca="false">(-0.0562*(H388^2)) + (128.59*H388)-38275</f>
        <v>-143977.68</v>
      </c>
      <c r="Q388" s="20" t="n">
        <f aca="false">-998615+342.43*H388</f>
        <v>4704.90000000002</v>
      </c>
      <c r="R388" s="20" t="n">
        <f aca="false">Q388+P388</f>
        <v>-139272.78</v>
      </c>
      <c r="S388" s="20" t="n">
        <f aca="false">R388/2</f>
        <v>-69636.39</v>
      </c>
      <c r="U388" s="20" t="n">
        <f aca="false">-226244+42.46*H388</f>
        <v>-101836.2</v>
      </c>
      <c r="V388" s="20" t="n">
        <f aca="false">(-0.0562*(H388^2))+(374.59*H388)-846564</f>
        <v>-231486.68</v>
      </c>
      <c r="W388" s="20" t="n">
        <f aca="false">V388/2</f>
        <v>-115743.34</v>
      </c>
      <c r="X388" s="20" t="n">
        <f aca="false">W388-U388</f>
        <v>-13907.14</v>
      </c>
      <c r="Y388" s="20" t="n">
        <v>1159181.94807237</v>
      </c>
      <c r="Z388" s="20" t="n">
        <f aca="false">-8E-020*H388^6+2E-015*H388^5-0.00000000001*H388^4+0.00000006*H388^3-0.0001*H388^2+0.1593*H388^1+165.05*H388</f>
        <v>484358.247397542</v>
      </c>
      <c r="AA388" s="8" t="n">
        <f aca="false">(4*H388*(-18+25/2000*H388)*(1-LN(H388/1895))-H388*-9.16-0.25*Z388)</f>
        <v>28909.2184092137</v>
      </c>
      <c r="AB388" s="20" t="n">
        <f aca="false">(8*H388*(-1+8/2000*H388)*(1-LN(H388/1895))-H388*-9.16-0.25*Z388)</f>
        <v>47523.7335462854</v>
      </c>
      <c r="AC388" s="20" t="n">
        <f aca="false">(8*$H388*(31.15-15.53/2000*$H388)*(1-LN($H388/1895))-$H388*-9.16-0.25*$Z388)</f>
        <v>16822.0169104384</v>
      </c>
      <c r="AE388" s="20" t="n">
        <f aca="false">AP388-$AN388</f>
        <v>0.470800443530355</v>
      </c>
      <c r="AF388" s="20" t="n">
        <f aca="false">AQ388-$AN388</f>
        <v>1.41102248099468</v>
      </c>
      <c r="AG388" s="20" t="n">
        <f aca="false">AR388-$AN388</f>
        <v>0.150690320518332</v>
      </c>
      <c r="AI388" s="20" t="n">
        <f aca="false">AT388-$AN388</f>
        <v>-3.89141512987891</v>
      </c>
      <c r="AJ388" s="20" t="n">
        <f aca="false">AU388-$AN388</f>
        <v>0.651074099757443</v>
      </c>
      <c r="AK388" s="20" t="n">
        <f aca="false">AV388-$AN388</f>
        <v>-3.39850245150888</v>
      </c>
      <c r="AL388" s="20" t="n">
        <f aca="false">AW388-$AN388</f>
        <v>-1.11076828708702</v>
      </c>
      <c r="AN388" s="20" t="n">
        <v>1.8668656753486</v>
      </c>
      <c r="AP388" s="20" t="n">
        <f aca="false">1/8.314/$H388*(0.375*68629+0.5*4601)+$AA388/8.314/$H388+LN(1)</f>
        <v>2.33766611887896</v>
      </c>
      <c r="AQ388" s="20" t="n">
        <f aca="false">1/8.314/$H388*(0.4375*68629+0.5*4601)+$AB388/8.314/$H388+LN(1)</f>
        <v>3.27788815634328</v>
      </c>
      <c r="AR388" s="20" t="n">
        <f aca="false">1/8.314/$H388*(0.4375*68629+0.5*4601)+$AC388/8.314/$H388+LN(1)</f>
        <v>2.01755599586693</v>
      </c>
      <c r="AT388" s="20" t="n">
        <f aca="false">1/8.314/$H388*(0.4375*68629+0.5*4601)+$J388/8.314/$H388+LN(1)</f>
        <v>-2.02454945453031</v>
      </c>
      <c r="AU388" s="20" t="n">
        <f aca="false">1/8.314/$H388*(0.4375*68629+0.5*4601)+$B388/8.314/$H388+LN(1)</f>
        <v>2.51793977510604</v>
      </c>
      <c r="AV388" s="20" t="n">
        <f aca="false">1/8.314/$H388*(0.4375*68629+0.5*4601)+$S388/8.314/$H388+LN(1)</f>
        <v>-1.53163677616028</v>
      </c>
      <c r="AW388" s="20" t="n">
        <f aca="false">1/8.314/$H388*(0.4375*68629+0.5*4601)+$X388/8.314/$H388+LN(1)</f>
        <v>0.756097388261585</v>
      </c>
    </row>
    <row r="389" s="20" customFormat="true" ht="13.8" hidden="false" customHeight="false" outlineLevel="0" collapsed="false">
      <c r="B389" s="20" t="n">
        <f aca="false">$A$2 + $A$3*H389 +$A$4*H389*LN(H389) + $A$5*H389^2 + $A$6*H389^-1 + $A$7*H389^0.5</f>
        <v>29167.0085257576</v>
      </c>
      <c r="C389" s="20" t="n">
        <v>4300</v>
      </c>
      <c r="D389" s="20" t="n">
        <f aca="false">D388+22/(608-232)</f>
        <v>-0.813829787234064</v>
      </c>
      <c r="F389" s="20" t="n">
        <f aca="false">$D$2+$D$3/H389-(($D$4/(8.314*LN(10)))*(1-($D$5/H389)-LN(H389/$D$5)))</f>
        <v>1.4544125178204</v>
      </c>
      <c r="G389" s="20" t="n">
        <f aca="false">8.314*LN(10)*F389*H389</f>
        <v>81718.6941800176</v>
      </c>
      <c r="H389" s="21" t="n">
        <v>2935</v>
      </c>
      <c r="J389" s="20" t="n">
        <f aca="false">-G389</f>
        <v>-81718.6941800176</v>
      </c>
      <c r="K389" s="20" t="n">
        <v>971</v>
      </c>
      <c r="O389" s="20" t="n">
        <f aca="false">-115997 + 27.036*H389 + 3.124*H389*LN(H389)</f>
        <v>36562.7197243482</v>
      </c>
      <c r="P389" s="20" t="n">
        <f aca="false">(-0.0562*(H389^2)) + (128.59*H389)-38275</f>
        <v>-144982.795</v>
      </c>
      <c r="Q389" s="20" t="n">
        <f aca="false">-998615+342.43*H389</f>
        <v>6417.05000000005</v>
      </c>
      <c r="R389" s="20" t="n">
        <f aca="false">Q389+P389</f>
        <v>-138565.745</v>
      </c>
      <c r="S389" s="20" t="n">
        <f aca="false">R389/2</f>
        <v>-69282.8725</v>
      </c>
      <c r="U389" s="20" t="n">
        <f aca="false">-226244+42.46*H389</f>
        <v>-101623.9</v>
      </c>
      <c r="V389" s="20" t="n">
        <f aca="false">(-0.0562*(H389^2))+(374.59*H389)-846564</f>
        <v>-231261.795</v>
      </c>
      <c r="W389" s="20" t="n">
        <f aca="false">V389/2</f>
        <v>-115630.8975</v>
      </c>
      <c r="X389" s="20" t="n">
        <f aca="false">W389-U389</f>
        <v>-14006.9975000001</v>
      </c>
      <c r="Y389" s="20" t="n">
        <v>1161560.39729704</v>
      </c>
      <c r="Z389" s="20" t="n">
        <f aca="false">-8E-020*H389^6+2E-015*H389^5-0.00000000001*H389^4+0.00000006*H389^3-0.0001*H389^2+0.1593*H389^1+165.05*H389</f>
        <v>485187.23450237</v>
      </c>
      <c r="AA389" s="8" t="n">
        <f aca="false">(4*H389*(-18+25/2000*H389)*(1-LN(H389/1895))-H389*-9.16-0.25*Z389)</f>
        <v>28997.8673245865</v>
      </c>
      <c r="AB389" s="20" t="n">
        <f aca="false">(8*H389*(-1+8/2000*H389)*(1-LN(H389/1895))-H389*-9.16-0.25*Z389)</f>
        <v>47439.2124531952</v>
      </c>
      <c r="AC389" s="20" t="n">
        <f aca="false">(8*$H389*(31.15-15.53/2000*$H389)*(1-LN($H389/1895))-$H389*-9.16-0.25*$Z389)</f>
        <v>16001.0940818441</v>
      </c>
      <c r="AE389" s="20" t="n">
        <f aca="false">AP389-$AN389</f>
        <v>0.4120763415169</v>
      </c>
      <c r="AF389" s="20" t="n">
        <f aca="false">AQ389-$AN389</f>
        <v>1.34359996881367</v>
      </c>
      <c r="AG389" s="20" t="n">
        <f aca="false">AR389-$AN389</f>
        <v>0.0552364494138664</v>
      </c>
      <c r="AI389" s="20" t="n">
        <f aca="false">AT389-$AN389</f>
        <v>-3.94941194693496</v>
      </c>
      <c r="AJ389" s="20" t="n">
        <f aca="false">AU389-$AN389</f>
        <v>0.594787947652856</v>
      </c>
      <c r="AK389" s="20" t="n">
        <f aca="false">AV389-$AN389</f>
        <v>-3.43978033358446</v>
      </c>
      <c r="AL389" s="20" t="n">
        <f aca="false">AW389-$AN389</f>
        <v>-1.17452323353483</v>
      </c>
      <c r="AN389" s="20" t="n">
        <v>1.92524029746386</v>
      </c>
      <c r="AP389" s="20" t="n">
        <f aca="false">1/8.314/$H389*(0.375*68629+0.5*4601)+$AA389/8.314/$H389+LN(1)</f>
        <v>2.33731663898076</v>
      </c>
      <c r="AQ389" s="20" t="n">
        <f aca="false">1/8.314/$H389*(0.4375*68629+0.5*4601)+$AB389/8.314/$H389+LN(1)</f>
        <v>3.26884026627753</v>
      </c>
      <c r="AR389" s="20" t="n">
        <f aca="false">1/8.314/$H389*(0.4375*68629+0.5*4601)+$AC389/8.314/$H389+LN(1)</f>
        <v>1.98047674687773</v>
      </c>
      <c r="AT389" s="20" t="n">
        <f aca="false">1/8.314/$H389*(0.4375*68629+0.5*4601)+$J389/8.314/$H389+LN(1)</f>
        <v>-2.0241716494711</v>
      </c>
      <c r="AU389" s="20" t="n">
        <f aca="false">1/8.314/$H389*(0.4375*68629+0.5*4601)+$B389/8.314/$H389+LN(1)</f>
        <v>2.52002824511672</v>
      </c>
      <c r="AV389" s="20" t="n">
        <f aca="false">1/8.314/$H389*(0.4375*68629+0.5*4601)+$S389/8.314/$H389+LN(1)</f>
        <v>-1.5145400361206</v>
      </c>
      <c r="AW389" s="20" t="n">
        <f aca="false">1/8.314/$H389*(0.4375*68629+0.5*4601)+$X389/8.314/$H389+LN(1)</f>
        <v>0.750717063929027</v>
      </c>
    </row>
    <row r="390" s="20" customFormat="true" ht="13.8" hidden="false" customHeight="false" outlineLevel="0" collapsed="false">
      <c r="B390" s="20" t="n">
        <f aca="false">$A$2 + $A$3*H390 +$A$4*H390*LN(H390) + $A$5*H390^2 + $A$6*H390^-1 + $A$7*H390^0.5</f>
        <v>29322.2799103459</v>
      </c>
      <c r="C390" s="20" t="n">
        <v>4300</v>
      </c>
      <c r="D390" s="20" t="n">
        <f aca="false">D389+22/(608-232)</f>
        <v>-0.755319148936191</v>
      </c>
      <c r="F390" s="20" t="n">
        <f aca="false">$D$2+$D$3/H390-(($D$4/(8.314*LN(10)))*(1-($D$5/H390)-LN(H390/$D$5)))</f>
        <v>1.45327558389929</v>
      </c>
      <c r="G390" s="20" t="n">
        <f aca="false">8.314*LN(10)*F390*H390</f>
        <v>81793.9188765863</v>
      </c>
      <c r="H390" s="21" t="n">
        <v>2940</v>
      </c>
      <c r="J390" s="20" t="n">
        <f aca="false">-G390</f>
        <v>-81793.9188765863</v>
      </c>
      <c r="K390" s="20" t="n">
        <v>978</v>
      </c>
      <c r="O390" s="20" t="n">
        <f aca="false">-115997 + 27.036*H390 + 3.124*H390*LN(H390)</f>
        <v>36838.2503296176</v>
      </c>
      <c r="P390" s="20" t="n">
        <f aca="false">(-0.0562*(H390^2)) + (128.59*H390)-38275</f>
        <v>-145990.72</v>
      </c>
      <c r="Q390" s="20" t="n">
        <f aca="false">-998615+342.43*H390</f>
        <v>8129.20000000007</v>
      </c>
      <c r="R390" s="20" t="n">
        <f aca="false">Q390+P390</f>
        <v>-137861.52</v>
      </c>
      <c r="S390" s="20" t="n">
        <f aca="false">R390/2</f>
        <v>-68930.76</v>
      </c>
      <c r="U390" s="20" t="n">
        <f aca="false">-226244+42.46*H390</f>
        <v>-101411.6</v>
      </c>
      <c r="V390" s="20" t="n">
        <f aca="false">(-0.0562*(H390^2))+(374.59*H390)-846564</f>
        <v>-231039.72</v>
      </c>
      <c r="W390" s="20" t="n">
        <f aca="false">V390/2</f>
        <v>-115519.86</v>
      </c>
      <c r="X390" s="20" t="n">
        <f aca="false">W390-U390</f>
        <v>-14108.2600000001</v>
      </c>
      <c r="Y390" s="20" t="n">
        <v>1163938.84652172</v>
      </c>
      <c r="Z390" s="20" t="n">
        <f aca="false">-8E-020*H390^6+2E-015*H390^5-0.00000000001*H390^4+0.00000006*H390^3-0.0001*H390^2+0.1593*H390^1+165.05*H390</f>
        <v>486016.238009993</v>
      </c>
      <c r="AA390" s="8" t="n">
        <f aca="false">(4*H390*(-18+25/2000*H390)*(1-LN(H390/1895))-H390*-9.16-0.25*Z390)</f>
        <v>29084.7817065296</v>
      </c>
      <c r="AB390" s="20" t="n">
        <f aca="false">(8*H390*(-1+8/2000*H390)*(1-LN(H390/1895))-H390*-9.16-0.25*Z390)</f>
        <v>47353.2554211433</v>
      </c>
      <c r="AC390" s="20" t="n">
        <f aca="false">(8*$H390*(31.15-15.53/2000*$H390)*(1-LN($H390/1895))-$H390*-9.16-0.25*$Z390)</f>
        <v>15180.9563328297</v>
      </c>
      <c r="AE390" s="20" t="n">
        <f aca="false">AP390-$AN390</f>
        <v>0.353282466296092</v>
      </c>
      <c r="AF390" s="20" t="n">
        <f aca="false">AQ390-$AN390</f>
        <v>1.27614948572458</v>
      </c>
      <c r="AG390" s="20" t="n">
        <f aca="false">AR390-$AN390</f>
        <v>-0.0400591832164843</v>
      </c>
      <c r="AI390" s="20" t="n">
        <f aca="false">AT390-$AN390</f>
        <v>-4.00742163591966</v>
      </c>
      <c r="AJ390" s="20" t="n">
        <f aca="false">AU390-$AN390</f>
        <v>0.538479908190527</v>
      </c>
      <c r="AK390" s="20" t="n">
        <f aca="false">AV390-$AN390</f>
        <v>-3.48117384813009</v>
      </c>
      <c r="AL390" s="20" t="n">
        <f aca="false">AW390-$AN390</f>
        <v>-1.2383173598528</v>
      </c>
      <c r="AN390" s="20" t="n">
        <v>1.98361491957912</v>
      </c>
      <c r="AP390" s="20" t="n">
        <f aca="false">1/8.314/$H390*(0.375*68629+0.5*4601)+$AA390/8.314/$H390+LN(1)</f>
        <v>2.33689738587521</v>
      </c>
      <c r="AQ390" s="20" t="n">
        <f aca="false">1/8.314/$H390*(0.4375*68629+0.5*4601)+$AB390/8.314/$H390+LN(1)</f>
        <v>3.2597644053037</v>
      </c>
      <c r="AR390" s="20" t="n">
        <f aca="false">1/8.314/$H390*(0.4375*68629+0.5*4601)+$AC390/8.314/$H390+LN(1)</f>
        <v>1.94355573636264</v>
      </c>
      <c r="AT390" s="20" t="n">
        <f aca="false">1/8.314/$H390*(0.4375*68629+0.5*4601)+$J390/8.314/$H390+LN(1)</f>
        <v>-2.02380671634054</v>
      </c>
      <c r="AU390" s="20" t="n">
        <f aca="false">1/8.314/$H390*(0.4375*68629+0.5*4601)+$B390/8.314/$H390+LN(1)</f>
        <v>2.52209482776965</v>
      </c>
      <c r="AV390" s="20" t="n">
        <f aca="false">1/8.314/$H390*(0.4375*68629+0.5*4601)+$S390/8.314/$H390+LN(1)</f>
        <v>-1.49755892855097</v>
      </c>
      <c r="AW390" s="20" t="n">
        <f aca="false">1/8.314/$H390*(0.4375*68629+0.5*4601)+$X390/8.314/$H390+LN(1)</f>
        <v>0.745297559726316</v>
      </c>
    </row>
    <row r="391" s="20" customFormat="true" ht="13.8" hidden="false" customHeight="false" outlineLevel="0" collapsed="false">
      <c r="B391" s="20" t="n">
        <f aca="false">$A$2 + $A$3*H391 +$A$4*H391*LN(H391) + $A$5*H391^2 + $A$6*H391^-1 + $A$7*H391^0.5</f>
        <v>29477.1907052812</v>
      </c>
      <c r="C391" s="20" t="n">
        <v>4300</v>
      </c>
      <c r="D391" s="20" t="n">
        <f aca="false">D390+22/(608-232)</f>
        <v>-0.696808510638319</v>
      </c>
      <c r="F391" s="20" t="n">
        <f aca="false">$D$2+$D$3/H391-(($D$4/(8.314*LN(10)))*(1-($D$5/H391)-LN(H391/$D$5)))</f>
        <v>1.45214752556471</v>
      </c>
      <c r="G391" s="20" t="n">
        <f aca="false">8.314*LN(10)*F391*H391</f>
        <v>81869.4263113866</v>
      </c>
      <c r="H391" s="21" t="n">
        <v>2945</v>
      </c>
      <c r="J391" s="20" t="n">
        <f aca="false">-G391</f>
        <v>-81869.4263113866</v>
      </c>
      <c r="K391" s="20" t="n">
        <v>985</v>
      </c>
      <c r="O391" s="20" t="n">
        <f aca="false">-115997 + 27.036*H391 + 3.124*H391*LN(H391)</f>
        <v>37113.8074995256</v>
      </c>
      <c r="P391" s="20" t="n">
        <f aca="false">(-0.0562*(H391^2)) + (128.59*H391)-38275</f>
        <v>-147001.455</v>
      </c>
      <c r="Q391" s="20" t="n">
        <f aca="false">-998615+342.43*H391</f>
        <v>9841.34999999998</v>
      </c>
      <c r="R391" s="20" t="n">
        <f aca="false">Q391+P391</f>
        <v>-137160.105</v>
      </c>
      <c r="S391" s="20" t="n">
        <f aca="false">R391/2</f>
        <v>-68580.0525</v>
      </c>
      <c r="U391" s="20" t="n">
        <f aca="false">-226244+42.46*H391</f>
        <v>-101199.3</v>
      </c>
      <c r="V391" s="20" t="n">
        <f aca="false">(-0.0562*(H391^2))+(374.59*H391)-846564</f>
        <v>-230820.455</v>
      </c>
      <c r="W391" s="20" t="n">
        <f aca="false">V391/2</f>
        <v>-115410.2275</v>
      </c>
      <c r="X391" s="20" t="n">
        <f aca="false">W391-U391</f>
        <v>-14210.9275000001</v>
      </c>
      <c r="Y391" s="20" t="n">
        <v>1166317.2957464</v>
      </c>
      <c r="Z391" s="20" t="n">
        <f aca="false">-8E-020*H391^6+2E-015*H391^5-0.00000000001*H391^4+0.00000006*H391^3-0.0001*H391^2+0.1593*H391^1+165.05*H391</f>
        <v>486845.257976302</v>
      </c>
      <c r="AA391" s="8" t="n">
        <f aca="false">(4*H391*(-18+25/2000*H391)*(1-LN(H391/1895))-H391*-9.16-0.25*Z391)</f>
        <v>29169.9562427396</v>
      </c>
      <c r="AB391" s="20" t="n">
        <f aca="false">(8*H391*(-1+8/2000*H391)*(1-LN(H391/1895))-H391*-9.16-0.25*Z391)</f>
        <v>47265.8595968606</v>
      </c>
      <c r="AC391" s="20" t="n">
        <f aca="false">(8*$H391*(31.15-15.53/2000*$H391)*(1-LN($H391/1895))-$H391*-9.16-0.25*$Z391)</f>
        <v>14361.6125462018</v>
      </c>
      <c r="AE391" s="20" t="n">
        <f aca="false">AP391-$AN391</f>
        <v>0.294418956285367</v>
      </c>
      <c r="AF391" s="20" t="n">
        <f aca="false">AQ391-$AN391</f>
        <v>1.20867105766124</v>
      </c>
      <c r="AG391" s="20" t="n">
        <f aca="false">AR391-$AN391</f>
        <v>-0.135197020551535</v>
      </c>
      <c r="AI391" s="20" t="n">
        <f aca="false">AT391-$AN391</f>
        <v>-4.06544411159924</v>
      </c>
      <c r="AJ391" s="20" t="n">
        <f aca="false">AU391-$AN391</f>
        <v>0.482150124345687</v>
      </c>
      <c r="AK391" s="20" t="n">
        <f aca="false">AV391-$AN391</f>
        <v>-3.52268240618584</v>
      </c>
      <c r="AL391" s="20" t="n">
        <f aca="false">AW391-$AN391</f>
        <v>-1.30215046648302</v>
      </c>
      <c r="AN391" s="20" t="n">
        <v>2.04198954169438</v>
      </c>
      <c r="AP391" s="20" t="n">
        <f aca="false">1/8.314/$H391*(0.375*68629+0.5*4601)+$AA391/8.314/$H391+LN(1)</f>
        <v>2.33640849797975</v>
      </c>
      <c r="AQ391" s="20" t="n">
        <f aca="false">1/8.314/$H391*(0.4375*68629+0.5*4601)+$AB391/8.314/$H391+LN(1)</f>
        <v>3.25066059935562</v>
      </c>
      <c r="AR391" s="20" t="n">
        <f aca="false">1/8.314/$H391*(0.4375*68629+0.5*4601)+$AC391/8.314/$H391+LN(1)</f>
        <v>1.90679252114284</v>
      </c>
      <c r="AT391" s="20" t="n">
        <f aca="false">1/8.314/$H391*(0.4375*68629+0.5*4601)+$J391/8.314/$H391+LN(1)</f>
        <v>-2.02345456990486</v>
      </c>
      <c r="AU391" s="20" t="n">
        <f aca="false">1/8.314/$H391*(0.4375*68629+0.5*4601)+$B391/8.314/$H391+LN(1)</f>
        <v>2.52413966604007</v>
      </c>
      <c r="AV391" s="20" t="n">
        <f aca="false">1/8.314/$H391*(0.4375*68629+0.5*4601)+$S391/8.314/$H391+LN(1)</f>
        <v>-1.48069286449146</v>
      </c>
      <c r="AW391" s="20" t="n">
        <f aca="false">1/8.314/$H391*(0.4375*68629+0.5*4601)+$X391/8.314/$H391+LN(1)</f>
        <v>0.739839075211363</v>
      </c>
    </row>
    <row r="392" s="20" customFormat="true" ht="13.8" hidden="false" customHeight="false" outlineLevel="0" collapsed="false">
      <c r="B392" s="20" t="n">
        <f aca="false">$A$2 + $A$3*H392 +$A$4*H392*LN(H392) + $A$5*H392^2 + $A$6*H392^-1 + $A$7*H392^0.5</f>
        <v>29631.7416784874</v>
      </c>
      <c r="C392" s="20" t="n">
        <v>4300</v>
      </c>
      <c r="D392" s="20" t="n">
        <f aca="false">D391+22/(608-232)</f>
        <v>-0.638297872340447</v>
      </c>
      <c r="F392" s="20" t="n">
        <f aca="false">$D$2+$D$3/H392-(($D$4/(8.314*LN(10)))*(1-($D$5/H392)-LN(H392/$D$5)))</f>
        <v>1.45102828918652</v>
      </c>
      <c r="G392" s="20" t="n">
        <f aca="false">8.314*LN(10)*F392*H392</f>
        <v>81945.216004387</v>
      </c>
      <c r="H392" s="21" t="n">
        <v>2950</v>
      </c>
      <c r="J392" s="20" t="n">
        <f aca="false">-G392</f>
        <v>-81945.216004387</v>
      </c>
      <c r="K392" s="20" t="n">
        <v>992</v>
      </c>
      <c r="O392" s="20" t="n">
        <f aca="false">-115997 + 27.036*H392 + 3.124*H392*LN(H392)</f>
        <v>37389.391188971</v>
      </c>
      <c r="P392" s="20" t="n">
        <f aca="false">(-0.0562*(H392^2)) + (128.59*H392)-38275</f>
        <v>-148015</v>
      </c>
      <c r="Q392" s="20" t="n">
        <f aca="false">-998615+342.43*H392</f>
        <v>11553.5</v>
      </c>
      <c r="R392" s="20" t="n">
        <f aca="false">Q392+P392</f>
        <v>-136461.5</v>
      </c>
      <c r="S392" s="20" t="n">
        <f aca="false">R392/2</f>
        <v>-68230.75</v>
      </c>
      <c r="U392" s="20" t="n">
        <f aca="false">-226244+42.46*H392</f>
        <v>-100987</v>
      </c>
      <c r="V392" s="20" t="n">
        <f aca="false">(-0.0562*(H392^2))+(374.59*H392)-846564</f>
        <v>-230604</v>
      </c>
      <c r="W392" s="20" t="n">
        <f aca="false">V392/2</f>
        <v>-115302</v>
      </c>
      <c r="X392" s="20" t="n">
        <f aca="false">W392-U392</f>
        <v>-14315</v>
      </c>
      <c r="Y392" s="20" t="n">
        <v>1168695.74497108</v>
      </c>
      <c r="Z392" s="20" t="n">
        <f aca="false">-8E-020*H392^6+2E-015*H392^5-0.00000000001*H392^4+0.00000006*H392^3-0.0001*H392^2+0.1593*H392^1+165.05*H392</f>
        <v>487674.294457324</v>
      </c>
      <c r="AA392" s="8" t="n">
        <f aca="false">(4*H392*(-18+25/2000*H392)*(1-LN(H392/1895))-H392*-9.16-0.25*Z392)</f>
        <v>29253.3856316522</v>
      </c>
      <c r="AB392" s="20" t="n">
        <f aca="false">(8*H392*(-1+8/2000*H392)*(1-LN(H392/1895))-H392*-9.16-0.25*Z392)</f>
        <v>47177.0221320658</v>
      </c>
      <c r="AC392" s="20" t="n">
        <f aca="false">(8*$H392*(31.15-15.53/2000*$H392)*(1-LN($H392/1895))-$H392*-9.16-0.25*$Z392)</f>
        <v>13543.0715834917</v>
      </c>
      <c r="AE392" s="20" t="n">
        <f aca="false">AP392-$AN392</f>
        <v>0.235528344801585</v>
      </c>
      <c r="AF392" s="20" t="n">
        <f aca="false">AQ392-$AN392</f>
        <v>1.14120710598503</v>
      </c>
      <c r="AG392" s="20" t="n">
        <f aca="false">AR392-$AN392</f>
        <v>-0.230135108232933</v>
      </c>
      <c r="AI392" s="20" t="n">
        <f aca="false">AT392-$AN392</f>
        <v>-4.1234368939845</v>
      </c>
      <c r="AJ392" s="20" t="n">
        <f aca="false">AU392-$AN392</f>
        <v>0.425841133393227</v>
      </c>
      <c r="AK392" s="20" t="n">
        <f aca="false">AV392-$AN392</f>
        <v>-3.56426302738469</v>
      </c>
      <c r="AL392" s="20" t="n">
        <f aca="false">AW392-$AN392</f>
        <v>-1.36597995982048</v>
      </c>
      <c r="AN392" s="20" t="n">
        <v>2.10032176840963</v>
      </c>
      <c r="AP392" s="20" t="n">
        <f aca="false">1/8.314/$H392*(0.375*68629+0.5*4601)+$AA392/8.314/$H392+LN(1)</f>
        <v>2.33585011321121</v>
      </c>
      <c r="AQ392" s="20" t="n">
        <f aca="false">1/8.314/$H392*(0.4375*68629+0.5*4601)+$AB392/8.314/$H392+LN(1)</f>
        <v>3.24152887439466</v>
      </c>
      <c r="AR392" s="20" t="n">
        <f aca="false">1/8.314/$H392*(0.4375*68629+0.5*4601)+$AC392/8.314/$H392+LN(1)</f>
        <v>1.8701866601767</v>
      </c>
      <c r="AT392" s="20" t="n">
        <f aca="false">1/8.314/$H392*(0.4375*68629+0.5*4601)+$J392/8.314/$H392+LN(1)</f>
        <v>-2.02311512557487</v>
      </c>
      <c r="AU392" s="20" t="n">
        <f aca="false">1/8.314/$H392*(0.4375*68629+0.5*4601)+$B392/8.314/$H392+LN(1)</f>
        <v>2.52616290180286</v>
      </c>
      <c r="AV392" s="20" t="n">
        <f aca="false">1/8.314/$H392*(0.4375*68629+0.5*4601)+$S392/8.314/$H392+LN(1)</f>
        <v>-1.46394125897506</v>
      </c>
      <c r="AW392" s="20" t="n">
        <f aca="false">1/8.314/$H392*(0.4375*68629+0.5*4601)+$X392/8.314/$H392+LN(1)</f>
        <v>0.734341808589147</v>
      </c>
    </row>
    <row r="393" s="20" customFormat="true" ht="13.8" hidden="false" customHeight="false" outlineLevel="0" collapsed="false">
      <c r="B393" s="20" t="n">
        <f aca="false">$A$2 + $A$3*H393 +$A$4*H393*LN(H393) + $A$5*H393^2 + $A$6*H393^-1 + $A$7*H393^0.5</f>
        <v>29785.933594691</v>
      </c>
      <c r="C393" s="20" t="n">
        <v>4300</v>
      </c>
      <c r="D393" s="20" t="n">
        <f aca="false">D392+22/(608-232)</f>
        <v>-0.579787234042574</v>
      </c>
      <c r="F393" s="20" t="n">
        <f aca="false">$D$2+$D$3/H393-(($D$4/(8.314*LN(10)))*(1-($D$5/H393)-LN(H393/$D$5)))</f>
        <v>1.44991782152629</v>
      </c>
      <c r="G393" s="20" t="n">
        <f aca="false">8.314*LN(10)*F393*H393</f>
        <v>82021.2874771834</v>
      </c>
      <c r="H393" s="21" t="n">
        <v>2955</v>
      </c>
      <c r="J393" s="20" t="n">
        <f aca="false">-G393</f>
        <v>-82021.2874771834</v>
      </c>
      <c r="K393" s="20" t="n">
        <v>1000</v>
      </c>
      <c r="O393" s="20" t="n">
        <f aca="false">-115997 + 27.036*H393 + 3.124*H393*LN(H393)</f>
        <v>37665.0013530054</v>
      </c>
      <c r="P393" s="20" t="n">
        <f aca="false">(-0.0562*(H393^2)) + (128.59*H393)-38275</f>
        <v>-149031.355</v>
      </c>
      <c r="Q393" s="20" t="n">
        <f aca="false">-998615+342.43*H393</f>
        <v>13265.65</v>
      </c>
      <c r="R393" s="20" t="n">
        <f aca="false">Q393+P393</f>
        <v>-135765.705</v>
      </c>
      <c r="S393" s="20" t="n">
        <f aca="false">R393/2</f>
        <v>-67882.8525</v>
      </c>
      <c r="U393" s="20" t="n">
        <f aca="false">-226244+42.46*H393</f>
        <v>-100774.7</v>
      </c>
      <c r="V393" s="20" t="n">
        <f aca="false">(-0.0562*(H393^2))+(374.59*H393)-846564</f>
        <v>-230390.355</v>
      </c>
      <c r="W393" s="20" t="n">
        <f aca="false">V393/2</f>
        <v>-115195.1775</v>
      </c>
      <c r="X393" s="20" t="n">
        <f aca="false">W393-U393</f>
        <v>-14420.4775</v>
      </c>
      <c r="Y393" s="20" t="n">
        <v>1171074.19419575</v>
      </c>
      <c r="Z393" s="20" t="n">
        <f aca="false">-8E-020*H393^6+2E-015*H393^5-0.00000000001*H393^4+0.00000006*H393^3-0.0001*H393^2+0.1593*H393^1+165.05*H393</f>
        <v>488503.347509222</v>
      </c>
      <c r="AA393" s="8" t="n">
        <f aca="false">(4*H393*(-18+25/2000*H393)*(1-LN(H393/1895))-H393*-9.16-0.25*Z393)</f>
        <v>29335.0645823984</v>
      </c>
      <c r="AB393" s="20" t="n">
        <f aca="false">(8*H393*(-1+8/2000*H393)*(1-LN(H393/1895))-H393*-9.16-0.25*Z393)</f>
        <v>47086.7401834466</v>
      </c>
      <c r="AC393" s="20" t="n">
        <f aca="false">(8*$H393*(31.15-15.53/2000*$H393)*(1-LN($H393/1895))-$H393*-9.16-0.25*$Z393)</f>
        <v>12725.3422850477</v>
      </c>
      <c r="AE393" s="20" t="n">
        <f aca="false">AP393-$AN393</f>
        <v>0.176709565795945</v>
      </c>
      <c r="AF393" s="20" t="n">
        <f aca="false">AQ393-$AN393</f>
        <v>1.07385645321631</v>
      </c>
      <c r="AG393" s="20" t="n">
        <f aca="false">AR393-$AN393</f>
        <v>-0.324775088647063</v>
      </c>
      <c r="AI393" s="20" t="n">
        <f aca="false">AT393-$AN393</f>
        <v>-4.18130110259255</v>
      </c>
      <c r="AJ393" s="20" t="n">
        <f aca="false">AU393-$AN393</f>
        <v>0.369651872650082</v>
      </c>
      <c r="AK393" s="20" t="n">
        <f aca="false">AV393-$AN393</f>
        <v>-3.60581633418637</v>
      </c>
      <c r="AL393" s="20" t="n">
        <f aca="false">AW393-$AN393</f>
        <v>-1.42970684646928</v>
      </c>
      <c r="AN393" s="20" t="n">
        <v>2.15851280319243</v>
      </c>
      <c r="AP393" s="20" t="n">
        <f aca="false">1/8.314/$H393*(0.375*68629+0.5*4601)+$AA393/8.314/$H393+LN(1)</f>
        <v>2.33522236898837</v>
      </c>
      <c r="AQ393" s="20" t="n">
        <f aca="false">1/8.314/$H393*(0.4375*68629+0.5*4601)+$AB393/8.314/$H393+LN(1)</f>
        <v>3.23236925640874</v>
      </c>
      <c r="AR393" s="20" t="n">
        <f aca="false">1/8.314/$H393*(0.4375*68629+0.5*4601)+$AC393/8.314/$H393+LN(1)</f>
        <v>1.83373771454537</v>
      </c>
      <c r="AT393" s="20" t="n">
        <f aca="false">1/8.314/$H393*(0.4375*68629+0.5*4601)+$J393/8.314/$H393+LN(1)</f>
        <v>-2.02278829940012</v>
      </c>
      <c r="AU393" s="20" t="n">
        <f aca="false">1/8.314/$H393*(0.4375*68629+0.5*4601)+$B393/8.314/$H393+LN(1)</f>
        <v>2.52816467584251</v>
      </c>
      <c r="AV393" s="20" t="n">
        <f aca="false">1/8.314/$H393*(0.4375*68629+0.5*4601)+$S393/8.314/$H393+LN(1)</f>
        <v>-1.44730353099394</v>
      </c>
      <c r="AW393" s="20" t="n">
        <f aca="false">1/8.314/$H393*(0.4375*68629+0.5*4601)+$X393/8.314/$H393+LN(1)</f>
        <v>0.728805956723151</v>
      </c>
    </row>
    <row r="394" s="20" customFormat="true" ht="13.8" hidden="false" customHeight="false" outlineLevel="0" collapsed="false">
      <c r="B394" s="20" t="n">
        <f aca="false">$A$2 + $A$3*H394 +$A$4*H394*LN(H394) + $A$5*H394^2 + $A$6*H394^-1 + $A$7*H394^0.5</f>
        <v>29939.7672154418</v>
      </c>
      <c r="C394" s="20" t="n">
        <v>4300</v>
      </c>
      <c r="D394" s="20" t="n">
        <f aca="false">D393+22/(608-232)</f>
        <v>-0.521276595744702</v>
      </c>
      <c r="F394" s="20" t="n">
        <f aca="false">$D$2+$D$3/H394-(($D$4/(8.314*LN(10)))*(1-($D$5/H394)-LN(H394/$D$5)))</f>
        <v>1.44881606973389</v>
      </c>
      <c r="G394" s="20" t="n">
        <f aca="false">8.314*LN(10)*F394*H394</f>
        <v>82097.6402529904</v>
      </c>
      <c r="H394" s="21" t="n">
        <v>2960</v>
      </c>
      <c r="J394" s="20" t="n">
        <f aca="false">-G394</f>
        <v>-82097.6402529904</v>
      </c>
      <c r="K394" s="20" t="n">
        <v>1007</v>
      </c>
      <c r="O394" s="20" t="n">
        <f aca="false">-115997 + 27.036*H394 + 3.124*H394*LN(H394)</f>
        <v>37940.6379468324</v>
      </c>
      <c r="P394" s="20" t="n">
        <f aca="false">(-0.0562*(H394^2)) + (128.59*H394)-38275</f>
        <v>-150050.52</v>
      </c>
      <c r="Q394" s="20" t="n">
        <f aca="false">-998615+342.43*H394</f>
        <v>14977.8</v>
      </c>
      <c r="R394" s="20" t="n">
        <f aca="false">Q394+P394</f>
        <v>-135072.72</v>
      </c>
      <c r="S394" s="20" t="n">
        <f aca="false">R394/2</f>
        <v>-67536.36</v>
      </c>
      <c r="U394" s="20" t="n">
        <f aca="false">-226244+42.46*H394</f>
        <v>-100562.4</v>
      </c>
      <c r="V394" s="20" t="n">
        <f aca="false">(-0.0562*(H394^2))+(374.59*H394)-846564</f>
        <v>-230179.52</v>
      </c>
      <c r="W394" s="20" t="n">
        <f aca="false">V394/2</f>
        <v>-115089.76</v>
      </c>
      <c r="X394" s="20" t="n">
        <f aca="false">W394-U394</f>
        <v>-14527.36</v>
      </c>
      <c r="Y394" s="20" t="n">
        <v>1173452.64342043</v>
      </c>
      <c r="Z394" s="20" t="n">
        <f aca="false">-8E-020*H394^6+2E-015*H394^5-0.00000000001*H394^4+0.00000006*H394^3-0.0001*H394^2+0.1593*H394^1+165.05*H394</f>
        <v>489332.417188294</v>
      </c>
      <c r="AA394" s="8" t="n">
        <f aca="false">(4*H394*(-18+25/2000*H394)*(1-LN(H394/1895))-H394*-9.16-0.25*Z394)</f>
        <v>29414.9878147632</v>
      </c>
      <c r="AB394" s="20" t="n">
        <f aca="false">(8*H394*(-1+8/2000*H394)*(1-LN(H394/1895))-H394*-9.16-0.25*Z394)</f>
        <v>46995.0109126432</v>
      </c>
      <c r="AC394" s="20" t="n">
        <f aca="false">(8*$H394*(31.15-15.53/2000*$H394)*(1-LN($H394/1895))-$H394*-9.16-0.25*$Z394)</f>
        <v>11908.4334701279</v>
      </c>
      <c r="AE394" s="20" t="n">
        <f aca="false">AP394-$AN394</f>
        <v>0.117821564259174</v>
      </c>
      <c r="AF394" s="20" t="n">
        <f aca="false">AQ394-$AN394</f>
        <v>1.00647793343621</v>
      </c>
      <c r="AG394" s="20" t="n">
        <f aca="false">AR394-$AN394</f>
        <v>-0.41925859053652</v>
      </c>
      <c r="AI394" s="20" t="n">
        <f aca="false">AT394-$AN394</f>
        <v>-4.2391778460384</v>
      </c>
      <c r="AJ394" s="20" t="n">
        <f aca="false">AU394-$AN394</f>
        <v>0.313441289887982</v>
      </c>
      <c r="AK394" s="20" t="n">
        <f aca="false">AV394-$AN394</f>
        <v>-3.6474829414412</v>
      </c>
      <c r="AL394" s="20" t="n">
        <f aca="false">AW394-$AN394</f>
        <v>-1.49347212282851</v>
      </c>
      <c r="AN394" s="20" t="n">
        <v>2.21670383797522</v>
      </c>
      <c r="AP394" s="20" t="n">
        <f aca="false">1/8.314/$H394*(0.375*68629+0.5*4601)+$AA394/8.314/$H394+LN(1)</f>
        <v>2.33452540223439</v>
      </c>
      <c r="AQ394" s="20" t="n">
        <f aca="false">1/8.314/$H394*(0.4375*68629+0.5*4601)+$AB394/8.314/$H394+LN(1)</f>
        <v>3.22318177141143</v>
      </c>
      <c r="AR394" s="20" t="n">
        <f aca="false">1/8.314/$H394*(0.4375*68629+0.5*4601)+$AC394/8.314/$H394+LN(1)</f>
        <v>1.7974452474387</v>
      </c>
      <c r="AT394" s="20" t="n">
        <f aca="false">1/8.314/$H394*(0.4375*68629+0.5*4601)+$J394/8.314/$H394+LN(1)</f>
        <v>-2.02247400806318</v>
      </c>
      <c r="AU394" s="20" t="n">
        <f aca="false">1/8.314/$H394*(0.4375*68629+0.5*4601)+$B394/8.314/$H394+LN(1)</f>
        <v>2.5301451278632</v>
      </c>
      <c r="AV394" s="20" t="n">
        <f aca="false">1/8.314/$H394*(0.4375*68629+0.5*4601)+$S394/8.314/$H394+LN(1)</f>
        <v>-1.43077910346599</v>
      </c>
      <c r="AW394" s="20" t="n">
        <f aca="false">1/8.314/$H394*(0.4375*68629+0.5*4601)+$X394/8.314/$H394+LN(1)</f>
        <v>0.723231715146707</v>
      </c>
    </row>
    <row r="395" s="20" customFormat="true" ht="13.8" hidden="false" customHeight="false" outlineLevel="0" collapsed="false">
      <c r="B395" s="20" t="n">
        <f aca="false">$A$2 + $A$3*H395 +$A$4*H395*LN(H395) + $A$5*H395^2 + $A$6*H395^-1 + $A$7*H395^0.5</f>
        <v>30093.2432991279</v>
      </c>
      <c r="C395" s="20" t="n">
        <v>4300</v>
      </c>
      <c r="D395" s="20" t="n">
        <f aca="false">D394+22/(608-232)</f>
        <v>-0.46276595744683</v>
      </c>
      <c r="F395" s="20" t="n">
        <f aca="false">$D$2+$D$3/H395-(($D$4/(8.314*LN(10)))*(1-($D$5/H395)-LN(H395/$D$5)))</f>
        <v>1.44772298134408</v>
      </c>
      <c r="G395" s="20" t="n">
        <f aca="false">8.314*LN(10)*F395*H395</f>
        <v>82174.2738566337</v>
      </c>
      <c r="H395" s="21" t="n">
        <v>2965</v>
      </c>
      <c r="J395" s="20" t="n">
        <f aca="false">-G395</f>
        <v>-82174.2738566337</v>
      </c>
      <c r="K395" s="20" t="n">
        <v>1014</v>
      </c>
      <c r="O395" s="20" t="n">
        <f aca="false">-115997 + 27.036*H395 + 3.124*H395*LN(H395)</f>
        <v>38216.3009258071</v>
      </c>
      <c r="P395" s="20" t="n">
        <f aca="false">(-0.0562*(H395^2)) + (128.59*H395)-38275</f>
        <v>-151072.495</v>
      </c>
      <c r="Q395" s="20" t="n">
        <f aca="false">-998615+342.43*H395</f>
        <v>16689.9500000001</v>
      </c>
      <c r="R395" s="20" t="n">
        <f aca="false">Q395+P395</f>
        <v>-134382.545</v>
      </c>
      <c r="S395" s="20" t="n">
        <f aca="false">R395/2</f>
        <v>-67191.2724999999</v>
      </c>
      <c r="U395" s="20" t="n">
        <f aca="false">-226244+42.46*H395</f>
        <v>-100350.1</v>
      </c>
      <c r="V395" s="20" t="n">
        <f aca="false">(-0.0562*(H395^2))+(374.59*H395)-846564</f>
        <v>-229971.495</v>
      </c>
      <c r="W395" s="20" t="n">
        <f aca="false">V395/2</f>
        <v>-114985.7475</v>
      </c>
      <c r="X395" s="20" t="n">
        <f aca="false">W395-U395</f>
        <v>-14635.6475000001</v>
      </c>
      <c r="Y395" s="20" t="n">
        <v>1175831.09264511</v>
      </c>
      <c r="Z395" s="20" t="n">
        <f aca="false">-8E-020*H395^6+2E-015*H395^5-0.00000000001*H395^4+0.00000006*H395^3-0.0001*H395^2+0.1593*H395^1+165.05*H395</f>
        <v>490161.503550976</v>
      </c>
      <c r="AA395" s="8" t="n">
        <f aca="false">(4*H395*(-18+25/2000*H395)*(1-LN(H395/1895))-H395*-9.16-0.25*Z395)</f>
        <v>29493.1500591428</v>
      </c>
      <c r="AB395" s="20" t="n">
        <f aca="false">(8*H395*(-1+8/2000*H395)*(1-LN(H395/1895))-H395*-9.16-0.25*Z395)</f>
        <v>46901.83148623</v>
      </c>
      <c r="AC395" s="20" t="n">
        <f aca="false">(8*$H395*(31.15-15.53/2000*$H395)*(1-LN($H395/1895))-$H395*-9.16-0.25*$Z395)</f>
        <v>11092.3539369916</v>
      </c>
      <c r="AE395" s="20" t="n">
        <f aca="false">AP395-$AN395</f>
        <v>0.0588644766212876</v>
      </c>
      <c r="AF395" s="20" t="n">
        <f aca="false">AQ395-$AN395</f>
        <v>0.939071572682959</v>
      </c>
      <c r="AG395" s="20" t="n">
        <f aca="false">AR395-$AN395</f>
        <v>-0.513586048616877</v>
      </c>
      <c r="AI395" s="20" t="n">
        <f aca="false">AT395-$AN395</f>
        <v>-4.29706704163198</v>
      </c>
      <c r="AJ395" s="20" t="n">
        <f aca="false">AU395-$AN395</f>
        <v>0.257209523740456</v>
      </c>
      <c r="AK395" s="20" t="n">
        <f aca="false">AV395-$AN395</f>
        <v>-3.68926227595975</v>
      </c>
      <c r="AL395" s="20" t="n">
        <f aca="false">AW395-$AN395</f>
        <v>-1.55727559468382</v>
      </c>
      <c r="AN395" s="20" t="n">
        <v>2.27489487275802</v>
      </c>
      <c r="AP395" s="20" t="n">
        <f aca="false">1/8.314/$H395*(0.375*68629+0.5*4601)+$AA395/8.314/$H395+LN(1)</f>
        <v>2.33375934937931</v>
      </c>
      <c r="AQ395" s="20" t="n">
        <f aca="false">1/8.314/$H395*(0.4375*68629+0.5*4601)+$AB395/8.314/$H395+LN(1)</f>
        <v>3.21396644544098</v>
      </c>
      <c r="AR395" s="20" t="n">
        <f aca="false">1/8.314/$H395*(0.4375*68629+0.5*4601)+$AC395/8.314/$H395+LN(1)</f>
        <v>1.76130882414114</v>
      </c>
      <c r="AT395" s="20" t="n">
        <f aca="false">1/8.314/$H395*(0.4375*68629+0.5*4601)+$J395/8.314/$H395+LN(1)</f>
        <v>-2.02217216887396</v>
      </c>
      <c r="AU395" s="20" t="n">
        <f aca="false">1/8.314/$H395*(0.4375*68629+0.5*4601)+$B395/8.314/$H395+LN(1)</f>
        <v>2.53210439649848</v>
      </c>
      <c r="AV395" s="20" t="n">
        <f aca="false">1/8.314/$H395*(0.4375*68629+0.5*4601)+$S395/8.314/$H395+LN(1)</f>
        <v>-1.41436740320173</v>
      </c>
      <c r="AW395" s="20" t="n">
        <f aca="false">1/8.314/$H395*(0.4375*68629+0.5*4601)+$X395/8.314/$H395+LN(1)</f>
        <v>0.717619278074202</v>
      </c>
    </row>
    <row r="396" s="20" customFormat="true" ht="13.8" hidden="false" customHeight="false" outlineLevel="0" collapsed="false">
      <c r="B396" s="20" t="n">
        <f aca="false">$A$2 + $A$3*H396 +$A$4*H396*LN(H396) + $A$5*H396^2 + $A$6*H396^-1 + $A$7*H396^0.5</f>
        <v>30246.3626009956</v>
      </c>
      <c r="C396" s="20" t="n">
        <v>4300</v>
      </c>
      <c r="D396" s="20" t="n">
        <f aca="false">D395+22/(608-232)</f>
        <v>-0.404255319148957</v>
      </c>
      <c r="F396" s="20" t="n">
        <f aca="false">$D$2+$D$3/H396-(($D$4/(8.314*LN(10)))*(1-($D$5/H396)-LN(H396/$D$5)))</f>
        <v>1.44663850427308</v>
      </c>
      <c r="G396" s="20" t="n">
        <f aca="false">8.314*LN(10)*F396*H396</f>
        <v>82251.1878145414</v>
      </c>
      <c r="H396" s="21" t="n">
        <v>2970</v>
      </c>
      <c r="J396" s="20" t="n">
        <f aca="false">-G396</f>
        <v>-82251.1878145414</v>
      </c>
      <c r="K396" s="20" t="n">
        <v>1022</v>
      </c>
      <c r="O396" s="20" t="n">
        <f aca="false">-115997 + 27.036*H396 + 3.124*H396*LN(H396)</f>
        <v>38491.9902454351</v>
      </c>
      <c r="P396" s="20" t="n">
        <f aca="false">(-0.0562*(H396^2)) + (128.59*H396)-38275</f>
        <v>-152097.28</v>
      </c>
      <c r="Q396" s="20" t="n">
        <f aca="false">-998615+342.43*H396</f>
        <v>18402.1</v>
      </c>
      <c r="R396" s="20" t="n">
        <f aca="false">Q396+P396</f>
        <v>-133695.18</v>
      </c>
      <c r="S396" s="20" t="n">
        <f aca="false">R396/2</f>
        <v>-66847.59</v>
      </c>
      <c r="U396" s="20" t="n">
        <f aca="false">-226244+42.46*H396</f>
        <v>-100137.8</v>
      </c>
      <c r="V396" s="20" t="n">
        <f aca="false">(-0.0562*(H396^2))+(374.59*H396)-846564</f>
        <v>-229766.28</v>
      </c>
      <c r="W396" s="20" t="n">
        <f aca="false">V396/2</f>
        <v>-114883.14</v>
      </c>
      <c r="X396" s="20" t="n">
        <f aca="false">W396-U396</f>
        <v>-14745.3400000001</v>
      </c>
      <c r="Y396" s="20" t="n">
        <v>1178209.54186978</v>
      </c>
      <c r="Z396" s="20" t="n">
        <f aca="false">-8E-020*H396^6+2E-015*H396^5-0.00000000001*H396^4+0.00000006*H396^3-0.0001*H396^2+0.1593*H396^1+165.05*H396</f>
        <v>490990.606653838</v>
      </c>
      <c r="AA396" s="8" t="n">
        <f aca="false">(4*H396*(-18+25/2000*H396)*(1-LN(H396/1895))-H396*-9.16-0.25*Z396)</f>
        <v>29569.5460565035</v>
      </c>
      <c r="AB396" s="20" t="n">
        <f aca="false">(8*H396*(-1+8/2000*H396)*(1-LN(H396/1895))-H396*-9.16-0.25*Z396)</f>
        <v>46807.1990756983</v>
      </c>
      <c r="AC396" s="20" t="n">
        <f aca="false">(8*$H396*(31.15-15.53/2000*$H396)*(1-LN($H396/1895))-$H396*-9.16-0.25*$Z396)</f>
        <v>10277.11246299</v>
      </c>
      <c r="AE396" s="20" t="n">
        <f aca="false">AP396-$AN396</f>
        <v>-0.000159002514140916</v>
      </c>
      <c r="AF396" s="20" t="n">
        <f aca="false">AQ396-$AN396</f>
        <v>0.871639955682807</v>
      </c>
      <c r="AG396" s="20" t="n">
        <f aca="false">AR396-$AN396</f>
        <v>-0.607755336858849</v>
      </c>
      <c r="AI396" s="20" t="n">
        <f aca="false">AT396-$AN396</f>
        <v>-4.35496604864074</v>
      </c>
      <c r="AJ396" s="20" t="n">
        <f aca="false">AU396-$AN396</f>
        <v>0.200959270444461</v>
      </c>
      <c r="AK396" s="20" t="n">
        <f aca="false">AV396-$AN396</f>
        <v>-3.7311512097482</v>
      </c>
      <c r="AL396" s="20" t="n">
        <f aca="false">AW396-$AN396</f>
        <v>-1.62111451046445</v>
      </c>
      <c r="AN396" s="20" t="n">
        <v>2.33308334887663</v>
      </c>
      <c r="AP396" s="20" t="n">
        <f aca="false">1/8.314/$H396*(0.375*68629+0.5*4601)+$AA396/8.314/$H396+LN(1)</f>
        <v>2.33292434636249</v>
      </c>
      <c r="AQ396" s="20" t="n">
        <f aca="false">1/8.314/$H396*(0.4375*68629+0.5*4601)+$AB396/8.314/$H396+LN(1)</f>
        <v>3.20472330455944</v>
      </c>
      <c r="AR396" s="20" t="n">
        <f aca="false">1/8.314/$H396*(0.4375*68629+0.5*4601)+$AC396/8.314/$H396+LN(1)</f>
        <v>1.72532801201778</v>
      </c>
      <c r="AT396" s="20" t="n">
        <f aca="false">1/8.314/$H396*(0.4375*68629+0.5*4601)+$J396/8.314/$H396+LN(1)</f>
        <v>-2.02188269976411</v>
      </c>
      <c r="AU396" s="20" t="n">
        <f aca="false">1/8.314/$H396*(0.4375*68629+0.5*4601)+$B396/8.314/$H396+LN(1)</f>
        <v>2.53404261932109</v>
      </c>
      <c r="AV396" s="20" t="n">
        <f aca="false">1/8.314/$H396*(0.4375*68629+0.5*4601)+$S396/8.314/$H396+LN(1)</f>
        <v>-1.39806786087157</v>
      </c>
      <c r="AW396" s="20" t="n">
        <f aca="false">1/8.314/$H396*(0.4375*68629+0.5*4601)+$X396/8.314/$H396+LN(1)</f>
        <v>0.711968838412182</v>
      </c>
    </row>
    <row r="397" s="20" customFormat="true" ht="13.8" hidden="false" customHeight="false" outlineLevel="0" collapsed="false">
      <c r="B397" s="20" t="n">
        <f aca="false">$A$2 + $A$3*H397 +$A$4*H397*LN(H397) + $A$5*H397^2 + $A$6*H397^-1 + $A$7*H397^0.5</f>
        <v>30399.1258731654</v>
      </c>
      <c r="C397" s="20" t="n">
        <v>4300</v>
      </c>
      <c r="D397" s="20" t="n">
        <f aca="false">D396+22/(608-232)</f>
        <v>-0.345744680851085</v>
      </c>
      <c r="F397" s="20" t="n">
        <f aca="false">$D$2+$D$3/H397-(($D$4/(8.314*LN(10)))*(1-($D$5/H397)-LN(H397/$D$5)))</f>
        <v>1.44556258681527</v>
      </c>
      <c r="G397" s="20" t="n">
        <f aca="false">8.314*LN(10)*F397*H397</f>
        <v>82328.3816547362</v>
      </c>
      <c r="H397" s="21" t="n">
        <v>2975</v>
      </c>
      <c r="J397" s="20" t="n">
        <f aca="false">-G397</f>
        <v>-82328.3816547362</v>
      </c>
      <c r="K397" s="20" t="n">
        <v>1029</v>
      </c>
      <c r="O397" s="20" t="n">
        <f aca="false">-115997 + 27.036*H397 + 3.124*H397*LN(H397)</f>
        <v>38767.7058613718</v>
      </c>
      <c r="P397" s="20" t="n">
        <f aca="false">(-0.0562*(H397^2)) + (128.59*H397)-38275</f>
        <v>-153124.875</v>
      </c>
      <c r="Q397" s="20" t="n">
        <f aca="false">-998615+342.43*H397</f>
        <v>20114.25</v>
      </c>
      <c r="R397" s="20" t="n">
        <f aca="false">Q397+P397</f>
        <v>-133010.625</v>
      </c>
      <c r="S397" s="20" t="n">
        <f aca="false">R397/2</f>
        <v>-66505.3125</v>
      </c>
      <c r="U397" s="20" t="n">
        <f aca="false">-226244+42.46*H397</f>
        <v>-99925.5</v>
      </c>
      <c r="V397" s="20" t="n">
        <f aca="false">(-0.0562*(H397^2))+(374.59*H397)-846564</f>
        <v>-229563.875</v>
      </c>
      <c r="W397" s="20" t="n">
        <f aca="false">V397/2</f>
        <v>-114781.9375</v>
      </c>
      <c r="X397" s="20" t="n">
        <f aca="false">W397-U397</f>
        <v>-14856.4375</v>
      </c>
      <c r="Y397" s="20" t="n">
        <v>1180587.99109446</v>
      </c>
      <c r="Z397" s="20" t="n">
        <f aca="false">-8E-020*H397^6+2E-015*H397^5-0.00000000001*H397^4+0.00000006*H397^3-0.0001*H397^2+0.1593*H397^1+165.05*H397</f>
        <v>491819.726553588</v>
      </c>
      <c r="AA397" s="8" t="n">
        <f aca="false">(4*H397*(-18+25/2000*H397)*(1-LN(H397/1895))-H397*-9.16-0.25*Z397)</f>
        <v>29644.1705583392</v>
      </c>
      <c r="AB397" s="20" t="n">
        <f aca="false">(8*H397*(-1+8/2000*H397)*(1-LN(H397/1895))-H397*-9.16-0.25*Z397)</f>
        <v>46711.1108574387</v>
      </c>
      <c r="AC397" s="20" t="n">
        <f aca="false">(8*$H397*(31.15-15.53/2000*$H397)*(1-LN($H397/1895))-$H397*-9.16-0.25*$Z397)</f>
        <v>9462.71780465743</v>
      </c>
      <c r="AE397" s="20" t="n">
        <f aca="false">AP397-$AN397</f>
        <v>-0.0590809799120366</v>
      </c>
      <c r="AF397" s="20" t="n">
        <f aca="false">AQ397-$AN397</f>
        <v>0.804350866304611</v>
      </c>
      <c r="AG397" s="20" t="n">
        <f aca="false">AR397-$AN397</f>
        <v>-0.70159912804657</v>
      </c>
      <c r="AI397" s="20" t="n">
        <f aca="false">AT397-$AN397</f>
        <v>-4.4127070278286</v>
      </c>
      <c r="AJ397" s="20" t="n">
        <f aca="false">AU397-$AN397</f>
        <v>0.144858424305462</v>
      </c>
      <c r="AK397" s="20" t="n">
        <f aca="false">AV397-$AN397</f>
        <v>-3.7729814195204</v>
      </c>
      <c r="AL397" s="20" t="n">
        <f aca="false">AW397-$AN397</f>
        <v>-1.68482092077676</v>
      </c>
      <c r="AN397" s="20" t="n">
        <v>2.39110150854711</v>
      </c>
      <c r="AP397" s="20" t="n">
        <f aca="false">1/8.314/$H397*(0.375*68629+0.5*4601)+$AA397/8.314/$H397+LN(1)</f>
        <v>2.33202052863507</v>
      </c>
      <c r="AQ397" s="20" t="n">
        <f aca="false">1/8.314/$H397*(0.4375*68629+0.5*4601)+$AB397/8.314/$H397+LN(1)</f>
        <v>3.19545237485172</v>
      </c>
      <c r="AR397" s="20" t="n">
        <f aca="false">1/8.314/$H397*(0.4375*68629+0.5*4601)+$AC397/8.314/$H397+LN(1)</f>
        <v>1.68950238050054</v>
      </c>
      <c r="AT397" s="20" t="n">
        <f aca="false">1/8.314/$H397*(0.4375*68629+0.5*4601)+$J397/8.314/$H397+LN(1)</f>
        <v>-2.02160551928149</v>
      </c>
      <c r="AU397" s="20" t="n">
        <f aca="false">1/8.314/$H397*(0.4375*68629+0.5*4601)+$B397/8.314/$H397+LN(1)</f>
        <v>2.53595993285257</v>
      </c>
      <c r="AV397" s="20" t="n">
        <f aca="false">1/8.314/$H397*(0.4375*68629+0.5*4601)+$S397/8.314/$H397+LN(1)</f>
        <v>-1.38187991097329</v>
      </c>
      <c r="AW397" s="20" t="n">
        <f aca="false">1/8.314/$H397*(0.4375*68629+0.5*4601)+$X397/8.314/$H397+LN(1)</f>
        <v>0.70628058777035</v>
      </c>
    </row>
    <row r="398" s="20" customFormat="true" ht="13.8" hidden="false" customHeight="false" outlineLevel="0" collapsed="false">
      <c r="B398" s="20" t="n">
        <f aca="false">$A$2 + $A$3*H398 +$A$4*H398*LN(H398) + $A$5*H398^2 + $A$6*H398^-1 + $A$7*H398^0.5</f>
        <v>30551.5338646503</v>
      </c>
      <c r="C398" s="20" t="n">
        <v>4300</v>
      </c>
      <c r="D398" s="20" t="n">
        <f aca="false">D397+22/(608-232)</f>
        <v>-0.287234042553212</v>
      </c>
      <c r="F398" s="20" t="n">
        <f aca="false">$D$2+$D$3/H398-(($D$4/(8.314*LN(10)))*(1-($D$5/H398)-LN(H398/$D$5)))</f>
        <v>1.44449517763985</v>
      </c>
      <c r="G398" s="20" t="n">
        <f aca="false">8.314*LN(10)*F398*H398</f>
        <v>82405.8549068272</v>
      </c>
      <c r="H398" s="21" t="n">
        <v>2980</v>
      </c>
      <c r="J398" s="20" t="n">
        <f aca="false">-G398</f>
        <v>-82405.8549068272</v>
      </c>
      <c r="K398" s="20" t="n">
        <v>1037</v>
      </c>
      <c r="O398" s="20" t="n">
        <f aca="false">-115997 + 27.036*H398 + 3.124*H398*LN(H398)</f>
        <v>39043.4477294217</v>
      </c>
      <c r="P398" s="20" t="n">
        <f aca="false">(-0.0562*(H398^2)) + (128.59*H398)-38275</f>
        <v>-154155.28</v>
      </c>
      <c r="Q398" s="20" t="n">
        <f aca="false">-998615+342.43*H398</f>
        <v>21826.4</v>
      </c>
      <c r="R398" s="20" t="n">
        <f aca="false">Q398+P398</f>
        <v>-132328.88</v>
      </c>
      <c r="S398" s="20" t="n">
        <f aca="false">R398/2</f>
        <v>-66164.44</v>
      </c>
      <c r="U398" s="20" t="n">
        <f aca="false">-226244+42.46*H398</f>
        <v>-99713.2</v>
      </c>
      <c r="V398" s="20" t="n">
        <f aca="false">(-0.0562*(H398^2))+(374.59*H398)-846564</f>
        <v>-229364.28</v>
      </c>
      <c r="W398" s="20" t="n">
        <f aca="false">V398/2</f>
        <v>-114682.14</v>
      </c>
      <c r="X398" s="20" t="n">
        <f aca="false">W398-U398</f>
        <v>-14968.94</v>
      </c>
      <c r="Y398" s="20" t="n">
        <v>1182966.44031914</v>
      </c>
      <c r="Z398" s="20" t="n">
        <f aca="false">-8E-020*H398^6+2E-015*H398^5-0.00000000001*H398^4+0.00000006*H398^3-0.0001*H398^2+0.1593*H398^1+165.05*H398</f>
        <v>492648.86330707</v>
      </c>
      <c r="AA398" s="8" t="n">
        <f aca="false">(4*H398*(-18+25/2000*H398)*(1-LN(H398/1895))-H398*-9.16-0.25*Z398)</f>
        <v>29717.0183266309</v>
      </c>
      <c r="AB398" s="20" t="n">
        <f aca="false">(8*H398*(-1+8/2000*H398)*(1-LN(H398/1895))-H398*-9.16-0.25*Z398)</f>
        <v>46613.5640127244</v>
      </c>
      <c r="AC398" s="20" t="n">
        <f aca="false">(8*$H398*(31.15-15.53/2000*$H398)*(1-LN($H398/1895))-$H398*-9.16-0.25*$Z398)</f>
        <v>8649.17869780045</v>
      </c>
      <c r="AE398" s="20" t="n">
        <f aca="false">AP398-$AN398</f>
        <v>-0.118071637055191</v>
      </c>
      <c r="AF398" s="20" t="n">
        <f aca="false">AQ398-$AN398</f>
        <v>0.737034014207155</v>
      </c>
      <c r="AG398" s="20" t="n">
        <f aca="false">AR398-$AN398</f>
        <v>-0.795288167143133</v>
      </c>
      <c r="AI398" s="20" t="n">
        <f aca="false">AT398-$AN398</f>
        <v>-4.4704602148022</v>
      </c>
      <c r="AJ398" s="20" t="n">
        <f aca="false">AU398-$AN398</f>
        <v>0.0887368043551664</v>
      </c>
      <c r="AK398" s="20" t="n">
        <f aca="false">AV398-$AN398</f>
        <v>-3.81492266001763</v>
      </c>
      <c r="AL398" s="20" t="n">
        <f aca="false">AW398-$AN398</f>
        <v>-1.74856495174517</v>
      </c>
      <c r="AN398" s="20" t="n">
        <v>2.44911966821759</v>
      </c>
      <c r="AP398" s="20" t="n">
        <f aca="false">1/8.314/$H398*(0.375*68629+0.5*4601)+$AA398/8.314/$H398+LN(1)</f>
        <v>2.3310480311624</v>
      </c>
      <c r="AQ398" s="20" t="n">
        <f aca="false">1/8.314/$H398*(0.4375*68629+0.5*4601)+$AB398/8.314/$H398+LN(1)</f>
        <v>3.18615368242474</v>
      </c>
      <c r="AR398" s="20" t="n">
        <f aca="false">1/8.314/$H398*(0.4375*68629+0.5*4601)+$AC398/8.314/$H398+LN(1)</f>
        <v>1.65383150107446</v>
      </c>
      <c r="AT398" s="20" t="n">
        <f aca="false">1/8.314/$H398*(0.4375*68629+0.5*4601)+$J398/8.314/$H398+LN(1)</f>
        <v>-2.02134054658461</v>
      </c>
      <c r="AU398" s="20" t="n">
        <f aca="false">1/8.314/$H398*(0.4375*68629+0.5*4601)+$B398/8.314/$H398+LN(1)</f>
        <v>2.53785647257276</v>
      </c>
      <c r="AV398" s="20" t="n">
        <f aca="false">1/8.314/$H398*(0.4375*68629+0.5*4601)+$S398/8.314/$H398+LN(1)</f>
        <v>-1.36580299180004</v>
      </c>
      <c r="AW398" s="20" t="n">
        <f aca="false">1/8.314/$H398*(0.4375*68629+0.5*4601)+$X398/8.314/$H398+LN(1)</f>
        <v>0.700554716472417</v>
      </c>
    </row>
    <row r="399" s="20" customFormat="true" ht="13.8" hidden="false" customHeight="false" outlineLevel="0" collapsed="false">
      <c r="B399" s="20" t="n">
        <f aca="false">$A$2 + $A$3*H399 +$A$4*H399*LN(H399) + $A$5*H399^2 + $A$6*H399^-1 + $A$7*H399^0.5</f>
        <v>30703.5873213726</v>
      </c>
      <c r="C399" s="20" t="n">
        <v>4300</v>
      </c>
      <c r="D399" s="20" t="n">
        <f aca="false">D398+22/(608-232)</f>
        <v>-0.22872340425534</v>
      </c>
      <c r="F399" s="20" t="n">
        <f aca="false">$D$2+$D$3/H399-(($D$4/(8.314*LN(10)))*(1-($D$5/H399)-LN(H399/$D$5)))</f>
        <v>1.44343622578756</v>
      </c>
      <c r="G399" s="20" t="n">
        <f aca="false">8.314*LN(10)*F399*H399</f>
        <v>82483.6071020022</v>
      </c>
      <c r="H399" s="21" t="n">
        <v>2985</v>
      </c>
      <c r="J399" s="20" t="n">
        <f aca="false">-G399</f>
        <v>-82483.6071020022</v>
      </c>
      <c r="K399" s="20" t="n">
        <v>1044</v>
      </c>
      <c r="O399" s="20" t="n">
        <f aca="false">-115997 + 27.036*H399 + 3.124*H399*LN(H399)</f>
        <v>39319.2158055376</v>
      </c>
      <c r="P399" s="20" t="n">
        <f aca="false">(-0.0562*(H399^2)) + (128.59*H399)-38275</f>
        <v>-155188.495</v>
      </c>
      <c r="Q399" s="20" t="n">
        <f aca="false">-998615+342.43*H399</f>
        <v>23538.55</v>
      </c>
      <c r="R399" s="20" t="n">
        <f aca="false">Q399+P399</f>
        <v>-131649.945</v>
      </c>
      <c r="S399" s="20" t="n">
        <f aca="false">R399/2</f>
        <v>-65824.9725</v>
      </c>
      <c r="U399" s="20" t="n">
        <f aca="false">-226244+42.46*H399</f>
        <v>-99500.9</v>
      </c>
      <c r="V399" s="20" t="n">
        <f aca="false">(-0.0562*(H399^2))+(374.59*H399)-846564</f>
        <v>-229167.495</v>
      </c>
      <c r="W399" s="20" t="n">
        <f aca="false">V399/2</f>
        <v>-114583.7475</v>
      </c>
      <c r="X399" s="20" t="n">
        <f aca="false">W399-U399</f>
        <v>-15082.8475000001</v>
      </c>
      <c r="Y399" s="20" t="n">
        <v>1185344.88954382</v>
      </c>
      <c r="Z399" s="20" t="n">
        <f aca="false">-8E-020*H399^6+2E-015*H399^5-0.00000000001*H399^4+0.00000006*H399^3-0.0001*H399^2+0.1593*H399^1+165.05*H399</f>
        <v>493478.016971265</v>
      </c>
      <c r="AA399" s="8" t="n">
        <f aca="false">(4*H399*(-18+25/2000*H399)*(1-LN(H399/1895))-H399*-9.16-0.25*Z399)</f>
        <v>29788.0841338049</v>
      </c>
      <c r="AB399" s="20" t="n">
        <f aca="false">(8*H399*(-1+8/2000*H399)*(1-LN(H399/1895))-H399*-9.16-0.25*Z399)</f>
        <v>46514.5557276935</v>
      </c>
      <c r="AC399" s="20" t="n">
        <f aca="false">(8*$H399*(31.15-15.53/2000*$H399)*(1-LN($H399/1895))-$H399*-9.16-0.25*$Z399)</f>
        <v>7836.50385758771</v>
      </c>
      <c r="AE399" s="20" t="n">
        <f aca="false">AP399-$AN399</f>
        <v>-0.177130839461658</v>
      </c>
      <c r="AF399" s="20" t="n">
        <f aca="false">AQ399-$AN399</f>
        <v>0.669689425518466</v>
      </c>
      <c r="AG399" s="20" t="n">
        <f aca="false">AR399-$AN399</f>
        <v>-0.888822880623977</v>
      </c>
      <c r="AI399" s="20" t="n">
        <f aca="false">AT399-$AN399</f>
        <v>-4.52822552932534</v>
      </c>
      <c r="AJ399" s="20" t="n">
        <f aca="false">AU399-$AN399</f>
        <v>0.0325945450411496</v>
      </c>
      <c r="AK399" s="20" t="n">
        <f aca="false">AV399-$AN399</f>
        <v>-3.85697437329653</v>
      </c>
      <c r="AL399" s="20" t="n">
        <f aca="false">AW399-$AN399</f>
        <v>-1.81234641432116</v>
      </c>
      <c r="AN399" s="20" t="n">
        <v>2.50713782788807</v>
      </c>
      <c r="AP399" s="20" t="n">
        <f aca="false">1/8.314/$H399*(0.375*68629+0.5*4601)+$AA399/8.314/$H399+LN(1)</f>
        <v>2.33000698842641</v>
      </c>
      <c r="AQ399" s="20" t="n">
        <f aca="false">1/8.314/$H399*(0.4375*68629+0.5*4601)+$AB399/8.314/$H399+LN(1)</f>
        <v>3.17682725340654</v>
      </c>
      <c r="AR399" s="20" t="n">
        <f aca="false">1/8.314/$H399*(0.4375*68629+0.5*4601)+$AC399/8.314/$H399+LN(1)</f>
        <v>1.61831494726409</v>
      </c>
      <c r="AT399" s="20" t="n">
        <f aca="false">1/8.314/$H399*(0.4375*68629+0.5*4601)+$J399/8.314/$H399+LN(1)</f>
        <v>-2.02108770143727</v>
      </c>
      <c r="AU399" s="20" t="n">
        <f aca="false">1/8.314/$H399*(0.4375*68629+0.5*4601)+$B399/8.314/$H399+LN(1)</f>
        <v>2.53973237292922</v>
      </c>
      <c r="AV399" s="20" t="n">
        <f aca="false">1/8.314/$H399*(0.4375*68629+0.5*4601)+$S399/8.314/$H399+LN(1)</f>
        <v>-1.34983654540846</v>
      </c>
      <c r="AW399" s="20" t="n">
        <f aca="false">1/8.314/$H399*(0.4375*68629+0.5*4601)+$X399/8.314/$H399+LN(1)</f>
        <v>0.69479141356691</v>
      </c>
    </row>
    <row r="400" s="20" customFormat="true" ht="13.8" hidden="false" customHeight="false" outlineLevel="0" collapsed="false">
      <c r="B400" s="20" t="n">
        <f aca="false">$A$2 + $A$3*H400 +$A$4*H400*LN(H400) + $A$5*H400^2 + $A$6*H400^-1 + $A$7*H400^0.5</f>
        <v>30855.2869861809</v>
      </c>
      <c r="C400" s="20" t="n">
        <v>4300</v>
      </c>
      <c r="D400" s="20" t="n">
        <f aca="false">D399+22/(608-232)</f>
        <v>-0.170212765957468</v>
      </c>
      <c r="F400" s="20" t="n">
        <f aca="false">$D$2+$D$3/H400-(($D$4/(8.314*LN(10)))*(1-($D$5/H400)-LN(H400/$D$5)))</f>
        <v>1.44238568066747</v>
      </c>
      <c r="G400" s="20" t="n">
        <f aca="false">8.314*LN(10)*F400*H400</f>
        <v>82561.6377730192</v>
      </c>
      <c r="H400" s="21" t="n">
        <v>2990</v>
      </c>
      <c r="J400" s="20" t="n">
        <f aca="false">-G400</f>
        <v>-82561.6377730192</v>
      </c>
      <c r="K400" s="20" t="n">
        <v>1051</v>
      </c>
      <c r="O400" s="20" t="n">
        <f aca="false">-115997 + 27.036*H400 + 3.124*H400*LN(H400)</f>
        <v>39595.0100458199</v>
      </c>
      <c r="P400" s="20" t="n">
        <f aca="false">(-0.0562*(H400^2)) + (128.59*H400)-38275</f>
        <v>-156224.52</v>
      </c>
      <c r="Q400" s="20" t="n">
        <f aca="false">-998615+342.43*H400</f>
        <v>25250.7000000001</v>
      </c>
      <c r="R400" s="20" t="n">
        <f aca="false">Q400+P400</f>
        <v>-130973.82</v>
      </c>
      <c r="S400" s="20" t="n">
        <f aca="false">R400/2</f>
        <v>-65486.9099999999</v>
      </c>
      <c r="U400" s="20" t="n">
        <f aca="false">-226244+42.46*H400</f>
        <v>-99288.6</v>
      </c>
      <c r="V400" s="20" t="n">
        <f aca="false">(-0.0562*(H400^2))+(374.59*H400)-846564</f>
        <v>-228973.52</v>
      </c>
      <c r="W400" s="20" t="n">
        <f aca="false">V400/2</f>
        <v>-114486.76</v>
      </c>
      <c r="X400" s="20" t="n">
        <f aca="false">W400-U400</f>
        <v>-15198.1600000001</v>
      </c>
      <c r="Y400" s="20" t="n">
        <v>1187723.3387685</v>
      </c>
      <c r="Z400" s="20" t="n">
        <f aca="false">-8E-020*H400^6+2E-015*H400^5-0.00000000001*H400^4+0.00000006*H400^3-0.0001*H400^2+0.1593*H400^1+165.05*H400</f>
        <v>494307.187603292</v>
      </c>
      <c r="AA400" s="8" t="n">
        <f aca="false">(4*H400*(-18+25/2000*H400)*(1-LN(H400/1895))-H400*-9.16-0.25*Z400)</f>
        <v>29857.3627626921</v>
      </c>
      <c r="AB400" s="20" t="n">
        <f aca="false">(8*H400*(-1+8/2000*H400)*(1-LN(H400/1895))-H400*-9.16-0.25*Z400)</f>
        <v>46414.0831933319</v>
      </c>
      <c r="AC400" s="20" t="n">
        <f aca="false">(8*$H400*(31.15-15.53/2000*$H400)*(1-LN($H400/1895))-$H400*-9.16-0.25*$Z400)</f>
        <v>7024.70197863846</v>
      </c>
      <c r="AE400" s="20" t="n">
        <f aca="false">AP400-$AN400</f>
        <v>-0.236258453130509</v>
      </c>
      <c r="AF400" s="20" t="n">
        <f aca="false">AQ400-$AN400</f>
        <v>0.602317126386805</v>
      </c>
      <c r="AG400" s="20" t="n">
        <f aca="false">AR400-$AN400</f>
        <v>-0.982203692938514</v>
      </c>
      <c r="AI400" s="20" t="n">
        <f aca="false">AT400-$AN400</f>
        <v>-4.5860028917617</v>
      </c>
      <c r="AJ400" s="20" t="n">
        <f aca="false">AU400-$AN400</f>
        <v>-0.0235682202119909</v>
      </c>
      <c r="AK400" s="20" t="n">
        <f aca="false">AV400-$AN400</f>
        <v>-3.89913600514585</v>
      </c>
      <c r="AL400" s="20" t="n">
        <f aca="false">AW400-$AN400</f>
        <v>-1.87616512072074</v>
      </c>
      <c r="AN400" s="20" t="n">
        <v>2.56515598755856</v>
      </c>
      <c r="AP400" s="20" t="n">
        <f aca="false">1/8.314/$H400*(0.375*68629+0.5*4601)+$AA400/8.314/$H400+LN(1)</f>
        <v>2.32889753442805</v>
      </c>
      <c r="AQ400" s="20" t="n">
        <f aca="false">1/8.314/$H400*(0.4375*68629+0.5*4601)+$AB400/8.314/$H400+LN(1)</f>
        <v>3.16747311394537</v>
      </c>
      <c r="AR400" s="20" t="n">
        <f aca="false">1/8.314/$H400*(0.4375*68629+0.5*4601)+$AC400/8.314/$H400+LN(1)</f>
        <v>1.58295229462005</v>
      </c>
      <c r="AT400" s="20" t="n">
        <f aca="false">1/8.314/$H400*(0.4375*68629+0.5*4601)+$J400/8.314/$H400+LN(1)</f>
        <v>-2.02084690420314</v>
      </c>
      <c r="AU400" s="20" t="n">
        <f aca="false">1/8.314/$H400*(0.4375*68629+0.5*4601)+$B400/8.314/$H400+LN(1)</f>
        <v>2.54158776734657</v>
      </c>
      <c r="AV400" s="20" t="n">
        <f aca="false">1/8.314/$H400*(0.4375*68629+0.5*4601)+$S400/8.314/$H400+LN(1)</f>
        <v>-1.33398001758729</v>
      </c>
      <c r="AW400" s="20" t="n">
        <f aca="false">1/8.314/$H400*(0.4375*68629+0.5*4601)+$X400/8.314/$H400+LN(1)</f>
        <v>0.688990866837817</v>
      </c>
    </row>
    <row r="401" s="20" customFormat="true" ht="13.8" hidden="false" customHeight="false" outlineLevel="0" collapsed="false">
      <c r="B401" s="20" t="n">
        <f aca="false">$A$2 + $A$3*H401 +$A$4*H401*LN(H401) + $A$5*H401^2 + $A$6*H401^-1 + $A$7*H401^0.5</f>
        <v>31006.6335988694</v>
      </c>
      <c r="C401" s="20" t="n">
        <v>4300</v>
      </c>
      <c r="D401" s="20" t="n">
        <f aca="false">D400+22/(608-232)</f>
        <v>-0.111702127659595</v>
      </c>
      <c r="F401" s="20" t="n">
        <f aca="false">$D$2+$D$3/H401-(($D$4/(8.314*LN(10)))*(1-($D$5/H401)-LN(H401/$D$5)))</f>
        <v>1.44134349205371</v>
      </c>
      <c r="G401" s="20" t="n">
        <f aca="false">8.314*LN(10)*F401*H401</f>
        <v>82639.9464541993</v>
      </c>
      <c r="H401" s="21" t="n">
        <v>2995</v>
      </c>
      <c r="J401" s="20" t="n">
        <f aca="false">-G401</f>
        <v>-82639.9464541993</v>
      </c>
      <c r="K401" s="20" t="n">
        <v>1059</v>
      </c>
      <c r="O401" s="20" t="n">
        <f aca="false">-115997 + 27.036*H401 + 3.124*H401*LN(H401)</f>
        <v>39870.8304065156</v>
      </c>
      <c r="P401" s="20" t="n">
        <f aca="false">(-0.0562*(H401^2)) + (128.59*H401)-38275</f>
        <v>-157263.355</v>
      </c>
      <c r="Q401" s="20" t="n">
        <f aca="false">-998615+342.43*H401</f>
        <v>26962.85</v>
      </c>
      <c r="R401" s="20" t="n">
        <f aca="false">Q401+P401</f>
        <v>-130300.505</v>
      </c>
      <c r="S401" s="20" t="n">
        <f aca="false">R401/2</f>
        <v>-65150.2525</v>
      </c>
      <c r="U401" s="20" t="n">
        <f aca="false">-226244+42.46*H401</f>
        <v>-99076.3</v>
      </c>
      <c r="V401" s="20" t="n">
        <f aca="false">(-0.0562*(H401^2))+(374.59*H401)-846564</f>
        <v>-228782.355</v>
      </c>
      <c r="W401" s="20" t="n">
        <f aca="false">V401/2</f>
        <v>-114391.1775</v>
      </c>
      <c r="X401" s="20" t="n">
        <f aca="false">W401-U401</f>
        <v>-15314.8775000001</v>
      </c>
      <c r="Y401" s="20" t="n">
        <v>1190101.78799317</v>
      </c>
      <c r="Z401" s="20" t="n">
        <f aca="false">-8E-020*H401^6+2E-015*H401^5-0.00000000001*H401^4+0.00000006*H401^3-0.0001*H401^2+0.1593*H401^1+165.05*H401</f>
        <v>495136.375260406</v>
      </c>
      <c r="AA401" s="8" t="n">
        <f aca="false">(4*H401*(-18+25/2000*H401)*(1-LN(H401/1895))-H401*-9.16-0.25*Z401)</f>
        <v>29924.8490064875</v>
      </c>
      <c r="AB401" s="20" t="n">
        <f aca="false">(8*H401*(-1+8/2000*H401)*(1-LN(H401/1895))-H401*-9.16-0.25*Z401)</f>
        <v>46312.1436054565</v>
      </c>
      <c r="AC401" s="20" t="n">
        <f aca="false">(8*$H401*(31.15-15.53/2000*$H401)*(1-LN($H401/1895))-$H401*-9.16-0.25*$Z401)</f>
        <v>6213.78173511123</v>
      </c>
      <c r="AE401" s="20" t="n">
        <f aca="false">AP401-$AN401</f>
        <v>-0.295003550847778</v>
      </c>
      <c r="AF401" s="20" t="n">
        <f aca="false">AQ401-$AN401</f>
        <v>0.535367936671472</v>
      </c>
      <c r="AG401" s="20" t="n">
        <f aca="false">AR401-$AN401</f>
        <v>-1.07498023283183</v>
      </c>
      <c r="AI401" s="20" t="n">
        <f aca="false">AT401-$AN401</f>
        <v>-4.64334142937786</v>
      </c>
      <c r="AJ401" s="20" t="n">
        <f aca="false">AU401-$AN401</f>
        <v>-0.0793005653016676</v>
      </c>
      <c r="AK401" s="20" t="n">
        <f aca="false">AV401-$AN401</f>
        <v>-3.94095621136358</v>
      </c>
      <c r="AL401" s="20" t="n">
        <f aca="false">AW401-$AN401</f>
        <v>-1.93957009072229</v>
      </c>
      <c r="AN401" s="20" t="n">
        <v>2.62272335353743</v>
      </c>
      <c r="AP401" s="20" t="n">
        <f aca="false">1/8.314/$H401*(0.375*68629+0.5*4601)+$AA401/8.314/$H401+LN(1)</f>
        <v>2.32771980268965</v>
      </c>
      <c r="AQ401" s="20" t="n">
        <f aca="false">1/8.314/$H401*(0.4375*68629+0.5*4601)+$AB401/8.314/$H401+LN(1)</f>
        <v>3.1580912902089</v>
      </c>
      <c r="AR401" s="20" t="n">
        <f aca="false">1/8.314/$H401*(0.4375*68629+0.5*4601)+$AC401/8.314/$H401+LN(1)</f>
        <v>1.5477431207056</v>
      </c>
      <c r="AT401" s="20" t="n">
        <f aca="false">1/8.314/$H401*(0.4375*68629+0.5*4601)+$J401/8.314/$H401+LN(1)</f>
        <v>-2.02061807584043</v>
      </c>
      <c r="AU401" s="20" t="n">
        <f aca="false">1/8.314/$H401*(0.4375*68629+0.5*4601)+$B401/8.314/$H401+LN(1)</f>
        <v>2.54342278823576</v>
      </c>
      <c r="AV401" s="20" t="n">
        <f aca="false">1/8.314/$H401*(0.4375*68629+0.5*4601)+$S401/8.314/$H401+LN(1)</f>
        <v>-1.31823285782615</v>
      </c>
      <c r="AW401" s="20" t="n">
        <f aca="false">1/8.314/$H401*(0.4375*68629+0.5*4601)+$X401/8.314/$H401+LN(1)</f>
        <v>0.683153262815136</v>
      </c>
    </row>
    <row r="402" s="20" customFormat="true" ht="13.8" hidden="false" customHeight="false" outlineLevel="0" collapsed="false">
      <c r="B402" s="20" t="n">
        <f aca="false">$A$2 + $A$3*H402 +$A$4*H402*LN(H402) + $A$5*H402^2 + $A$6*H402^-1 + $A$7*H402^0.5</f>
        <v>31157.6278961906</v>
      </c>
      <c r="C402" s="20" t="n">
        <v>4300</v>
      </c>
      <c r="D402" s="20" t="n">
        <f aca="false">D401+22/(608-232)</f>
        <v>-0.0531914893617231</v>
      </c>
      <c r="F402" s="20" t="n">
        <f aca="false">$D$2+$D$3/H402-(($D$4/(8.314*LN(10)))*(1-($D$5/H402)-LN(H402/$D$5)))</f>
        <v>1.44030961008234</v>
      </c>
      <c r="G402" s="20" t="n">
        <f aca="false">8.314*LN(10)*F402*H402</f>
        <v>82718.5326814181</v>
      </c>
      <c r="H402" s="21" t="n">
        <v>3000</v>
      </c>
      <c r="J402" s="20" t="n">
        <f aca="false">-G402</f>
        <v>-82718.5326814181</v>
      </c>
      <c r="K402" s="20" t="n">
        <v>1067</v>
      </c>
      <c r="O402" s="20" t="n">
        <f aca="false">-115997 + 27.036*H402 + 3.124*H402*LN(H402)</f>
        <v>40146.6768440181</v>
      </c>
      <c r="P402" s="20" t="n">
        <f aca="false">(-0.0562*(H402^2)) + (128.59*H402)-38275</f>
        <v>-158305</v>
      </c>
      <c r="Q402" s="20" t="n">
        <f aca="false">-998615+342.43*H402</f>
        <v>28675</v>
      </c>
      <c r="R402" s="20" t="n">
        <f aca="false">Q402+P402</f>
        <v>-129630</v>
      </c>
      <c r="S402" s="20" t="n">
        <f aca="false">R402/2</f>
        <v>-64815</v>
      </c>
      <c r="U402" s="20" t="n">
        <f aca="false">-226244+42.46*H402</f>
        <v>-98864</v>
      </c>
      <c r="V402" s="20" t="n">
        <f aca="false">(-0.0562*(H402^2))+(374.59*H402)-846564</f>
        <v>-228594</v>
      </c>
      <c r="W402" s="20" t="n">
        <f aca="false">V402/2</f>
        <v>-114297</v>
      </c>
      <c r="X402" s="20" t="n">
        <f aca="false">W402-U402</f>
        <v>-15433</v>
      </c>
      <c r="Y402" s="20" t="n">
        <v>1192480.23721785</v>
      </c>
      <c r="Z402" s="20" t="n">
        <f aca="false">-8E-020*H402^6+2E-015*H402^5-0.00000000001*H402^4+0.00000006*H402^3-0.0001*H402^2+0.1593*H402^1+165.05*H402</f>
        <v>495965.58</v>
      </c>
      <c r="AA402" s="8" t="n">
        <f aca="false">(4*H402*(-18+25/2000*H402)*(1-LN(H402/1895))-H402*-9.16-0.25*Z402)</f>
        <v>29990.5376687095</v>
      </c>
      <c r="AB402" s="20" t="n">
        <f aca="false">(8*H402*(-1+8/2000*H402)*(1-LN(H402/1895))-H402*-9.16-0.25*Z402)</f>
        <v>46208.7341646979</v>
      </c>
      <c r="AC402" s="20" t="n">
        <f aca="false">(8*$H402*(31.15-15.53/2000*$H402)*(1-LN($H402/1895))-$H402*-9.16-0.25*$Z402)</f>
        <v>5403.75178079108</v>
      </c>
      <c r="AE402" s="20" t="n">
        <f aca="false">AP402-$AN402</f>
        <v>-0.353750288766053</v>
      </c>
      <c r="AF402" s="20" t="n">
        <f aca="false">AQ402-$AN402</f>
        <v>0.468457593360015</v>
      </c>
      <c r="AG402" s="20" t="n">
        <f aca="false">AR402-$AN402</f>
        <v>-1.16753720993991</v>
      </c>
      <c r="AI402" s="20" t="n">
        <f aca="false">AT402-$AN402</f>
        <v>-4.70062535292</v>
      </c>
      <c r="AJ402" s="20" t="n">
        <f aca="false">AU402-$AN402</f>
        <v>-0.134986648020278</v>
      </c>
      <c r="AK402" s="20" t="n">
        <f aca="false">AV402-$AN402</f>
        <v>-3.98281873430809</v>
      </c>
      <c r="AL402" s="20" t="n">
        <f aca="false">AW402-$AN402</f>
        <v>-2.00294542823801</v>
      </c>
      <c r="AN402" s="20" t="n">
        <v>2.68022421502335</v>
      </c>
      <c r="AP402" s="20" t="n">
        <f aca="false">1/8.314/$H402*(0.375*68629+0.5*4601)+$AA402/8.314/$H402+LN(1)</f>
        <v>2.3264739262573</v>
      </c>
      <c r="AQ402" s="20" t="n">
        <f aca="false">1/8.314/$H402*(0.4375*68629+0.5*4601)+$AB402/8.314/$H402+LN(1)</f>
        <v>3.14868180838337</v>
      </c>
      <c r="AR402" s="20" t="n">
        <f aca="false">1/8.314/$H402*(0.4375*68629+0.5*4601)+$AC402/8.314/$H402+LN(1)</f>
        <v>1.51268700508344</v>
      </c>
      <c r="AT402" s="20" t="n">
        <f aca="false">1/8.314/$H402*(0.4375*68629+0.5*4601)+$J402/8.314/$H402+LN(1)</f>
        <v>-2.02040113789664</v>
      </c>
      <c r="AU402" s="20" t="n">
        <f aca="false">1/8.314/$H402*(0.4375*68629+0.5*4601)+$B402/8.314/$H402+LN(1)</f>
        <v>2.54523756700307</v>
      </c>
      <c r="AV402" s="20" t="n">
        <f aca="false">1/8.314/$H402*(0.4375*68629+0.5*4601)+$S402/8.314/$H402+LN(1)</f>
        <v>-1.30259451928474</v>
      </c>
      <c r="AW402" s="20" t="n">
        <f aca="false">1/8.314/$H402*(0.4375*68629+0.5*4601)+$X402/8.314/$H402+LN(1)</f>
        <v>0.677278786785342</v>
      </c>
    </row>
    <row r="403" s="20" customFormat="true" ht="13.8" hidden="false" customHeight="false" outlineLevel="0" collapsed="false">
      <c r="B403" s="20" t="n">
        <f aca="false">$A$2 + $A$3*H403 +$A$4*H403*LN(H403) + $A$5*H403^2 + $A$6*H403^-1 + $A$7*H403^0.5</f>
        <v>31308.2706118765</v>
      </c>
      <c r="C403" s="20" t="n">
        <v>4300</v>
      </c>
      <c r="D403" s="20" t="n">
        <f aca="false">D402+22/(608-232)</f>
        <v>0.00531914893614921</v>
      </c>
      <c r="F403" s="20" t="n">
        <f aca="false">$D$2+$D$3/H403-(($D$4/(8.314*LN(10)))*(1-($D$5/H403)-LN(H403/$D$5)))</f>
        <v>1.43928398524818</v>
      </c>
      <c r="G403" s="20" t="n">
        <f aca="false">8.314*LN(10)*F403*H403</f>
        <v>82797.3959920986</v>
      </c>
      <c r="H403" s="21" t="n">
        <v>3005</v>
      </c>
      <c r="J403" s="20" t="n">
        <f aca="false">-G403</f>
        <v>-82797.3959920986</v>
      </c>
      <c r="K403" s="20" t="n">
        <v>1074</v>
      </c>
      <c r="O403" s="20" t="n">
        <f aca="false">-115997 + 27.036*H403 + 3.124*H403*LN(H403)</f>
        <v>40422.549314866</v>
      </c>
      <c r="P403" s="20" t="n">
        <f aca="false">(-0.0562*(H403^2)) + (128.59*H403)-38275</f>
        <v>-159349.455</v>
      </c>
      <c r="Q403" s="20" t="n">
        <f aca="false">-998615+342.43*H403</f>
        <v>30387.15</v>
      </c>
      <c r="R403" s="20" t="n">
        <f aca="false">Q403+P403</f>
        <v>-128962.305</v>
      </c>
      <c r="S403" s="20" t="n">
        <f aca="false">R403/2</f>
        <v>-64481.1525</v>
      </c>
      <c r="U403" s="20" t="n">
        <f aca="false">-226244+42.46*H403</f>
        <v>-98651.7</v>
      </c>
      <c r="V403" s="20" t="n">
        <f aca="false">(-0.0562*(H403^2))+(374.59*H403)-846564</f>
        <v>-228408.455</v>
      </c>
      <c r="W403" s="20" t="n">
        <f aca="false">V403/2</f>
        <v>-114204.2275</v>
      </c>
      <c r="X403" s="20" t="n">
        <f aca="false">W403-U403</f>
        <v>-15552.5275</v>
      </c>
      <c r="Y403" s="20" t="n">
        <v>1194873.88355229</v>
      </c>
      <c r="Z403" s="20" t="n">
        <f aca="false">-8E-020*H403^6+2E-015*H403^5-0.00000000001*H403^4+0.00000006*H403^3-0.0001*H403^2+0.1593*H403^1+165.05*H403</f>
        <v>496794.801879606</v>
      </c>
      <c r="AA403" s="8" t="n">
        <f aca="false">(4*H403*(-18+25/2000*H403)*(1-LN(H403/1895))-H403*-9.16-0.25*Z403)</f>
        <v>30054.4235631597</v>
      </c>
      <c r="AB403" s="20" t="n">
        <f aca="false">(8*H403*(-1+8/2000*H403)*(1-LN(H403/1895))-H403*-9.16-0.25*Z403)</f>
        <v>46103.8520764842</v>
      </c>
      <c r="AC403" s="20" t="n">
        <f aca="false">(8*$H403*(31.15-15.53/2000*$H403)*(1-LN($H403/1895))-$H403*-9.16-0.25*$Z403)</f>
        <v>4594.62074917713</v>
      </c>
      <c r="AE403" s="20" t="n">
        <f aca="false">AP403-$AN403</f>
        <v>-0.412565038806113</v>
      </c>
      <c r="AF403" s="20" t="n">
        <f aca="false">AQ403-$AN403</f>
        <v>0.401519618163426</v>
      </c>
      <c r="AG403" s="20" t="n">
        <f aca="false">AR403-$AN403</f>
        <v>-1.25994154720674</v>
      </c>
      <c r="AI403" s="20" t="n">
        <f aca="false">AT403-$AN403</f>
        <v>-4.75792108901264</v>
      </c>
      <c r="AJ403" s="20" t="n">
        <f aca="false">AU403-$AN403</f>
        <v>-0.190692842449996</v>
      </c>
      <c r="AK403" s="20" t="n">
        <f aca="false">AV403-$AN403</f>
        <v>-4.02478953527158</v>
      </c>
      <c r="AL403" s="20" t="n">
        <f aca="false">AW403-$AN403</f>
        <v>-2.06635745370758</v>
      </c>
      <c r="AN403" s="20" t="n">
        <v>2.73772507650928</v>
      </c>
      <c r="AP403" s="20" t="n">
        <f aca="false">1/8.314/$H403*(0.375*68629+0.5*4601)+$AA403/8.314/$H403+LN(1)</f>
        <v>2.32516003770317</v>
      </c>
      <c r="AQ403" s="20" t="n">
        <f aca="false">1/8.314/$H403*(0.4375*68629+0.5*4601)+$AB403/8.314/$H403+LN(1)</f>
        <v>3.13924469467271</v>
      </c>
      <c r="AR403" s="20" t="n">
        <f aca="false">1/8.314/$H403*(0.4375*68629+0.5*4601)+$AC403/8.314/$H403+LN(1)</f>
        <v>1.47778352930254</v>
      </c>
      <c r="AT403" s="20" t="n">
        <f aca="false">1/8.314/$H403*(0.4375*68629+0.5*4601)+$J403/8.314/$H403+LN(1)</f>
        <v>-2.02019601250336</v>
      </c>
      <c r="AU403" s="20" t="n">
        <f aca="false">1/8.314/$H403*(0.4375*68629+0.5*4601)+$B403/8.314/$H403+LN(1)</f>
        <v>2.54703223405928</v>
      </c>
      <c r="AV403" s="20" t="n">
        <f aca="false">1/8.314/$H403*(0.4375*68629+0.5*4601)+$S403/8.314/$H403+LN(1)</f>
        <v>-1.2870644587623</v>
      </c>
      <c r="AW403" s="20" t="n">
        <f aca="false">1/8.314/$H403*(0.4375*68629+0.5*4601)+$X403/8.314/$H403+LN(1)</f>
        <v>0.671367622801704</v>
      </c>
    </row>
    <row r="404" s="20" customFormat="true" ht="13.8" hidden="false" customHeight="false" outlineLevel="0" collapsed="false">
      <c r="B404" s="20" t="n">
        <f aca="false">$A$2 + $A$3*H404 +$A$4*H404*LN(H404) + $A$5*H404^2 + $A$6*H404^-1 + $A$7*H404^0.5</f>
        <v>31458.5624766526</v>
      </c>
      <c r="C404" s="20" t="n">
        <v>4300</v>
      </c>
      <c r="D404" s="20" t="n">
        <f aca="false">D403+22/(608-232)</f>
        <v>0.0638297872340215</v>
      </c>
      <c r="F404" s="20" t="n">
        <f aca="false">$D$2+$D$3/H404-(($D$4/(8.314*LN(10)))*(1-($D$5/H404)-LN(H404/$D$5)))</f>
        <v>1.4382665684017</v>
      </c>
      <c r="G404" s="20" t="n">
        <f aca="false">8.314*LN(10)*F404*H404</f>
        <v>82876.5359252028</v>
      </c>
      <c r="H404" s="21" t="n">
        <v>3010</v>
      </c>
      <c r="J404" s="20" t="n">
        <f aca="false">-G404</f>
        <v>-82876.5359252028</v>
      </c>
      <c r="K404" s="20" t="n">
        <v>1081</v>
      </c>
      <c r="O404" s="20" t="n">
        <f aca="false">-115997 + 27.036*H404 + 3.124*H404*LN(H404)</f>
        <v>40698.4477757425</v>
      </c>
      <c r="P404" s="20" t="n">
        <f aca="false">(-0.0562*(H404^2)) + (128.59*H404)-38275</f>
        <v>-160396.72</v>
      </c>
      <c r="Q404" s="20" t="n">
        <f aca="false">-998615+342.43*H404</f>
        <v>32099.3</v>
      </c>
      <c r="R404" s="20" t="n">
        <f aca="false">Q404+P404</f>
        <v>-128297.42</v>
      </c>
      <c r="S404" s="20" t="n">
        <f aca="false">R404/2</f>
        <v>-64148.71</v>
      </c>
      <c r="U404" s="20" t="n">
        <f aca="false">-226244+42.46*H404</f>
        <v>-98439.4</v>
      </c>
      <c r="V404" s="20" t="n">
        <f aca="false">(-0.0562*(H404^2))+(374.59*H404)-846564</f>
        <v>-228225.72</v>
      </c>
      <c r="W404" s="20" t="n">
        <f aca="false">V404/2</f>
        <v>-114112.86</v>
      </c>
      <c r="X404" s="20" t="n">
        <f aca="false">W404-U404</f>
        <v>-15673.4600000001</v>
      </c>
      <c r="Y404" s="20" t="n">
        <v>1197267.52988673</v>
      </c>
      <c r="Z404" s="20" t="n">
        <f aca="false">-8E-020*H404^6+2E-015*H404^5-0.00000000001*H404^4+0.00000006*H404^3-0.0001*H404^2+0.1593*H404^1+165.05*H404</f>
        <v>497624.040956892</v>
      </c>
      <c r="AA404" s="8" t="n">
        <f aca="false">(4*H404*(-18+25/2000*H404)*(1-LN(H404/1895))-H404*-9.16-0.25*Z404)</f>
        <v>30116.5015138833</v>
      </c>
      <c r="AB404" s="20" t="n">
        <f aca="false">(8*H404*(-1+8/2000*H404)*(1-LN(H404/1895))-H404*-9.16-0.25*Z404)</f>
        <v>45997.4945510235</v>
      </c>
      <c r="AC404" s="20" t="n">
        <f aca="false">(8*$H404*(31.15-15.53/2000*$H404)*(1-LN($H404/1895))-$H404*-9.16-0.25*$Z404)</f>
        <v>3786.397253569</v>
      </c>
      <c r="AE404" s="20" t="n">
        <f aca="false">AP404-$AN404</f>
        <v>-0.471447668867302</v>
      </c>
      <c r="AF404" s="20" t="n">
        <f aca="false">AQ404-$AN404</f>
        <v>0.33455403730258</v>
      </c>
      <c r="AG404" s="20" t="n">
        <f aca="false">AR404-$AN404</f>
        <v>-1.35219366111008</v>
      </c>
      <c r="AI404" s="20" t="n">
        <f aca="false">AT404-$AN404</f>
        <v>-4.81522856036626</v>
      </c>
      <c r="AJ404" s="20" t="n">
        <f aca="false">AU404-$AN404</f>
        <v>-0.246419019166671</v>
      </c>
      <c r="AK404" s="20" t="n">
        <f aca="false">AV404-$AN404</f>
        <v>-4.06686807466257</v>
      </c>
      <c r="AL404" s="20" t="n">
        <f aca="false">AW404-$AN404</f>
        <v>-2.12980598430064</v>
      </c>
      <c r="AN404" s="20" t="n">
        <v>2.7952259379952</v>
      </c>
      <c r="AP404" s="20" t="n">
        <f aca="false">1/8.314/$H404*(0.375*68629+0.5*4601)+$AA404/8.314/$H404+LN(1)</f>
        <v>2.3237782691279</v>
      </c>
      <c r="AQ404" s="20" t="n">
        <f aca="false">1/8.314/$H404*(0.4375*68629+0.5*4601)+$AB404/8.314/$H404+LN(1)</f>
        <v>3.12977997529778</v>
      </c>
      <c r="AR404" s="20" t="n">
        <f aca="false">1/8.314/$H404*(0.4375*68629+0.5*4601)+$AC404/8.314/$H404+LN(1)</f>
        <v>1.44303227688512</v>
      </c>
      <c r="AT404" s="20" t="n">
        <f aca="false">1/8.314/$H404*(0.4375*68629+0.5*4601)+$J404/8.314/$H404+LN(1)</f>
        <v>-2.02000262237106</v>
      </c>
      <c r="AU404" s="20" t="n">
        <f aca="false">1/8.314/$H404*(0.4375*68629+0.5*4601)+$B404/8.314/$H404+LN(1)</f>
        <v>2.54880691882853</v>
      </c>
      <c r="AV404" s="20" t="n">
        <f aca="false">1/8.314/$H404*(0.4375*68629+0.5*4601)+$S404/8.314/$H404+LN(1)</f>
        <v>-1.27164213666737</v>
      </c>
      <c r="AW404" s="20" t="n">
        <f aca="false">1/8.314/$H404*(0.4375*68629+0.5*4601)+$X404/8.314/$H404+LN(1)</f>
        <v>0.665419953694563</v>
      </c>
    </row>
    <row r="405" s="20" customFormat="true" ht="13.8" hidden="false" customHeight="false" outlineLevel="0" collapsed="false">
      <c r="B405" s="20" t="n">
        <f aca="false">$A$2 + $A$3*H405 +$A$4*H405*LN(H405) + $A$5*H405^2 + $A$6*H405^-1 + $A$7*H405^0.5</f>
        <v>31608.5042182553</v>
      </c>
      <c r="C405" s="20" t="n">
        <v>4300</v>
      </c>
      <c r="D405" s="20" t="n">
        <f aca="false">D404+22/(608-232)</f>
        <v>0.122340425531894</v>
      </c>
      <c r="F405" s="20" t="n">
        <f aca="false">$D$2+$D$3/H405-(($D$4/(8.314*LN(10)))*(1-($D$5/H405)-LN(H405/$D$5)))</f>
        <v>1.43725731074596</v>
      </c>
      <c r="G405" s="20" t="n">
        <f aca="false">8.314*LN(10)*F405*H405</f>
        <v>82955.9520212248</v>
      </c>
      <c r="H405" s="21" t="n">
        <v>3015</v>
      </c>
      <c r="J405" s="20" t="n">
        <f aca="false">-G405</f>
        <v>-82955.9520212248</v>
      </c>
      <c r="K405" s="20" t="n">
        <v>1089</v>
      </c>
      <c r="O405" s="20" t="n">
        <f aca="false">-115997 + 27.036*H405 + 3.124*H405*LN(H405)</f>
        <v>40974.3721834749</v>
      </c>
      <c r="P405" s="20" t="n">
        <f aca="false">(-0.0562*(H405^2)) + (128.59*H405)-38275</f>
        <v>-161446.795</v>
      </c>
      <c r="Q405" s="20" t="n">
        <f aca="false">-998615+342.43*H405</f>
        <v>33811.4500000001</v>
      </c>
      <c r="R405" s="20" t="n">
        <f aca="false">Q405+P405</f>
        <v>-127635.345</v>
      </c>
      <c r="S405" s="20" t="n">
        <f aca="false">R405/2</f>
        <v>-63817.6725</v>
      </c>
      <c r="U405" s="20" t="n">
        <f aca="false">-226244+42.46*H405</f>
        <v>-98227.1</v>
      </c>
      <c r="V405" s="20" t="n">
        <f aca="false">(-0.0562*(H405^2))+(374.59*H405)-846564</f>
        <v>-228045.795</v>
      </c>
      <c r="W405" s="20" t="n">
        <f aca="false">V405/2</f>
        <v>-114022.8975</v>
      </c>
      <c r="X405" s="20" t="n">
        <f aca="false">W405-U405</f>
        <v>-15795.7975000001</v>
      </c>
      <c r="Y405" s="20" t="n">
        <v>1199661.17622116</v>
      </c>
      <c r="Z405" s="20" t="n">
        <f aca="false">-8E-020*H405^6+2E-015*H405^5-0.00000000001*H405^4+0.00000006*H405^3-0.0001*H405^2+0.1593*H405^1+165.05*H405</f>
        <v>498453.297289666</v>
      </c>
      <c r="AA405" s="8" t="n">
        <f aca="false">(4*H405*(-18+25/2000*H405)*(1-LN(H405/1895))-H405*-9.16-0.25*Z405)</f>
        <v>30176.7663551288</v>
      </c>
      <c r="AB405" s="20" t="n">
        <f aca="false">(8*H405*(-1+8/2000*H405)*(1-LN(H405/1895))-H405*-9.16-0.25*Z405)</f>
        <v>45889.6588032877</v>
      </c>
      <c r="AC405" s="20" t="n">
        <f aca="false">(8*$H405*(31.15-15.53/2000*$H405)*(1-LN($H405/1895))-$H405*-9.16-0.25*$Z405)</f>
        <v>2979.0898871531</v>
      </c>
      <c r="AE405" s="20" t="n">
        <f aca="false">AP405-$AN405</f>
        <v>-0.530325130166139</v>
      </c>
      <c r="AF405" s="20" t="n">
        <f aca="false">AQ405-$AN405</f>
        <v>0.267633794166527</v>
      </c>
      <c r="AG405" s="20" t="n">
        <f aca="false">AR405-$AN405</f>
        <v>-1.44422104901531</v>
      </c>
      <c r="AI405" s="20" t="n">
        <f aca="false">AT405-$AN405</f>
        <v>-4.87247477311305</v>
      </c>
      <c r="AJ405" s="20" t="n">
        <f aca="false">AU405-$AN405</f>
        <v>-0.302092132571861</v>
      </c>
      <c r="AK405" s="20" t="n">
        <f aca="false">AV405-$AN405</f>
        <v>-4.10898089931689</v>
      </c>
      <c r="AL405" s="20" t="n">
        <f aca="false">AW405-$AN405</f>
        <v>-2.19321792124757</v>
      </c>
      <c r="AN405" s="20" t="n">
        <v>2.85265388232902</v>
      </c>
      <c r="AP405" s="20" t="n">
        <f aca="false">1/8.314/$H405*(0.375*68629+0.5*4601)+$AA405/8.314/$H405+LN(1)</f>
        <v>2.32232875216288</v>
      </c>
      <c r="AQ405" s="20" t="n">
        <f aca="false">1/8.314/$H405*(0.4375*68629+0.5*4601)+$AB405/8.314/$H405+LN(1)</f>
        <v>3.12028767649555</v>
      </c>
      <c r="AR405" s="20" t="n">
        <f aca="false">1/8.314/$H405*(0.4375*68629+0.5*4601)+$AC405/8.314/$H405+LN(1)</f>
        <v>1.40843283331371</v>
      </c>
      <c r="AT405" s="20" t="n">
        <f aca="false">1/8.314/$H405*(0.4375*68629+0.5*4601)+$J405/8.314/$H405+LN(1)</f>
        <v>-2.01982089078402</v>
      </c>
      <c r="AU405" s="20" t="n">
        <f aca="false">1/8.314/$H405*(0.4375*68629+0.5*4601)+$B405/8.314/$H405+LN(1)</f>
        <v>2.55056174975716</v>
      </c>
      <c r="AV405" s="20" t="n">
        <f aca="false">1/8.314/$H405*(0.4375*68629+0.5*4601)+$S405/8.314/$H405+LN(1)</f>
        <v>-1.25632701698787</v>
      </c>
      <c r="AW405" s="20" t="n">
        <f aca="false">1/8.314/$H405*(0.4375*68629+0.5*4601)+$X405/8.314/$H405+LN(1)</f>
        <v>0.659435961081447</v>
      </c>
    </row>
    <row r="406" s="20" customFormat="true" ht="13.8" hidden="false" customHeight="false" outlineLevel="0" collapsed="false">
      <c r="B406" s="20" t="n">
        <f aca="false">$A$2 + $A$3*H406 +$A$4*H406*LN(H406) + $A$5*H406^2 + $A$6*H406^-1 + $A$7*H406^0.5</f>
        <v>31758.0965614483</v>
      </c>
      <c r="C406" s="20" t="n">
        <v>4300</v>
      </c>
      <c r="D406" s="20" t="n">
        <f aca="false">D405+22/(608-232)</f>
        <v>0.180851063829766</v>
      </c>
      <c r="F406" s="20" t="n">
        <f aca="false">$D$2+$D$3/H406-(($D$4/(8.314*LN(10)))*(1-($D$5/H406)-LN(H406/$D$5)))</f>
        <v>1.43625616383351</v>
      </c>
      <c r="G406" s="20" t="n">
        <f aca="false">8.314*LN(10)*F406*H406</f>
        <v>83035.6438221824</v>
      </c>
      <c r="H406" s="21" t="n">
        <v>3020</v>
      </c>
      <c r="J406" s="20" t="n">
        <f aca="false">-G406</f>
        <v>-83035.6438221824</v>
      </c>
      <c r="K406" s="20" t="n">
        <v>1097</v>
      </c>
      <c r="O406" s="20" t="n">
        <f aca="false">-115997 + 27.036*H406 + 3.124*H406*LN(H406)</f>
        <v>41250.3224950333</v>
      </c>
      <c r="P406" s="20" t="n">
        <f aca="false">(-0.0562*(H406^2)) + (128.59*H406)-38275</f>
        <v>-162499.68</v>
      </c>
      <c r="Q406" s="20" t="n">
        <f aca="false">-998615+342.43*H406</f>
        <v>35523.6</v>
      </c>
      <c r="R406" s="20" t="n">
        <f aca="false">Q406+P406</f>
        <v>-126976.08</v>
      </c>
      <c r="S406" s="20" t="n">
        <f aca="false">R406/2</f>
        <v>-63488.04</v>
      </c>
      <c r="U406" s="20" t="n">
        <f aca="false">-226244+42.46*H406</f>
        <v>-98014.8</v>
      </c>
      <c r="V406" s="20" t="n">
        <f aca="false">(-0.0562*(H406^2))+(374.59*H406)-846564</f>
        <v>-227868.68</v>
      </c>
      <c r="W406" s="20" t="n">
        <f aca="false">V406/2</f>
        <v>-113934.34</v>
      </c>
      <c r="X406" s="20" t="n">
        <f aca="false">W406-U406</f>
        <v>-15919.5400000001</v>
      </c>
      <c r="Y406" s="20" t="n">
        <v>1202054.8225556</v>
      </c>
      <c r="Z406" s="20" t="n">
        <f aca="false">-8E-020*H406^6+2E-015*H406^5-0.00000000001*H406^4+0.00000006*H406^3-0.0001*H406^2+0.1593*H406^1+165.05*H406</f>
        <v>499282.570935874</v>
      </c>
      <c r="AA406" s="8" t="n">
        <f aca="false">(4*H406*(-18+25/2000*H406)*(1-LN(H406/1895))-H406*-9.16-0.25*Z406)</f>
        <v>30235.2129313086</v>
      </c>
      <c r="AB406" s="20" t="n">
        <f aca="false">(8*H406*(-1+8/2000*H406)*(1-LN(H406/1895))-H406*-9.16-0.25*Z406)</f>
        <v>45780.3420529957</v>
      </c>
      <c r="AC406" s="20" t="n">
        <f aca="false">(8*$H406*(31.15-15.53/2000*$H406)*(1-LN($H406/1895))-$H406*-9.16-0.25*$Z406)</f>
        <v>2172.70722308819</v>
      </c>
      <c r="AE406" s="20" t="n">
        <f aca="false">AP406-$AN406</f>
        <v>-0.589248611111318</v>
      </c>
      <c r="AF406" s="20" t="n">
        <f aca="false">AQ406-$AN406</f>
        <v>0.200707595434374</v>
      </c>
      <c r="AG406" s="20" t="n">
        <f aca="false">AR406-$AN406</f>
        <v>-1.53607544306557</v>
      </c>
      <c r="AI406" s="20" t="n">
        <f aca="false">AT406-$AN406</f>
        <v>-4.9297109706792</v>
      </c>
      <c r="AJ406" s="20" t="n">
        <f aca="false">AU406-$AN406</f>
        <v>-0.357763374761409</v>
      </c>
      <c r="AK406" s="20" t="n">
        <f aca="false">AV406-$AN406</f>
        <v>-4.15117879634538</v>
      </c>
      <c r="AL406" s="20" t="n">
        <f aca="false">AW406-$AN406</f>
        <v>-2.25664440370678</v>
      </c>
      <c r="AN406" s="20" t="n">
        <v>2.9100602290839</v>
      </c>
      <c r="AP406" s="20" t="n">
        <f aca="false">1/8.314/$H406*(0.375*68629+0.5*4601)+$AA406/8.314/$H406+LN(1)</f>
        <v>2.32081161797258</v>
      </c>
      <c r="AQ406" s="20" t="n">
        <f aca="false">1/8.314/$H406*(0.4375*68629+0.5*4601)+$AB406/8.314/$H406+LN(1)</f>
        <v>3.11076782451827</v>
      </c>
      <c r="AR406" s="20" t="n">
        <f aca="false">1/8.314/$H406*(0.4375*68629+0.5*4601)+$AC406/8.314/$H406+LN(1)</f>
        <v>1.37398478601833</v>
      </c>
      <c r="AT406" s="20" t="n">
        <f aca="false">1/8.314/$H406*(0.4375*68629+0.5*4601)+$J406/8.314/$H406+LN(1)</f>
        <v>-2.0196507415953</v>
      </c>
      <c r="AU406" s="20" t="n">
        <f aca="false">1/8.314/$H406*(0.4375*68629+0.5*4601)+$B406/8.314/$H406+LN(1)</f>
        <v>2.55229685432249</v>
      </c>
      <c r="AV406" s="20" t="n">
        <f aca="false">1/8.314/$H406*(0.4375*68629+0.5*4601)+$S406/8.314/$H406+LN(1)</f>
        <v>-1.24111856726148</v>
      </c>
      <c r="AW406" s="20" t="n">
        <f aca="false">1/8.314/$H406*(0.4375*68629+0.5*4601)+$X406/8.314/$H406+LN(1)</f>
        <v>0.653415825377124</v>
      </c>
    </row>
    <row r="407" s="20" customFormat="true" ht="13.8" hidden="false" customHeight="false" outlineLevel="0" collapsed="false">
      <c r="B407" s="20" t="n">
        <f aca="false">$A$2 + $A$3*H407 +$A$4*H407*LN(H407) + $A$5*H407^2 + $A$6*H407^-1 + $A$7*H407^0.5</f>
        <v>31907.3402280399</v>
      </c>
      <c r="C407" s="20" t="n">
        <v>4300</v>
      </c>
      <c r="D407" s="20" t="n">
        <f aca="false">D406+22/(608-232)</f>
        <v>0.239361702127639</v>
      </c>
      <c r="F407" s="20" t="n">
        <f aca="false">$D$2+$D$3/H407-(($D$4/(8.314*LN(10)))*(1-($D$5/H407)-LN(H407/$D$5)))</f>
        <v>1.43526307956343</v>
      </c>
      <c r="G407" s="20" t="n">
        <f aca="false">8.314*LN(10)*F407*H407</f>
        <v>83115.6108716102</v>
      </c>
      <c r="H407" s="21" t="n">
        <v>3025</v>
      </c>
      <c r="J407" s="20" t="n">
        <f aca="false">-G407</f>
        <v>-83115.6108716102</v>
      </c>
      <c r="K407" s="20" t="n">
        <v>1104</v>
      </c>
      <c r="O407" s="20" t="n">
        <f aca="false">-115997 + 27.036*H407 + 3.124*H407*LN(H407)</f>
        <v>41526.2986675308</v>
      </c>
      <c r="P407" s="20" t="n">
        <f aca="false">(-0.0562*(H407^2)) + (128.59*H407)-38275</f>
        <v>-163555.375</v>
      </c>
      <c r="Q407" s="20" t="n">
        <f aca="false">-998615+342.43*H407</f>
        <v>37235.75</v>
      </c>
      <c r="R407" s="20" t="n">
        <f aca="false">Q407+P407</f>
        <v>-126319.625</v>
      </c>
      <c r="S407" s="20" t="n">
        <f aca="false">R407/2</f>
        <v>-63159.8125</v>
      </c>
      <c r="U407" s="20" t="n">
        <f aca="false">-226244+42.46*H407</f>
        <v>-97802.5</v>
      </c>
      <c r="V407" s="20" t="n">
        <f aca="false">(-0.0562*(H407^2))+(374.59*H407)-846564</f>
        <v>-227694.375</v>
      </c>
      <c r="W407" s="20" t="n">
        <f aca="false">V407/2</f>
        <v>-113847.1875</v>
      </c>
      <c r="X407" s="20" t="n">
        <f aca="false">W407-U407</f>
        <v>-16044.6875</v>
      </c>
      <c r="Y407" s="20" t="n">
        <v>1204448.46889004</v>
      </c>
      <c r="Z407" s="20" t="n">
        <f aca="false">-8E-020*H407^6+2E-015*H407^5-0.00000000001*H407^4+0.00000006*H407^3-0.0001*H407^2+0.1593*H407^1+165.05*H407</f>
        <v>500111.861953599</v>
      </c>
      <c r="AA407" s="8" t="n">
        <f aca="false">(4*H407*(-18+25/2000*H407)*(1-LN(H407/1895))-H407*-9.16-0.25*Z407)</f>
        <v>30291.8360969605</v>
      </c>
      <c r="AB407" s="20" t="n">
        <f aca="false">(8*H407*(-1+8/2000*H407)*(1-LN(H407/1895))-H407*-9.16-0.25*Z407)</f>
        <v>45669.5415245969</v>
      </c>
      <c r="AC407" s="20" t="n">
        <f aca="false">(8*$H407*(31.15-15.53/2000*$H407)*(1-LN($H407/1895))-$H407*-9.16-0.25*$Z407)</f>
        <v>1367.25781459041</v>
      </c>
      <c r="AE407" s="20" t="n">
        <f aca="false">AP407-$AN407</f>
        <v>-0.648239578581907</v>
      </c>
      <c r="AF407" s="20" t="n">
        <f aca="false">AQ407-$AN407</f>
        <v>0.133753869793984</v>
      </c>
      <c r="AG407" s="20" t="n">
        <f aca="false">AR407-$AN407</f>
        <v>-1.62777885147499</v>
      </c>
      <c r="AI407" s="20" t="n">
        <f aca="false">AT407-$AN407</f>
        <v>-4.98695867506044</v>
      </c>
      <c r="AJ407" s="20" t="n">
        <f aca="false">AU407-$AN407</f>
        <v>-0.413454216797269</v>
      </c>
      <c r="AK407" s="20" t="n">
        <f aca="false">AV407-$AN407</f>
        <v>-4.19348283438504</v>
      </c>
      <c r="AL407" s="20" t="n">
        <f aca="false">AW407-$AN407</f>
        <v>-2.32010685003524</v>
      </c>
      <c r="AN407" s="20" t="n">
        <v>2.96746657583877</v>
      </c>
      <c r="AP407" s="20" t="n">
        <f aca="false">1/8.314/$H407*(0.375*68629+0.5*4601)+$AA407/8.314/$H407+LN(1)</f>
        <v>2.31922699725686</v>
      </c>
      <c r="AQ407" s="20" t="n">
        <f aca="false">1/8.314/$H407*(0.4375*68629+0.5*4601)+$AB407/8.314/$H407+LN(1)</f>
        <v>3.10122044563275</v>
      </c>
      <c r="AR407" s="20" t="n">
        <f aca="false">1/8.314/$H407*(0.4375*68629+0.5*4601)+$AC407/8.314/$H407+LN(1)</f>
        <v>1.33968772436378</v>
      </c>
      <c r="AT407" s="20" t="n">
        <f aca="false">1/8.314/$H407*(0.4375*68629+0.5*4601)+$J407/8.314/$H407+LN(1)</f>
        <v>-2.01949209922167</v>
      </c>
      <c r="AU407" s="20" t="n">
        <f aca="false">1/8.314/$H407*(0.4375*68629+0.5*4601)+$B407/8.314/$H407+LN(1)</f>
        <v>2.5540123590415</v>
      </c>
      <c r="AV407" s="20" t="n">
        <f aca="false">1/8.314/$H407*(0.4375*68629+0.5*4601)+$S407/8.314/$H407+LN(1)</f>
        <v>-1.22601625854627</v>
      </c>
      <c r="AW407" s="20" t="n">
        <f aca="false">1/8.314/$H407*(0.4375*68629+0.5*4601)+$X407/8.314/$H407+LN(1)</f>
        <v>0.647359725803534</v>
      </c>
    </row>
    <row r="408" s="20" customFormat="true" ht="13.8" hidden="false" customHeight="false" outlineLevel="0" collapsed="false">
      <c r="B408" s="20" t="n">
        <f aca="false">$A$2 + $A$3*H408 +$A$4*H408*LN(H408) + $A$5*H408^2 + $A$6*H408^-1 + $A$7*H408^0.5</f>
        <v>32056.2359368976</v>
      </c>
      <c r="C408" s="20" t="n">
        <v>4300</v>
      </c>
      <c r="D408" s="20" t="n">
        <f aca="false">D407+22/(608-232)</f>
        <v>0.297872340425511</v>
      </c>
      <c r="F408" s="20" t="n">
        <f aca="false">$D$2+$D$3/H408-(($D$4/(8.314*LN(10)))*(1-($D$5/H408)-LN(H408/$D$5)))</f>
        <v>1.43427801017828</v>
      </c>
      <c r="G408" s="20" t="n">
        <f aca="false">8.314*LN(10)*F408*H408</f>
        <v>83195.8527145515</v>
      </c>
      <c r="H408" s="21" t="n">
        <v>3030</v>
      </c>
      <c r="J408" s="20" t="n">
        <f aca="false">-G408</f>
        <v>-83195.8527145515</v>
      </c>
      <c r="K408" s="20" t="n">
        <v>1112</v>
      </c>
      <c r="O408" s="20" t="n">
        <f aca="false">-115997 + 27.036*H408 + 3.124*H408*LN(H408)</f>
        <v>41802.3006582218</v>
      </c>
      <c r="P408" s="20" t="n">
        <f aca="false">(-0.0562*(H408^2)) + (128.59*H408)-38275</f>
        <v>-164613.88</v>
      </c>
      <c r="Q408" s="20" t="n">
        <f aca="false">-998615+342.43*H408</f>
        <v>38947.9</v>
      </c>
      <c r="R408" s="20" t="n">
        <f aca="false">Q408+P408</f>
        <v>-125665.98</v>
      </c>
      <c r="S408" s="20" t="n">
        <f aca="false">R408/2</f>
        <v>-62832.99</v>
      </c>
      <c r="U408" s="20" t="n">
        <f aca="false">-226244+42.46*H408</f>
        <v>-97590.2</v>
      </c>
      <c r="V408" s="20" t="n">
        <f aca="false">(-0.0562*(H408^2))+(374.59*H408)-846564</f>
        <v>-227522.88</v>
      </c>
      <c r="W408" s="20" t="n">
        <f aca="false">V408/2</f>
        <v>-113761.44</v>
      </c>
      <c r="X408" s="20" t="n">
        <f aca="false">W408-U408</f>
        <v>-16171.2400000001</v>
      </c>
      <c r="Y408" s="20" t="n">
        <v>1206842.11522448</v>
      </c>
      <c r="Z408" s="20" t="n">
        <f aca="false">-8E-020*H408^6+2E-015*H408^5-0.00000000001*H408^4+0.00000006*H408^3-0.0001*H408^2+0.1593*H408^1+165.05*H408</f>
        <v>500941.170401066</v>
      </c>
      <c r="AA408" s="8" t="n">
        <f aca="false">(4*H408*(-18+25/2000*H408)*(1-LN(H408/1895))-H408*-9.16-0.25*Z408)</f>
        <v>30346.630716707</v>
      </c>
      <c r="AB408" s="20" t="n">
        <f aca="false">(8*H408*(-1+8/2000*H408)*(1-LN(H408/1895))-H408*-9.16-0.25*Z408)</f>
        <v>45557.2544472551</v>
      </c>
      <c r="AC408" s="20" t="n">
        <f aca="false">(8*$H408*(31.15-15.53/2000*$H408)*(1-LN($H408/1895))-$H408*-9.16-0.25*$Z408)</f>
        <v>562.750195017899</v>
      </c>
      <c r="AE408" s="20" t="n">
        <f aca="false">AP408-$AN408</f>
        <v>-0.707297902340446</v>
      </c>
      <c r="AF408" s="20" t="n">
        <f aca="false">AQ408-$AN408</f>
        <v>0.0667726435258902</v>
      </c>
      <c r="AG408" s="20" t="n">
        <f aca="false">AR408-$AN408</f>
        <v>-1.71933168295659</v>
      </c>
      <c r="AI408" s="20" t="n">
        <f aca="false">AT408-$AN408</f>
        <v>-5.04421781123238</v>
      </c>
      <c r="AJ408" s="20" t="n">
        <f aca="false">AU408-$AN408</f>
        <v>-0.469164533114312</v>
      </c>
      <c r="AK408" s="20" t="n">
        <f aca="false">AV408-$AN408</f>
        <v>-4.23589248798536</v>
      </c>
      <c r="AL408" s="20" t="n">
        <f aca="false">AW408-$AN408</f>
        <v>-2.38360508219402</v>
      </c>
      <c r="AN408" s="20" t="n">
        <v>3.02487292259365</v>
      </c>
      <c r="AP408" s="20" t="n">
        <f aca="false">1/8.314/$H408*(0.375*68629+0.5*4601)+$AA408/8.314/$H408+LN(1)</f>
        <v>2.3175750202532</v>
      </c>
      <c r="AQ408" s="20" t="n">
        <f aca="false">1/8.314/$H408*(0.4375*68629+0.5*4601)+$AB408/8.314/$H408+LN(1)</f>
        <v>3.09164556611954</v>
      </c>
      <c r="AR408" s="20" t="n">
        <f aca="false">1/8.314/$H408*(0.4375*68629+0.5*4601)+$AC408/8.314/$H408+LN(1)</f>
        <v>1.30554123963706</v>
      </c>
      <c r="AT408" s="20" t="n">
        <f aca="false">1/8.314/$H408*(0.4375*68629+0.5*4601)+$J408/8.314/$H408+LN(1)</f>
        <v>-2.01934488863873</v>
      </c>
      <c r="AU408" s="20" t="n">
        <f aca="false">1/8.314/$H408*(0.4375*68629+0.5*4601)+$B408/8.314/$H408+LN(1)</f>
        <v>2.55570838947934</v>
      </c>
      <c r="AV408" s="20" t="n">
        <f aca="false">1/8.314/$H408*(0.4375*68629+0.5*4601)+$S408/8.314/$H408+LN(1)</f>
        <v>-1.21101956539171</v>
      </c>
      <c r="AW408" s="20" t="n">
        <f aca="false">1/8.314/$H408*(0.4375*68629+0.5*4601)+$X408/8.314/$H408+LN(1)</f>
        <v>0.641267840399626</v>
      </c>
    </row>
    <row r="409" s="20" customFormat="true" ht="13.8" hidden="false" customHeight="false" outlineLevel="0" collapsed="false">
      <c r="B409" s="20" t="n">
        <f aca="false">$A$2 + $A$3*H409 +$A$4*H409*LN(H409) + $A$5*H409^2 + $A$6*H409^-1 + $A$7*H409^0.5</f>
        <v>32204.7844039651</v>
      </c>
      <c r="C409" s="20" t="n">
        <v>4300</v>
      </c>
      <c r="D409" s="20" t="n">
        <f aca="false">D408+22/(608-232)</f>
        <v>0.356382978723383</v>
      </c>
      <c r="F409" s="20" t="n">
        <f aca="false">$D$2+$D$3/H409-(($D$4/(8.314*LN(10)))*(1-($D$5/H409)-LN(H409/$D$5)))</f>
        <v>1.43330090826121</v>
      </c>
      <c r="G409" s="20" t="n">
        <f aca="false">8.314*LN(10)*F409*H409</f>
        <v>83276.3688975513</v>
      </c>
      <c r="H409" s="21" t="n">
        <v>3035</v>
      </c>
      <c r="J409" s="20" t="n">
        <f aca="false">-G409</f>
        <v>-83276.3688975513</v>
      </c>
      <c r="K409" s="20" t="n">
        <v>1119</v>
      </c>
      <c r="O409" s="20" t="n">
        <f aca="false">-115997 + 27.036*H409 + 3.124*H409*LN(H409)</f>
        <v>42078.328424502</v>
      </c>
      <c r="P409" s="20" t="n">
        <f aca="false">(-0.0562*(H409^2)) + (128.59*H409)-38275</f>
        <v>-165675.195</v>
      </c>
      <c r="Q409" s="20" t="n">
        <f aca="false">-998615+342.43*H409</f>
        <v>40660.0500000001</v>
      </c>
      <c r="R409" s="20" t="n">
        <f aca="false">Q409+P409</f>
        <v>-125015.145</v>
      </c>
      <c r="S409" s="20" t="n">
        <f aca="false">R409/2</f>
        <v>-62507.5725</v>
      </c>
      <c r="U409" s="20" t="n">
        <f aca="false">-226244+42.46*H409</f>
        <v>-97377.9</v>
      </c>
      <c r="V409" s="20" t="n">
        <f aca="false">(-0.0562*(H409^2))+(374.59*H409)-846564</f>
        <v>-227354.195</v>
      </c>
      <c r="W409" s="20" t="n">
        <f aca="false">V409/2</f>
        <v>-113677.0975</v>
      </c>
      <c r="X409" s="20" t="n">
        <f aca="false">W409-U409</f>
        <v>-16299.1975</v>
      </c>
      <c r="Y409" s="20" t="n">
        <v>1209235.76155891</v>
      </c>
      <c r="Z409" s="20" t="n">
        <f aca="false">-8E-020*H409^6+2E-015*H409^5-0.00000000001*H409^4+0.00000006*H409^3-0.0001*H409^2+0.1593*H409^1+165.05*H409</f>
        <v>501770.496336635</v>
      </c>
      <c r="AA409" s="8" t="n">
        <f aca="false">(4*H409*(-18+25/2000*H409)*(1-LN(H409/1895))-H409*-9.16-0.25*Z409)</f>
        <v>30399.5916652183</v>
      </c>
      <c r="AB409" s="20" t="n">
        <f aca="false">(8*H409*(-1+8/2000*H409)*(1-LN(H409/1895))-H409*-9.16-0.25*Z409)</f>
        <v>45443.4780548316</v>
      </c>
      <c r="AC409" s="20" t="n">
        <f aca="false">(8*$H409*(31.15-15.53/2000*$H409)*(1-LN($H409/1895))-$H409*-9.16-0.25*$Z409)</f>
        <v>-240.807122045153</v>
      </c>
      <c r="AE409" s="20" t="n">
        <f aca="false">AP409-$AN409</f>
        <v>-0.76619929594488</v>
      </c>
      <c r="AF409" s="20" t="n">
        <f aca="false">AQ409-$AN409</f>
        <v>-1.19004117582477E-005</v>
      </c>
      <c r="AG409" s="20" t="n">
        <f aca="false">AR409-$AN409</f>
        <v>-1.81051018764909</v>
      </c>
      <c r="AI409" s="20" t="n">
        <f aca="false">AT409-$AN409</f>
        <v>-5.10126414805989</v>
      </c>
      <c r="AJ409" s="20" t="n">
        <f aca="false">AU409-$AN409</f>
        <v>-0.524670042426101</v>
      </c>
      <c r="AK409" s="20" t="n">
        <f aca="false">AV409-$AN409</f>
        <v>-4.27818307849377</v>
      </c>
      <c r="AL409" s="20" t="n">
        <f aca="false">AW409-$AN409</f>
        <v>-2.4469147666528</v>
      </c>
      <c r="AN409" s="20" t="n">
        <v>3.08205511268393</v>
      </c>
      <c r="AP409" s="20" t="n">
        <f aca="false">1/8.314/$H409*(0.375*68629+0.5*4601)+$AA409/8.314/$H409+LN(1)</f>
        <v>2.31585581673905</v>
      </c>
      <c r="AQ409" s="20" t="n">
        <f aca="false">1/8.314/$H409*(0.4375*68629+0.5*4601)+$AB409/8.314/$H409+LN(1)</f>
        <v>3.08204321227217</v>
      </c>
      <c r="AR409" s="20" t="n">
        <f aca="false">1/8.314/$H409*(0.4375*68629+0.5*4601)+$AC409/8.314/$H409+LN(1)</f>
        <v>1.27154492503484</v>
      </c>
      <c r="AT409" s="20" t="n">
        <f aca="false">1/8.314/$H409*(0.4375*68629+0.5*4601)+$J409/8.314/$H409+LN(1)</f>
        <v>-2.01920903537596</v>
      </c>
      <c r="AU409" s="20" t="n">
        <f aca="false">1/8.314/$H409*(0.4375*68629+0.5*4601)+$B409/8.314/$H409+LN(1)</f>
        <v>2.55738507025783</v>
      </c>
      <c r="AV409" s="20" t="n">
        <f aca="false">1/8.314/$H409*(0.4375*68629+0.5*4601)+$S409/8.314/$H409+LN(1)</f>
        <v>-1.19612796580984</v>
      </c>
      <c r="AW409" s="20" t="n">
        <f aca="false">1/8.314/$H409*(0.4375*68629+0.5*4601)+$X409/8.314/$H409+LN(1)</f>
        <v>0.635140346031127</v>
      </c>
    </row>
    <row r="410" s="20" customFormat="true" ht="13.8" hidden="false" customHeight="false" outlineLevel="0" collapsed="false">
      <c r="B410" s="20" t="n">
        <f aca="false">$A$2 + $A$3*H410 +$A$4*H410*LN(H410) + $A$5*H410^2 + $A$6*H410^-1 + $A$7*H410^0.5</f>
        <v>32352.986342279</v>
      </c>
      <c r="C410" s="20" t="n">
        <v>4300</v>
      </c>
      <c r="D410" s="20" t="n">
        <f aca="false">D409+22/(608-232)</f>
        <v>0.414893617021256</v>
      </c>
      <c r="F410" s="20" t="n">
        <f aca="false">$D$2+$D$3/H410-(($D$4/(8.314*LN(10)))*(1-($D$5/H410)-LN(H410/$D$5)))</f>
        <v>1.43233172673298</v>
      </c>
      <c r="G410" s="20" t="n">
        <f aca="false">8.314*LN(10)*F410*H410</f>
        <v>83357.1589686487</v>
      </c>
      <c r="H410" s="21" t="n">
        <v>3040</v>
      </c>
      <c r="J410" s="20" t="n">
        <f aca="false">-G410</f>
        <v>-83357.1589686487</v>
      </c>
      <c r="K410" s="20" t="n">
        <v>1127</v>
      </c>
      <c r="O410" s="20" t="n">
        <f aca="false">-115997 + 27.036*H410 + 3.124*H410*LN(H410)</f>
        <v>42354.3819239076</v>
      </c>
      <c r="P410" s="20" t="n">
        <f aca="false">(-0.0562*(H410^2)) + (128.59*H410)-38275</f>
        <v>-166739.32</v>
      </c>
      <c r="Q410" s="20" t="n">
        <f aca="false">-998615+342.43*H410</f>
        <v>42372.2000000001</v>
      </c>
      <c r="R410" s="20" t="n">
        <f aca="false">Q410+P410</f>
        <v>-124367.12</v>
      </c>
      <c r="S410" s="20" t="n">
        <f aca="false">R410/2</f>
        <v>-62183.5599999999</v>
      </c>
      <c r="U410" s="20" t="n">
        <f aca="false">-226244+42.46*H410</f>
        <v>-97165.6</v>
      </c>
      <c r="V410" s="20" t="n">
        <f aca="false">(-0.0562*(H410^2))+(374.59*H410)-846564</f>
        <v>-227188.32</v>
      </c>
      <c r="W410" s="20" t="n">
        <f aca="false">V410/2</f>
        <v>-113594.16</v>
      </c>
      <c r="X410" s="20" t="n">
        <f aca="false">W410-U410</f>
        <v>-16428.56</v>
      </c>
      <c r="Y410" s="20" t="n">
        <v>1211629.40789335</v>
      </c>
      <c r="Z410" s="20" t="n">
        <f aca="false">-8E-020*H410^6+2E-015*H410^5-0.00000000001*H410^4+0.00000006*H410^3-0.0001*H410^2+0.1593*H410^1+165.05*H410</f>
        <v>502599.839818809</v>
      </c>
      <c r="AA410" s="8" t="n">
        <f aca="false">(4*H410*(-18+25/2000*H410)*(1-LN(H410/1895))-H410*-9.16-0.25*Z410)</f>
        <v>30450.713827172</v>
      </c>
      <c r="AB410" s="20" t="n">
        <f aca="false">(8*H410*(-1+8/2000*H410)*(1-LN(H410/1895))-H410*-9.16-0.25*Z410)</f>
        <v>45328.2095858694</v>
      </c>
      <c r="AC410" s="20" t="n">
        <f aca="false">(8*$H410*(31.15-15.53/2000*$H410)*(1-LN($H410/1895))-$H410*-9.16-0.25*$Z410)</f>
        <v>-1043.40564270504</v>
      </c>
      <c r="AE410" s="20" t="n">
        <f aca="false">AP410-$AN410</f>
        <v>-0.825090925799091</v>
      </c>
      <c r="AF410" s="20" t="n">
        <f aca="false">AQ410-$AN410</f>
        <v>-0.0667470314366407</v>
      </c>
      <c r="AG410" s="20" t="n">
        <f aca="false">AR410-$AN410</f>
        <v>-1.90146206618203</v>
      </c>
      <c r="AI410" s="20" t="n">
        <f aca="false">AT410-$AN410</f>
        <v>-5.15824490734499</v>
      </c>
      <c r="AJ410" s="20" t="n">
        <f aca="false">AU410-$AN410</f>
        <v>-0.580117916769181</v>
      </c>
      <c r="AK410" s="20" t="n">
        <f aca="false">AV410-$AN410</f>
        <v>-4.32050138307993</v>
      </c>
      <c r="AL410" s="20" t="n">
        <f aca="false">AW410-$AN410</f>
        <v>-2.51018302343292</v>
      </c>
      <c r="AN410" s="20" t="n">
        <v>3.13916044183308</v>
      </c>
      <c r="AP410" s="20" t="n">
        <f aca="false">1/8.314/$H410*(0.375*68629+0.5*4601)+$AA410/8.314/$H410+LN(1)</f>
        <v>2.31406951603399</v>
      </c>
      <c r="AQ410" s="20" t="n">
        <f aca="false">1/8.314/$H410*(0.4375*68629+0.5*4601)+$AB410/8.314/$H410+LN(1)</f>
        <v>3.07241341039644</v>
      </c>
      <c r="AR410" s="20" t="n">
        <f aca="false">1/8.314/$H410*(0.4375*68629+0.5*4601)+$AC410/8.314/$H410+LN(1)</f>
        <v>1.23769837565105</v>
      </c>
      <c r="AT410" s="20" t="n">
        <f aca="false">1/8.314/$H410*(0.4375*68629+0.5*4601)+$J410/8.314/$H410+LN(1)</f>
        <v>-2.01908446551191</v>
      </c>
      <c r="AU410" s="20" t="n">
        <f aca="false">1/8.314/$H410*(0.4375*68629+0.5*4601)+$B410/8.314/$H410+LN(1)</f>
        <v>2.5590425250639</v>
      </c>
      <c r="AV410" s="20" t="n">
        <f aca="false">1/8.314/$H410*(0.4375*68629+0.5*4601)+$S410/8.314/$H410+LN(1)</f>
        <v>-1.18134094124685</v>
      </c>
      <c r="AW410" s="20" t="n">
        <f aca="false">1/8.314/$H410*(0.4375*68629+0.5*4601)+$X410/8.314/$H410+LN(1)</f>
        <v>0.62897741840016</v>
      </c>
    </row>
    <row r="411" s="20" customFormat="true" ht="13.8" hidden="false" customHeight="false" outlineLevel="0" collapsed="false">
      <c r="B411" s="20" t="n">
        <f aca="false">$A$2 + $A$3*H411 +$A$4*H411*LN(H411) + $A$5*H411^2 + $A$6*H411^-1 + $A$7*H411^0.5</f>
        <v>32500.8424619833</v>
      </c>
      <c r="C411" s="20" t="n">
        <v>4300</v>
      </c>
      <c r="D411" s="20" t="n">
        <f aca="false">D410+22/(608-232)</f>
        <v>0.473404255319128</v>
      </c>
      <c r="F411" s="20" t="n">
        <f aca="false">$D$2+$D$3/H411-(($D$4/(8.314*LN(10)))*(1-($D$5/H411)-LN(H411/$D$5)))</f>
        <v>1.43137041884906</v>
      </c>
      <c r="G411" s="20" t="n">
        <f aca="false">8.314*LN(10)*F411*H411</f>
        <v>83438.2224773693</v>
      </c>
      <c r="H411" s="21" t="n">
        <v>3045</v>
      </c>
      <c r="J411" s="20" t="n">
        <f aca="false">-G411</f>
        <v>-83438.2224773693</v>
      </c>
      <c r="K411" s="20" t="n">
        <v>1135</v>
      </c>
      <c r="O411" s="20" t="n">
        <f aca="false">-115997 + 27.036*H411 + 3.124*H411*LN(H411)</f>
        <v>42630.4611141142</v>
      </c>
      <c r="P411" s="20" t="n">
        <f aca="false">(-0.0562*(H411^2)) + (128.59*H411)-38275</f>
        <v>-167806.255</v>
      </c>
      <c r="Q411" s="20" t="n">
        <f aca="false">-998615+342.43*H411</f>
        <v>44084.35</v>
      </c>
      <c r="R411" s="20" t="n">
        <f aca="false">Q411+P411</f>
        <v>-123721.905</v>
      </c>
      <c r="S411" s="20" t="n">
        <f aca="false">R411/2</f>
        <v>-61860.9525</v>
      </c>
      <c r="U411" s="20" t="n">
        <f aca="false">-226244+42.46*H411</f>
        <v>-96953.3</v>
      </c>
      <c r="V411" s="20" t="n">
        <f aca="false">(-0.0562*(H411^2))+(374.59*H411)-846564</f>
        <v>-227025.255</v>
      </c>
      <c r="W411" s="20" t="n">
        <f aca="false">V411/2</f>
        <v>-113512.6275</v>
      </c>
      <c r="X411" s="20" t="n">
        <f aca="false">W411-U411</f>
        <v>-16559.3275000001</v>
      </c>
      <c r="Y411" s="20" t="n">
        <v>1214023.05422779</v>
      </c>
      <c r="Z411" s="20" t="n">
        <f aca="false">-8E-020*H411^6+2E-015*H411^5-0.00000000001*H411^4+0.00000006*H411^3-0.0001*H411^2+0.1593*H411^1+165.05*H411</f>
        <v>503429.200906229</v>
      </c>
      <c r="AA411" s="8" t="n">
        <f aca="false">(4*H411*(-18+25/2000*H411)*(1-LN(H411/1895))-H411*-9.16-0.25*Z411)</f>
        <v>30499.9920972158</v>
      </c>
      <c r="AB411" s="20" t="n">
        <f aca="false">(8*H411*(-1+8/2000*H411)*(1-LN(H411/1895))-H411*-9.16-0.25*Z411)</f>
        <v>45211.4462835769</v>
      </c>
      <c r="AC411" s="20" t="n">
        <f aca="false">(8*$H411*(31.15-15.53/2000*$H411)*(1-LN($H411/1895))-$H411*-9.16-0.25*$Z411)</f>
        <v>-1845.03689267526</v>
      </c>
      <c r="AE411" s="20" t="n">
        <f aca="false">AP411-$AN411</f>
        <v>-0.8840495239802</v>
      </c>
      <c r="AF411" s="20" t="n">
        <f aca="false">AQ411-$AN411</f>
        <v>-0.133509584172608</v>
      </c>
      <c r="AG411" s="20" t="n">
        <f aca="false">AR411-$AN411</f>
        <v>-1.99226458251762</v>
      </c>
      <c r="AI411" s="20" t="n">
        <f aca="false">AT411-$AN411</f>
        <v>-5.2152368766516</v>
      </c>
      <c r="AJ411" s="20" t="n">
        <f aca="false">AU411-$AN411</f>
        <v>-0.63558489432442</v>
      </c>
      <c r="AK411" s="20" t="n">
        <f aca="false">AV411-$AN411</f>
        <v>-4.36292374753711</v>
      </c>
      <c r="AL411" s="20" t="n">
        <f aca="false">AW411-$AN411</f>
        <v>-2.57348653892742</v>
      </c>
      <c r="AN411" s="20" t="n">
        <v>3.19626577098224</v>
      </c>
      <c r="AP411" s="20" t="n">
        <f aca="false">1/8.314/$H411*(0.375*68629+0.5*4601)+$AA411/8.314/$H411+LN(1)</f>
        <v>2.31221624700204</v>
      </c>
      <c r="AQ411" s="20" t="n">
        <f aca="false">1/8.314/$H411*(0.4375*68629+0.5*4601)+$AB411/8.314/$H411+LN(1)</f>
        <v>3.06275618680963</v>
      </c>
      <c r="AR411" s="20" t="n">
        <f aca="false">1/8.314/$H411*(0.4375*68629+0.5*4601)+$AC411/8.314/$H411+LN(1)</f>
        <v>1.20400118846462</v>
      </c>
      <c r="AT411" s="20" t="n">
        <f aca="false">1/8.314/$H411*(0.4375*68629+0.5*4601)+$J411/8.314/$H411+LN(1)</f>
        <v>-2.01897110566936</v>
      </c>
      <c r="AU411" s="20" t="n">
        <f aca="false">1/8.314/$H411*(0.4375*68629+0.5*4601)+$B411/8.314/$H411+LN(1)</f>
        <v>2.56068087665782</v>
      </c>
      <c r="AV411" s="20" t="n">
        <f aca="false">1/8.314/$H411*(0.4375*68629+0.5*4601)+$S411/8.314/$H411+LN(1)</f>
        <v>-1.16665797655487</v>
      </c>
      <c r="AW411" s="20" t="n">
        <f aca="false">1/8.314/$H411*(0.4375*68629+0.5*4601)+$X411/8.314/$H411+LN(1)</f>
        <v>0.622779232054818</v>
      </c>
    </row>
    <row r="412" s="20" customFormat="true" ht="13.8" hidden="false" customHeight="false" outlineLevel="0" collapsed="false">
      <c r="B412" s="20" t="n">
        <f aca="false">$A$2 + $A$3*H412 +$A$4*H412*LN(H412) + $A$5*H412^2 + $A$6*H412^-1 + $A$7*H412^0.5</f>
        <v>32648.3534703464</v>
      </c>
      <c r="C412" s="20" t="n">
        <v>4300</v>
      </c>
      <c r="D412" s="20" t="n">
        <f aca="false">D411+22/(608-232)</f>
        <v>0.531914893617</v>
      </c>
      <c r="F412" s="20" t="n">
        <f aca="false">$D$2+$D$3/H412-(($D$4/(8.314*LN(10)))*(1-($D$5/H412)-LN(H412/$D$5)))</f>
        <v>1.43041693819681</v>
      </c>
      <c r="G412" s="20" t="n">
        <f aca="false">8.314*LN(10)*F412*H412</f>
        <v>83519.5589747183</v>
      </c>
      <c r="H412" s="21" t="n">
        <v>3050</v>
      </c>
      <c r="J412" s="20" t="n">
        <f aca="false">-G412</f>
        <v>-83519.5589747183</v>
      </c>
      <c r="K412" s="20" t="n">
        <v>1143</v>
      </c>
      <c r="O412" s="20" t="n">
        <f aca="false">-115997 + 27.036*H412 + 3.124*H412*LN(H412)</f>
        <v>42906.5659529366</v>
      </c>
      <c r="P412" s="20" t="n">
        <f aca="false">(-0.0562*(H412^2)) + (128.59*H412)-38275</f>
        <v>-168876</v>
      </c>
      <c r="Q412" s="20" t="n">
        <f aca="false">-998615+342.43*H412</f>
        <v>45796.5</v>
      </c>
      <c r="R412" s="20" t="n">
        <f aca="false">Q412+P412</f>
        <v>-123079.5</v>
      </c>
      <c r="S412" s="20" t="n">
        <f aca="false">R412/2</f>
        <v>-61539.75</v>
      </c>
      <c r="U412" s="20" t="n">
        <f aca="false">-226244+42.46*H412</f>
        <v>-96741</v>
      </c>
      <c r="V412" s="20" t="n">
        <f aca="false">(-0.0562*(H412^2))+(374.59*H412)-846564</f>
        <v>-226865</v>
      </c>
      <c r="W412" s="20" t="n">
        <f aca="false">V412/2</f>
        <v>-113432.5</v>
      </c>
      <c r="X412" s="20" t="n">
        <f aca="false">W412-U412</f>
        <v>-16691.5</v>
      </c>
      <c r="Y412" s="20" t="n">
        <v>1216416.70056223</v>
      </c>
      <c r="Z412" s="20" t="n">
        <f aca="false">-8E-020*H412^6+2E-015*H412^5-0.00000000001*H412^4+0.00000006*H412^3-0.0001*H412^2+0.1593*H412^1+165.05*H412</f>
        <v>504258.579657674</v>
      </c>
      <c r="AA412" s="8" t="n">
        <f aca="false">(4*H412*(-18+25/2000*H412)*(1-LN(H412/1895))-H412*-9.16-0.25*Z412)</f>
        <v>30547.4213799289</v>
      </c>
      <c r="AB412" s="20" t="n">
        <f aca="false">(8*H412*(-1+8/2000*H412)*(1-LN(H412/1895))-H412*-9.16-0.25*Z412)</f>
        <v>45093.1853958117</v>
      </c>
      <c r="AC412" s="20" t="n">
        <f aca="false">(8*$H412*(31.15-15.53/2000*$H412)*(1-LN($H412/1895))-$H412*-9.16-0.25*$Z412)</f>
        <v>-2645.69241719424</v>
      </c>
      <c r="AE412" s="20" t="n">
        <f aca="false">AP412-$AN412</f>
        <v>-0.943074962077509</v>
      </c>
      <c r="AF412" s="20" t="n">
        <f aca="false">AQ412-$AN412</f>
        <v>-0.200299532291573</v>
      </c>
      <c r="AG412" s="20" t="n">
        <f aca="false">AR412-$AN412</f>
        <v>-2.08291813780414</v>
      </c>
      <c r="AI412" s="20" t="n">
        <f aca="false">AT412-$AN412</f>
        <v>-5.27223998314201</v>
      </c>
      <c r="AJ412" s="20" t="n">
        <f aca="false">AU412-$AN412</f>
        <v>-0.691070853249913</v>
      </c>
      <c r="AK412" s="20" t="n">
        <f aca="false">AV412-$AN412</f>
        <v>-4.40544966009542</v>
      </c>
      <c r="AL412" s="20" t="n">
        <f aca="false">AW412-$AN412</f>
        <v>-2.63682513973277</v>
      </c>
      <c r="AN412" s="20" t="n">
        <v>3.25337110013139</v>
      </c>
      <c r="AP412" s="20" t="n">
        <f aca="false">1/8.314/$H412*(0.375*68629+0.5*4601)+$AA412/8.314/$H412+LN(1)</f>
        <v>2.31029613805388</v>
      </c>
      <c r="AQ412" s="20" t="n">
        <f aca="false">1/8.314/$H412*(0.4375*68629+0.5*4601)+$AB412/8.314/$H412+LN(1)</f>
        <v>3.05307156783982</v>
      </c>
      <c r="AR412" s="20" t="n">
        <f aca="false">1/8.314/$H412*(0.4375*68629+0.5*4601)+$AC412/8.314/$H412+LN(1)</f>
        <v>1.17045296232725</v>
      </c>
      <c r="AT412" s="20" t="n">
        <f aca="false">1/8.314/$H412*(0.4375*68629+0.5*4601)+$J412/8.314/$H412+LN(1)</f>
        <v>-2.01886888301062</v>
      </c>
      <c r="AU412" s="20" t="n">
        <f aca="false">1/8.314/$H412*(0.4375*68629+0.5*4601)+$B412/8.314/$H412+LN(1)</f>
        <v>2.56230024688148</v>
      </c>
      <c r="AV412" s="20" t="n">
        <f aca="false">1/8.314/$H412*(0.4375*68629+0.5*4601)+$S412/8.314/$H412+LN(1)</f>
        <v>-1.15207855996403</v>
      </c>
      <c r="AW412" s="20" t="n">
        <f aca="false">1/8.314/$H412*(0.4375*68629+0.5*4601)+$X412/8.314/$H412+LN(1)</f>
        <v>0.616545960398617</v>
      </c>
    </row>
    <row r="413" s="20" customFormat="true" ht="13.8" hidden="false" customHeight="false" outlineLevel="0" collapsed="false">
      <c r="B413" s="20" t="n">
        <f aca="false">$A$2 + $A$3*H413 +$A$4*H413*LN(H413) + $A$5*H413^2 + $A$6*H413^-1 + $A$7*H413^0.5</f>
        <v>32795.5200717764</v>
      </c>
      <c r="C413" s="20" t="n">
        <v>4300</v>
      </c>
      <c r="D413" s="20" t="n">
        <f aca="false">D412+22/(608-232)</f>
        <v>0.590425531914873</v>
      </c>
      <c r="F413" s="20" t="n">
        <f aca="false">$D$2+$D$3/H413-(($D$4/(8.314*LN(10)))*(1-($D$5/H413)-LN(H413/$D$5)))</f>
        <v>1.4294712386926</v>
      </c>
      <c r="G413" s="20" t="n">
        <f aca="false">8.314*LN(10)*F413*H413</f>
        <v>83601.1680131731</v>
      </c>
      <c r="H413" s="21" t="n">
        <v>3055</v>
      </c>
      <c r="J413" s="20" t="n">
        <f aca="false">-G413</f>
        <v>-83601.1680131731</v>
      </c>
      <c r="K413" s="20" t="n">
        <v>1150</v>
      </c>
      <c r="O413" s="20" t="n">
        <f aca="false">-115997 + 27.036*H413 + 3.124*H413*LN(H413)</f>
        <v>43182.6963983279</v>
      </c>
      <c r="P413" s="20" t="n">
        <f aca="false">(-0.0562*(H413^2)) + (128.59*H413)-38275</f>
        <v>-169948.555</v>
      </c>
      <c r="Q413" s="20" t="n">
        <f aca="false">-998615+342.43*H413</f>
        <v>47508.65</v>
      </c>
      <c r="R413" s="20" t="n">
        <f aca="false">Q413+P413</f>
        <v>-122439.905</v>
      </c>
      <c r="S413" s="20" t="n">
        <f aca="false">R413/2</f>
        <v>-61219.9525</v>
      </c>
      <c r="U413" s="20" t="n">
        <f aca="false">-226244+42.46*H413</f>
        <v>-96528.7</v>
      </c>
      <c r="V413" s="20" t="n">
        <f aca="false">(-0.0562*(H413^2))+(374.59*H413)-846564</f>
        <v>-226707.555</v>
      </c>
      <c r="W413" s="20" t="n">
        <f aca="false">V413/2</f>
        <v>-113353.7775</v>
      </c>
      <c r="X413" s="20" t="n">
        <f aca="false">W413-U413</f>
        <v>-16825.0775</v>
      </c>
      <c r="Y413" s="20" t="n">
        <v>1218810.34689666</v>
      </c>
      <c r="Z413" s="20" t="n">
        <f aca="false">-8E-020*H413^6+2E-015*H413^5-0.00000000001*H413^4+0.00000006*H413^3-0.0001*H413^2+0.1593*H413^1+165.05*H413</f>
        <v>505087.976132065</v>
      </c>
      <c r="AA413" s="8" t="n">
        <f aca="false">(4*H413*(-18+25/2000*H413)*(1-LN(H413/1895))-H413*-9.16-0.25*Z413)</f>
        <v>30592.996589784</v>
      </c>
      <c r="AB413" s="20" t="n">
        <f aca="false">(8*H413*(-1+8/2000*H413)*(1-LN(H413/1895))-H413*-9.16-0.25*Z413)</f>
        <v>44973.4241750648</v>
      </c>
      <c r="AC413" s="20" t="n">
        <f aca="false">(8*$H413*(31.15-15.53/2000*$H413)*(1-LN($H413/1895))-$H413*-9.16-0.25*$Z413)</f>
        <v>-3445.36378094312</v>
      </c>
      <c r="AE413" s="20" t="n">
        <f aca="false">AP413-$AN413</f>
        <v>-1.00177006356528</v>
      </c>
      <c r="AF413" s="20" t="n">
        <f aca="false">AQ413-$AN413</f>
        <v>-0.266719800889199</v>
      </c>
      <c r="AG413" s="20" t="n">
        <f aca="false">AR413-$AN413</f>
        <v>-2.17302608276297</v>
      </c>
      <c r="AI413" s="20" t="n">
        <f aca="false">AT413-$AN413</f>
        <v>-5.32885710594709</v>
      </c>
      <c r="AJ413" s="20" t="n">
        <f aca="false">AU413-$AN413</f>
        <v>-0.746178624047835</v>
      </c>
      <c r="AK413" s="20" t="n">
        <f aca="false">AV413-$AN413</f>
        <v>-4.44768156376919</v>
      </c>
      <c r="AL413" s="20" t="n">
        <f aca="false">AW413-$AN413</f>
        <v>-2.69980160501447</v>
      </c>
      <c r="AN413" s="20" t="n">
        <v>3.31007938071432</v>
      </c>
      <c r="AP413" s="20" t="n">
        <f aca="false">1/8.314/$H413*(0.375*68629+0.5*4601)+$AA413/8.314/$H413+LN(1)</f>
        <v>2.30830931714904</v>
      </c>
      <c r="AQ413" s="20" t="n">
        <f aca="false">1/8.314/$H413*(0.4375*68629+0.5*4601)+$AB413/8.314/$H413+LN(1)</f>
        <v>3.04335957982512</v>
      </c>
      <c r="AR413" s="20" t="n">
        <f aca="false">1/8.314/$H413*(0.4375*68629+0.5*4601)+$AC413/8.314/$H413+LN(1)</f>
        <v>1.13705329795135</v>
      </c>
      <c r="AT413" s="20" t="n">
        <f aca="false">1/8.314/$H413*(0.4375*68629+0.5*4601)+$J413/8.314/$H413+LN(1)</f>
        <v>-2.01877772523277</v>
      </c>
      <c r="AU413" s="20" t="n">
        <f aca="false">1/8.314/$H413*(0.4375*68629+0.5*4601)+$B413/8.314/$H413+LN(1)</f>
        <v>2.56390075666648</v>
      </c>
      <c r="AV413" s="20" t="n">
        <f aca="false">1/8.314/$H413*(0.4375*68629+0.5*4601)+$S413/8.314/$H413+LN(1)</f>
        <v>-1.13760218305487</v>
      </c>
      <c r="AW413" s="20" t="n">
        <f aca="false">1/8.314/$H413*(0.4375*68629+0.5*4601)+$X413/8.314/$H413+LN(1)</f>
        <v>0.610277775699852</v>
      </c>
    </row>
    <row r="414" s="20" customFormat="true" ht="13.8" hidden="false" customHeight="false" outlineLevel="0" collapsed="false">
      <c r="B414" s="20" t="n">
        <f aca="false">$A$2 + $A$3*H414 +$A$4*H414*LN(H414) + $A$5*H414^2 + $A$6*H414^-1 + $A$7*H414^0.5</f>
        <v>32942.3429678364</v>
      </c>
      <c r="C414" s="20" t="n">
        <v>4300</v>
      </c>
      <c r="D414" s="20" t="n">
        <f aca="false">D413+22/(608-232)</f>
        <v>0.648936170212745</v>
      </c>
      <c r="F414" s="20" t="n">
        <f aca="false">$D$2+$D$3/H414-(($D$4/(8.314*LN(10)))*(1-($D$5/H414)-LN(H414/$D$5)))</f>
        <v>1.42853327457898</v>
      </c>
      <c r="G414" s="20" t="n">
        <f aca="false">8.314*LN(10)*F414*H414</f>
        <v>83683.0491466756</v>
      </c>
      <c r="H414" s="21" t="n">
        <v>3060</v>
      </c>
      <c r="J414" s="20" t="n">
        <f aca="false">-G414</f>
        <v>-83683.0491466756</v>
      </c>
      <c r="K414" s="20" t="n">
        <v>1158</v>
      </c>
      <c r="O414" s="20" t="n">
        <f aca="false">-115997 + 27.036*H414 + 3.124*H414*LN(H414)</f>
        <v>43458.8524083787</v>
      </c>
      <c r="P414" s="20" t="n">
        <f aca="false">(-0.0562*(H414^2)) + (128.59*H414)-38275</f>
        <v>-171023.92</v>
      </c>
      <c r="Q414" s="20" t="n">
        <f aca="false">-998615+342.43*H414</f>
        <v>49220.8000000001</v>
      </c>
      <c r="R414" s="20" t="n">
        <f aca="false">Q414+P414</f>
        <v>-121803.12</v>
      </c>
      <c r="S414" s="20" t="n">
        <f aca="false">R414/2</f>
        <v>-60901.5599999999</v>
      </c>
      <c r="U414" s="20" t="n">
        <f aca="false">-226244+42.46*H414</f>
        <v>-96316.4</v>
      </c>
      <c r="V414" s="20" t="n">
        <f aca="false">(-0.0562*(H414^2))+(374.59*H414)-846564</f>
        <v>-226552.92</v>
      </c>
      <c r="W414" s="20" t="n">
        <f aca="false">V414/2</f>
        <v>-113276.46</v>
      </c>
      <c r="X414" s="20" t="n">
        <f aca="false">W414-U414</f>
        <v>-16960.06</v>
      </c>
      <c r="Y414" s="20" t="n">
        <v>1221203.9932311</v>
      </c>
      <c r="Z414" s="20" t="n">
        <f aca="false">-8E-020*H414^6+2E-015*H414^5-0.00000000001*H414^4+0.00000006*H414^3-0.0001*H414^2+0.1593*H414^1+165.05*H414</f>
        <v>505917.390388464</v>
      </c>
      <c r="AA414" s="8" t="n">
        <f aca="false">(4*H414*(-18+25/2000*H414)*(1-LN(H414/1895))-H414*-9.16-0.25*Z414)</f>
        <v>30636.7126511091</v>
      </c>
      <c r="AB414" s="20" t="n">
        <f aca="false">(8*H414*(-1+8/2000*H414)*(1-LN(H414/1895))-H414*-9.16-0.25*Z414)</f>
        <v>44852.1598784445</v>
      </c>
      <c r="AC414" s="20" t="n">
        <f aca="false">(8*$H414*(31.15-15.53/2000*$H414)*(1-LN($H414/1895))-$H414*-9.16-0.25*$Z414)</f>
        <v>-4244.04256796437</v>
      </c>
      <c r="AE414" s="20" t="n">
        <f aca="false">AP414-$AN414</f>
        <v>-1.06041496803684</v>
      </c>
      <c r="AF414" s="20" t="n">
        <f aca="false">AQ414-$AN414</f>
        <v>-0.333050630721898</v>
      </c>
      <c r="AG414" s="20" t="n">
        <f aca="false">AR414-$AN414</f>
        <v>-2.26286908193691</v>
      </c>
      <c r="AI414" s="20" t="n">
        <f aca="false">AT414-$AN414</f>
        <v>-5.385368440398</v>
      </c>
      <c r="AJ414" s="20" t="n">
        <f aca="false">AU414-$AN414</f>
        <v>-0.801188353792682</v>
      </c>
      <c r="AK414" s="20" t="n">
        <f aca="false">AV414-$AN414</f>
        <v>-4.48989922056581</v>
      </c>
      <c r="AL414" s="20" t="n">
        <f aca="false">AW414-$AN414</f>
        <v>-2.76269603073403</v>
      </c>
      <c r="AN414" s="20" t="n">
        <v>3.36667087983492</v>
      </c>
      <c r="AP414" s="20" t="n">
        <f aca="false">1/8.314/$H414*(0.375*68629+0.5*4601)+$AA414/8.314/$H414+LN(1)</f>
        <v>2.30625591179808</v>
      </c>
      <c r="AQ414" s="20" t="n">
        <f aca="false">1/8.314/$H414*(0.4375*68629+0.5*4601)+$AB414/8.314/$H414+LN(1)</f>
        <v>3.03362024911302</v>
      </c>
      <c r="AR414" s="20" t="n">
        <f aca="false">1/8.314/$H414*(0.4375*68629+0.5*4601)+$AC414/8.314/$H414+LN(1)</f>
        <v>1.10380179789801</v>
      </c>
      <c r="AT414" s="20" t="n">
        <f aca="false">1/8.314/$H414*(0.4375*68629+0.5*4601)+$J414/8.314/$H414+LN(1)</f>
        <v>-2.01869756056308</v>
      </c>
      <c r="AU414" s="20" t="n">
        <f aca="false">1/8.314/$H414*(0.4375*68629+0.5*4601)+$B414/8.314/$H414+LN(1)</f>
        <v>2.56548252604224</v>
      </c>
      <c r="AV414" s="20" t="n">
        <f aca="false">1/8.314/$H414*(0.4375*68629+0.5*4601)+$S414/8.314/$H414+LN(1)</f>
        <v>-1.12322834073089</v>
      </c>
      <c r="AW414" s="20" t="n">
        <f aca="false">1/8.314/$H414*(0.4375*68629+0.5*4601)+$X414/8.314/$H414+LN(1)</f>
        <v>0.603974849100893</v>
      </c>
    </row>
    <row r="415" s="20" customFormat="true" ht="13.8" hidden="false" customHeight="false" outlineLevel="0" collapsed="false">
      <c r="B415" s="20" t="n">
        <f aca="false">$A$2 + $A$3*H415 +$A$4*H415*LN(H415) + $A$5*H415^2 + $A$6*H415^-1 + $A$7*H415^0.5</f>
        <v>33088.8228572607</v>
      </c>
      <c r="C415" s="20" t="n">
        <v>4300</v>
      </c>
      <c r="D415" s="20" t="n">
        <f aca="false">D414+22/(608-232)</f>
        <v>0.707446808510617</v>
      </c>
      <c r="F415" s="20" t="n">
        <f aca="false">$D$2+$D$3/H415-(($D$4/(8.314*LN(10)))*(1-($D$5/H415)-LN(H415/$D$5)))</f>
        <v>1.42760300042195</v>
      </c>
      <c r="G415" s="20" t="n">
        <f aca="false">8.314*LN(10)*F415*H415</f>
        <v>83765.2019306258</v>
      </c>
      <c r="H415" s="21" t="n">
        <v>3065</v>
      </c>
      <c r="J415" s="20" t="n">
        <f aca="false">-G415</f>
        <v>-83765.2019306258</v>
      </c>
      <c r="K415" s="20" t="n">
        <v>1166</v>
      </c>
      <c r="O415" s="20" t="n">
        <f aca="false">-115997 + 27.036*H415 + 3.124*H415*LN(H415)</f>
        <v>43735.0339413167</v>
      </c>
      <c r="P415" s="20" t="n">
        <f aca="false">(-0.0562*(H415^2)) + (128.59*H415)-38275</f>
        <v>-172102.095</v>
      </c>
      <c r="Q415" s="20" t="n">
        <f aca="false">-998615+342.43*H415</f>
        <v>50932.95</v>
      </c>
      <c r="R415" s="20" t="n">
        <f aca="false">Q415+P415</f>
        <v>-121169.145</v>
      </c>
      <c r="S415" s="20" t="n">
        <f aca="false">R415/2</f>
        <v>-60584.5725</v>
      </c>
      <c r="U415" s="20" t="n">
        <f aca="false">-226244+42.46*H415</f>
        <v>-96104.1</v>
      </c>
      <c r="V415" s="20" t="n">
        <f aca="false">(-0.0562*(H415^2))+(374.59*H415)-846564</f>
        <v>-226401.095</v>
      </c>
      <c r="W415" s="20" t="n">
        <f aca="false">V415/2</f>
        <v>-113200.5475</v>
      </c>
      <c r="X415" s="20" t="n">
        <f aca="false">W415-U415</f>
        <v>-17096.4475000001</v>
      </c>
      <c r="Y415" s="20" t="n">
        <v>1223597.63956554</v>
      </c>
      <c r="Z415" s="20" t="n">
        <f aca="false">-8E-020*H415^6+2E-015*H415^5-0.00000000001*H415^4+0.00000006*H415^3-0.0001*H415^2+0.1593*H415^1+165.05*H415</f>
        <v>506746.82248607</v>
      </c>
      <c r="AA415" s="8" t="n">
        <f aca="false">(4*H415*(-18+25/2000*H415)*(1-LN(H415/1895))-H415*-9.16-0.25*Z415)</f>
        <v>30678.5644980508</v>
      </c>
      <c r="AB415" s="20" t="n">
        <f aca="false">(8*H415*(-1+8/2000*H415)*(1-LN(H415/1895))-H415*-9.16-0.25*Z415)</f>
        <v>44729.3897676607</v>
      </c>
      <c r="AC415" s="20" t="n">
        <f aca="false">(8*$H415*(31.15-15.53/2000*$H415)*(1-LN($H415/1895))-$H415*-9.16-0.25*$Z415)</f>
        <v>-5041.72038158038</v>
      </c>
      <c r="AE415" s="20" t="n">
        <f aca="false">AP415-$AN415</f>
        <v>-1.11912632989065</v>
      </c>
      <c r="AF415" s="20" t="n">
        <f aca="false">AQ415-$AN415</f>
        <v>-0.399408776895867</v>
      </c>
      <c r="AG415" s="20" t="n">
        <f aca="false">AR415-$AN415</f>
        <v>-2.35256431239039</v>
      </c>
      <c r="AI415" s="20" t="n">
        <f aca="false">AT415-$AN415</f>
        <v>-5.44189069670983</v>
      </c>
      <c r="AJ415" s="20" t="n">
        <f aca="false">AU415-$AN415</f>
        <v>-0.856216704811632</v>
      </c>
      <c r="AK415" s="20" t="n">
        <f aca="false">AV415-$AN415</f>
        <v>-4.53221891014703</v>
      </c>
      <c r="AL415" s="20" t="n">
        <f aca="false">AW415-$AN415</f>
        <v>-2.82562502832816</v>
      </c>
      <c r="AN415" s="20" t="n">
        <v>3.42326237895551</v>
      </c>
      <c r="AP415" s="20" t="n">
        <f aca="false">1/8.314/$H415*(0.375*68629+0.5*4601)+$AA415/8.314/$H415+LN(1)</f>
        <v>2.30413604906486</v>
      </c>
      <c r="AQ415" s="20" t="n">
        <f aca="false">1/8.314/$H415*(0.4375*68629+0.5*4601)+$AB415/8.314/$H415+LN(1)</f>
        <v>3.02385360205964</v>
      </c>
      <c r="AR415" s="20" t="n">
        <f aca="false">1/8.314/$H415*(0.4375*68629+0.5*4601)+$AC415/8.314/$H415+LN(1)</f>
        <v>1.07069806656512</v>
      </c>
      <c r="AT415" s="20" t="n">
        <f aca="false">1/8.314/$H415*(0.4375*68629+0.5*4601)+$J415/8.314/$H415+LN(1)</f>
        <v>-2.01862831775432</v>
      </c>
      <c r="AU415" s="20" t="n">
        <f aca="false">1/8.314/$H415*(0.4375*68629+0.5*4601)+$B415/8.314/$H415+LN(1)</f>
        <v>2.56704567414388</v>
      </c>
      <c r="AV415" s="20" t="n">
        <f aca="false">1/8.314/$H415*(0.4375*68629+0.5*4601)+$S415/8.314/$H415+LN(1)</f>
        <v>-1.10895653119152</v>
      </c>
      <c r="AW415" s="20" t="n">
        <f aca="false">1/8.314/$H415*(0.4375*68629+0.5*4601)+$X415/8.314/$H415+LN(1)</f>
        <v>0.597637350627352</v>
      </c>
    </row>
    <row r="416" s="20" customFormat="true" ht="13.8" hidden="false" customHeight="false" outlineLevel="0" collapsed="false">
      <c r="B416" s="20" t="n">
        <f aca="false">$A$2 + $A$3*H416 +$A$4*H416*LN(H416) + $A$5*H416^2 + $A$6*H416^-1 + $A$7*H416^0.5</f>
        <v>33234.9604359693</v>
      </c>
      <c r="C416" s="20" t="n">
        <v>4300</v>
      </c>
      <c r="D416" s="20" t="n">
        <f aca="false">D415+22/(608-232)</f>
        <v>0.76595744680849</v>
      </c>
      <c r="F416" s="20" t="n">
        <f aca="false">$D$2+$D$3/H416-(($D$4/(8.314*LN(10)))*(1-($D$5/H416)-LN(H416/$D$5)))</f>
        <v>1.42668037110819</v>
      </c>
      <c r="G416" s="20" t="n">
        <f aca="false">8.314*LN(10)*F416*H416</f>
        <v>83847.6259218741</v>
      </c>
      <c r="H416" s="21" t="n">
        <v>3070</v>
      </c>
      <c r="J416" s="20" t="n">
        <f aca="false">-G416</f>
        <v>-83847.6259218741</v>
      </c>
      <c r="K416" s="20" t="n">
        <v>1174</v>
      </c>
      <c r="O416" s="20" t="n">
        <f aca="false">-115997 + 27.036*H416 + 3.124*H416*LN(H416)</f>
        <v>44011.2409555057</v>
      </c>
      <c r="P416" s="20" t="n">
        <f aca="false">(-0.0562*(H416^2)) + (128.59*H416)-38275</f>
        <v>-173183.08</v>
      </c>
      <c r="Q416" s="20" t="n">
        <f aca="false">-998615+342.43*H416</f>
        <v>52645.1000000001</v>
      </c>
      <c r="R416" s="20" t="n">
        <f aca="false">Q416+P416</f>
        <v>-120537.98</v>
      </c>
      <c r="S416" s="20" t="n">
        <f aca="false">R416/2</f>
        <v>-60268.99</v>
      </c>
      <c r="U416" s="20" t="n">
        <f aca="false">-226244+42.46*H416</f>
        <v>-95891.8</v>
      </c>
      <c r="V416" s="20" t="n">
        <f aca="false">(-0.0562*(H416^2))+(374.59*H416)-846564</f>
        <v>-226252.08</v>
      </c>
      <c r="W416" s="20" t="n">
        <f aca="false">V416/2</f>
        <v>-113126.04</v>
      </c>
      <c r="X416" s="20" t="n">
        <f aca="false">W416-U416</f>
        <v>-17234.2400000001</v>
      </c>
      <c r="Y416" s="20" t="n">
        <v>1225991.28589998</v>
      </c>
      <c r="Z416" s="20" t="n">
        <f aca="false">-8E-020*H416^6+2E-015*H416^5-0.00000000001*H416^4+0.00000006*H416^3-0.0001*H416^2+0.1593*H416^1+165.05*H416</f>
        <v>507576.272484224</v>
      </c>
      <c r="AA416" s="8" t="n">
        <f aca="false">(4*H416*(-18+25/2000*H416)*(1-LN(H416/1895))-H416*-9.16-0.25*Z416)</f>
        <v>30718.5470745367</v>
      </c>
      <c r="AB416" s="20" t="n">
        <f aca="false">(8*H416*(-1+8/2000*H416)*(1-LN(H416/1895))-H416*-9.16-0.25*Z416)</f>
        <v>44605.1111090089</v>
      </c>
      <c r="AC416" s="20" t="n">
        <f aca="false">(8*$H416*(31.15-15.53/2000*$H416)*(1-LN($H416/1895))-$H416*-9.16-0.25*$Z416)</f>
        <v>-5838.38884431325</v>
      </c>
      <c r="AE416" s="20" t="n">
        <f aca="false">AP416-$AN416</f>
        <v>-1.17790402250748</v>
      </c>
      <c r="AF416" s="20" t="n">
        <f aca="false">AQ416-$AN416</f>
        <v>-0.465794213047031</v>
      </c>
      <c r="AG416" s="20" t="n">
        <f aca="false">AR416-$AN416</f>
        <v>-2.44211216790055</v>
      </c>
      <c r="AI416" s="20" t="n">
        <f aca="false">AT416-$AN416</f>
        <v>-5.49842380415637</v>
      </c>
      <c r="AJ416" s="20" t="n">
        <f aca="false">AU416-$AN416</f>
        <v>-0.911263558855938</v>
      </c>
      <c r="AK416" s="20" t="n">
        <f aca="false">AV416-$AN416</f>
        <v>-4.57464013398134</v>
      </c>
      <c r="AL416" s="20" t="n">
        <f aca="false">AW416-$AN416</f>
        <v>-2.88858842887893</v>
      </c>
      <c r="AN416" s="20" t="n">
        <v>3.47985387807611</v>
      </c>
      <c r="AP416" s="20" t="n">
        <f aca="false">1/8.314/$H416*(0.375*68629+0.5*4601)+$AA416/8.314/$H416+LN(1)</f>
        <v>2.30194985556863</v>
      </c>
      <c r="AQ416" s="20" t="n">
        <f aca="false">1/8.314/$H416*(0.4375*68629+0.5*4601)+$AB416/8.314/$H416+LN(1)</f>
        <v>3.01405966502908</v>
      </c>
      <c r="AR416" s="20" t="n">
        <f aca="false">1/8.314/$H416*(0.4375*68629+0.5*4601)+$AC416/8.314/$H416+LN(1)</f>
        <v>1.03774171017556</v>
      </c>
      <c r="AT416" s="20" t="n">
        <f aca="false">1/8.314/$H416*(0.4375*68629+0.5*4601)+$J416/8.314/$H416+LN(1)</f>
        <v>-2.01856992608026</v>
      </c>
      <c r="AU416" s="20" t="n">
        <f aca="false">1/8.314/$H416*(0.4375*68629+0.5*4601)+$B416/8.314/$H416+LN(1)</f>
        <v>2.56859031922017</v>
      </c>
      <c r="AV416" s="20" t="n">
        <f aca="false">1/8.314/$H416*(0.4375*68629+0.5*4601)+$S416/8.314/$H416+LN(1)</f>
        <v>-1.09478625590523</v>
      </c>
      <c r="AW416" s="20" t="n">
        <f aca="false">1/8.314/$H416*(0.4375*68629+0.5*4601)+$X416/8.314/$H416+LN(1)</f>
        <v>0.591265449197183</v>
      </c>
    </row>
    <row r="417" s="20" customFormat="true" ht="13.8" hidden="false" customHeight="false" outlineLevel="0" collapsed="false">
      <c r="B417" s="20" t="n">
        <f aca="false">$A$2 + $A$3*H417 +$A$4*H417*LN(H417) + $A$5*H417^2 + $A$6*H417^-1 + $A$7*H417^0.5</f>
        <v>33380.7563970841</v>
      </c>
      <c r="C417" s="20" t="n">
        <v>4300</v>
      </c>
      <c r="D417" s="20" t="n">
        <f aca="false">D416+22/(608-232)</f>
        <v>0.824468085106362</v>
      </c>
      <c r="F417" s="20" t="n">
        <f aca="false">$D$2+$D$3/H417-(($D$4/(8.314*LN(10)))*(1-($D$5/H417)-LN(H417/$D$5)))</f>
        <v>1.42576534184229</v>
      </c>
      <c r="G417" s="20" t="n">
        <f aca="false">8.314*LN(10)*F417*H417</f>
        <v>83930.3206787145</v>
      </c>
      <c r="H417" s="21" t="n">
        <v>3075</v>
      </c>
      <c r="J417" s="20" t="n">
        <f aca="false">-G417</f>
        <v>-83930.3206787145</v>
      </c>
      <c r="K417" s="20" t="n">
        <v>1181</v>
      </c>
      <c r="O417" s="20" t="n">
        <f aca="false">-115997 + 27.036*H417 + 3.124*H417*LN(H417)</f>
        <v>44287.4734094455</v>
      </c>
      <c r="P417" s="20" t="n">
        <f aca="false">(-0.0562*(H417^2)) + (128.59*H417)-38275</f>
        <v>-174266.875</v>
      </c>
      <c r="Q417" s="20" t="n">
        <f aca="false">-998615+342.43*H417</f>
        <v>54357.25</v>
      </c>
      <c r="R417" s="20" t="n">
        <f aca="false">Q417+P417</f>
        <v>-119909.625</v>
      </c>
      <c r="S417" s="20" t="n">
        <f aca="false">R417/2</f>
        <v>-59954.8125</v>
      </c>
      <c r="U417" s="20" t="n">
        <f aca="false">-226244+42.46*H417</f>
        <v>-95679.5</v>
      </c>
      <c r="V417" s="20" t="n">
        <f aca="false">(-0.0562*(H417^2))+(374.59*H417)-846564</f>
        <v>-226105.875</v>
      </c>
      <c r="W417" s="20" t="n">
        <f aca="false">V417/2</f>
        <v>-113052.9375</v>
      </c>
      <c r="X417" s="20" t="n">
        <f aca="false">W417-U417</f>
        <v>-17373.4375</v>
      </c>
      <c r="Y417" s="20" t="n">
        <v>1228384.93223441</v>
      </c>
      <c r="Z417" s="20" t="n">
        <f aca="false">-8E-020*H417^6+2E-015*H417^5-0.00000000001*H417^4+0.00000006*H417^3-0.0001*H417^2+0.1593*H417^1+165.05*H417</f>
        <v>508405.740442409</v>
      </c>
      <c r="AA417" s="8" t="n">
        <f aca="false">(4*H417*(-18+25/2000*H417)*(1-LN(H417/1895))-H417*-9.16-0.25*Z417)</f>
        <v>30756.6553342372</v>
      </c>
      <c r="AB417" s="20" t="n">
        <f aca="false">(8*H417*(-1+8/2000*H417)*(1-LN(H417/1895))-H417*-9.16-0.25*Z417)</f>
        <v>44479.3211733549</v>
      </c>
      <c r="AC417" s="20" t="n">
        <f aca="false">(8*$H417*(31.15-15.53/2000*$H417)*(1-LN($H417/1895))-$H417*-9.16-0.25*$Z417)</f>
        <v>-6634.03959780448</v>
      </c>
      <c r="AE417" s="20" t="n">
        <f aca="false">AP417-$AN417</f>
        <v>-1.23683766463423</v>
      </c>
      <c r="AF417" s="20" t="n">
        <f aca="false">AQ417-$AN417</f>
        <v>-0.532296657727764</v>
      </c>
      <c r="AG417" s="20" t="n">
        <f aca="false">AR417-$AN417</f>
        <v>-2.53160278535496</v>
      </c>
      <c r="AI417" s="20" t="n">
        <f aca="false">AT417-$AN417</f>
        <v>-5.55505743745163</v>
      </c>
      <c r="AJ417" s="20" t="n">
        <f aca="false">AU417-$AN417</f>
        <v>-0.96641854347913</v>
      </c>
      <c r="AK417" s="20" t="n">
        <f aca="false">AV417-$AN417</f>
        <v>-4.61725214170346</v>
      </c>
      <c r="AL417" s="20" t="n">
        <f aca="false">AW417-$AN417</f>
        <v>-2.95167580949078</v>
      </c>
      <c r="AN417" s="20" t="n">
        <v>3.53653512212047</v>
      </c>
      <c r="AP417" s="20" t="n">
        <f aca="false">1/8.314/$H417*(0.375*68629+0.5*4601)+$AA417/8.314/$H417+LN(1)</f>
        <v>2.29969745748624</v>
      </c>
      <c r="AQ417" s="20" t="n">
        <f aca="false">1/8.314/$H417*(0.4375*68629+0.5*4601)+$AB417/8.314/$H417+LN(1)</f>
        <v>3.00423846439271</v>
      </c>
      <c r="AR417" s="20" t="n">
        <f aca="false">1/8.314/$H417*(0.4375*68629+0.5*4601)+$AC417/8.314/$H417+LN(1)</f>
        <v>1.00493233676551</v>
      </c>
      <c r="AT417" s="20" t="n">
        <f aca="false">1/8.314/$H417*(0.4375*68629+0.5*4601)+$J417/8.314/$H417+LN(1)</f>
        <v>-2.01852231533116</v>
      </c>
      <c r="AU417" s="20" t="n">
        <f aca="false">1/8.314/$H417*(0.4375*68629+0.5*4601)+$B417/8.314/$H417+LN(1)</f>
        <v>2.57011657864134</v>
      </c>
      <c r="AV417" s="20" t="n">
        <f aca="false">1/8.314/$H417*(0.4375*68629+0.5*4601)+$S417/8.314/$H417+LN(1)</f>
        <v>-1.08071701958299</v>
      </c>
      <c r="AW417" s="20" t="n">
        <f aca="false">1/8.314/$H417*(0.4375*68629+0.5*4601)+$X417/8.314/$H417+LN(1)</f>
        <v>0.584859312629691</v>
      </c>
    </row>
    <row r="418" s="20" customFormat="true" ht="13.8" hidden="false" customHeight="false" outlineLevel="0" collapsed="false">
      <c r="B418" s="20" t="n">
        <f aca="false">$A$2 + $A$3*H418 +$A$4*H418*LN(H418) + $A$5*H418^2 + $A$6*H418^-1 + $A$7*H418^0.5</f>
        <v>33526.2114309435</v>
      </c>
      <c r="C418" s="20" t="n">
        <v>4300</v>
      </c>
      <c r="D418" s="20" t="n">
        <f aca="false">D417+22/(608-232)</f>
        <v>0.882978723404234</v>
      </c>
      <c r="F418" s="20" t="n">
        <f aca="false">$D$2+$D$3/H418-(($D$4/(8.314*LN(10)))*(1-($D$5/H418)-LN(H418/$D$5)))</f>
        <v>1.42485786814409</v>
      </c>
      <c r="G418" s="20" t="n">
        <f aca="false">8.314*LN(10)*F418*H418</f>
        <v>84013.2857608772</v>
      </c>
      <c r="H418" s="21" t="n">
        <v>3080</v>
      </c>
      <c r="J418" s="20" t="n">
        <f aca="false">-G418</f>
        <v>-84013.2857608772</v>
      </c>
      <c r="K418" s="20" t="n">
        <v>1189</v>
      </c>
      <c r="O418" s="20" t="n">
        <f aca="false">-115997 + 27.036*H418 + 3.124*H418*LN(H418)</f>
        <v>44563.7312617704</v>
      </c>
      <c r="P418" s="20" t="n">
        <f aca="false">(-0.0562*(H418^2)) + (128.59*H418)-38275</f>
        <v>-175353.48</v>
      </c>
      <c r="Q418" s="20" t="n">
        <f aca="false">-998615+342.43*H418</f>
        <v>56069.3999999999</v>
      </c>
      <c r="R418" s="20" t="n">
        <f aca="false">Q418+P418</f>
        <v>-119284.08</v>
      </c>
      <c r="S418" s="20" t="n">
        <f aca="false">R418/2</f>
        <v>-59642.0400000001</v>
      </c>
      <c r="U418" s="20" t="n">
        <f aca="false">-226244+42.46*H418</f>
        <v>-95467.2</v>
      </c>
      <c r="V418" s="20" t="n">
        <f aca="false">(-0.0562*(H418^2))+(374.59*H418)-846564</f>
        <v>-225962.48</v>
      </c>
      <c r="W418" s="20" t="n">
        <f aca="false">V418/2</f>
        <v>-112981.24</v>
      </c>
      <c r="X418" s="20" t="n">
        <f aca="false">W418-U418</f>
        <v>-17514.0400000001</v>
      </c>
      <c r="Y418" s="20" t="n">
        <v>1230778.57856885</v>
      </c>
      <c r="Z418" s="20" t="n">
        <f aca="false">-8E-020*H418^6+2E-015*H418^5-0.00000000001*H418^4+0.00000006*H418^3-0.0001*H418^2+0.1593*H418^1+165.05*H418</f>
        <v>509235.226420246</v>
      </c>
      <c r="AA418" s="8" t="n">
        <f aca="false">(4*H418*(-18+25/2000*H418)*(1-LN(H418/1895))-H418*-9.16-0.25*Z418)</f>
        <v>30792.8842405303</v>
      </c>
      <c r="AB418" s="20" t="n">
        <f aca="false">(8*H418*(-1+8/2000*H418)*(1-LN(H418/1895))-H418*-9.16-0.25*Z418)</f>
        <v>44352.0172361189</v>
      </c>
      <c r="AC418" s="20" t="n">
        <f aca="false">(8*$H418*(31.15-15.53/2000*$H418)*(1-LN($H418/1895))-$H418*-9.16-0.25*$Z418)</f>
        <v>-7428.66430273543</v>
      </c>
      <c r="AE418" s="20" t="n">
        <f aca="false">AP418-$AN418</f>
        <v>-1.29585473992533</v>
      </c>
      <c r="AF418" s="20" t="n">
        <f aca="false">AQ418-$AN418</f>
        <v>-0.598843693951064</v>
      </c>
      <c r="AG418" s="20" t="n">
        <f aca="false">AR418-$AN418</f>
        <v>-2.62096416430674</v>
      </c>
      <c r="AI418" s="20" t="n">
        <f aca="false">AT418-$AN418</f>
        <v>-5.61171913628882</v>
      </c>
      <c r="AJ418" s="20" t="n">
        <f aca="false">AU418-$AN418</f>
        <v>-1.02160915157283</v>
      </c>
      <c r="AK418" s="20" t="n">
        <f aca="false">AV418-$AN418</f>
        <v>-4.65998205063151</v>
      </c>
      <c r="AL418" s="20" t="n">
        <f aca="false">AW418-$AN418</f>
        <v>-3.01481461282515</v>
      </c>
      <c r="AN418" s="20" t="n">
        <v>3.59323372047958</v>
      </c>
      <c r="AP418" s="20" t="n">
        <f aca="false">1/8.314/$H418*(0.375*68629+0.5*4601)+$AA418/8.314/$H418+LN(1)</f>
        <v>2.29737898055425</v>
      </c>
      <c r="AQ418" s="20" t="n">
        <f aca="false">1/8.314/$H418*(0.4375*68629+0.5*4601)+$AB418/8.314/$H418+LN(1)</f>
        <v>2.99439002652852</v>
      </c>
      <c r="AR418" s="20" t="n">
        <f aca="false">1/8.314/$H418*(0.4375*68629+0.5*4601)+$AC418/8.314/$H418+LN(1)</f>
        <v>0.972269556172837</v>
      </c>
      <c r="AT418" s="20" t="n">
        <f aca="false">1/8.314/$H418*(0.4375*68629+0.5*4601)+$J418/8.314/$H418+LN(1)</f>
        <v>-2.01848541580924</v>
      </c>
      <c r="AU418" s="20" t="n">
        <f aca="false">1/8.314/$H418*(0.4375*68629+0.5*4601)+$B418/8.314/$H418+LN(1)</f>
        <v>2.57162456890675</v>
      </c>
      <c r="AV418" s="20" t="n">
        <f aca="false">1/8.314/$H418*(0.4375*68629+0.5*4601)+$S418/8.314/$H418+LN(1)</f>
        <v>-1.06674833015193</v>
      </c>
      <c r="AW418" s="20" t="n">
        <f aca="false">1/8.314/$H418*(0.4375*68629+0.5*4601)+$X418/8.314/$H418+LN(1)</f>
        <v>0.578419107654432</v>
      </c>
    </row>
    <row r="419" s="20" customFormat="true" ht="13.8" hidden="false" customHeight="false" outlineLevel="0" collapsed="false">
      <c r="B419" s="20" t="n">
        <f aca="false">$A$2 + $A$3*H419 +$A$4*H419*LN(H419) + $A$5*H419^2 + $A$6*H419^-1 + $A$7*H419^0.5</f>
        <v>33671.3262251171</v>
      </c>
      <c r="C419" s="20" t="n">
        <v>4300</v>
      </c>
      <c r="D419" s="20" t="n">
        <f aca="false">D418+22/(608-232)</f>
        <v>0.941489361702107</v>
      </c>
      <c r="F419" s="20" t="n">
        <f aca="false">$D$2+$D$3/H419-(($D$4/(8.314*LN(10)))*(1-($D$5/H419)-LN(H419/$D$5)))</f>
        <v>1.42395790584603</v>
      </c>
      <c r="G419" s="20" t="n">
        <f aca="false">8.314*LN(10)*F419*H419</f>
        <v>84096.5207295221</v>
      </c>
      <c r="H419" s="21" t="n">
        <v>3085</v>
      </c>
      <c r="J419" s="20" t="n">
        <f aca="false">-G419</f>
        <v>-84096.5207295221</v>
      </c>
      <c r="K419" s="20" t="n">
        <v>1197</v>
      </c>
      <c r="O419" s="20" t="n">
        <f aca="false">-115997 + 27.036*H419 + 3.124*H419*LN(H419)</f>
        <v>44840.0144712493</v>
      </c>
      <c r="P419" s="20" t="n">
        <f aca="false">(-0.0562*(H419^2)) + (128.59*H419)-38275</f>
        <v>-176442.895</v>
      </c>
      <c r="Q419" s="20" t="n">
        <f aca="false">-998615+342.43*H419</f>
        <v>57781.55</v>
      </c>
      <c r="R419" s="20" t="n">
        <f aca="false">Q419+P419</f>
        <v>-118661.345</v>
      </c>
      <c r="S419" s="20" t="n">
        <f aca="false">R419/2</f>
        <v>-59330.6725</v>
      </c>
      <c r="U419" s="20" t="n">
        <f aca="false">-226244+42.46*H419</f>
        <v>-95254.9</v>
      </c>
      <c r="V419" s="20" t="n">
        <f aca="false">(-0.0562*(H419^2))+(374.59*H419)-846564</f>
        <v>-225821.895</v>
      </c>
      <c r="W419" s="20" t="n">
        <f aca="false">V419/2</f>
        <v>-112910.9475</v>
      </c>
      <c r="X419" s="20" t="n">
        <f aca="false">W419-U419</f>
        <v>-17656.0475000001</v>
      </c>
      <c r="Y419" s="20" t="n">
        <v>1233172.22490329</v>
      </c>
      <c r="Z419" s="20" t="n">
        <f aca="false">-8E-020*H419^6+2E-015*H419^5-0.00000000001*H419^4+0.00000006*H419^3-0.0001*H419^2+0.1593*H419^1+165.05*H419</f>
        <v>510064.7304775</v>
      </c>
      <c r="AA419" s="8" t="n">
        <f aca="false">(4*H419*(-18+25/2000*H419)*(1-LN(H419/1895))-H419*-9.16-0.25*Z419)</f>
        <v>30827.2287664632</v>
      </c>
      <c r="AB419" s="20" t="n">
        <f aca="false">(8*H419*(-1+8/2000*H419)*(1-LN(H419/1895))-H419*-9.16-0.25*Z419)</f>
        <v>44223.1965772601</v>
      </c>
      <c r="AC419" s="20" t="n">
        <f aca="false">(8*$H419*(31.15-15.53/2000*$H419)*(1-LN($H419/1895))-$H419*-9.16-0.25*$Z419)</f>
        <v>-8222.25463874808</v>
      </c>
      <c r="AE419" s="20" t="n">
        <f aca="false">AP419-$AN419</f>
        <v>-1.35493776876759</v>
      </c>
      <c r="AF419" s="20" t="n">
        <f aca="false">AQ419-$AN419</f>
        <v>-0.66541794101822</v>
      </c>
      <c r="AG419" s="20" t="n">
        <f aca="false">AR419-$AN419</f>
        <v>-2.71017933881312</v>
      </c>
      <c r="AI419" s="20" t="n">
        <f aca="false">AT419-$AN419</f>
        <v>-5.66839147716304</v>
      </c>
      <c r="AJ419" s="20" t="n">
        <f aca="false">AU419-$AN419</f>
        <v>-1.07681791318612</v>
      </c>
      <c r="AK419" s="20" t="n">
        <f aca="false">AV419-$AN419</f>
        <v>-4.70281201756794</v>
      </c>
      <c r="AL419" s="20" t="n">
        <f aca="false">AW419-$AN419</f>
        <v>-3.07798731891862</v>
      </c>
      <c r="AN419" s="20" t="n">
        <v>3.64993231883869</v>
      </c>
      <c r="AP419" s="20" t="n">
        <f aca="false">1/8.314/$H419*(0.375*68629+0.5*4601)+$AA419/8.314/$H419+LN(1)</f>
        <v>2.2949945500711</v>
      </c>
      <c r="AQ419" s="20" t="n">
        <f aca="false">1/8.314/$H419*(0.4375*68629+0.5*4601)+$AB419/8.314/$H419+LN(1)</f>
        <v>2.98451437782047</v>
      </c>
      <c r="AR419" s="20" t="n">
        <f aca="false">1/8.314/$H419*(0.4375*68629+0.5*4601)+$AC419/8.314/$H419+LN(1)</f>
        <v>0.939752980025565</v>
      </c>
      <c r="AT419" s="20" t="n">
        <f aca="false">1/8.314/$H419*(0.4375*68629+0.5*4601)+$J419/8.314/$H419+LN(1)</f>
        <v>-2.01845915832435</v>
      </c>
      <c r="AU419" s="20" t="n">
        <f aca="false">1/8.314/$H419*(0.4375*68629+0.5*4601)+$B419/8.314/$H419+LN(1)</f>
        <v>2.57311440565257</v>
      </c>
      <c r="AV419" s="20" t="n">
        <f aca="false">1/8.314/$H419*(0.4375*68629+0.5*4601)+$S419/8.314/$H419+LN(1)</f>
        <v>-1.05287969872925</v>
      </c>
      <c r="AW419" s="20" t="n">
        <f aca="false">1/8.314/$H419*(0.4375*68629+0.5*4601)+$X419/8.314/$H419+LN(1)</f>
        <v>0.571944999920071</v>
      </c>
    </row>
    <row r="420" s="20" customFormat="true" ht="13.8" hidden="false" customHeight="false" outlineLevel="0" collapsed="false">
      <c r="B420" s="20" t="n">
        <f aca="false">$A$2 + $A$3*H420 +$A$4*H420*LN(H420) + $A$5*H420^2 + $A$6*H420^-1 + $A$7*H420^0.5</f>
        <v>33816.1014644224</v>
      </c>
      <c r="C420" s="20" t="n">
        <v>4300</v>
      </c>
      <c r="D420" s="20" t="n">
        <f aca="false">D419+22/(608-232)</f>
        <v>0.999999999999979</v>
      </c>
      <c r="F420" s="20" t="n">
        <f aca="false">$D$2+$D$3/H420-(($D$4/(8.314*LN(10)))*(1-($D$5/H420)-LN(H420/$D$5)))</f>
        <v>1.42306541109041</v>
      </c>
      <c r="G420" s="20" t="n">
        <f aca="false">8.314*LN(10)*F420*H420</f>
        <v>84180.0251472315</v>
      </c>
      <c r="H420" s="21" t="n">
        <v>3090</v>
      </c>
      <c r="J420" s="20" t="n">
        <f aca="false">-G420</f>
        <v>-84180.0251472315</v>
      </c>
      <c r="K420" s="20" t="n">
        <v>1205</v>
      </c>
      <c r="O420" s="20" t="n">
        <f aca="false">-115997 + 27.036*H420 + 3.124*H420*LN(H420)</f>
        <v>45116.3229967847</v>
      </c>
      <c r="P420" s="20" t="n">
        <f aca="false">(-0.0562*(H420^2)) + (128.59*H420)-38275</f>
        <v>-177535.12</v>
      </c>
      <c r="Q420" s="20" t="n">
        <f aca="false">-998615+342.43*H420</f>
        <v>59493.7</v>
      </c>
      <c r="R420" s="20" t="n">
        <f aca="false">Q420+P420</f>
        <v>-118041.42</v>
      </c>
      <c r="S420" s="20" t="n">
        <f aca="false">R420/2</f>
        <v>-59020.71</v>
      </c>
      <c r="U420" s="20" t="n">
        <f aca="false">-226244+42.46*H420</f>
        <v>-95042.6</v>
      </c>
      <c r="V420" s="20" t="n">
        <f aca="false">(-0.0562*(H420^2))+(374.59*H420)-846564</f>
        <v>-225684.12</v>
      </c>
      <c r="W420" s="20" t="n">
        <f aca="false">V420/2</f>
        <v>-112842.06</v>
      </c>
      <c r="X420" s="20" t="n">
        <f aca="false">W420-U420</f>
        <v>-17799.4600000001</v>
      </c>
      <c r="Y420" s="20" t="n">
        <v>1235565.87123773</v>
      </c>
      <c r="Z420" s="20" t="n">
        <f aca="false">-8E-020*H420^6+2E-015*H420^5-0.00000000001*H420^4+0.00000006*H420^3-0.0001*H420^2+0.1593*H420^1+165.05*H420</f>
        <v>510894.252674076</v>
      </c>
      <c r="AA420" s="8" t="n">
        <f aca="false">(4*H420*(-18+25/2000*H420)*(1-LN(H420/1895))-H420*-9.16-0.25*Z420)</f>
        <v>30859.6838947168</v>
      </c>
      <c r="AB420" s="20" t="n">
        <f aca="false">(8*H420*(-1+8/2000*H420)*(1-LN(H420/1895))-H420*-9.16-0.25*Z420)</f>
        <v>44092.8564812611</v>
      </c>
      <c r="AC420" s="20" t="n">
        <f aca="false">(8*$H420*(31.15-15.53/2000*$H420)*(1-LN($H420/1895))-$H420*-9.16-0.25*$Z420)</f>
        <v>-9014.80230436639</v>
      </c>
      <c r="AE420" s="20" t="n">
        <f aca="false">AP420-$AN420</f>
        <v>-1.41408662629858</v>
      </c>
      <c r="AF420" s="20" t="n">
        <f aca="false">AQ420-$AN420</f>
        <v>-0.732019372539986</v>
      </c>
      <c r="AG420" s="20" t="n">
        <f aca="false">AR420-$AN420</f>
        <v>-2.79924869546733</v>
      </c>
      <c r="AI420" s="20" t="n">
        <f aca="false">AT420-$AN420</f>
        <v>-5.72507439138731</v>
      </c>
      <c r="AJ420" s="20" t="n">
        <f aca="false">AU420-$AN420</f>
        <v>-1.13204471353843</v>
      </c>
      <c r="AK420" s="20" t="n">
        <f aca="false">AV420-$AN420</f>
        <v>-4.7457415567943</v>
      </c>
      <c r="AL420" s="20" t="n">
        <f aca="false">AW420-$AN420</f>
        <v>-3.1411937631947</v>
      </c>
      <c r="AN420" s="20" t="n">
        <v>3.70663091719781</v>
      </c>
      <c r="AP420" s="20" t="n">
        <f aca="false">1/8.314/$H420*(0.375*68629+0.5*4601)+$AA420/8.314/$H420+LN(1)</f>
        <v>2.29254429089923</v>
      </c>
      <c r="AQ420" s="20" t="n">
        <f aca="false">1/8.314/$H420*(0.4375*68629+0.5*4601)+$AB420/8.314/$H420+LN(1)</f>
        <v>2.97461154465782</v>
      </c>
      <c r="AR420" s="20" t="n">
        <f aca="false">1/8.314/$H420*(0.4375*68629+0.5*4601)+$AC420/8.314/$H420+LN(1)</f>
        <v>0.907382221730478</v>
      </c>
      <c r="AT420" s="20" t="n">
        <f aca="false">1/8.314/$H420*(0.4375*68629+0.5*4601)+$J420/8.314/$H420+LN(1)</f>
        <v>-2.0184434741895</v>
      </c>
      <c r="AU420" s="20" t="n">
        <f aca="false">1/8.314/$H420*(0.4375*68629+0.5*4601)+$B420/8.314/$H420+LN(1)</f>
        <v>2.57458620365938</v>
      </c>
      <c r="AV420" s="20" t="n">
        <f aca="false">1/8.314/$H420*(0.4375*68629+0.5*4601)+$S420/8.314/$H420+LN(1)</f>
        <v>-1.03911063959648</v>
      </c>
      <c r="AW420" s="20" t="n">
        <f aca="false">1/8.314/$H420*(0.4375*68629+0.5*4601)+$X420/8.314/$H420+LN(1)</f>
        <v>0.565437154003111</v>
      </c>
    </row>
    <row r="421" s="20" customFormat="true" ht="13.8" hidden="false" customHeight="false" outlineLevel="0" collapsed="false">
      <c r="B421" s="20" t="n">
        <f aca="false">$A$2 + $A$3*H421 +$A$4*H421*LN(H421) + $A$5*H421^2 + $A$6*H421^-1 + $A$7*H421^0.5</f>
        <v>33960.5378309371</v>
      </c>
      <c r="C421" s="20" t="n">
        <v>4300</v>
      </c>
      <c r="D421" s="20" t="n">
        <f aca="false">D420+22/(608-232)</f>
        <v>1.05851063829785</v>
      </c>
      <c r="F421" s="20" t="n">
        <f aca="false">$D$2+$D$3/H421-(($D$4/(8.314*LN(10)))*(1-($D$5/H421)-LN(H421/$D$5)))</f>
        <v>1.4221803403269</v>
      </c>
      <c r="G421" s="20" t="n">
        <f aca="false">8.314*LN(10)*F421*H421</f>
        <v>84263.7985780033</v>
      </c>
      <c r="H421" s="21" t="n">
        <v>3095</v>
      </c>
      <c r="J421" s="20" t="n">
        <f aca="false">-G421</f>
        <v>-84263.7985780033</v>
      </c>
      <c r="K421" s="20" t="n">
        <v>1213</v>
      </c>
      <c r="O421" s="20" t="n">
        <f aca="false">-115997 + 27.036*H421 + 3.124*H421*LN(H421)</f>
        <v>45392.656797412</v>
      </c>
      <c r="P421" s="20" t="n">
        <f aca="false">(-0.0562*(H421^2)) + (128.59*H421)-38275</f>
        <v>-178630.155</v>
      </c>
      <c r="Q421" s="20" t="n">
        <f aca="false">-998615+342.43*H421</f>
        <v>61205.8500000001</v>
      </c>
      <c r="R421" s="20" t="n">
        <f aca="false">Q421+P421</f>
        <v>-117424.305</v>
      </c>
      <c r="S421" s="20" t="n">
        <f aca="false">R421/2</f>
        <v>-58712.1524999999</v>
      </c>
      <c r="U421" s="20" t="n">
        <f aca="false">-226244+42.46*H421</f>
        <v>-94830.3</v>
      </c>
      <c r="V421" s="20" t="n">
        <f aca="false">(-0.0562*(H421^2))+(374.59*H421)-846564</f>
        <v>-225549.155</v>
      </c>
      <c r="W421" s="20" t="n">
        <f aca="false">V421/2</f>
        <v>-112774.5775</v>
      </c>
      <c r="X421" s="20" t="n">
        <f aca="false">W421-U421</f>
        <v>-17944.2775000001</v>
      </c>
      <c r="Y421" s="20" t="n">
        <v>1237959.51757216</v>
      </c>
      <c r="Z421" s="20" t="n">
        <f aca="false">-8E-020*H421^6+2E-015*H421^5-0.00000000001*H421^4+0.00000006*H421^3-0.0001*H421^2+0.1593*H421^1+165.05*H421</f>
        <v>511723.79307002</v>
      </c>
      <c r="AA421" s="8" t="n">
        <f aca="false">(4*H421*(-18+25/2000*H421)*(1-LN(H421/1895))-H421*-9.16-0.25*Z421)</f>
        <v>30890.2446175688</v>
      </c>
      <c r="AB421" s="20" t="n">
        <f aca="false">(8*H421*(-1+8/2000*H421)*(1-LN(H421/1895))-H421*-9.16-0.25*Z421)</f>
        <v>43960.9942371127</v>
      </c>
      <c r="AC421" s="20" t="n">
        <f aca="false">(8*$H421*(31.15-15.53/2000*$H421)*(1-LN($H421/1895))-$H421*-9.16-0.25*$Z421)</f>
        <v>-9806.29901691816</v>
      </c>
      <c r="AE421" s="20" t="n">
        <f aca="false">AP421-$AN421</f>
        <v>-1.47257646161579</v>
      </c>
      <c r="AF421" s="20" t="n">
        <f aca="false">AQ421-$AN421</f>
        <v>-0.79792323564842</v>
      </c>
      <c r="AG421" s="20" t="n">
        <f aca="false">AR421-$AN421</f>
        <v>-2.88744789262116</v>
      </c>
      <c r="AI421" s="20" t="n">
        <f aca="false">AT421-$AN421</f>
        <v>-5.78104308429953</v>
      </c>
      <c r="AJ421" s="20" t="n">
        <f aca="false">AU421-$AN421</f>
        <v>-1.18656471222337</v>
      </c>
      <c r="AK421" s="20" t="n">
        <f aca="false">AV421-$AN421</f>
        <v>-4.78804545925679</v>
      </c>
      <c r="AL421" s="20" t="n">
        <f aca="false">AW421-$AN421</f>
        <v>-3.20370905566638</v>
      </c>
      <c r="AN421" s="20" t="n">
        <v>3.76260478908293</v>
      </c>
      <c r="AP421" s="20" t="n">
        <f aca="false">1/8.314/$H421*(0.375*68629+0.5*4601)+$AA421/8.314/$H421+LN(1)</f>
        <v>2.29002832746714</v>
      </c>
      <c r="AQ421" s="20" t="n">
        <f aca="false">1/8.314/$H421*(0.4375*68629+0.5*4601)+$AB421/8.314/$H421+LN(1)</f>
        <v>2.96468155343451</v>
      </c>
      <c r="AR421" s="20" t="n">
        <f aca="false">1/8.314/$H421*(0.4375*68629+0.5*4601)+$AC421/8.314/$H421+LN(1)</f>
        <v>0.875156896461769</v>
      </c>
      <c r="AT421" s="20" t="n">
        <f aca="false">1/8.314/$H421*(0.4375*68629+0.5*4601)+$J421/8.314/$H421+LN(1)</f>
        <v>-2.0184382952166</v>
      </c>
      <c r="AU421" s="20" t="n">
        <f aca="false">1/8.314/$H421*(0.4375*68629+0.5*4601)+$B421/8.314/$H421+LN(1)</f>
        <v>2.57604007685956</v>
      </c>
      <c r="AV421" s="20" t="n">
        <f aca="false">1/8.314/$H421*(0.4375*68629+0.5*4601)+$S421/8.314/$H421+LN(1)</f>
        <v>-1.02544067017386</v>
      </c>
      <c r="AW421" s="20" t="n">
        <f aca="false">1/8.314/$H421*(0.4375*68629+0.5*4601)+$X421/8.314/$H421+LN(1)</f>
        <v>0.558895733416547</v>
      </c>
    </row>
    <row r="422" s="20" customFormat="true" ht="13.8" hidden="false" customHeight="false" outlineLevel="0" collapsed="false">
      <c r="B422" s="20" t="n">
        <f aca="false">$A$2 + $A$3*H422 +$A$4*H422*LN(H422) + $A$5*H422^2 + $A$6*H422^-1 + $A$7*H422^0.5</f>
        <v>34104.6360040161</v>
      </c>
      <c r="C422" s="20" t="n">
        <v>4300</v>
      </c>
      <c r="D422" s="20" t="n">
        <f aca="false">D421+22/(608-232)</f>
        <v>1.11702127659572</v>
      </c>
      <c r="F422" s="20" t="n">
        <f aca="false">$D$2+$D$3/H422-(($D$4/(8.314*LN(10)))*(1-($D$5/H422)-LN(H422/$D$5)))</f>
        <v>1.42130265030982</v>
      </c>
      <c r="G422" s="20" t="n">
        <f aca="false">8.314*LN(10)*F422*H422</f>
        <v>84347.840587244</v>
      </c>
      <c r="H422" s="21" t="n">
        <v>3100</v>
      </c>
      <c r="J422" s="20" t="n">
        <f aca="false">-G422</f>
        <v>-84347.840587244</v>
      </c>
      <c r="K422" s="20" t="n">
        <v>1221</v>
      </c>
      <c r="O422" s="20" t="n">
        <f aca="false">-115997 + 27.036*H422 + 3.124*H422*LN(H422)</f>
        <v>45669.015832299</v>
      </c>
      <c r="P422" s="20" t="n">
        <f aca="false">(-0.0562*(H422^2)) + (128.59*H422)-38275</f>
        <v>-179728</v>
      </c>
      <c r="Q422" s="20" t="n">
        <f aca="false">-998615+342.43*H422</f>
        <v>62918</v>
      </c>
      <c r="R422" s="20" t="n">
        <f aca="false">Q422+P422</f>
        <v>-116810</v>
      </c>
      <c r="S422" s="20" t="n">
        <f aca="false">R422/2</f>
        <v>-58405</v>
      </c>
      <c r="U422" s="20" t="n">
        <f aca="false">-226244+42.46*H422</f>
        <v>-94618</v>
      </c>
      <c r="V422" s="20" t="n">
        <f aca="false">(-0.0562*(H422^2))+(374.59*H422)-846564</f>
        <v>-225417</v>
      </c>
      <c r="W422" s="20" t="n">
        <f aca="false">V422/2</f>
        <v>-112708.5</v>
      </c>
      <c r="X422" s="20" t="n">
        <f aca="false">W422-U422</f>
        <v>-18090.5</v>
      </c>
      <c r="Y422" s="20" t="n">
        <v>1240353.1639066</v>
      </c>
      <c r="Z422" s="20" t="n">
        <f aca="false">-8E-020*H422^6+2E-015*H422^5-0.00000000001*H422^4+0.00000006*H422^3-0.0001*H422^2+0.1593*H422^1+165.05*H422</f>
        <v>512553.35172552</v>
      </c>
      <c r="AA422" s="8" t="n">
        <f aca="false">(4*H422*(-18+25/2000*H422)*(1-LN(H422/1895))-H422*-9.16-0.25*Z422)</f>
        <v>30918.9059368583</v>
      </c>
      <c r="AB422" s="20" t="n">
        <f aca="false">(8*H422*(-1+8/2000*H422)*(1-LN(H422/1895))-H422*-9.16-0.25*Z422)</f>
        <v>43827.6071382987</v>
      </c>
      <c r="AC422" s="20" t="n">
        <f aca="false">(8*$H422*(31.15-15.53/2000*$H422)*(1-LN($H422/1895))-$H422*-9.16-0.25*$Z422)</f>
        <v>-10596.7365124571</v>
      </c>
      <c r="AE422" s="20" t="n">
        <f aca="false">AP422-$AN422</f>
        <v>-1.53111945280976</v>
      </c>
      <c r="AF422" s="20" t="n">
        <f aca="false">AQ422-$AN422</f>
        <v>-0.863841806032831</v>
      </c>
      <c r="AG422" s="20" t="n">
        <f aca="false">AR422-$AN422</f>
        <v>-2.97548961543151</v>
      </c>
      <c r="AI422" s="20" t="n">
        <f aca="false">AT422-$AN422</f>
        <v>-5.83700979029345</v>
      </c>
      <c r="AJ422" s="20" t="n">
        <f aca="false">AU422-$AN422</f>
        <v>-1.24109009823652</v>
      </c>
      <c r="AK422" s="20" t="n">
        <f aca="false">AV422-$AN422</f>
        <v>-4.83043554757639</v>
      </c>
      <c r="AL422" s="20" t="n">
        <f aca="false">AW422-$AN422</f>
        <v>-3.26624533596286</v>
      </c>
      <c r="AN422" s="20" t="n">
        <v>3.81856623658133</v>
      </c>
      <c r="AP422" s="20" t="n">
        <f aca="false">1/8.314/$H422*(0.375*68629+0.5*4601)+$AA422/8.314/$H422+LN(1)</f>
        <v>2.28744678377157</v>
      </c>
      <c r="AQ422" s="20" t="n">
        <f aca="false">1/8.314/$H422*(0.4375*68629+0.5*4601)+$AB422/8.314/$H422+LN(1)</f>
        <v>2.9547244305485</v>
      </c>
      <c r="AR422" s="20" t="n">
        <f aca="false">1/8.314/$H422*(0.4375*68629+0.5*4601)+$AC422/8.314/$H422+LN(1)</f>
        <v>0.843076621149825</v>
      </c>
      <c r="AT422" s="20" t="n">
        <f aca="false">1/8.314/$H422*(0.4375*68629+0.5*4601)+$J422/8.314/$H422+LN(1)</f>
        <v>-2.01844355371212</v>
      </c>
      <c r="AU422" s="20" t="n">
        <f aca="false">1/8.314/$H422*(0.4375*68629+0.5*4601)+$B422/8.314/$H422+LN(1)</f>
        <v>2.57747613834481</v>
      </c>
      <c r="AV422" s="20" t="n">
        <f aca="false">1/8.314/$H422*(0.4375*68629+0.5*4601)+$S422/8.314/$H422+LN(1)</f>
        <v>-1.01186931099506</v>
      </c>
      <c r="AW422" s="20" t="n">
        <f aca="false">1/8.314/$H422*(0.4375*68629+0.5*4601)+$X422/8.314/$H422+LN(1)</f>
        <v>0.552320900618467</v>
      </c>
    </row>
    <row r="423" s="20" customFormat="true" ht="13.8" hidden="false" customHeight="false" outlineLevel="0" collapsed="false">
      <c r="B423" s="20" t="n">
        <f aca="false">$A$2 + $A$3*H423 +$A$4*H423*LN(H423) + $A$5*H423^2 + $A$6*H423^-1 + $A$7*H423^0.5</f>
        <v>34248.3966603056</v>
      </c>
      <c r="C423" s="20" t="n">
        <v>4300</v>
      </c>
      <c r="D423" s="20" t="n">
        <f aca="false">D422+22/(608-232)</f>
        <v>1.1755319148936</v>
      </c>
      <c r="F423" s="20" t="n">
        <f aca="false">$D$2+$D$3/H423-(($D$4/(8.314*LN(10)))*(1-($D$5/H423)-LN(H423/$D$5)))</f>
        <v>1.42043229809568</v>
      </c>
      <c r="G423" s="20" t="n">
        <f aca="false">8.314*LN(10)*F423*H423</f>
        <v>84432.1507417624</v>
      </c>
      <c r="H423" s="21" t="n">
        <v>3105</v>
      </c>
      <c r="J423" s="20" t="n">
        <f aca="false">-G423</f>
        <v>-84432.1507417624</v>
      </c>
      <c r="K423" s="20" t="n">
        <v>1229</v>
      </c>
      <c r="O423" s="20" t="n">
        <f aca="false">-115997 + 27.036*H423 + 3.124*H423*LN(H423)</f>
        <v>45945.4000607454</v>
      </c>
      <c r="P423" s="20" t="n">
        <f aca="false">(-0.0562*(H423^2)) + (128.59*H423)-38275</f>
        <v>-180828.655</v>
      </c>
      <c r="Q423" s="20" t="n">
        <f aca="false">-998615+342.43*H423</f>
        <v>64630.1499999999</v>
      </c>
      <c r="R423" s="20" t="n">
        <f aca="false">Q423+P423</f>
        <v>-116198.505</v>
      </c>
      <c r="S423" s="20" t="n">
        <f aca="false">R423/2</f>
        <v>-58099.2525</v>
      </c>
      <c r="U423" s="20" t="n">
        <f aca="false">-226244+42.46*H423</f>
        <v>-94405.7</v>
      </c>
      <c r="V423" s="20" t="n">
        <f aca="false">(-0.0562*(H423^2))+(374.59*H423)-846564</f>
        <v>-225287.655</v>
      </c>
      <c r="W423" s="20" t="n">
        <f aca="false">V423/2</f>
        <v>-112643.8275</v>
      </c>
      <c r="X423" s="20" t="n">
        <f aca="false">W423-U423</f>
        <v>-18238.1275</v>
      </c>
      <c r="Y423" s="20" t="n">
        <v>1242761.48571915</v>
      </c>
      <c r="Z423" s="20" t="n">
        <f aca="false">-8E-020*H423^6+2E-015*H423^5-0.00000000001*H423^4+0.00000006*H423^3-0.0001*H423^2+0.1593*H423^1+165.05*H423</f>
        <v>513382.928700906</v>
      </c>
      <c r="AA423" s="8" t="n">
        <f aca="false">(4*H423*(-18+25/2000*H423)*(1-LN(H423/1895))-H423*-9.16-0.25*Z423)</f>
        <v>30945.6628639489</v>
      </c>
      <c r="AB423" s="20" t="n">
        <f aca="false">(8*H423*(-1+8/2000*H423)*(1-LN(H423/1895))-H423*-9.16-0.25*Z423)</f>
        <v>43692.6924827804</v>
      </c>
      <c r="AC423" s="20" t="n">
        <f aca="false">(8*$H423*(31.15-15.53/2000*$H423)*(1-LN($H423/1895))-$H423*-9.16-0.25*$Z423)</f>
        <v>-11386.1065456858</v>
      </c>
      <c r="AE423" s="20" t="n">
        <f aca="false">AP423-$AN423</f>
        <v>-1.58972790070022</v>
      </c>
      <c r="AF423" s="20" t="n">
        <f aca="false">AQ423-$AN423</f>
        <v>-0.92978748167856</v>
      </c>
      <c r="AG423" s="20" t="n">
        <f aca="false">AR423-$AN423</f>
        <v>-3.06338666960968</v>
      </c>
      <c r="AI423" s="20" t="n">
        <f aca="false">AT423-$AN423</f>
        <v>-5.89298686655264</v>
      </c>
      <c r="AJ423" s="20" t="n">
        <f aca="false">AU423-$AN423</f>
        <v>-1.29563318370629</v>
      </c>
      <c r="AK423" s="20" t="n">
        <f aca="false">AV423-$AN423</f>
        <v>-4.87292376976181</v>
      </c>
      <c r="AL423" s="20" t="n">
        <f aca="false">AW423-$AN423</f>
        <v>-3.32881486705923</v>
      </c>
      <c r="AN423" s="20" t="n">
        <v>3.87452768407974</v>
      </c>
      <c r="AP423" s="20" t="n">
        <f aca="false">1/8.314/$H423*(0.375*68629+0.5*4601)+$AA423/8.314/$H423+LN(1)</f>
        <v>2.28479978337952</v>
      </c>
      <c r="AQ423" s="20" t="n">
        <f aca="false">1/8.314/$H423*(0.4375*68629+0.5*4601)+$AB423/8.314/$H423+LN(1)</f>
        <v>2.94474020240118</v>
      </c>
      <c r="AR423" s="20" t="n">
        <f aca="false">1/8.314/$H423*(0.4375*68629+0.5*4601)+$AC423/8.314/$H423+LN(1)</f>
        <v>0.811141014470061</v>
      </c>
      <c r="AT423" s="20" t="n">
        <f aca="false">1/8.314/$H423*(0.4375*68629+0.5*4601)+$J423/8.314/$H423+LN(1)</f>
        <v>-2.0184591824729</v>
      </c>
      <c r="AU423" s="20" t="n">
        <f aca="false">1/8.314/$H423*(0.4375*68629+0.5*4601)+$B423/8.314/$H423+LN(1)</f>
        <v>2.57889450037345</v>
      </c>
      <c r="AV423" s="20" t="n">
        <f aca="false">1/8.314/$H423*(0.4375*68629+0.5*4601)+$S423/8.314/$H423+LN(1)</f>
        <v>-0.998396085682068</v>
      </c>
      <c r="AW423" s="20" t="n">
        <f aca="false">1/8.314/$H423*(0.4375*68629+0.5*4601)+$X423/8.314/$H423+LN(1)</f>
        <v>0.545712817020512</v>
      </c>
    </row>
    <row r="424" s="20" customFormat="true" ht="13.8" hidden="false" customHeight="false" outlineLevel="0" collapsed="false">
      <c r="B424" s="20" t="n">
        <f aca="false">$A$2 + $A$3*H424 +$A$4*H424*LN(H424) + $A$5*H424^2 + $A$6*H424^-1 + $A$7*H424^0.5</f>
        <v>34391.8204737563</v>
      </c>
      <c r="C424" s="20" t="n">
        <v>4300</v>
      </c>
      <c r="D424" s="20" t="n">
        <f aca="false">D423+22/(608-232)</f>
        <v>1.23404255319147</v>
      </c>
      <c r="F424" s="20" t="n">
        <f aca="false">$D$2+$D$3/H424-(($D$4/(8.314*LN(10)))*(1-($D$5/H424)-LN(H424/$D$5)))</f>
        <v>1.41956924104054</v>
      </c>
      <c r="G424" s="20" t="n">
        <f aca="false">8.314*LN(10)*F424*H424</f>
        <v>84516.7286097619</v>
      </c>
      <c r="H424" s="21" t="n">
        <v>3110</v>
      </c>
      <c r="J424" s="20" t="n">
        <f aca="false">-G424</f>
        <v>-84516.7286097619</v>
      </c>
      <c r="K424" s="20" t="n">
        <v>1236</v>
      </c>
      <c r="O424" s="20" t="n">
        <f aca="false">-115997 + 27.036*H424 + 3.124*H424*LN(H424)</f>
        <v>46221.8094421817</v>
      </c>
      <c r="P424" s="20" t="n">
        <f aca="false">(-0.0562*(H424^2)) + (128.59*H424)-38275</f>
        <v>-181932.12</v>
      </c>
      <c r="Q424" s="20" t="n">
        <f aca="false">-998615+342.43*H424</f>
        <v>66342.3000000001</v>
      </c>
      <c r="R424" s="20" t="n">
        <f aca="false">Q424+P424</f>
        <v>-115589.82</v>
      </c>
      <c r="S424" s="20" t="n">
        <f aca="false">R424/2</f>
        <v>-57794.91</v>
      </c>
      <c r="U424" s="20" t="n">
        <f aca="false">-226244+42.46*H424</f>
        <v>-94193.4</v>
      </c>
      <c r="V424" s="20" t="n">
        <f aca="false">(-0.0562*(H424^2))+(374.59*H424)-846564</f>
        <v>-225161.12</v>
      </c>
      <c r="W424" s="20" t="n">
        <f aca="false">V424/2</f>
        <v>-112580.56</v>
      </c>
      <c r="X424" s="20" t="n">
        <f aca="false">W424-U424</f>
        <v>-18387.1600000001</v>
      </c>
      <c r="Y424" s="20" t="n">
        <v>1245169.8075317</v>
      </c>
      <c r="Z424" s="20" t="n">
        <f aca="false">-8E-020*H424^6+2E-015*H424^5-0.00000000001*H424^4+0.00000006*H424^3-0.0001*H424^2+0.1593*H424^1+165.05*H424</f>
        <v>514212.524056649</v>
      </c>
      <c r="AA424" s="8" t="n">
        <f aca="false">(4*H424*(-18+25/2000*H424)*(1-LN(H424/1895))-H424*-9.16-0.25*Z424)</f>
        <v>30970.5104196938</v>
      </c>
      <c r="AB424" s="20" t="n">
        <f aca="false">(8*H424*(-1+8/2000*H424)*(1-LN(H424/1895))-H424*-9.16-0.25*Z424)</f>
        <v>43556.2475729815</v>
      </c>
      <c r="AC424" s="20" t="n">
        <f aca="false">(8*$H424*(31.15-15.53/2000*$H424)*(1-LN($H424/1895))-$H424*-9.16-0.25*$Z424)</f>
        <v>-12174.4008898786</v>
      </c>
      <c r="AE424" s="20" t="n">
        <f aca="false">AP424-$AN424</f>
        <v>-1.64843064073037</v>
      </c>
      <c r="AF424" s="20" t="n">
        <f aca="false">AQ424-$AN424</f>
        <v>-0.995789194763984</v>
      </c>
      <c r="AG424" s="20" t="n">
        <f aca="false">AR424-$AN424</f>
        <v>-3.15116839332884</v>
      </c>
      <c r="AI424" s="20" t="n">
        <f aca="false">AT424-$AN424</f>
        <v>-5.94900320494259</v>
      </c>
      <c r="AJ424" s="20" t="n">
        <f aca="false">AU424-$AN424</f>
        <v>-1.35022281578309</v>
      </c>
      <c r="AK424" s="20" t="n">
        <f aca="false">AV424-$AN424</f>
        <v>-4.91553861108115</v>
      </c>
      <c r="AL424" s="20" t="n">
        <f aca="false">AW424-$AN424</f>
        <v>-3.39144644716441</v>
      </c>
      <c r="AN424" s="20" t="n">
        <v>3.93051809016072</v>
      </c>
      <c r="AP424" s="20" t="n">
        <f aca="false">1/8.314/$H424*(0.375*68629+0.5*4601)+$AA424/8.314/$H424+LN(1)</f>
        <v>2.28208744943035</v>
      </c>
      <c r="AQ424" s="20" t="n">
        <f aca="false">1/8.314/$H424*(0.4375*68629+0.5*4601)+$AB424/8.314/$H424+LN(1)</f>
        <v>2.93472889539674</v>
      </c>
      <c r="AR424" s="20" t="n">
        <f aca="false">1/8.314/$H424*(0.4375*68629+0.5*4601)+$AC424/8.314/$H424+LN(1)</f>
        <v>0.779349696831881</v>
      </c>
      <c r="AT424" s="20" t="n">
        <f aca="false">1/8.314/$H424*(0.4375*68629+0.5*4601)+$J424/8.314/$H424+LN(1)</f>
        <v>-2.01848511478187</v>
      </c>
      <c r="AU424" s="20" t="n">
        <f aca="false">1/8.314/$H424*(0.4375*68629+0.5*4601)+$B424/8.314/$H424+LN(1)</f>
        <v>2.58029527437763</v>
      </c>
      <c r="AV424" s="20" t="n">
        <f aca="false">1/8.314/$H424*(0.4375*68629+0.5*4601)+$S424/8.314/$H424+LN(1)</f>
        <v>-0.985020520920431</v>
      </c>
      <c r="AW424" s="20" t="n">
        <f aca="false">1/8.314/$H424*(0.4375*68629+0.5*4601)+$X424/8.314/$H424+LN(1)</f>
        <v>0.539071642996315</v>
      </c>
    </row>
    <row r="425" s="20" customFormat="true" ht="13.8" hidden="false" customHeight="false" outlineLevel="0" collapsed="false">
      <c r="B425" s="20" t="n">
        <f aca="false">$A$2 + $A$3*H425 +$A$4*H425*LN(H425) + $A$5*H425^2 + $A$6*H425^-1 + $A$7*H425^0.5</f>
        <v>34534.9081156398</v>
      </c>
      <c r="C425" s="20" t="n">
        <v>4300</v>
      </c>
      <c r="D425" s="20" t="n">
        <f aca="false">D424+22/(608-232)</f>
        <v>1.29255319148934</v>
      </c>
      <c r="F425" s="20" t="n">
        <f aca="false">$D$2+$D$3/H425-(($D$4/(8.314*LN(10)))*(1-($D$5/H425)-LN(H425/$D$5)))</f>
        <v>1.41871343679757</v>
      </c>
      <c r="G425" s="20" t="n">
        <f aca="false">8.314*LN(10)*F425*H425</f>
        <v>84601.5737608348</v>
      </c>
      <c r="H425" s="21" t="n">
        <v>3115</v>
      </c>
      <c r="J425" s="20" t="n">
        <f aca="false">-G425</f>
        <v>-84601.5737608348</v>
      </c>
      <c r="K425" s="20" t="n">
        <v>1244</v>
      </c>
      <c r="O425" s="20" t="n">
        <f aca="false">-115997 + 27.036*H425 + 3.124*H425*LN(H425)</f>
        <v>46498.2439361691</v>
      </c>
      <c r="P425" s="20" t="n">
        <f aca="false">(-0.0562*(H425^2)) + (128.59*H425)-38275</f>
        <v>-183038.395</v>
      </c>
      <c r="Q425" s="20" t="n">
        <f aca="false">-998615+342.43*H425</f>
        <v>68054.45</v>
      </c>
      <c r="R425" s="20" t="n">
        <f aca="false">Q425+P425</f>
        <v>-114983.945</v>
      </c>
      <c r="S425" s="20" t="n">
        <f aca="false">R425/2</f>
        <v>-57491.9725</v>
      </c>
      <c r="U425" s="20" t="n">
        <f aca="false">-226244+42.46*H425</f>
        <v>-93981.1</v>
      </c>
      <c r="V425" s="20" t="n">
        <f aca="false">(-0.0562*(H425^2))+(374.59*H425)-846564</f>
        <v>-225037.395</v>
      </c>
      <c r="W425" s="20" t="n">
        <f aca="false">V425/2</f>
        <v>-112518.6975</v>
      </c>
      <c r="X425" s="20" t="n">
        <f aca="false">W425-U425</f>
        <v>-18537.5975000001</v>
      </c>
      <c r="Y425" s="20" t="n">
        <v>1247578.12934424</v>
      </c>
      <c r="Z425" s="20" t="n">
        <f aca="false">-8E-020*H425^6+2E-015*H425^5-0.00000000001*H425^4+0.00000006*H425^3-0.0001*H425^2+0.1593*H425^1+165.05*H425</f>
        <v>515042.137853364</v>
      </c>
      <c r="AA425" s="8" t="n">
        <f aca="false">(4*H425*(-18+25/2000*H425)*(1-LN(H425/1895))-H425*-9.16-0.25*Z425)</f>
        <v>30993.4436343995</v>
      </c>
      <c r="AB425" s="20" t="n">
        <f aca="false">(8*H425*(-1+8/2000*H425)*(1-LN(H425/1895))-H425*-9.16-0.25*Z425)</f>
        <v>43418.2697157735</v>
      </c>
      <c r="AC425" s="20" t="n">
        <f aca="false">(8*$H425*(31.15-15.53/2000*$H425)*(1-LN($H425/1895))-$H425*-9.16-0.25*$Z425)</f>
        <v>-12961.6113368053</v>
      </c>
      <c r="AE425" s="20" t="n">
        <f aca="false">AP425-$AN425</f>
        <v>-1.70736817183557</v>
      </c>
      <c r="AF425" s="20" t="n">
        <f aca="false">AQ425-$AN425</f>
        <v>-1.06198754053182</v>
      </c>
      <c r="AG425" s="20" t="n">
        <f aca="false">AR425-$AN425</f>
        <v>-3.23897578610568</v>
      </c>
      <c r="AI425" s="20" t="n">
        <f aca="false">AT425-$AN425</f>
        <v>-6.00519936087733</v>
      </c>
      <c r="AJ425" s="20" t="n">
        <f aca="false">AU425-$AN425</f>
        <v>-1.40499950550276</v>
      </c>
      <c r="AK425" s="20" t="n">
        <f aca="false">AV425-$AN425</f>
        <v>-4.958420222908</v>
      </c>
      <c r="AL425" s="20" t="n">
        <f aca="false">AW425-$AN425</f>
        <v>-3.45428053858355</v>
      </c>
      <c r="AN425" s="20" t="n">
        <v>3.98667807647338</v>
      </c>
      <c r="AP425" s="20" t="n">
        <f aca="false">1/8.314/$H425*(0.375*68629+0.5*4601)+$AA425/8.314/$H425+LN(1)</f>
        <v>2.27930990463781</v>
      </c>
      <c r="AQ425" s="20" t="n">
        <f aca="false">1/8.314/$H425*(0.4375*68629+0.5*4601)+$AB425/8.314/$H425+LN(1)</f>
        <v>2.92469053594156</v>
      </c>
      <c r="AR425" s="20" t="n">
        <f aca="false">1/8.314/$H425*(0.4375*68629+0.5*4601)+$AC425/8.314/$H425+LN(1)</f>
        <v>0.747702290367704</v>
      </c>
      <c r="AT425" s="20" t="n">
        <f aca="false">1/8.314/$H425*(0.4375*68629+0.5*4601)+$J425/8.314/$H425+LN(1)</f>
        <v>-2.01852128440395</v>
      </c>
      <c r="AU425" s="20" t="n">
        <f aca="false">1/8.314/$H425*(0.4375*68629+0.5*4601)+$B425/8.314/$H425+LN(1)</f>
        <v>2.58167857097062</v>
      </c>
      <c r="AV425" s="20" t="n">
        <f aca="false">1/8.314/$H425*(0.4375*68629+0.5*4601)+$S425/8.314/$H425+LN(1)</f>
        <v>-0.971742146434624</v>
      </c>
      <c r="AW425" s="20" t="n">
        <f aca="false">1/8.314/$H425*(0.4375*68629+0.5*4601)+$X425/8.314/$H425+LN(1)</f>
        <v>0.532397537889828</v>
      </c>
    </row>
    <row r="426" s="20" customFormat="true" ht="13.8" hidden="false" customHeight="false" outlineLevel="0" collapsed="false">
      <c r="B426" s="20" t="n">
        <f aca="false">$A$2 + $A$3*H426 +$A$4*H426*LN(H426) + $A$5*H426^2 + $A$6*H426^-1 + $A$7*H426^0.5</f>
        <v>34677.6602545619</v>
      </c>
      <c r="C426" s="20" t="n">
        <v>4300</v>
      </c>
      <c r="D426" s="20" t="n">
        <f aca="false">D425+22/(608-232)</f>
        <v>1.35106382978721</v>
      </c>
      <c r="F426" s="20" t="n">
        <f aca="false">$D$2+$D$3/H426-(($D$4/(8.314*LN(10)))*(1-($D$5/H426)-LN(H426/$D$5)))</f>
        <v>1.41786484331452</v>
      </c>
      <c r="G426" s="20" t="n">
        <f aca="false">8.314*LN(10)*F426*H426</f>
        <v>84686.6857659549</v>
      </c>
      <c r="H426" s="21" t="n">
        <v>3120</v>
      </c>
      <c r="J426" s="20" t="n">
        <f aca="false">-G426</f>
        <v>-84686.6857659549</v>
      </c>
      <c r="K426" s="20" t="n">
        <v>1253</v>
      </c>
      <c r="O426" s="20" t="n">
        <f aca="false">-115997 + 27.036*H426 + 3.124*H426*LN(H426)</f>
        <v>46774.7035023983</v>
      </c>
      <c r="P426" s="20" t="n">
        <f aca="false">(-0.0562*(H426^2)) + (128.59*H426)-38275</f>
        <v>-184147.48</v>
      </c>
      <c r="Q426" s="20" t="n">
        <f aca="false">-998615+342.43*H426</f>
        <v>69766.6000000001</v>
      </c>
      <c r="R426" s="20" t="n">
        <f aca="false">Q426+P426</f>
        <v>-114380.88</v>
      </c>
      <c r="S426" s="20" t="n">
        <f aca="false">R426/2</f>
        <v>-57190.44</v>
      </c>
      <c r="U426" s="20" t="n">
        <f aca="false">-226244+42.46*H426</f>
        <v>-93768.8</v>
      </c>
      <c r="V426" s="20" t="n">
        <f aca="false">(-0.0562*(H426^2))+(374.59*H426)-846564</f>
        <v>-224916.48</v>
      </c>
      <c r="W426" s="20" t="n">
        <f aca="false">V426/2</f>
        <v>-112458.24</v>
      </c>
      <c r="X426" s="20" t="n">
        <f aca="false">W426-U426</f>
        <v>-18689.4400000001</v>
      </c>
      <c r="Y426" s="20" t="n">
        <v>1249986.45115679</v>
      </c>
      <c r="Z426" s="20" t="n">
        <f aca="false">-8E-020*H426^6+2E-015*H426^5-0.00000000001*H426^4+0.00000006*H426^3-0.0001*H426^2+0.1593*H426^1+165.05*H426</f>
        <v>515871.770151808</v>
      </c>
      <c r="AA426" s="8" t="n">
        <f aca="false">(4*H426*(-18+25/2000*H426)*(1-LN(H426/1895))-H426*-9.16-0.25*Z426)</f>
        <v>31014.4575477907</v>
      </c>
      <c r="AB426" s="20" t="n">
        <f aca="false">(8*H426*(-1+8/2000*H426)*(1-LN(H426/1895))-H426*-9.16-0.25*Z426)</f>
        <v>43278.7562224601</v>
      </c>
      <c r="AC426" s="20" t="n">
        <f aca="false">(8*$H426*(31.15-15.53/2000*$H426)*(1-LN($H426/1895))-$H426*-9.16-0.25*$Z426)</f>
        <v>-13747.7296966554</v>
      </c>
      <c r="AE426" s="20" t="n">
        <f aca="false">AP426-$AN426</f>
        <v>-1.76637079149391</v>
      </c>
      <c r="AF426" s="20" t="n">
        <f aca="false">AQ426-$AN426</f>
        <v>-1.12821291234238</v>
      </c>
      <c r="AG426" s="20" t="n">
        <f aca="false">AR426-$AN426</f>
        <v>-3.32663964386395</v>
      </c>
      <c r="AI426" s="20" t="n">
        <f aca="false">AT426-$AN426</f>
        <v>-6.06140568836795</v>
      </c>
      <c r="AJ426" s="20" t="n">
        <f aca="false">AU426-$AN426</f>
        <v>-1.45979356283222</v>
      </c>
      <c r="AK426" s="20" t="n">
        <f aca="false">AV426-$AN426</f>
        <v>-5.00139855774973</v>
      </c>
      <c r="AL426" s="20" t="n">
        <f aca="false">AW426-$AN426</f>
        <v>-3.51714740276247</v>
      </c>
      <c r="AN426" s="20" t="n">
        <v>4.04283806278603</v>
      </c>
      <c r="AP426" s="20" t="n">
        <f aca="false">1/8.314/$H426*(0.375*68629+0.5*4601)+$AA426/8.314/$H426+LN(1)</f>
        <v>2.27646727129212</v>
      </c>
      <c r="AQ426" s="20" t="n">
        <f aca="false">1/8.314/$H426*(0.4375*68629+0.5*4601)+$AB426/8.314/$H426+LN(1)</f>
        <v>2.91462515044365</v>
      </c>
      <c r="AR426" s="20" t="n">
        <f aca="false">1/8.314/$H426*(0.4375*68629+0.5*4601)+$AC426/8.314/$H426+LN(1)</f>
        <v>0.716198418922078</v>
      </c>
      <c r="AT426" s="20" t="n">
        <f aca="false">1/8.314/$H426*(0.4375*68629+0.5*4601)+$J426/8.314/$H426+LN(1)</f>
        <v>-2.01856762558192</v>
      </c>
      <c r="AU426" s="20" t="n">
        <f aca="false">1/8.314/$H426*(0.4375*68629+0.5*4601)+$B426/8.314/$H426+LN(1)</f>
        <v>2.58304449995381</v>
      </c>
      <c r="AV426" s="20" t="n">
        <f aca="false">1/8.314/$H426*(0.4375*68629+0.5*4601)+$S426/8.314/$H426+LN(1)</f>
        <v>-0.958560494963699</v>
      </c>
      <c r="AW426" s="20" t="n">
        <f aca="false">1/8.314/$H426*(0.4375*68629+0.5*4601)+$X426/8.314/$H426+LN(1)</f>
        <v>0.525690660023558</v>
      </c>
    </row>
    <row r="427" s="20" customFormat="true" ht="13.8" hidden="false" customHeight="false" outlineLevel="0" collapsed="false">
      <c r="B427" s="20" t="n">
        <f aca="false">$A$2 + $A$3*H427 +$A$4*H427*LN(H427) + $A$5*H427^2 + $A$6*H427^-1 + $A$7*H427^0.5</f>
        <v>34820.0775564774</v>
      </c>
      <c r="C427" s="20" t="n">
        <v>4300</v>
      </c>
      <c r="D427" s="20" t="n">
        <f aca="false">D426+22/(608-232)</f>
        <v>1.40957446808509</v>
      </c>
      <c r="F427" s="20" t="n">
        <f aca="false">$D$2+$D$3/H427-(($D$4/(8.314*LN(10)))*(1-($D$5/H427)-LN(H427/$D$5)))</f>
        <v>1.41702341883127</v>
      </c>
      <c r="G427" s="20" t="n">
        <f aca="false">8.314*LN(10)*F427*H427</f>
        <v>84772.064197471</v>
      </c>
      <c r="H427" s="21" t="n">
        <v>3125</v>
      </c>
      <c r="J427" s="20" t="n">
        <f aca="false">-G427</f>
        <v>-84772.064197471</v>
      </c>
      <c r="K427" s="20" t="n">
        <v>1261</v>
      </c>
      <c r="O427" s="20" t="n">
        <f aca="false">-115997 + 27.036*H427 + 3.124*H427*LN(H427)</f>
        <v>47051.1881006895</v>
      </c>
      <c r="P427" s="20" t="n">
        <f aca="false">(-0.0562*(H427^2)) + (128.59*H427)-38275</f>
        <v>-185259.375</v>
      </c>
      <c r="Q427" s="20" t="n">
        <f aca="false">-998615+342.43*H427</f>
        <v>71478.75</v>
      </c>
      <c r="R427" s="20" t="n">
        <f aca="false">Q427+P427</f>
        <v>-113780.625</v>
      </c>
      <c r="S427" s="20" t="n">
        <f aca="false">R427/2</f>
        <v>-56890.3125</v>
      </c>
      <c r="U427" s="20" t="n">
        <f aca="false">-226244+42.46*H427</f>
        <v>-93556.5</v>
      </c>
      <c r="V427" s="20" t="n">
        <f aca="false">(-0.0562*(H427^2))+(374.59*H427)-846564</f>
        <v>-224798.375</v>
      </c>
      <c r="W427" s="20" t="n">
        <f aca="false">V427/2</f>
        <v>-112399.1875</v>
      </c>
      <c r="X427" s="20" t="n">
        <f aca="false">W427-U427</f>
        <v>-18842.6875</v>
      </c>
      <c r="Y427" s="20" t="n">
        <v>1252394.77296934</v>
      </c>
      <c r="Z427" s="20" t="n">
        <f aca="false">-8E-020*H427^6+2E-015*H427^5-0.00000000001*H427^4+0.00000006*H427^3-0.0001*H427^2+0.1593*H427^1+165.05*H427</f>
        <v>516701.421012878</v>
      </c>
      <c r="AA427" s="8" t="n">
        <f aca="false">(4*H427*(-18+25/2000*H427)*(1-LN(H427/1895))-H427*-9.16-0.25*Z427)</f>
        <v>31033.5472089761</v>
      </c>
      <c r="AB427" s="20" t="n">
        <f aca="false">(8*H427*(-1+8/2000*H427)*(1-LN(H427/1895))-H427*-9.16-0.25*Z427)</f>
        <v>43137.7044087625</v>
      </c>
      <c r="AC427" s="20" t="n">
        <f aca="false">(8*$H427*(31.15-15.53/2000*$H427)*(1-LN($H427/1895))-$H427*-9.16-0.25*$Z427)</f>
        <v>-14532.7477979624</v>
      </c>
      <c r="AE427" s="20" t="n">
        <f aca="false">AP427-$AN427</f>
        <v>-1.82543837783668</v>
      </c>
      <c r="AF427" s="20" t="n">
        <f aca="false">AQ427-$AN427</f>
        <v>-1.19446528378669</v>
      </c>
      <c r="AG427" s="20" t="n">
        <f aca="false">AR427-$AN427</f>
        <v>-3.41416034105779</v>
      </c>
      <c r="AI427" s="20" t="n">
        <f aca="false">AT427-$AN427</f>
        <v>-6.11762212213101</v>
      </c>
      <c r="AJ427" s="20" t="n">
        <f aca="false">AU427-$AN427</f>
        <v>-1.51460487877481</v>
      </c>
      <c r="AK427" s="20" t="n">
        <f aca="false">AV427-$AN427</f>
        <v>-5.04447315133588</v>
      </c>
      <c r="AL427" s="20" t="n">
        <f aca="false">AW427-$AN427</f>
        <v>-3.58004688239193</v>
      </c>
      <c r="AN427" s="20" t="n">
        <v>4.09899804909869</v>
      </c>
      <c r="AP427" s="20" t="n">
        <f aca="false">1/8.314/$H427*(0.375*68629+0.5*4601)+$AA427/8.314/$H427+LN(1)</f>
        <v>2.27355967126201</v>
      </c>
      <c r="AQ427" s="20" t="n">
        <f aca="false">1/8.314/$H427*(0.4375*68629+0.5*4601)+$AB427/8.314/$H427+LN(1)</f>
        <v>2.904532765312</v>
      </c>
      <c r="AR427" s="20" t="n">
        <f aca="false">1/8.314/$H427*(0.4375*68629+0.5*4601)+$AC427/8.314/$H427+LN(1)</f>
        <v>0.684837708040901</v>
      </c>
      <c r="AT427" s="20" t="n">
        <f aca="false">1/8.314/$H427*(0.4375*68629+0.5*4601)+$J427/8.314/$H427+LN(1)</f>
        <v>-2.01862407303232</v>
      </c>
      <c r="AU427" s="20" t="n">
        <f aca="false">1/8.314/$H427*(0.4375*68629+0.5*4601)+$B427/8.314/$H427+LN(1)</f>
        <v>2.58439317032388</v>
      </c>
      <c r="AV427" s="20" t="n">
        <f aca="false">1/8.314/$H427*(0.4375*68629+0.5*4601)+$S427/8.314/$H427+LN(1)</f>
        <v>-0.94547510223719</v>
      </c>
      <c r="AW427" s="20" t="n">
        <f aca="false">1/8.314/$H427*(0.4375*68629+0.5*4601)+$X427/8.314/$H427+LN(1)</f>
        <v>0.51895116670676</v>
      </c>
    </row>
    <row r="428" s="20" customFormat="true" ht="13.8" hidden="false" customHeight="false" outlineLevel="0" collapsed="false">
      <c r="B428" s="20" t="n">
        <f aca="false">$A$2 + $A$3*H428 +$A$4*H428*LN(H428) + $A$5*H428^2 + $A$6*H428^-1 + $A$7*H428^0.5</f>
        <v>34962.1606847034</v>
      </c>
      <c r="C428" s="20" t="n">
        <v>4300</v>
      </c>
      <c r="D428" s="20" t="n">
        <f aca="false">D427+22/(608-232)</f>
        <v>1.46808510638296</v>
      </c>
      <c r="F428" s="20" t="n">
        <f aca="false">$D$2+$D$3/H428-(($D$4/(8.314*LN(10)))*(1-($D$5/H428)-LN(H428/$D$5)))</f>
        <v>1.41618912187735</v>
      </c>
      <c r="G428" s="20" t="n">
        <f aca="false">8.314*LN(10)*F428*H428</f>
        <v>84857.7086291007</v>
      </c>
      <c r="H428" s="21" t="n">
        <v>3130</v>
      </c>
      <c r="J428" s="20" t="n">
        <f aca="false">-G428</f>
        <v>-84857.7086291007</v>
      </c>
      <c r="K428" s="20" t="n">
        <v>1269</v>
      </c>
      <c r="O428" s="20" t="n">
        <f aca="false">-115997 + 27.036*H428 + 3.124*H428*LN(H428)</f>
        <v>47327.6976909914</v>
      </c>
      <c r="P428" s="20" t="n">
        <f aca="false">(-0.0562*(H428^2)) + (128.59*H428)-38275</f>
        <v>-186374.08</v>
      </c>
      <c r="Q428" s="20" t="n">
        <f aca="false">-998615+342.43*H428</f>
        <v>73190.8999999999</v>
      </c>
      <c r="R428" s="20" t="n">
        <f aca="false">Q428+P428</f>
        <v>-113183.18</v>
      </c>
      <c r="S428" s="20" t="n">
        <f aca="false">R428/2</f>
        <v>-56591.5900000001</v>
      </c>
      <c r="U428" s="20" t="n">
        <f aca="false">-226244+42.46*H428</f>
        <v>-93344.2</v>
      </c>
      <c r="V428" s="20" t="n">
        <f aca="false">(-0.0562*(H428^2))+(374.59*H428)-846564</f>
        <v>-224683.08</v>
      </c>
      <c r="W428" s="20" t="n">
        <f aca="false">V428/2</f>
        <v>-112341.54</v>
      </c>
      <c r="X428" s="20" t="n">
        <f aca="false">W428-U428</f>
        <v>-18997.34</v>
      </c>
      <c r="Y428" s="20" t="n">
        <v>1254803.09478189</v>
      </c>
      <c r="Z428" s="20" t="n">
        <f aca="false">-8E-020*H428^6+2E-015*H428^5-0.00000000001*H428^4+0.00000006*H428^3-0.0001*H428^2+0.1593*H428^1+165.05*H428</f>
        <v>517531.090497618</v>
      </c>
      <c r="AA428" s="8" t="n">
        <f aca="false">(4*H428*(-18+25/2000*H428)*(1-LN(H428/1895))-H428*-9.16-0.25*Z428)</f>
        <v>31050.7076764115</v>
      </c>
      <c r="AB428" s="20" t="n">
        <f aca="false">(8*H428*(-1+8/2000*H428)*(1-LN(H428/1895))-H428*-9.16-0.25*Z428)</f>
        <v>42995.1115948049</v>
      </c>
      <c r="AC428" s="20" t="n">
        <f aca="false">(8*$H428*(31.15-15.53/2000*$H428)*(1-LN($H428/1895))-$H428*-9.16-0.25*$Z428)</f>
        <v>-15316.6574875288</v>
      </c>
      <c r="AE428" s="20" t="n">
        <f aca="false">AP428-$AN428</f>
        <v>-1.88428719920584</v>
      </c>
      <c r="AF428" s="20" t="n">
        <f aca="false">AQ428-$AN428</f>
        <v>-1.26046101824646</v>
      </c>
      <c r="AG428" s="20" t="n">
        <f aca="false">AR428-$AN428</f>
        <v>-3.50125464024183</v>
      </c>
      <c r="AI428" s="20" t="n">
        <f aca="false">AT428-$AN428</f>
        <v>-6.17356498714397</v>
      </c>
      <c r="AJ428" s="20" t="n">
        <f aca="false">AU428-$AN428</f>
        <v>-1.56914973492288</v>
      </c>
      <c r="AK428" s="20" t="n">
        <f aca="false">AV428-$AN428</f>
        <v>-5.08735993215375</v>
      </c>
      <c r="AL428" s="20" t="n">
        <f aca="false">AW428-$AN428</f>
        <v>-3.64269521095904</v>
      </c>
      <c r="AN428" s="20" t="n">
        <v>4.15487442520254</v>
      </c>
      <c r="AP428" s="20" t="n">
        <f aca="false">1/8.314/$H428*(0.375*68629+0.5*4601)+$AA428/8.314/$H428+LN(1)</f>
        <v>2.2705872259967</v>
      </c>
      <c r="AQ428" s="20" t="n">
        <f aca="false">1/8.314/$H428*(0.4375*68629+0.5*4601)+$AB428/8.314/$H428+LN(1)</f>
        <v>2.89441340695608</v>
      </c>
      <c r="AR428" s="20" t="n">
        <f aca="false">1/8.314/$H428*(0.4375*68629+0.5*4601)+$AC428/8.314/$H428+LN(1)</f>
        <v>0.653619784960709</v>
      </c>
      <c r="AT428" s="20" t="n">
        <f aca="false">1/8.314/$H428*(0.4375*68629+0.5*4601)+$J428/8.314/$H428+LN(1)</f>
        <v>-2.01869056194143</v>
      </c>
      <c r="AU428" s="20" t="n">
        <f aca="false">1/8.314/$H428*(0.4375*68629+0.5*4601)+$B428/8.314/$H428+LN(1)</f>
        <v>2.58572469027966</v>
      </c>
      <c r="AV428" s="20" t="n">
        <f aca="false">1/8.314/$H428*(0.4375*68629+0.5*4601)+$S428/8.314/$H428+LN(1)</f>
        <v>-0.932485506951209</v>
      </c>
      <c r="AW428" s="20" t="n">
        <f aca="false">1/8.314/$H428*(0.4375*68629+0.5*4601)+$X428/8.314/$H428+LN(1)</f>
        <v>0.512179214243497</v>
      </c>
    </row>
    <row r="429" s="20" customFormat="true" ht="13.8" hidden="false" customHeight="false" outlineLevel="0" collapsed="false">
      <c r="B429" s="20" t="n">
        <f aca="false">$A$2 + $A$3*H429 +$A$4*H429*LN(H429) + $A$5*H429^2 + $A$6*H429^-1 + $A$7*H429^0.5</f>
        <v>35103.9102999351</v>
      </c>
      <c r="C429" s="20" t="n">
        <v>4300</v>
      </c>
      <c r="D429" s="20" t="n">
        <f aca="false">D428+22/(608-232)</f>
        <v>1.52659574468083</v>
      </c>
      <c r="F429" s="20" t="n">
        <f aca="false">$D$2+$D$3/H429-(($D$4/(8.314*LN(10)))*(1-($D$5/H429)-LN(H429/$D$5)))</f>
        <v>1.41536191126958</v>
      </c>
      <c r="G429" s="20" t="n">
        <f aca="false">8.314*LN(10)*F429*H429</f>
        <v>84943.6186359232</v>
      </c>
      <c r="H429" s="21" t="n">
        <v>3135</v>
      </c>
      <c r="J429" s="20" t="n">
        <f aca="false">-G429</f>
        <v>-84943.6186359232</v>
      </c>
      <c r="K429" s="20" t="n">
        <v>1277</v>
      </c>
      <c r="O429" s="20" t="n">
        <f aca="false">-115997 + 27.036*H429 + 3.124*H429*LN(H429)</f>
        <v>47604.2322333806</v>
      </c>
      <c r="P429" s="20" t="n">
        <f aca="false">(-0.0562*(H429^2)) + (128.59*H429)-38275</f>
        <v>-187491.595</v>
      </c>
      <c r="Q429" s="20" t="n">
        <f aca="false">-998615+342.43*H429</f>
        <v>74903.05</v>
      </c>
      <c r="R429" s="20" t="n">
        <f aca="false">Q429+P429</f>
        <v>-112588.545</v>
      </c>
      <c r="S429" s="20" t="n">
        <f aca="false">R429/2</f>
        <v>-56294.2725</v>
      </c>
      <c r="U429" s="20" t="n">
        <f aca="false">-226244+42.46*H429</f>
        <v>-93131.9</v>
      </c>
      <c r="V429" s="20" t="n">
        <f aca="false">(-0.0562*(H429^2))+(374.59*H429)-846564</f>
        <v>-224570.595</v>
      </c>
      <c r="W429" s="20" t="n">
        <f aca="false">V429/2</f>
        <v>-112285.2975</v>
      </c>
      <c r="X429" s="20" t="n">
        <f aca="false">W429-U429</f>
        <v>-19153.3975000001</v>
      </c>
      <c r="Y429" s="20" t="n">
        <v>1257211.41659443</v>
      </c>
      <c r="Z429" s="20" t="n">
        <f aca="false">-8E-020*H429^6+2E-015*H429^5-0.00000000001*H429^4+0.00000006*H429^3-0.0001*H429^2+0.1593*H429^1+165.05*H429</f>
        <v>518360.778667212</v>
      </c>
      <c r="AA429" s="8" t="n">
        <f aca="false">(4*H429*(-18+25/2000*H429)*(1-LN(H429/1895))-H429*-9.16-0.25*Z429)</f>
        <v>31065.9340178667</v>
      </c>
      <c r="AB429" s="20" t="n">
        <f aca="false">(8*H429*(-1+8/2000*H429)*(1-LN(H429/1895))-H429*-9.16-0.25*Z429)</f>
        <v>42850.9751050992</v>
      </c>
      <c r="AC429" s="20" t="n">
        <f aca="false">(8*$H429*(31.15-15.53/2000*$H429)*(1-LN($H429/1895))-$H429*-9.16-0.25*$Z429)</f>
        <v>-16099.4506303515</v>
      </c>
      <c r="AE429" s="20" t="n">
        <f aca="false">AP429-$AN429</f>
        <v>-1.94275755058202</v>
      </c>
      <c r="AF429" s="20" t="n">
        <f aca="false">AQ429-$AN429</f>
        <v>-1.32604050532478</v>
      </c>
      <c r="AG429" s="20" t="n">
        <f aca="false">AR429-$AN429</f>
        <v>-3.58776332851192</v>
      </c>
      <c r="AI429" s="20" t="n">
        <f aca="false">AT429-$AN429</f>
        <v>-6.22907463507124</v>
      </c>
      <c r="AJ429" s="20" t="n">
        <f aca="false">AU429-$AN429</f>
        <v>-1.62326843988085</v>
      </c>
      <c r="AK429" s="20" t="n">
        <f aca="false">AV429-$AN429</f>
        <v>-5.12989885785477</v>
      </c>
      <c r="AL429" s="20" t="n">
        <f aca="false">AW429-$AN429</f>
        <v>-3.70493264916928</v>
      </c>
      <c r="AN429" s="20" t="n">
        <v>4.21030760710998</v>
      </c>
      <c r="AP429" s="20" t="n">
        <f aca="false">1/8.314/$H429*(0.375*68629+0.5*4601)+$AA429/8.314/$H429+LN(1)</f>
        <v>2.26755005652796</v>
      </c>
      <c r="AQ429" s="20" t="n">
        <f aca="false">1/8.314/$H429*(0.4375*68629+0.5*4601)+$AB429/8.314/$H429+LN(1)</f>
        <v>2.8842671017852</v>
      </c>
      <c r="AR429" s="20" t="n">
        <f aca="false">1/8.314/$H429*(0.4375*68629+0.5*4601)+$AC429/8.314/$H429+LN(1)</f>
        <v>0.622544278598061</v>
      </c>
      <c r="AT429" s="20" t="n">
        <f aca="false">1/8.314/$H429*(0.4375*68629+0.5*4601)+$J429/8.314/$H429+LN(1)</f>
        <v>-2.01876702796126</v>
      </c>
      <c r="AU429" s="20" t="n">
        <f aca="false">1/8.314/$H429*(0.4375*68629+0.5*4601)+$B429/8.314/$H429+LN(1)</f>
        <v>2.58703916722913</v>
      </c>
      <c r="AV429" s="20" t="n">
        <f aca="false">1/8.314/$H429*(0.4375*68629+0.5*4601)+$S429/8.314/$H429+LN(1)</f>
        <v>-0.919591250744788</v>
      </c>
      <c r="AW429" s="20" t="n">
        <f aca="false">1/8.314/$H429*(0.4375*68629+0.5*4601)+$X429/8.314/$H429+LN(1)</f>
        <v>0.505374957940698</v>
      </c>
    </row>
    <row r="430" s="20" customFormat="true" ht="13.8" hidden="false" customHeight="false" outlineLevel="0" collapsed="false">
      <c r="B430" s="20" t="n">
        <f aca="false">$A$2 + $A$3*H430 +$A$4*H430*LN(H430) + $A$5*H430^2 + $A$6*H430^-1 + $A$7*H430^0.5</f>
        <v>35245.3270602572</v>
      </c>
      <c r="C430" s="20" t="n">
        <v>4300</v>
      </c>
      <c r="D430" s="20" t="n">
        <f aca="false">D429+22/(608-232)</f>
        <v>1.5851063829787</v>
      </c>
      <c r="F430" s="20" t="n">
        <f aca="false">$D$2+$D$3/H430-(($D$4/(8.314*LN(10)))*(1-($D$5/H430)-LN(H430/$D$5)))</f>
        <v>1.41454174610961</v>
      </c>
      <c r="G430" s="20" t="n">
        <f aca="false">8.314*LN(10)*F430*H430</f>
        <v>85029.7937943732</v>
      </c>
      <c r="H430" s="21" t="n">
        <v>3140</v>
      </c>
      <c r="J430" s="20" t="n">
        <f aca="false">-G430</f>
        <v>-85029.7937943732</v>
      </c>
      <c r="K430" s="20" t="n">
        <v>1285</v>
      </c>
      <c r="O430" s="20" t="n">
        <f aca="false">-115997 + 27.036*H430 + 3.124*H430*LN(H430)</f>
        <v>47880.7916880611</v>
      </c>
      <c r="P430" s="20" t="n">
        <f aca="false">(-0.0562*(H430^2)) + (128.59*H430)-38275</f>
        <v>-188611.92</v>
      </c>
      <c r="Q430" s="20" t="n">
        <f aca="false">-998615+342.43*H430</f>
        <v>76615.2</v>
      </c>
      <c r="R430" s="20" t="n">
        <f aca="false">Q430+P430</f>
        <v>-111996.72</v>
      </c>
      <c r="S430" s="20" t="n">
        <f aca="false">R430/2</f>
        <v>-55998.36</v>
      </c>
      <c r="U430" s="20" t="n">
        <f aca="false">-226244+42.46*H430</f>
        <v>-92919.6</v>
      </c>
      <c r="V430" s="20" t="n">
        <f aca="false">(-0.0562*(H430^2))+(374.59*H430)-846564</f>
        <v>-224460.92</v>
      </c>
      <c r="W430" s="20" t="n">
        <f aca="false">V430/2</f>
        <v>-112230.46</v>
      </c>
      <c r="X430" s="20" t="n">
        <f aca="false">W430-U430</f>
        <v>-19310.8600000001</v>
      </c>
      <c r="Y430" s="20" t="n">
        <v>1259619.73840698</v>
      </c>
      <c r="Z430" s="20" t="n">
        <f aca="false">-8E-020*H430^6+2E-015*H430^5-0.00000000001*H430^4+0.00000006*H430^3-0.0001*H430^2+0.1593*H430^1+165.05*H430</f>
        <v>519190.485582988</v>
      </c>
      <c r="AA430" s="8" t="n">
        <f aca="false">(4*H430*(-18+25/2000*H430)*(1-LN(H430/1895))-H430*-9.16-0.25*Z430)</f>
        <v>31079.2213103904</v>
      </c>
      <c r="AB430" s="20" t="n">
        <f aca="false">(8*H430*(-1+8/2000*H430)*(1-LN(H430/1895))-H430*-9.16-0.25*Z430)</f>
        <v>42705.2922685305</v>
      </c>
      <c r="AC430" s="20" t="n">
        <f aca="false">(8*$H430*(31.15-15.53/2000*$H430)*(1-LN($H430/1895))-$H430*-9.16-0.25*$Z430)</f>
        <v>-16881.1191095477</v>
      </c>
      <c r="AE430" s="20" t="n">
        <f aca="false">AP430-$AN430</f>
        <v>-2.00129250554536</v>
      </c>
      <c r="AF430" s="20" t="n">
        <f aca="false">AQ430-$AN430</f>
        <v>-1.39164691280944</v>
      </c>
      <c r="AG430" s="20" t="n">
        <f aca="false">AR430-$AN430</f>
        <v>-3.67412996947842</v>
      </c>
      <c r="AI430" s="20" t="n">
        <f aca="false">AT430-$AN430</f>
        <v>-6.28459419622303</v>
      </c>
      <c r="AJ430" s="20" t="n">
        <f aca="false">AU430-$AN430</f>
        <v>-1.6774040812213</v>
      </c>
      <c r="AK430" s="20" t="n">
        <f aca="false">AV430-$AN430</f>
        <v>-5.1725326671939</v>
      </c>
      <c r="AL430" s="20" t="n">
        <f aca="false">AW430-$AN430</f>
        <v>-3.76720223690135</v>
      </c>
      <c r="AN430" s="20" t="n">
        <v>4.26574078901742</v>
      </c>
      <c r="AP430" s="20" t="n">
        <f aca="false">1/8.314/$H430*(0.375*68629+0.5*4601)+$AA430/8.314/$H430+LN(1)</f>
        <v>2.26444828347206</v>
      </c>
      <c r="AQ430" s="20" t="n">
        <f aca="false">1/8.314/$H430*(0.4375*68629+0.5*4601)+$AB430/8.314/$H430+LN(1)</f>
        <v>2.87409387620798</v>
      </c>
      <c r="AR430" s="20" t="n">
        <f aca="false">1/8.314/$H430*(0.4375*68629+0.5*4601)+$AC430/8.314/$H430+LN(1)</f>
        <v>0.591610819538999</v>
      </c>
      <c r="AT430" s="20" t="n">
        <f aca="false">1/8.314/$H430*(0.4375*68629+0.5*4601)+$J430/8.314/$H430+LN(1)</f>
        <v>-2.0188534072056</v>
      </c>
      <c r="AU430" s="20" t="n">
        <f aca="false">1/8.314/$H430*(0.4375*68629+0.5*4601)+$B430/8.314/$H430+LN(1)</f>
        <v>2.58833670779612</v>
      </c>
      <c r="AV430" s="20" t="n">
        <f aca="false">1/8.314/$H430*(0.4375*68629+0.5*4601)+$S430/8.314/$H430+LN(1)</f>
        <v>-0.906791878176478</v>
      </c>
      <c r="AW430" s="20" t="n">
        <f aca="false">1/8.314/$H430*(0.4375*68629+0.5*4601)+$X430/8.314/$H430+LN(1)</f>
        <v>0.498538552116066</v>
      </c>
    </row>
    <row r="431" s="20" customFormat="true" ht="13.8" hidden="false" customHeight="false" outlineLevel="0" collapsed="false">
      <c r="B431" s="20" t="n">
        <f aca="false">$A$2 + $A$3*H431 +$A$4*H431*LN(H431) + $A$5*H431^2 + $A$6*H431^-1 + $A$7*H431^0.5</f>
        <v>35386.4116211605</v>
      </c>
      <c r="C431" s="20" t="n">
        <v>4300</v>
      </c>
      <c r="D431" s="20" t="n">
        <f aca="false">D430+22/(608-232)</f>
        <v>1.64361702127658</v>
      </c>
      <c r="F431" s="20" t="n">
        <f aca="false">$D$2+$D$3/H431-(($D$4/(8.314*LN(10)))*(1-($D$5/H431)-LN(H431/$D$5)))</f>
        <v>1.41372858578161</v>
      </c>
      <c r="G431" s="20" t="n">
        <f aca="false">8.314*LN(10)*F431*H431</f>
        <v>85116.2336822345</v>
      </c>
      <c r="H431" s="21" t="n">
        <v>3145</v>
      </c>
      <c r="J431" s="20" t="n">
        <f aca="false">-G431</f>
        <v>-85116.2336822345</v>
      </c>
      <c r="K431" s="20" t="n">
        <v>1293</v>
      </c>
      <c r="O431" s="20" t="n">
        <f aca="false">-115997 + 27.036*H431 + 3.124*H431*LN(H431)</f>
        <v>48157.3760153635</v>
      </c>
      <c r="P431" s="20" t="n">
        <f aca="false">(-0.0562*(H431^2)) + (128.59*H431)-38275</f>
        <v>-189735.055</v>
      </c>
      <c r="Q431" s="20" t="n">
        <f aca="false">-998615+342.43*H431</f>
        <v>78327.3500000001</v>
      </c>
      <c r="R431" s="20" t="n">
        <f aca="false">Q431+P431</f>
        <v>-111407.705</v>
      </c>
      <c r="S431" s="20" t="n">
        <f aca="false">R431/2</f>
        <v>-55703.8525</v>
      </c>
      <c r="U431" s="20" t="n">
        <f aca="false">-226244+42.46*H431</f>
        <v>-92707.3</v>
      </c>
      <c r="V431" s="20" t="n">
        <f aca="false">(-0.0562*(H431^2))+(374.59*H431)-846564</f>
        <v>-224354.055</v>
      </c>
      <c r="W431" s="20" t="n">
        <f aca="false">V431/2</f>
        <v>-112177.0275</v>
      </c>
      <c r="X431" s="20" t="n">
        <f aca="false">W431-U431</f>
        <v>-19469.7275000001</v>
      </c>
      <c r="Y431" s="20" t="n">
        <v>1262028.06021953</v>
      </c>
      <c r="Z431" s="20" t="n">
        <f aca="false">-8E-020*H431^6+2E-015*H431^5-0.00000000001*H431^4+0.00000006*H431^3-0.0001*H431^2+0.1593*H431^1+165.05*H431</f>
        <v>520020.211306417</v>
      </c>
      <c r="AA431" s="8" t="n">
        <f aca="false">(4*H431*(-18+25/2000*H431)*(1-LN(H431/1895))-H431*-9.16-0.25*Z431)</f>
        <v>31090.5646402754</v>
      </c>
      <c r="AB431" s="20" t="n">
        <f aca="false">(8*H431*(-1+8/2000*H431)*(1-LN(H431/1895))-H431*-9.16-0.25*Z431)</f>
        <v>42558.0604183429</v>
      </c>
      <c r="AC431" s="20" t="n">
        <f aca="false">(8*$H431*(31.15-15.53/2000*$H431)*(1-LN($H431/1895))-$H431*-9.16-0.25*$Z431)</f>
        <v>-17661.654826281</v>
      </c>
      <c r="AE431" s="20" t="n">
        <f aca="false">AP431-$AN431</f>
        <v>-2.05989194389304</v>
      </c>
      <c r="AF431" s="20" t="n">
        <f aca="false">AQ431-$AN431</f>
        <v>-1.45728021429305</v>
      </c>
      <c r="AG431" s="20" t="n">
        <f aca="false">AR431-$AN431</f>
        <v>-3.76035493089626</v>
      </c>
      <c r="AI431" s="20" t="n">
        <f aca="false">AT431-$AN431</f>
        <v>-6.34012360717098</v>
      </c>
      <c r="AJ431" s="20" t="n">
        <f aca="false">AU431-$AN431</f>
        <v>-1.73155655309761</v>
      </c>
      <c r="AK431" s="20" t="n">
        <f aca="false">AV431-$AN431</f>
        <v>-5.21526090762595</v>
      </c>
      <c r="AL431" s="20" t="n">
        <f aca="false">AW431-$AN431</f>
        <v>-3.82950382081891</v>
      </c>
      <c r="AN431" s="20" t="n">
        <v>4.32117397092486</v>
      </c>
      <c r="AP431" s="20" t="n">
        <f aca="false">1/8.314/$H431*(0.375*68629+0.5*4601)+$AA431/8.314/$H431+LN(1)</f>
        <v>2.26128202703182</v>
      </c>
      <c r="AQ431" s="20" t="n">
        <f aca="false">1/8.314/$H431*(0.4375*68629+0.5*4601)+$AB431/8.314/$H431+LN(1)</f>
        <v>2.86389375663181</v>
      </c>
      <c r="AR431" s="20" t="n">
        <f aca="false">1/8.314/$H431*(0.4375*68629+0.5*4601)+$AC431/8.314/$H431+LN(1)</f>
        <v>0.560819040028598</v>
      </c>
      <c r="AT431" s="20" t="n">
        <f aca="false">1/8.314/$H431*(0.4375*68629+0.5*4601)+$J431/8.314/$H431+LN(1)</f>
        <v>-2.01894963624612</v>
      </c>
      <c r="AU431" s="20" t="n">
        <f aca="false">1/8.314/$H431*(0.4375*68629+0.5*4601)+$B431/8.314/$H431+LN(1)</f>
        <v>2.58961741782725</v>
      </c>
      <c r="AV431" s="20" t="n">
        <f aca="false">1/8.314/$H431*(0.4375*68629+0.5*4601)+$S431/8.314/$H431+LN(1)</f>
        <v>-0.894086936701094</v>
      </c>
      <c r="AW431" s="20" t="n">
        <f aca="false">1/8.314/$H431*(0.4375*68629+0.5*4601)+$X431/8.314/$H431+LN(1)</f>
        <v>0.491670150105953</v>
      </c>
    </row>
    <row r="432" s="20" customFormat="true" ht="13.8" hidden="false" customHeight="false" outlineLevel="0" collapsed="false">
      <c r="B432" s="20" t="n">
        <f aca="false">$A$2 + $A$3*H432 +$A$4*H432*LN(H432) + $A$5*H432^2 + $A$6*H432^-1 + $A$7*H432^0.5</f>
        <v>35527.1646355542</v>
      </c>
      <c r="C432" s="20" t="n">
        <v>4300</v>
      </c>
      <c r="D432" s="20" t="n">
        <f aca="false">D431+22/(608-232)</f>
        <v>1.70212765957445</v>
      </c>
      <c r="F432" s="20" t="n">
        <f aca="false">$D$2+$D$3/H432-(($D$4/(8.314*LN(10)))*(1-($D$5/H432)-LN(H432/$D$5)))</f>
        <v>1.41292238994986</v>
      </c>
      <c r="G432" s="20" t="n">
        <f aca="false">8.314*LN(10)*F432*H432</f>
        <v>85202.9378786332</v>
      </c>
      <c r="H432" s="21" t="n">
        <v>3150</v>
      </c>
      <c r="J432" s="20" t="n">
        <f aca="false">-G432</f>
        <v>-85202.9378786332</v>
      </c>
      <c r="K432" s="20" t="n">
        <v>1301</v>
      </c>
      <c r="O432" s="20" t="n">
        <f aca="false">-115997 + 27.036*H432 + 3.124*H432*LN(H432)</f>
        <v>48433.9851757447</v>
      </c>
      <c r="P432" s="20" t="n">
        <f aca="false">(-0.0562*(H432^2)) + (128.59*H432)-38275</f>
        <v>-190861</v>
      </c>
      <c r="Q432" s="20" t="n">
        <f aca="false">-998615+342.43*H432</f>
        <v>80039.5</v>
      </c>
      <c r="R432" s="20" t="n">
        <f aca="false">Q432+P432</f>
        <v>-110821.5</v>
      </c>
      <c r="S432" s="20" t="n">
        <f aca="false">R432/2</f>
        <v>-55410.75</v>
      </c>
      <c r="U432" s="20" t="n">
        <f aca="false">-226244+42.46*H432</f>
        <v>-92495</v>
      </c>
      <c r="V432" s="20" t="n">
        <f aca="false">(-0.0562*(H432^2))+(374.59*H432)-846564</f>
        <v>-224250</v>
      </c>
      <c r="W432" s="20" t="n">
        <f aca="false">V432/2</f>
        <v>-112125</v>
      </c>
      <c r="X432" s="20" t="n">
        <f aca="false">W432-U432</f>
        <v>-19630</v>
      </c>
      <c r="Y432" s="20" t="n">
        <v>1264436.38203208</v>
      </c>
      <c r="Z432" s="20" t="n">
        <f aca="false">-8E-020*H432^6+2E-015*H432^5-0.00000000001*H432^4+0.00000006*H432^3-0.0001*H432^2+0.1593*H432^1+165.05*H432</f>
        <v>520849.955899114</v>
      </c>
      <c r="AA432" s="8" t="n">
        <f aca="false">(4*H432*(-18+25/2000*H432)*(1-LN(H432/1895))-H432*-9.16-0.25*Z432)</f>
        <v>31099.9591030251</v>
      </c>
      <c r="AB432" s="20" t="n">
        <f aca="false">(8*H432*(-1+8/2000*H432)*(1-LN(H432/1895))-H432*-9.16-0.25*Z432)</f>
        <v>42409.2768921242</v>
      </c>
      <c r="AC432" s="20" t="n">
        <f aca="false">(8*$H432*(31.15-15.53/2000*$H432)*(1-LN($H432/1895))-$H432*-9.16-0.25*$Z432)</f>
        <v>-18441.0496996884</v>
      </c>
      <c r="AE432" s="20" t="n">
        <f aca="false">AP432-$AN432</f>
        <v>-2.11863241775858</v>
      </c>
      <c r="AF432" s="20" t="n">
        <f aca="false">AQ432-$AN432</f>
        <v>-1.52301705529485</v>
      </c>
      <c r="AG432" s="20" t="n">
        <f aca="false">AR432-$AN432</f>
        <v>-3.84651525079651</v>
      </c>
      <c r="AI432" s="20" t="n">
        <f aca="false">AT432-$AN432</f>
        <v>-6.39573947686555</v>
      </c>
      <c r="AJ432" s="20" t="n">
        <f aca="false">AU432-$AN432</f>
        <v>-1.78580242235862</v>
      </c>
      <c r="AK432" s="20" t="n">
        <f aca="false">AV432-$AN432</f>
        <v>-5.25815980140388</v>
      </c>
      <c r="AL432" s="20" t="n">
        <f aca="false">AW432-$AN432</f>
        <v>-3.89191392048396</v>
      </c>
      <c r="AN432" s="20" t="n">
        <v>4.37668382475711</v>
      </c>
      <c r="AP432" s="20" t="n">
        <f aca="false">1/8.314/$H432*(0.375*68629+0.5*4601)+$AA432/8.314/$H432+LN(1)</f>
        <v>2.25805140699853</v>
      </c>
      <c r="AQ432" s="20" t="n">
        <f aca="false">1/8.314/$H432*(0.4375*68629+0.5*4601)+$AB432/8.314/$H432+LN(1)</f>
        <v>2.85366676946226</v>
      </c>
      <c r="AR432" s="20" t="n">
        <f aca="false">1/8.314/$H432*(0.4375*68629+0.5*4601)+$AC432/8.314/$H432+LN(1)</f>
        <v>0.530168573960604</v>
      </c>
      <c r="AT432" s="20" t="n">
        <f aca="false">1/8.314/$H432*(0.4375*68629+0.5*4601)+$J432/8.314/$H432+LN(1)</f>
        <v>-2.01905565210844</v>
      </c>
      <c r="AU432" s="20" t="n">
        <f aca="false">1/8.314/$H432*(0.4375*68629+0.5*4601)+$B432/8.314/$H432+LN(1)</f>
        <v>2.59088140239849</v>
      </c>
      <c r="AV432" s="20" t="n">
        <f aca="false">1/8.314/$H432*(0.4375*68629+0.5*4601)+$S432/8.314/$H432+LN(1)</f>
        <v>-0.881475976646773</v>
      </c>
      <c r="AW432" s="20" t="n">
        <f aca="false">1/8.314/$H432*(0.4375*68629+0.5*4601)+$X432/8.314/$H432+LN(1)</f>
        <v>0.484769904273152</v>
      </c>
    </row>
    <row r="433" s="20" customFormat="true" ht="13.8" hidden="false" customHeight="false" outlineLevel="0" collapsed="false">
      <c r="B433" s="20" t="n">
        <f aca="false">$A$2 + $A$3*H433 +$A$4*H433*LN(H433) + $A$5*H433^2 + $A$6*H433^-1 + $A$7*H433^0.5</f>
        <v>35667.5867537799</v>
      </c>
      <c r="C433" s="20" t="n">
        <v>4300</v>
      </c>
      <c r="D433" s="20" t="n">
        <f aca="false">D432+22/(608-232)</f>
        <v>1.76063829787232</v>
      </c>
      <c r="F433" s="20" t="n">
        <f aca="false">$D$2+$D$3/H433-(($D$4/(8.314*LN(10)))*(1-($D$5/H433)-LN(H433/$D$5)))</f>
        <v>1.41212311855649</v>
      </c>
      <c r="G433" s="20" t="n">
        <f aca="false">8.314*LN(10)*F433*H433</f>
        <v>85289.9059640316</v>
      </c>
      <c r="H433" s="21" t="n">
        <v>3155</v>
      </c>
      <c r="J433" s="20" t="n">
        <f aca="false">-G433</f>
        <v>-85289.9059640316</v>
      </c>
      <c r="K433" s="20" t="n">
        <v>1309</v>
      </c>
      <c r="O433" s="20" t="n">
        <f aca="false">-115997 + 27.036*H433 + 3.124*H433*LN(H433)</f>
        <v>48710.6191297872</v>
      </c>
      <c r="P433" s="20" t="n">
        <f aca="false">(-0.0562*(H433^2)) + (128.59*H433)-38275</f>
        <v>-191989.755</v>
      </c>
      <c r="Q433" s="20" t="n">
        <f aca="false">-998615+342.43*H433</f>
        <v>81751.6499999999</v>
      </c>
      <c r="R433" s="20" t="n">
        <f aca="false">Q433+P433</f>
        <v>-110238.105</v>
      </c>
      <c r="S433" s="20" t="n">
        <f aca="false">R433/2</f>
        <v>-55119.0525</v>
      </c>
      <c r="U433" s="20" t="n">
        <f aca="false">-226244+42.46*H433</f>
        <v>-92282.7</v>
      </c>
      <c r="V433" s="20" t="n">
        <f aca="false">(-0.0562*(H433^2))+(374.59*H433)-846564</f>
        <v>-224148.755</v>
      </c>
      <c r="W433" s="20" t="n">
        <f aca="false">V433/2</f>
        <v>-112074.3775</v>
      </c>
      <c r="X433" s="20" t="n">
        <f aca="false">W433-U433</f>
        <v>-19791.6775</v>
      </c>
      <c r="Y433" s="20" t="n">
        <v>1266844.70384462</v>
      </c>
      <c r="Z433" s="20" t="n">
        <f aca="false">-8E-020*H433^6+2E-015*H433^5-0.00000000001*H433^4+0.00000006*H433^3-0.0001*H433^2+0.1593*H433^1+165.05*H433</f>
        <v>521679.719422837</v>
      </c>
      <c r="AA433" s="8" t="n">
        <f aca="false">(4*H433*(-18+25/2000*H433)*(1-LN(H433/1895))-H433*-9.16-0.25*Z433)</f>
        <v>31107.3998033187</v>
      </c>
      <c r="AB433" s="20" t="n">
        <f aca="false">(8*H433*(-1+8/2000*H433)*(1-LN(H433/1895))-H433*-9.16-0.25*Z433)</f>
        <v>42258.939031792</v>
      </c>
      <c r="AC433" s="20" t="n">
        <f aca="false">(8*$H433*(31.15-15.53/2000*$H433)*(1-LN($H433/1895))-$H433*-9.16-0.25*$Z433)</f>
        <v>-19219.2956668067</v>
      </c>
      <c r="AE433" s="20" t="n">
        <f aca="false">AP433-$AN433</f>
        <v>-2.1774784285415</v>
      </c>
      <c r="AF433" s="20" t="n">
        <f aca="false">AQ433-$AN433</f>
        <v>-1.5888220301928</v>
      </c>
      <c r="AG433" s="20" t="n">
        <f aca="false">AR433-$AN433</f>
        <v>-3.93257591442827</v>
      </c>
      <c r="AI433" s="20" t="n">
        <f aca="false">AT433-$AN433</f>
        <v>-6.45140636356376</v>
      </c>
      <c r="AJ433" s="20" t="n">
        <f aca="false">AU433-$AN433</f>
        <v>-1.84010620547357</v>
      </c>
      <c r="AK433" s="20" t="n">
        <f aca="false">AV433-$AN433</f>
        <v>-5.30119352248758</v>
      </c>
      <c r="AL433" s="20" t="n">
        <f aca="false">AW433-$AN433</f>
        <v>-3.95439700528082</v>
      </c>
      <c r="AN433" s="20" t="n">
        <v>4.43223497129541</v>
      </c>
      <c r="AP433" s="20" t="n">
        <f aca="false">1/8.314/$H433*(0.375*68629+0.5*4601)+$AA433/8.314/$H433+LN(1)</f>
        <v>2.25475654275391</v>
      </c>
      <c r="AQ433" s="20" t="n">
        <f aca="false">1/8.314/$H433*(0.4375*68629+0.5*4601)+$AB433/8.314/$H433+LN(1)</f>
        <v>2.84341294110261</v>
      </c>
      <c r="AR433" s="20" t="n">
        <f aca="false">1/8.314/$H433*(0.4375*68629+0.5*4601)+$AC433/8.314/$H433+LN(1)</f>
        <v>0.499659056867144</v>
      </c>
      <c r="AT433" s="20" t="n">
        <f aca="false">1/8.314/$H433*(0.4375*68629+0.5*4601)+$J433/8.314/$H433+LN(1)</f>
        <v>-2.01917139226835</v>
      </c>
      <c r="AU433" s="20" t="n">
        <f aca="false">1/8.314/$H433*(0.4375*68629+0.5*4601)+$B433/8.314/$H433+LN(1)</f>
        <v>2.59212876582184</v>
      </c>
      <c r="AV433" s="20" t="n">
        <f aca="false">1/8.314/$H433*(0.4375*68629+0.5*4601)+$S433/8.314/$H433+LN(1)</f>
        <v>-0.868958551192174</v>
      </c>
      <c r="AW433" s="20" t="n">
        <f aca="false">1/8.314/$H433*(0.4375*68629+0.5*4601)+$X433/8.314/$H433+LN(1)</f>
        <v>0.477837966014593</v>
      </c>
    </row>
    <row r="434" s="20" customFormat="true" ht="13.8" hidden="false" customHeight="false" outlineLevel="0" collapsed="false">
      <c r="B434" s="20" t="n">
        <f aca="false">$A$2 + $A$3*H434 +$A$4*H434*LN(H434) + $A$5*H434^2 + $A$6*H434^-1 + $A$7*H434^0.5</f>
        <v>35807.6786236255</v>
      </c>
      <c r="C434" s="20" t="n">
        <v>4300</v>
      </c>
      <c r="D434" s="20" t="n">
        <f aca="false">D433+22/(608-232)</f>
        <v>1.81914893617019</v>
      </c>
      <c r="F434" s="20" t="n">
        <f aca="false">$D$2+$D$3/H434-(($D$4/(8.314*LN(10)))*(1-($D$5/H434)-LN(H434/$D$5)))</f>
        <v>1.41133073181911</v>
      </c>
      <c r="G434" s="20" t="n">
        <f aca="false">8.314*LN(10)*F434*H434</f>
        <v>85377.1375202217</v>
      </c>
      <c r="H434" s="21" t="n">
        <v>3160</v>
      </c>
      <c r="J434" s="20" t="n">
        <f aca="false">-G434</f>
        <v>-85377.1375202217</v>
      </c>
      <c r="K434" s="20" t="n">
        <v>1317</v>
      </c>
      <c r="O434" s="20" t="n">
        <f aca="false">-115997 + 27.036*H434 + 3.124*H434*LN(H434)</f>
        <v>48987.2778381982</v>
      </c>
      <c r="P434" s="20" t="n">
        <f aca="false">(-0.0562*(H434^2)) + (128.59*H434)-38275</f>
        <v>-193121.32</v>
      </c>
      <c r="Q434" s="20" t="n">
        <f aca="false">-998615+342.43*H434</f>
        <v>83463.8000000001</v>
      </c>
      <c r="R434" s="20" t="n">
        <f aca="false">Q434+P434</f>
        <v>-109657.52</v>
      </c>
      <c r="S434" s="20" t="n">
        <f aca="false">R434/2</f>
        <v>-54828.76</v>
      </c>
      <c r="U434" s="20" t="n">
        <f aca="false">-226244+42.46*H434</f>
        <v>-92070.4</v>
      </c>
      <c r="V434" s="20" t="n">
        <f aca="false">(-0.0562*(H434^2))+(374.59*H434)-846564</f>
        <v>-224050.32</v>
      </c>
      <c r="W434" s="20" t="n">
        <f aca="false">V434/2</f>
        <v>-112025.16</v>
      </c>
      <c r="X434" s="20" t="n">
        <f aca="false">W434-U434</f>
        <v>-19954.76</v>
      </c>
      <c r="Y434" s="20" t="n">
        <v>1269253.02565717</v>
      </c>
      <c r="Z434" s="20" t="n">
        <f aca="false">-8E-020*H434^6+2E-015*H434^5-0.00000000001*H434^4+0.00000006*H434^3-0.0001*H434^2+0.1593*H434^1+165.05*H434</f>
        <v>522509.50193949</v>
      </c>
      <c r="AA434" s="8" t="n">
        <f aca="false">(4*H434*(-18+25/2000*H434)*(1-LN(H434/1895))-H434*-9.16-0.25*Z434)</f>
        <v>31112.8818549777</v>
      </c>
      <c r="AB434" s="20" t="n">
        <f aca="false">(8*H434*(-1+8/2000*H434)*(1-LN(H434/1895))-H434*-9.16-0.25*Z434)</f>
        <v>42107.0441835792</v>
      </c>
      <c r="AC434" s="20" t="n">
        <f aca="false">(8*$H434*(31.15-15.53/2000*$H434)*(1-LN($H434/1895))-$H434*-9.16-0.25*$Z434)</f>
        <v>-19996.384682501</v>
      </c>
      <c r="AE434" s="20" t="n">
        <f aca="false">AP434-$AN434</f>
        <v>-2.23638856456161</v>
      </c>
      <c r="AF434" s="20" t="n">
        <f aca="false">AQ434-$AN434</f>
        <v>-1.65465381988047</v>
      </c>
      <c r="AG434" s="20" t="n">
        <f aca="false">AR434-$AN434</f>
        <v>-4.0184959919252</v>
      </c>
      <c r="AI434" s="20" t="n">
        <f aca="false">AT434-$AN434</f>
        <v>-6.50708291248167</v>
      </c>
      <c r="AJ434" s="20" t="n">
        <f aca="false">AU434-$AN434</f>
        <v>-1.89442650618182</v>
      </c>
      <c r="AK434" s="20" t="n">
        <f aca="false">AV434-$AN434</f>
        <v>-5.34432033417766</v>
      </c>
      <c r="AL434" s="20" t="n">
        <f aca="false">AW434-$AN434</f>
        <v>-4.01691163206471</v>
      </c>
      <c r="AN434" s="20" t="n">
        <v>4.48778611783372</v>
      </c>
      <c r="AP434" s="20" t="n">
        <f aca="false">1/8.314/$H434*(0.375*68629+0.5*4601)+$AA434/8.314/$H434+LN(1)</f>
        <v>2.25139755327211</v>
      </c>
      <c r="AQ434" s="20" t="n">
        <f aca="false">1/8.314/$H434*(0.4375*68629+0.5*4601)+$AB434/8.314/$H434+LN(1)</f>
        <v>2.83313229795325</v>
      </c>
      <c r="AR434" s="20" t="n">
        <f aca="false">1/8.314/$H434*(0.4375*68629+0.5*4601)+$AC434/8.314/$H434+LN(1)</f>
        <v>0.469290125908525</v>
      </c>
      <c r="AT434" s="20" t="n">
        <f aca="false">1/8.314/$H434*(0.4375*68629+0.5*4601)+$J434/8.314/$H434+LN(1)</f>
        <v>-2.01929679464795</v>
      </c>
      <c r="AU434" s="20" t="n">
        <f aca="false">1/8.314/$H434*(0.4375*68629+0.5*4601)+$B434/8.314/$H434+LN(1)</f>
        <v>2.5933596116519</v>
      </c>
      <c r="AV434" s="20" t="n">
        <f aca="false">1/8.314/$H434*(0.4375*68629+0.5*4601)+$S434/8.314/$H434+LN(1)</f>
        <v>-0.856534216343941</v>
      </c>
      <c r="AW434" s="20" t="n">
        <f aca="false">1/8.314/$H434*(0.4375*68629+0.5*4601)+$X434/8.314/$H434+LN(1)</f>
        <v>0.470874485769008</v>
      </c>
    </row>
    <row r="435" s="20" customFormat="true" ht="13.8" hidden="false" customHeight="false" outlineLevel="0" collapsed="false">
      <c r="B435" s="20" t="n">
        <f aca="false">$A$2 + $A$3*H435 +$A$4*H435*LN(H435) + $A$5*H435^2 + $A$6*H435^-1 + $A$7*H435^0.5</f>
        <v>35947.4408903378</v>
      </c>
      <c r="C435" s="20" t="n">
        <v>4300</v>
      </c>
      <c r="D435" s="20" t="n">
        <f aca="false">D434+22/(608-232)</f>
        <v>1.87765957446807</v>
      </c>
      <c r="F435" s="20" t="n">
        <f aca="false">$D$2+$D$3/H435-(($D$4/(8.314*LN(10)))*(1-($D$5/H435)-LN(H435/$D$5)))</f>
        <v>1.41054519022859</v>
      </c>
      <c r="G435" s="20" t="n">
        <f aca="false">8.314*LN(10)*F435*H435</f>
        <v>85464.6321303191</v>
      </c>
      <c r="H435" s="21" t="n">
        <v>3165</v>
      </c>
      <c r="J435" s="20" t="n">
        <f aca="false">-G435</f>
        <v>-85464.6321303191</v>
      </c>
      <c r="K435" s="20" t="n">
        <v>1325</v>
      </c>
      <c r="O435" s="20" t="n">
        <f aca="false">-115997 + 27.036*H435 + 3.124*H435*LN(H435)</f>
        <v>49263.9612618093</v>
      </c>
      <c r="P435" s="20" t="n">
        <f aca="false">(-0.0562*(H435^2)) + (128.59*H435)-38275</f>
        <v>-194255.695</v>
      </c>
      <c r="Q435" s="20" t="n">
        <f aca="false">-998615+342.43*H435</f>
        <v>85175.95</v>
      </c>
      <c r="R435" s="20" t="n">
        <f aca="false">Q435+P435</f>
        <v>-109079.745</v>
      </c>
      <c r="S435" s="20" t="n">
        <f aca="false">R435/2</f>
        <v>-54539.8725</v>
      </c>
      <c r="U435" s="20" t="n">
        <f aca="false">-226244+42.46*H435</f>
        <v>-91858.1</v>
      </c>
      <c r="V435" s="20" t="n">
        <f aca="false">(-0.0562*(H435^2))+(374.59*H435)-846564</f>
        <v>-223954.695</v>
      </c>
      <c r="W435" s="20" t="n">
        <f aca="false">V435/2</f>
        <v>-111977.3475</v>
      </c>
      <c r="X435" s="20" t="n">
        <f aca="false">W435-U435</f>
        <v>-20119.2475000001</v>
      </c>
      <c r="Y435" s="20" t="n">
        <v>1271661.34746972</v>
      </c>
      <c r="Z435" s="20" t="n">
        <f aca="false">-8E-020*H435^6+2E-015*H435^5-0.00000000001*H435^4+0.00000006*H435^3-0.0001*H435^2+0.1593*H435^1+165.05*H435</f>
        <v>523339.303511118</v>
      </c>
      <c r="AA435" s="8" t="n">
        <f aca="false">(4*H435*(-18+25/2000*H435)*(1-LN(H435/1895))-H435*-9.16-0.25*Z435)</f>
        <v>31116.4003809327</v>
      </c>
      <c r="AB435" s="20" t="n">
        <f aca="false">(8*H435*(-1+8/2000*H435)*(1-LN(H435/1895))-H435*-9.16-0.25*Z435)</f>
        <v>41953.5896980195</v>
      </c>
      <c r="AC435" s="20" t="n">
        <f aca="false">(8*$H435*(31.15-15.53/2000*$H435)*(1-LN($H435/1895))-$H435*-9.16-0.25*$Z435)</f>
        <v>-20772.308719392</v>
      </c>
      <c r="AE435" s="20" t="n">
        <f aca="false">AP435-$AN435</f>
        <v>-2.2953627072504</v>
      </c>
      <c r="AF435" s="20" t="n">
        <f aca="false">AQ435-$AN435</f>
        <v>-1.72051239796084</v>
      </c>
      <c r="AG435" s="20" t="n">
        <f aca="false">AR435-$AN435</f>
        <v>-4.10427584450893</v>
      </c>
      <c r="AI435" s="20" t="n">
        <f aca="false">AT435-$AN435</f>
        <v>-6.56276906198397</v>
      </c>
      <c r="AJ435" s="20" t="n">
        <f aca="false">AU435-$AN435</f>
        <v>-1.9487632216797</v>
      </c>
      <c r="AK435" s="20" t="n">
        <f aca="false">AV435-$AN435</f>
        <v>-5.38753979528641</v>
      </c>
      <c r="AL435" s="20" t="n">
        <f aca="false">AW435-$AN435</f>
        <v>-4.07945765134754</v>
      </c>
      <c r="AN435" s="20" t="n">
        <v>4.54333726437203</v>
      </c>
      <c r="AP435" s="20" t="n">
        <f aca="false">1/8.314/$H435*(0.375*68629+0.5*4601)+$AA435/8.314/$H435+LN(1)</f>
        <v>2.24797455712163</v>
      </c>
      <c r="AQ435" s="20" t="n">
        <f aca="false">1/8.314/$H435*(0.4375*68629+0.5*4601)+$AB435/8.314/$H435+LN(1)</f>
        <v>2.82282486641119</v>
      </c>
      <c r="AR435" s="20" t="n">
        <f aca="false">1/8.314/$H435*(0.4375*68629+0.5*4601)+$AC435/8.314/$H435+LN(1)</f>
        <v>0.439061419863105</v>
      </c>
      <c r="AT435" s="20" t="n">
        <f aca="false">1/8.314/$H435*(0.4375*68629+0.5*4601)+$J435/8.314/$H435+LN(1)</f>
        <v>-2.01943179761194</v>
      </c>
      <c r="AU435" s="20" t="n">
        <f aca="false">1/8.314/$H435*(0.4375*68629+0.5*4601)+$B435/8.314/$H435+LN(1)</f>
        <v>2.59457404269233</v>
      </c>
      <c r="AV435" s="20" t="n">
        <f aca="false">1/8.314/$H435*(0.4375*68629+0.5*4601)+$S435/8.314/$H435+LN(1)</f>
        <v>-0.844202530914376</v>
      </c>
      <c r="AW435" s="20" t="n">
        <f aca="false">1/8.314/$H435*(0.4375*68629+0.5*4601)+$X435/8.314/$H435+LN(1)</f>
        <v>0.463879613024488</v>
      </c>
    </row>
    <row r="436" s="20" customFormat="true" ht="13.8" hidden="false" customHeight="false" outlineLevel="0" collapsed="false">
      <c r="B436" s="20" t="n">
        <f aca="false">$A$2 + $A$3*H436 +$A$4*H436*LN(H436) + $A$5*H436^2 + $A$6*H436^-1 + $A$7*H436^0.5</f>
        <v>36086.8741966374</v>
      </c>
      <c r="C436" s="20" t="n">
        <v>4300</v>
      </c>
      <c r="D436" s="20" t="n">
        <f aca="false">D435+22/(608-232)</f>
        <v>1.93617021276594</v>
      </c>
      <c r="F436" s="20" t="n">
        <f aca="false">$D$2+$D$3/H436-(($D$4/(8.314*LN(10)))*(1-($D$5/H436)-LN(H436/$D$5)))</f>
        <v>1.40976645454675</v>
      </c>
      <c r="G436" s="20" t="n">
        <f aca="false">8.314*LN(10)*F436*H436</f>
        <v>85552.3893787563</v>
      </c>
      <c r="H436" s="21" t="n">
        <v>3170</v>
      </c>
      <c r="J436" s="20" t="n">
        <f aca="false">-G436</f>
        <v>-85552.3893787563</v>
      </c>
      <c r="K436" s="20" t="n">
        <v>1333</v>
      </c>
      <c r="O436" s="20" t="n">
        <f aca="false">-115997 + 27.036*H436 + 3.124*H436*LN(H436)</f>
        <v>49540.6693615761</v>
      </c>
      <c r="P436" s="20" t="n">
        <f aca="false">(-0.0562*(H436^2)) + (128.59*H436)-38275</f>
        <v>-195392.88</v>
      </c>
      <c r="Q436" s="20" t="n">
        <f aca="false">-998615+342.43*H436</f>
        <v>86888.1000000001</v>
      </c>
      <c r="R436" s="20" t="n">
        <f aca="false">Q436+P436</f>
        <v>-108504.78</v>
      </c>
      <c r="S436" s="20" t="n">
        <f aca="false">R436/2</f>
        <v>-54252.39</v>
      </c>
      <c r="U436" s="20" t="n">
        <f aca="false">-226244+42.46*H436</f>
        <v>-91645.8</v>
      </c>
      <c r="V436" s="20" t="n">
        <f aca="false">(-0.0562*(H436^2))+(374.59*H436)-846564</f>
        <v>-223861.88</v>
      </c>
      <c r="W436" s="20" t="n">
        <f aca="false">V436/2</f>
        <v>-111930.94</v>
      </c>
      <c r="X436" s="20" t="n">
        <f aca="false">W436-U436</f>
        <v>-20285.1400000001</v>
      </c>
      <c r="Y436" s="20" t="n">
        <v>1274069.66928227</v>
      </c>
      <c r="Z436" s="20" t="n">
        <f aca="false">-8E-020*H436^6+2E-015*H436^5-0.00000000001*H436^4+0.00000006*H436^3-0.0001*H436^2+0.1593*H436^1+165.05*H436</f>
        <v>524169.124199913</v>
      </c>
      <c r="AA436" s="8" t="n">
        <f aca="false">(4*H436*(-18+25/2000*H436)*(1-LN(H436/1895))-H436*-9.16-0.25*Z436)</f>
        <v>31117.9505131889</v>
      </c>
      <c r="AB436" s="20" t="n">
        <f aca="false">(8*H436*(-1+8/2000*H436)*(1-LN(H436/1895))-H436*-9.16-0.25*Z436)</f>
        <v>41798.5729299332</v>
      </c>
      <c r="AC436" s="20" t="n">
        <f aca="false">(8*$H436*(31.15-15.53/2000*$H436)*(1-LN($H436/1895))-$H436*-9.16-0.25*$Z436)</f>
        <v>-21547.0597677845</v>
      </c>
      <c r="AE436" s="20" t="n">
        <f aca="false">AP436-$AN436</f>
        <v>-2.35371018601513</v>
      </c>
      <c r="AF436" s="20" t="n">
        <f aca="false">AQ436-$AN436</f>
        <v>-1.78570718561277</v>
      </c>
      <c r="AG436" s="20" t="n">
        <f aca="false">AR436-$AN436</f>
        <v>-4.18922527936508</v>
      </c>
      <c r="AI436" s="20" t="n">
        <f aca="false">AT436-$AN436</f>
        <v>-6.61777419844619</v>
      </c>
      <c r="AJ436" s="20" t="n">
        <f aca="false">AU436-$AN436</f>
        <v>-2.00242569748002</v>
      </c>
      <c r="AK436" s="20" t="n">
        <f aca="false">AV436-$AN436</f>
        <v>-5.43016091498162</v>
      </c>
      <c r="AL436" s="20" t="n">
        <f aca="false">AW436-$AN436</f>
        <v>-4.14134436215636</v>
      </c>
      <c r="AN436" s="20" t="n">
        <v>4.59819785848234</v>
      </c>
      <c r="AP436" s="20" t="n">
        <f aca="false">1/8.314/$H436*(0.375*68629+0.5*4601)+$AA436/8.314/$H436+LN(1)</f>
        <v>2.24448767246721</v>
      </c>
      <c r="AQ436" s="20" t="n">
        <f aca="false">1/8.314/$H436*(0.4375*68629+0.5*4601)+$AB436/8.314/$H436+LN(1)</f>
        <v>2.81249067286957</v>
      </c>
      <c r="AR436" s="20" t="n">
        <f aca="false">1/8.314/$H436*(0.4375*68629+0.5*4601)+$AC436/8.314/$H436+LN(1)</f>
        <v>0.40897257911726</v>
      </c>
      <c r="AT436" s="20" t="n">
        <f aca="false">1/8.314/$H436*(0.4375*68629+0.5*4601)+$J436/8.314/$H436+LN(1)</f>
        <v>-2.01957633996385</v>
      </c>
      <c r="AU436" s="20" t="n">
        <f aca="false">1/8.314/$H436*(0.4375*68629+0.5*4601)+$B436/8.314/$H436+LN(1)</f>
        <v>2.59577216100232</v>
      </c>
      <c r="AV436" s="20" t="n">
        <f aca="false">1/8.314/$H436*(0.4375*68629+0.5*4601)+$S436/8.314/$H436+LN(1)</f>
        <v>-0.831963056499279</v>
      </c>
      <c r="AW436" s="20" t="n">
        <f aca="false">1/8.314/$H436*(0.4375*68629+0.5*4601)+$X436/8.314/$H436+LN(1)</f>
        <v>0.456853496325982</v>
      </c>
    </row>
    <row r="437" s="20" customFormat="true" ht="13.8" hidden="false" customHeight="false" outlineLevel="0" collapsed="false">
      <c r="B437" s="20" t="n">
        <f aca="false">$A$2 + $A$3*H437 +$A$4*H437*LN(H437) + $A$5*H437^2 + $A$6*H437^-1 + $A$7*H437^0.5</f>
        <v>36225.9791827311</v>
      </c>
      <c r="C437" s="20" t="n">
        <v>4300</v>
      </c>
      <c r="D437" s="20" t="n">
        <f aca="false">D436+22/(608-232)</f>
        <v>1.99468085106381</v>
      </c>
      <c r="F437" s="20" t="n">
        <f aca="false">$D$2+$D$3/H437-(($D$4/(8.314*LN(10)))*(1-($D$5/H437)-LN(H437/$D$5)))</f>
        <v>1.40899448580416</v>
      </c>
      <c r="G437" s="20" t="n">
        <f aca="false">8.314*LN(10)*F437*H437</f>
        <v>85640.4088512771</v>
      </c>
      <c r="H437" s="21" t="n">
        <v>3175</v>
      </c>
      <c r="J437" s="20" t="n">
        <f aca="false">-G437</f>
        <v>-85640.4088512771</v>
      </c>
      <c r="K437" s="20" t="n">
        <v>1342</v>
      </c>
      <c r="O437" s="20" t="n">
        <f aca="false">-115997 + 27.036*H437 + 3.124*H437*LN(H437)</f>
        <v>49817.4020985771</v>
      </c>
      <c r="P437" s="20" t="n">
        <f aca="false">(-0.0562*(H437^2)) + (128.59*H437)-38275</f>
        <v>-196532.875</v>
      </c>
      <c r="Q437" s="20" t="n">
        <f aca="false">-998615+342.43*H437</f>
        <v>88600.25</v>
      </c>
      <c r="R437" s="20" t="n">
        <f aca="false">Q437+P437</f>
        <v>-107932.625</v>
      </c>
      <c r="S437" s="20" t="n">
        <f aca="false">R437/2</f>
        <v>-53966.3125</v>
      </c>
      <c r="U437" s="20" t="n">
        <f aca="false">-226244+42.46*H437</f>
        <v>-91433.5</v>
      </c>
      <c r="V437" s="20" t="n">
        <f aca="false">(-0.0562*(H437^2))+(374.59*H437)-846564</f>
        <v>-223771.875</v>
      </c>
      <c r="W437" s="20" t="n">
        <f aca="false">V437/2</f>
        <v>-111885.9375</v>
      </c>
      <c r="X437" s="20" t="n">
        <f aca="false">W437-U437</f>
        <v>-20452.4375</v>
      </c>
      <c r="Y437" s="20" t="n">
        <v>1276477.99109481</v>
      </c>
      <c r="Z437" s="20" t="n">
        <f aca="false">-8E-020*H437^6+2E-015*H437^5-0.00000000001*H437^4+0.00000006*H437^3-0.0001*H437^2+0.1593*H437^1+165.05*H437</f>
        <v>524998.964068209</v>
      </c>
      <c r="AA437" s="8" t="n">
        <f aca="false">(4*H437*(-18+25/2000*H437)*(1-LN(H437/1895))-H437*-9.16-0.25*Z437)</f>
        <v>31117.5273927941</v>
      </c>
      <c r="AB437" s="20" t="n">
        <f aca="false">(8*H437*(-1+8/2000*H437)*(1-LN(H437/1895))-H437*-9.16-0.25*Z437)</f>
        <v>41641.991238413</v>
      </c>
      <c r="AC437" s="20" t="n">
        <f aca="false">(8*$H437*(31.15-15.53/2000*$H437)*(1-LN($H437/1895))-$H437*-9.16-0.25*$Z437)</f>
        <v>-22320.6298355963</v>
      </c>
      <c r="AE437" s="20" t="n">
        <f aca="false">AP437-$AN437</f>
        <v>-2.41210837171223</v>
      </c>
      <c r="AF437" s="20" t="n">
        <f aca="false">AQ437-$AN437</f>
        <v>-1.85091564506696</v>
      </c>
      <c r="AG437" s="20" t="n">
        <f aca="false">AR437-$AN437</f>
        <v>-4.27402214312865</v>
      </c>
      <c r="AI437" s="20" t="n">
        <f aca="false">AT437-$AN437</f>
        <v>-6.67277574972641</v>
      </c>
      <c r="AJ437" s="20" t="n">
        <f aca="false">AU437-$AN437</f>
        <v>-2.0560913208811</v>
      </c>
      <c r="AK437" s="20" t="n">
        <f aca="false">AV437-$AN437</f>
        <v>-5.47286074624013</v>
      </c>
      <c r="AL437" s="20" t="n">
        <f aca="false">AW437-$AN437</f>
        <v>-4.20324910550133</v>
      </c>
      <c r="AN437" s="20" t="n">
        <v>4.65304538878406</v>
      </c>
      <c r="AP437" s="20" t="n">
        <f aca="false">1/8.314/$H437*(0.375*68629+0.5*4601)+$AA437/8.314/$H437+LN(1)</f>
        <v>2.24093701707183</v>
      </c>
      <c r="AQ437" s="20" t="n">
        <f aca="false">1/8.314/$H437*(0.4375*68629+0.5*4601)+$AB437/8.314/$H437+LN(1)</f>
        <v>2.8021297437171</v>
      </c>
      <c r="AR437" s="20" t="n">
        <f aca="false">1/8.314/$H437*(0.4375*68629+0.5*4601)+$AC437/8.314/$H437+LN(1)</f>
        <v>0.379023245655413</v>
      </c>
      <c r="AT437" s="20" t="n">
        <f aca="false">1/8.314/$H437*(0.4375*68629+0.5*4601)+$J437/8.314/$H437+LN(1)</f>
        <v>-2.01973036094235</v>
      </c>
      <c r="AU437" s="20" t="n">
        <f aca="false">1/8.314/$H437*(0.4375*68629+0.5*4601)+$B437/8.314/$H437+LN(1)</f>
        <v>2.59695406790296</v>
      </c>
      <c r="AV437" s="20" t="n">
        <f aca="false">1/8.314/$H437*(0.4375*68629+0.5*4601)+$S437/8.314/$H437+LN(1)</f>
        <v>-0.81981535745607</v>
      </c>
      <c r="AW437" s="20" t="n">
        <f aca="false">1/8.314/$H437*(0.4375*68629+0.5*4601)+$X437/8.314/$H437+LN(1)</f>
        <v>0.449796283282728</v>
      </c>
    </row>
    <row r="438" s="20" customFormat="true" ht="13.8" hidden="false" customHeight="false" outlineLevel="0" collapsed="false">
      <c r="B438" s="20" t="n">
        <f aca="false">$A$2 + $A$3*H438 +$A$4*H438*LN(H438) + $A$5*H438^2 + $A$6*H438^-1 + $A$7*H438^0.5</f>
        <v>36364.7564863253</v>
      </c>
      <c r="C438" s="20" t="n">
        <v>4300</v>
      </c>
      <c r="D438" s="20" t="n">
        <f aca="false">D437+22/(608-232)</f>
        <v>2.05319148936168</v>
      </c>
      <c r="F438" s="20" t="n">
        <f aca="false">$D$2+$D$3/H438-(($D$4/(8.314*LN(10)))*(1-($D$5/H438)-LN(H438/$D$5)))</f>
        <v>1.40822924529791</v>
      </c>
      <c r="G438" s="20" t="n">
        <f aca="false">8.314*LN(10)*F438*H438</f>
        <v>85728.6901349297</v>
      </c>
      <c r="H438" s="21" t="n">
        <v>3180</v>
      </c>
      <c r="J438" s="20" t="n">
        <f aca="false">-G438</f>
        <v>-85728.6901349297</v>
      </c>
      <c r="K438" s="20" t="n">
        <v>1350</v>
      </c>
      <c r="O438" s="20" t="n">
        <f aca="false">-115997 + 27.036*H438 + 3.124*H438*LN(H438)</f>
        <v>50094.1594340134</v>
      </c>
      <c r="P438" s="20" t="n">
        <f aca="false">(-0.0562*(H438^2)) + (128.59*H438)-38275</f>
        <v>-197675.68</v>
      </c>
      <c r="Q438" s="20" t="n">
        <f aca="false">-998615+342.43*H438</f>
        <v>90312.3999999999</v>
      </c>
      <c r="R438" s="20" t="n">
        <f aca="false">Q438+P438</f>
        <v>-107363.28</v>
      </c>
      <c r="S438" s="20" t="n">
        <f aca="false">R438/2</f>
        <v>-53681.64</v>
      </c>
      <c r="U438" s="20" t="n">
        <f aca="false">-226244+42.46*H438</f>
        <v>-91221.2</v>
      </c>
      <c r="V438" s="20" t="n">
        <f aca="false">(-0.0562*(H438^2))+(374.59*H438)-846564</f>
        <v>-223684.68</v>
      </c>
      <c r="W438" s="20" t="n">
        <f aca="false">V438/2</f>
        <v>-111842.34</v>
      </c>
      <c r="X438" s="20" t="n">
        <f aca="false">W438-U438</f>
        <v>-20621.14</v>
      </c>
      <c r="Y438" s="20" t="n">
        <v>1278886.31290736</v>
      </c>
      <c r="Z438" s="20" t="n">
        <f aca="false">-8E-020*H438^6+2E-015*H438^5-0.00000000001*H438^4+0.00000006*H438^3-0.0001*H438^2+0.1593*H438^1+165.05*H438</f>
        <v>525828.823178487</v>
      </c>
      <c r="AA438" s="8" t="n">
        <f aca="false">(4*H438*(-18+25/2000*H438)*(1-LN(H438/1895))-H438*-9.16-0.25*Z438)</f>
        <v>31115.1261698041</v>
      </c>
      <c r="AB438" s="20" t="n">
        <f aca="false">(8*H438*(-1+8/2000*H438)*(1-LN(H438/1895))-H438*-9.16-0.25*Z438)</f>
        <v>41483.8419868102</v>
      </c>
      <c r="AC438" s="20" t="n">
        <f aca="false">(8*$H438*(31.15-15.53/2000*$H438)*(1-LN($H438/1895))-$H438*-9.16-0.25*$Z438)</f>
        <v>-23093.0109482872</v>
      </c>
      <c r="AE438" s="20" t="n">
        <f aca="false">AP438-$AN438</f>
        <v>-2.47057021078729</v>
      </c>
      <c r="AF438" s="20" t="n">
        <f aca="false">AQ438-$AN438</f>
        <v>-1.91615081374819</v>
      </c>
      <c r="AG438" s="20" t="n">
        <f aca="false">AR438-$AN438</f>
        <v>-4.35867985603564</v>
      </c>
      <c r="AI438" s="20" t="n">
        <f aca="false">AT438-$AN438</f>
        <v>-6.72778671930342</v>
      </c>
      <c r="AJ438" s="20" t="n">
        <f aca="false">AU438-$AN438</f>
        <v>-2.10977305510228</v>
      </c>
      <c r="AK438" s="20" t="n">
        <f aca="false">AV438-$AN438</f>
        <v>-5.51565191996784</v>
      </c>
      <c r="AL438" s="20" t="n">
        <f aca="false">AW438-$AN438</f>
        <v>-4.26518479851021</v>
      </c>
      <c r="AN438" s="20" t="n">
        <v>4.70789291908579</v>
      </c>
      <c r="AP438" s="20" t="n">
        <f aca="false">1/8.314/$H438*(0.375*68629+0.5*4601)+$AA438/8.314/$H438+LN(1)</f>
        <v>2.2373227082985</v>
      </c>
      <c r="AQ438" s="20" t="n">
        <f aca="false">1/8.314/$H438*(0.4375*68629+0.5*4601)+$AB438/8.314/$H438+LN(1)</f>
        <v>2.7917421053376</v>
      </c>
      <c r="AR438" s="20" t="n">
        <f aca="false">1/8.314/$H438*(0.4375*68629+0.5*4601)+$AC438/8.314/$H438+LN(1)</f>
        <v>0.349213063050155</v>
      </c>
      <c r="AT438" s="20" t="n">
        <f aca="false">1/8.314/$H438*(0.4375*68629+0.5*4601)+$J438/8.314/$H438+LN(1)</f>
        <v>-2.01989380021763</v>
      </c>
      <c r="AU438" s="20" t="n">
        <f aca="false">1/8.314/$H438*(0.4375*68629+0.5*4601)+$B438/8.314/$H438+LN(1)</f>
        <v>2.59811986398351</v>
      </c>
      <c r="AV438" s="20" t="n">
        <f aca="false">1/8.314/$H438*(0.4375*68629+0.5*4601)+$S438/8.314/$H438+LN(1)</f>
        <v>-0.807759000882048</v>
      </c>
      <c r="AW438" s="20" t="n">
        <f aca="false">1/8.314/$H438*(0.4375*68629+0.5*4601)+$X438/8.314/$H438+LN(1)</f>
        <v>0.442708120575584</v>
      </c>
    </row>
    <row r="439" s="20" customFormat="true" ht="13.8" hidden="false" customHeight="false" outlineLevel="0" collapsed="false">
      <c r="B439" s="20" t="n">
        <f aca="false">$A$2 + $A$3*H439 +$A$4*H439*LN(H439) + $A$5*H439^2 + $A$6*H439^-1 + $A$7*H439^0.5</f>
        <v>36503.206742639</v>
      </c>
      <c r="C439" s="20" t="n">
        <v>4300</v>
      </c>
      <c r="D439" s="20" t="n">
        <f aca="false">D438+22/(608-232)</f>
        <v>2.11170212765955</v>
      </c>
      <c r="F439" s="20" t="n">
        <f aca="false">$D$2+$D$3/H439-(($D$4/(8.314*LN(10)))*(1-($D$5/H439)-LN(H439/$D$5)))</f>
        <v>1.40747069458943</v>
      </c>
      <c r="G439" s="20" t="n">
        <f aca="false">8.314*LN(10)*F439*H439</f>
        <v>85817.2328180611</v>
      </c>
      <c r="H439" s="21" t="n">
        <v>3185</v>
      </c>
      <c r="J439" s="20" t="n">
        <f aca="false">-G439</f>
        <v>-85817.2328180611</v>
      </c>
      <c r="K439" s="20" t="n">
        <v>1358</v>
      </c>
      <c r="O439" s="20" t="n">
        <f aca="false">-115997 + 27.036*H439 + 3.124*H439*LN(H439)</f>
        <v>50370.9413292083</v>
      </c>
      <c r="P439" s="20" t="n">
        <f aca="false">(-0.0562*(H439^2)) + (128.59*H439)-38275</f>
        <v>-198821.295</v>
      </c>
      <c r="Q439" s="20" t="n">
        <f aca="false">-998615+342.43*H439</f>
        <v>92024.55</v>
      </c>
      <c r="R439" s="20" t="n">
        <f aca="false">Q439+P439</f>
        <v>-106796.745</v>
      </c>
      <c r="S439" s="20" t="n">
        <f aca="false">R439/2</f>
        <v>-53398.3724999999</v>
      </c>
      <c r="U439" s="20" t="n">
        <f aca="false">-226244+42.46*H439</f>
        <v>-91008.9</v>
      </c>
      <c r="V439" s="20" t="n">
        <f aca="false">(-0.0562*(H439^2))+(374.59*H439)-846564</f>
        <v>-223600.295</v>
      </c>
      <c r="W439" s="20" t="n">
        <f aca="false">V439/2</f>
        <v>-111800.1475</v>
      </c>
      <c r="X439" s="20" t="n">
        <f aca="false">W439-U439</f>
        <v>-20791.2475</v>
      </c>
      <c r="Y439" s="20" t="n">
        <v>1281294.63471991</v>
      </c>
      <c r="Z439" s="20" t="n">
        <f aca="false">-8E-020*H439^6+2E-015*H439^5-0.00000000001*H439^4+0.00000006*H439^3-0.0001*H439^2+0.1593*H439^1+165.05*H439</f>
        <v>526658.701593371</v>
      </c>
      <c r="AA439" s="8" t="n">
        <f aca="false">(4*H439*(-18+25/2000*H439)*(1-LN(H439/1895))-H439*-9.16-0.25*Z439)</f>
        <v>31110.7420032511</v>
      </c>
      <c r="AB439" s="20" t="n">
        <f aca="false">(8*H439*(-1+8/2000*H439)*(1-LN(H439/1895))-H439*-9.16-0.25*Z439)</f>
        <v>41324.1225427198</v>
      </c>
      <c r="AC439" s="20" t="n">
        <f aca="false">(8*$H439*(31.15-15.53/2000*$H439)*(1-LN($H439/1895))-$H439*-9.16-0.25*$Z439)</f>
        <v>-23864.1951487889</v>
      </c>
      <c r="AE439" s="20" t="n">
        <f aca="false">AP439-$AN439</f>
        <v>-2.52915009874783</v>
      </c>
      <c r="AF439" s="20" t="n">
        <f aca="false">AQ439-$AN439</f>
        <v>-1.98146717775063</v>
      </c>
      <c r="AG439" s="20" t="n">
        <f aca="false">AR439-$AN439</f>
        <v>-4.4432532854077</v>
      </c>
      <c r="AI439" s="20" t="n">
        <f aca="false">AT439-$AN439</f>
        <v>-6.78286155974786</v>
      </c>
      <c r="AJ439" s="20" t="n">
        <f aca="false">AU439-$AN439</f>
        <v>-2.16352531275247</v>
      </c>
      <c r="AK439" s="20" t="n">
        <f aca="false">AV439-$AN439</f>
        <v>-5.55858851845301</v>
      </c>
      <c r="AL439" s="20" t="n">
        <f aca="false">AW439-$AN439</f>
        <v>-4.32720580789577</v>
      </c>
      <c r="AN439" s="20" t="n">
        <v>4.76279496186012</v>
      </c>
      <c r="AP439" s="20" t="n">
        <f aca="false">1/8.314/$H439*(0.375*68629+0.5*4601)+$AA439/8.314/$H439+LN(1)</f>
        <v>2.23364486311229</v>
      </c>
      <c r="AQ439" s="20" t="n">
        <f aca="false">1/8.314/$H439*(0.4375*68629+0.5*4601)+$AB439/8.314/$H439+LN(1)</f>
        <v>2.78132778410949</v>
      </c>
      <c r="AR439" s="20" t="n">
        <f aca="false">1/8.314/$H439*(0.4375*68629+0.5*4601)+$AC439/8.314/$H439+LN(1)</f>
        <v>0.319541676452425</v>
      </c>
      <c r="AT439" s="20" t="n">
        <f aca="false">1/8.314/$H439*(0.4375*68629+0.5*4601)+$J439/8.314/$H439+LN(1)</f>
        <v>-2.02006659788774</v>
      </c>
      <c r="AU439" s="20" t="n">
        <f aca="false">1/8.314/$H439*(0.4375*68629+0.5*4601)+$B439/8.314/$H439+LN(1)</f>
        <v>2.59926964910765</v>
      </c>
      <c r="AV439" s="20" t="n">
        <f aca="false">1/8.314/$H439*(0.4375*68629+0.5*4601)+$S439/8.314/$H439+LN(1)</f>
        <v>-0.795793556592895</v>
      </c>
      <c r="AW439" s="20" t="n">
        <f aca="false">1/8.314/$H439*(0.4375*68629+0.5*4601)+$X439/8.314/$H439+LN(1)</f>
        <v>0.435589153964355</v>
      </c>
    </row>
    <row r="440" s="20" customFormat="true" ht="13.8" hidden="false" customHeight="false" outlineLevel="0" collapsed="false">
      <c r="B440" s="20" t="n">
        <f aca="false">$A$2 + $A$3*H440 +$A$4*H440*LN(H440) + $A$5*H440^2 + $A$6*H440^-1 + $A$7*H440^0.5</f>
        <v>36641.3305844177</v>
      </c>
      <c r="C440" s="20" t="n">
        <v>4300</v>
      </c>
      <c r="D440" s="20" t="n">
        <f aca="false">D439+22/(608-232)</f>
        <v>2.17021276595743</v>
      </c>
      <c r="F440" s="20" t="n">
        <f aca="false">$D$2+$D$3/H440-(($D$4/(8.314*LN(10)))*(1-($D$5/H440)-LN(H440/$D$5)))</f>
        <v>1.40671879550229</v>
      </c>
      <c r="G440" s="20" t="n">
        <f aca="false">8.314*LN(10)*F440*H440</f>
        <v>85906.0364903106</v>
      </c>
      <c r="H440" s="21" t="n">
        <v>3190</v>
      </c>
      <c r="J440" s="20" t="n">
        <f aca="false">-G440</f>
        <v>-85906.0364903106</v>
      </c>
      <c r="K440" s="20" t="n">
        <v>1366</v>
      </c>
      <c r="O440" s="20" t="n">
        <f aca="false">-115997 + 27.036*H440 + 3.124*H440*LN(H440)</f>
        <v>50647.7477456063</v>
      </c>
      <c r="P440" s="20" t="n">
        <f aca="false">(-0.0562*(H440^2)) + (128.59*H440)-38275</f>
        <v>-199969.72</v>
      </c>
      <c r="Q440" s="20" t="n">
        <f aca="false">-998615+342.43*H440</f>
        <v>93736.7</v>
      </c>
      <c r="R440" s="20" t="n">
        <f aca="false">Q440+P440</f>
        <v>-106233.02</v>
      </c>
      <c r="S440" s="20" t="n">
        <f aca="false">R440/2</f>
        <v>-53116.51</v>
      </c>
      <c r="U440" s="20" t="n">
        <f aca="false">-226244+42.46*H440</f>
        <v>-90796.6</v>
      </c>
      <c r="V440" s="20" t="n">
        <f aca="false">(-0.0562*(H440^2))+(374.59*H440)-846564</f>
        <v>-223518.72</v>
      </c>
      <c r="W440" s="20" t="n">
        <f aca="false">V440/2</f>
        <v>-111759.36</v>
      </c>
      <c r="X440" s="20" t="n">
        <f aca="false">W440-U440</f>
        <v>-20962.76</v>
      </c>
      <c r="Y440" s="20" t="n">
        <v>1283702.95653246</v>
      </c>
      <c r="Z440" s="20" t="n">
        <f aca="false">-8E-020*H440^6+2E-015*H440^5-0.00000000001*H440^4+0.00000006*H440^3-0.0001*H440^2+0.1593*H440^1+165.05*H440</f>
        <v>527488.59937563</v>
      </c>
      <c r="AA440" s="8" t="n">
        <f aca="false">(4*H440*(-18+25/2000*H440)*(1-LN(H440/1895))-H440*-9.16-0.25*Z440)</f>
        <v>31104.3700611103</v>
      </c>
      <c r="AB440" s="20" t="n">
        <f aca="false">(8*H440*(-1+8/2000*H440)*(1-LN(H440/1895))-H440*-9.16-0.25*Z440)</f>
        <v>41162.8302779676</v>
      </c>
      <c r="AC440" s="20" t="n">
        <f aca="false">(8*$H440*(31.15-15.53/2000*$H440)*(1-LN($H440/1895))-$H440*-9.16-0.25*$Z440)</f>
        <v>-24634.1744974346</v>
      </c>
      <c r="AE440" s="20" t="n">
        <f aca="false">AP440-$AN440</f>
        <v>-2.58790544059184</v>
      </c>
      <c r="AF440" s="20" t="n">
        <f aca="false">AQ440-$AN440</f>
        <v>-2.04692223226863</v>
      </c>
      <c r="AG440" s="20" t="n">
        <f aca="false">AR440-$AN440</f>
        <v>-4.52780030609215</v>
      </c>
      <c r="AI440" s="20" t="n">
        <f aca="false">AT440-$AN440</f>
        <v>-6.83805773314898</v>
      </c>
      <c r="AJ440" s="20" t="n">
        <f aca="false">AU440-$AN440</f>
        <v>-2.21740551625425</v>
      </c>
      <c r="AK440" s="20" t="n">
        <f aca="false">AV440-$AN440</f>
        <v>-5.60172763577534</v>
      </c>
      <c r="AL440" s="20" t="n">
        <f aca="false">AW440-$AN440</f>
        <v>-4.38936951037897</v>
      </c>
      <c r="AN440" s="20" t="n">
        <v>4.81780903867395</v>
      </c>
      <c r="AP440" s="20" t="n">
        <f aca="false">1/8.314/$H440*(0.375*68629+0.5*4601)+$AA440/8.314/$H440+LN(1)</f>
        <v>2.22990359808211</v>
      </c>
      <c r="AQ440" s="20" t="n">
        <f aca="false">1/8.314/$H440*(0.4375*68629+0.5*4601)+$AB440/8.314/$H440+LN(1)</f>
        <v>2.77088680640532</v>
      </c>
      <c r="AR440" s="20" t="n">
        <f aca="false">1/8.314/$H440*(0.4375*68629+0.5*4601)+$AC440/8.314/$H440+LN(1)</f>
        <v>0.290008732581799</v>
      </c>
      <c r="AT440" s="20" t="n">
        <f aca="false">1/8.314/$H440*(0.4375*68629+0.5*4601)+$J440/8.314/$H440+LN(1)</f>
        <v>-2.02024869447503</v>
      </c>
      <c r="AU440" s="20" t="n">
        <f aca="false">1/8.314/$H440*(0.4375*68629+0.5*4601)+$B440/8.314/$H440+LN(1)</f>
        <v>2.6004035224197</v>
      </c>
      <c r="AV440" s="20" t="n">
        <f aca="false">1/8.314/$H440*(0.4375*68629+0.5*4601)+$S440/8.314/$H440+LN(1)</f>
        <v>-0.783918597101388</v>
      </c>
      <c r="AW440" s="20" t="n">
        <f aca="false">1/8.314/$H440*(0.4375*68629+0.5*4601)+$X440/8.314/$H440+LN(1)</f>
        <v>0.428439528294985</v>
      </c>
    </row>
    <row r="441" s="20" customFormat="true" ht="13.8" hidden="false" customHeight="false" outlineLevel="0" collapsed="false">
      <c r="B441" s="20" t="n">
        <f aca="false">$A$2 + $A$3*H441 +$A$4*H441*LN(H441) + $A$5*H441^2 + $A$6*H441^-1 + $A$7*H441^0.5</f>
        <v>36779.1286419455</v>
      </c>
      <c r="C441" s="20" t="n">
        <v>4300</v>
      </c>
      <c r="D441" s="20" t="n">
        <f aca="false">D440+22/(608-232)</f>
        <v>2.2287234042553</v>
      </c>
      <c r="F441" s="20" t="n">
        <f aca="false">$D$2+$D$3/H441-(($D$4/(8.314*LN(10)))*(1-($D$5/H441)-LN(H441/$D$5)))</f>
        <v>1.40597351012009</v>
      </c>
      <c r="G441" s="20" t="n">
        <f aca="false">8.314*LN(10)*F441*H441</f>
        <v>85995.1007426042</v>
      </c>
      <c r="H441" s="21" t="n">
        <v>3195</v>
      </c>
      <c r="J441" s="20" t="n">
        <f aca="false">-G441</f>
        <v>-85995.1007426042</v>
      </c>
      <c r="K441" s="20" t="n">
        <v>1375</v>
      </c>
      <c r="O441" s="20" t="n">
        <f aca="false">-115997 + 27.036*H441 + 3.124*H441*LN(H441)</f>
        <v>50924.578644773</v>
      </c>
      <c r="P441" s="20" t="n">
        <f aca="false">(-0.0562*(H441^2)) + (128.59*H441)-38275</f>
        <v>-201120.955</v>
      </c>
      <c r="Q441" s="20" t="n">
        <f aca="false">-998615+342.43*H441</f>
        <v>95448.8500000001</v>
      </c>
      <c r="R441" s="20" t="n">
        <f aca="false">Q441+P441</f>
        <v>-105672.105</v>
      </c>
      <c r="S441" s="20" t="n">
        <f aca="false">R441/2</f>
        <v>-52836.0525</v>
      </c>
      <c r="U441" s="20" t="n">
        <f aca="false">-226244+42.46*H441</f>
        <v>-90584.3</v>
      </c>
      <c r="V441" s="20" t="n">
        <f aca="false">(-0.0562*(H441^2))+(374.59*H441)-846564</f>
        <v>-223439.955</v>
      </c>
      <c r="W441" s="20" t="n">
        <f aca="false">V441/2</f>
        <v>-111719.9775</v>
      </c>
      <c r="X441" s="20" t="n">
        <f aca="false">W441-U441</f>
        <v>-21135.6775000001</v>
      </c>
      <c r="Y441" s="20" t="n">
        <v>1286111.278345</v>
      </c>
      <c r="Z441" s="20" t="n">
        <f aca="false">-8E-020*H441^6+2E-015*H441^5-0.00000000001*H441^4+0.00000006*H441^3-0.0001*H441^2+0.1593*H441^1+165.05*H441</f>
        <v>528318.51658818</v>
      </c>
      <c r="AA441" s="8" t="n">
        <f aca="false">(4*H441*(-18+25/2000*H441)*(1-LN(H441/1895))-H441*-9.16-0.25*Z441)</f>
        <v>31096.0055202668</v>
      </c>
      <c r="AB441" s="20" t="n">
        <f aca="false">(8*H441*(-1+8/2000*H441)*(1-LN(H441/1895))-H441*-9.16-0.25*Z441)</f>
        <v>40999.9625685957</v>
      </c>
      <c r="AC441" s="20" t="n">
        <f aca="false">(8*$H441*(31.15-15.53/2000*$H441)*(1-LN($H441/1895))-$H441*-9.16-0.25*$Z441)</f>
        <v>-25402.9410718898</v>
      </c>
      <c r="AE441" s="20" t="n">
        <f aca="false">AP441-$AN441</f>
        <v>-2.64672408610519</v>
      </c>
      <c r="AF441" s="20" t="n">
        <f aca="false">AQ441-$AN441</f>
        <v>-2.11240391689651</v>
      </c>
      <c r="AG441" s="20" t="n">
        <f aca="false">AR441-$AN441</f>
        <v>-4.61220923577097</v>
      </c>
      <c r="AI441" s="20" t="n">
        <f aca="false">AT441-$AN441</f>
        <v>-6.89326314641039</v>
      </c>
      <c r="AJ441" s="20" t="n">
        <f aca="false">AU441-$AN441</f>
        <v>-2.27130153313709</v>
      </c>
      <c r="AK441" s="20" t="n">
        <f aca="false">AV441-$AN441</f>
        <v>-5.64495681308405</v>
      </c>
      <c r="AL441" s="20" t="n">
        <f aca="false">AW441-$AN441</f>
        <v>-4.45156372798108</v>
      </c>
      <c r="AN441" s="20" t="n">
        <v>4.87282311548779</v>
      </c>
      <c r="AP441" s="20" t="n">
        <f aca="false">1/8.314/$H441*(0.375*68629+0.5*4601)+$AA441/8.314/$H441+LN(1)</f>
        <v>2.2260990293826</v>
      </c>
      <c r="AQ441" s="20" t="n">
        <f aca="false">1/8.314/$H441*(0.4375*68629+0.5*4601)+$AB441/8.314/$H441+LN(1)</f>
        <v>2.76041919859128</v>
      </c>
      <c r="AR441" s="20" t="n">
        <f aca="false">1/8.314/$H441*(0.4375*68629+0.5*4601)+$AC441/8.314/$H441+LN(1)</f>
        <v>0.260613879716819</v>
      </c>
      <c r="AT441" s="20" t="n">
        <f aca="false">1/8.314/$H441*(0.4375*68629+0.5*4601)+$J441/8.314/$H441+LN(1)</f>
        <v>-2.0204400309226</v>
      </c>
      <c r="AU441" s="20" t="n">
        <f aca="false">1/8.314/$H441*(0.4375*68629+0.5*4601)+$B441/8.314/$H441+LN(1)</f>
        <v>2.6015215823507</v>
      </c>
      <c r="AV441" s="20" t="n">
        <f aca="false">1/8.314/$H441*(0.4375*68629+0.5*4601)+$S441/8.314/$H441+LN(1)</f>
        <v>-0.772133697596262</v>
      </c>
      <c r="AW441" s="20" t="n">
        <f aca="false">1/8.314/$H441*(0.4375*68629+0.5*4601)+$X441/8.314/$H441+LN(1)</f>
        <v>0.421259387506711</v>
      </c>
    </row>
    <row r="442" s="20" customFormat="true" ht="13.8" hidden="false" customHeight="false" outlineLevel="0" collapsed="false">
      <c r="B442" s="20" t="n">
        <f aca="false">$A$2 + $A$3*H442 +$A$4*H442*LN(H442) + $A$5*H442^2 + $A$6*H442^-1 + $A$7*H442^0.5</f>
        <v>36916.6015430588</v>
      </c>
      <c r="C442" s="20" t="n">
        <v>4300</v>
      </c>
      <c r="D442" s="20" t="n">
        <f aca="false">D441+22/(608-232)</f>
        <v>2.28723404255317</v>
      </c>
      <c r="F442" s="20" t="n">
        <f aca="false">$D$2+$D$3/H442-(($D$4/(8.314*LN(10)))*(1-($D$5/H442)-LN(H442/$D$5)))</f>
        <v>1.40523480078429</v>
      </c>
      <c r="G442" s="20" t="n">
        <f aca="false">8.314*LN(10)*F442*H442</f>
        <v>86084.4251671479</v>
      </c>
      <c r="H442" s="21" t="n">
        <v>3200</v>
      </c>
      <c r="J442" s="20" t="n">
        <f aca="false">-G442</f>
        <v>-86084.4251671479</v>
      </c>
      <c r="K442" s="20" t="n">
        <v>1383</v>
      </c>
      <c r="O442" s="20" t="n">
        <f aca="false">-115997 + 27.036*H442 + 3.124*H442*LN(H442)</f>
        <v>51201.4339883941</v>
      </c>
      <c r="P442" s="20" t="n">
        <f aca="false">(-0.0562*(H442^2)) + (128.59*H442)-38275</f>
        <v>-202275</v>
      </c>
      <c r="Q442" s="20" t="n">
        <f aca="false">-998615+342.43*H442</f>
        <v>97161</v>
      </c>
      <c r="R442" s="20" t="n">
        <f aca="false">Q442+P442</f>
        <v>-105114</v>
      </c>
      <c r="S442" s="20" t="n">
        <f aca="false">R442/2</f>
        <v>-52557</v>
      </c>
      <c r="U442" s="20" t="n">
        <f aca="false">-226244+42.46*H442</f>
        <v>-90372</v>
      </c>
      <c r="V442" s="20" t="n">
        <f aca="false">(-0.0562*(H442^2))+(374.59*H442)-846564</f>
        <v>-223364</v>
      </c>
      <c r="W442" s="20" t="n">
        <f aca="false">V442/2</f>
        <v>-111682</v>
      </c>
      <c r="X442" s="20" t="n">
        <f aca="false">W442-U442</f>
        <v>-21310</v>
      </c>
      <c r="Y442" s="20" t="n">
        <v>1288519.60015755</v>
      </c>
      <c r="Z442" s="20" t="n">
        <f aca="false">-8E-020*H442^6+2E-015*H442^5-0.00000000001*H442^4+0.00000006*H442^3-0.0001*H442^2+0.1593*H442^1+165.05*H442</f>
        <v>529148.45329408</v>
      </c>
      <c r="AA442" s="8" t="n">
        <f aca="false">(4*H442*(-18+25/2000*H442)*(1-LN(H442/1895))-H442*-9.16-0.25*Z442)</f>
        <v>31085.6435664844</v>
      </c>
      <c r="AB442" s="20" t="n">
        <f aca="false">(8*H442*(-1+8/2000*H442)*(1-LN(H442/1895))-H442*-9.16-0.25*Z442)</f>
        <v>40835.5167948483</v>
      </c>
      <c r="AC442" s="20" t="n">
        <f aca="false">(8*$H442*(31.15-15.53/2000*$H442)*(1-LN($H442/1895))-$H442*-9.16-0.25*$Z442)</f>
        <v>-26170.4869670829</v>
      </c>
      <c r="AE442" s="20" t="n">
        <f aca="false">AP442-$AN442</f>
        <v>-2.70560591950557</v>
      </c>
      <c r="AF442" s="20" t="n">
        <f aca="false">AQ442-$AN442</f>
        <v>-2.17791220527491</v>
      </c>
      <c r="AG442" s="20" t="n">
        <f aca="false">AR442-$AN442</f>
        <v>-4.6964804246162</v>
      </c>
      <c r="AI442" s="20" t="n">
        <f aca="false">AT442-$AN442</f>
        <v>-6.9484777408924</v>
      </c>
      <c r="AJ442" s="20" t="n">
        <f aca="false">AU442-$AN442</f>
        <v>-2.32521326567715</v>
      </c>
      <c r="AK442" s="20" t="n">
        <f aca="false">AV442-$AN442</f>
        <v>-5.68827562822296</v>
      </c>
      <c r="AL442" s="20" t="n">
        <f aca="false">AW442-$AN442</f>
        <v>-4.51378831766246</v>
      </c>
      <c r="AN442" s="20" t="n">
        <v>4.92783719230162</v>
      </c>
      <c r="AP442" s="20" t="n">
        <f aca="false">1/8.314/$H442*(0.375*68629+0.5*4601)+$AA442/8.314/$H442+LN(1)</f>
        <v>2.22223127279605</v>
      </c>
      <c r="AQ442" s="20" t="n">
        <f aca="false">1/8.314/$H442*(0.4375*68629+0.5*4601)+$AB442/8.314/$H442+LN(1)</f>
        <v>2.74992498702671</v>
      </c>
      <c r="AR442" s="20" t="n">
        <f aca="false">1/8.314/$H442*(0.4375*68629+0.5*4601)+$AC442/8.314/$H442+LN(1)</f>
        <v>0.23135676768542</v>
      </c>
      <c r="AT442" s="20" t="n">
        <f aca="false">1/8.314/$H442*(0.4375*68629+0.5*4601)+$J442/8.314/$H442+LN(1)</f>
        <v>-2.02064054859078</v>
      </c>
      <c r="AU442" s="20" t="n">
        <f aca="false">1/8.314/$H442*(0.4375*68629+0.5*4601)+$B442/8.314/$H442+LN(1)</f>
        <v>2.60262392662447</v>
      </c>
      <c r="AV442" s="20" t="n">
        <f aca="false">1/8.314/$H442*(0.4375*68629+0.5*4601)+$S442/8.314/$H442+LN(1)</f>
        <v>-0.760438435921337</v>
      </c>
      <c r="AW442" s="20" t="n">
        <f aca="false">1/8.314/$H442*(0.4375*68629+0.5*4601)+$X442/8.314/$H442+LN(1)</f>
        <v>0.414048874639163</v>
      </c>
    </row>
    <row r="443" s="20" customFormat="true" ht="13.8" hidden="false" customHeight="false" outlineLevel="0" collapsed="false">
      <c r="B443" s="20" t="n">
        <f aca="false">$A$2 + $A$3*H443 +$A$4*H443*LN(H443) + $A$5*H443^2 + $A$6*H443^-1 + $A$7*H443^0.5</f>
        <v>37053.7499131577</v>
      </c>
      <c r="C443" s="20" t="n">
        <v>4300</v>
      </c>
      <c r="D443" s="20" t="n">
        <f aca="false">D442+22/(608-232)</f>
        <v>2.34574468085104</v>
      </c>
      <c r="F443" s="20" t="n">
        <f aca="false">$D$2+$D$3/H443-(($D$4/(8.314*LN(10)))*(1-($D$5/H443)-LN(H443/$D$5)))</f>
        <v>1.40450263009212</v>
      </c>
      <c r="G443" s="20" t="n">
        <f aca="false">8.314*LN(10)*F443*H443</f>
        <v>86174.0093574224</v>
      </c>
      <c r="H443" s="21" t="n">
        <v>3205</v>
      </c>
      <c r="J443" s="20" t="n">
        <f aca="false">-G443</f>
        <v>-86174.0093574224</v>
      </c>
      <c r="K443" s="20" t="n">
        <v>1391</v>
      </c>
      <c r="O443" s="20" t="n">
        <f aca="false">-115997 + 27.036*H443 + 3.124*H443*LN(H443)</f>
        <v>51478.3137382751</v>
      </c>
      <c r="P443" s="20" t="n">
        <f aca="false">(-0.0562*(H443^2)) + (128.59*H443)-38275</f>
        <v>-203431.855</v>
      </c>
      <c r="Q443" s="20" t="n">
        <f aca="false">-998615+342.43*H443</f>
        <v>98873.1499999999</v>
      </c>
      <c r="R443" s="20" t="n">
        <f aca="false">Q443+P443</f>
        <v>-104558.705</v>
      </c>
      <c r="S443" s="20" t="n">
        <f aca="false">R443/2</f>
        <v>-52279.3525000001</v>
      </c>
      <c r="U443" s="20" t="n">
        <f aca="false">-226244+42.46*H443</f>
        <v>-90159.7</v>
      </c>
      <c r="V443" s="20" t="n">
        <f aca="false">(-0.0562*(H443^2))+(374.59*H443)-846564</f>
        <v>-223290.855</v>
      </c>
      <c r="W443" s="20" t="n">
        <f aca="false">V443/2</f>
        <v>-111645.4275</v>
      </c>
      <c r="X443" s="20" t="n">
        <f aca="false">W443-U443</f>
        <v>-21485.7275</v>
      </c>
      <c r="Y443" s="20" t="n">
        <v>1290942.34164922</v>
      </c>
      <c r="Z443" s="20" t="n">
        <f aca="false">-8E-020*H443^6+2E-015*H443^5-0.00000000001*H443^4+0.00000006*H443^3-0.0001*H443^2+0.1593*H443^1+165.05*H443</f>
        <v>529978.409556536</v>
      </c>
      <c r="AA443" s="8" t="n">
        <f aca="false">(4*H443*(-18+25/2000*H443)*(1-LN(H443/1895))-H443*-9.16-0.25*Z443)</f>
        <v>31073.2793943723</v>
      </c>
      <c r="AB443" s="20" t="n">
        <f aca="false">(8*H443*(-1+8/2000*H443)*(1-LN(H443/1895))-H443*-9.16-0.25*Z443)</f>
        <v>40669.4903411589</v>
      </c>
      <c r="AC443" s="20" t="n">
        <f aca="false">(8*$H443*(31.15-15.53/2000*$H443)*(1-LN($H443/1895))-$H443*-9.16-0.25*$Z443)</f>
        <v>-26936.8042951364</v>
      </c>
      <c r="AE443" s="20" t="n">
        <f aca="false">AP443-$AN443</f>
        <v>-2.76393680068297</v>
      </c>
      <c r="AF443" s="20" t="n">
        <f aca="false">AQ443-$AN443</f>
        <v>-2.24283304633344</v>
      </c>
      <c r="AG443" s="20" t="n">
        <f aca="false">AR443-$AN443</f>
        <v>-4.78000019654172</v>
      </c>
      <c r="AI443" s="20" t="n">
        <f aca="false">AT443-$AN443</f>
        <v>-7.00308743365078</v>
      </c>
      <c r="AJ443" s="20" t="n">
        <f aca="false">AU443-$AN443</f>
        <v>-2.37852659213353</v>
      </c>
      <c r="AK443" s="20" t="n">
        <f aca="false">AV443-$AN443</f>
        <v>-5.73106963695194</v>
      </c>
      <c r="AL443" s="20" t="n">
        <f aca="false">AW443-$AN443</f>
        <v>-4.57542911255781</v>
      </c>
      <c r="AN443" s="20" t="n">
        <v>4.98223724439715</v>
      </c>
      <c r="AP443" s="20" t="n">
        <f aca="false">1/8.314/$H443*(0.375*68629+0.5*4601)+$AA443/8.314/$H443+LN(1)</f>
        <v>2.21830044371418</v>
      </c>
      <c r="AQ443" s="20" t="n">
        <f aca="false">1/8.314/$H443*(0.4375*68629+0.5*4601)+$AB443/8.314/$H443+LN(1)</f>
        <v>2.73940419806371</v>
      </c>
      <c r="AR443" s="20" t="n">
        <f aca="false">1/8.314/$H443*(0.4375*68629+0.5*4601)+$AC443/8.314/$H443+LN(1)</f>
        <v>0.202237047855434</v>
      </c>
      <c r="AT443" s="20" t="n">
        <f aca="false">1/8.314/$H443*(0.4375*68629+0.5*4601)+$J443/8.314/$H443+LN(1)</f>
        <v>-2.02085018925363</v>
      </c>
      <c r="AU443" s="20" t="n">
        <f aca="false">1/8.314/$H443*(0.4375*68629+0.5*4601)+$B443/8.314/$H443+LN(1)</f>
        <v>2.60371065226362</v>
      </c>
      <c r="AV443" s="20" t="n">
        <f aca="false">1/8.314/$H443*(0.4375*68629+0.5*4601)+$S443/8.314/$H443+LN(1)</f>
        <v>-0.748832392554786</v>
      </c>
      <c r="AW443" s="20" t="n">
        <f aca="false">1/8.314/$H443*(0.4375*68629+0.5*4601)+$X443/8.314/$H443+LN(1)</f>
        <v>0.406808131839345</v>
      </c>
    </row>
    <row r="444" s="20" customFormat="true" ht="13.8" hidden="false" customHeight="false" outlineLevel="0" collapsed="false">
      <c r="B444" s="20" t="n">
        <f aca="false">$A$2 + $A$3*H444 +$A$4*H444*LN(H444) + $A$5*H444^2 + $A$6*H444^-1 + $A$7*H444^0.5</f>
        <v>37190.5743752208</v>
      </c>
      <c r="C444" s="20" t="n">
        <v>4300</v>
      </c>
      <c r="D444" s="20" t="n">
        <f aca="false">D443+22/(608-232)</f>
        <v>2.40425531914892</v>
      </c>
      <c r="F444" s="20" t="n">
        <f aca="false">$D$2+$D$3/H444-(($D$4/(8.314*LN(10)))*(1-($D$5/H444)-LN(H444/$D$5)))</f>
        <v>1.4037769608945</v>
      </c>
      <c r="G444" s="20" t="n">
        <f aca="false">8.314*LN(10)*F444*H444</f>
        <v>86263.8529081764</v>
      </c>
      <c r="H444" s="21" t="n">
        <v>3210</v>
      </c>
      <c r="J444" s="20" t="n">
        <f aca="false">-G444</f>
        <v>-86263.8529081764</v>
      </c>
      <c r="K444" s="20" t="n">
        <v>1399</v>
      </c>
      <c r="O444" s="20" t="n">
        <f aca="false">-115997 + 27.036*H444 + 3.124*H444*LN(H444)</f>
        <v>51755.2178563407</v>
      </c>
      <c r="P444" s="20" t="n">
        <f aca="false">(-0.0562*(H444^2)) + (128.59*H444)-38275</f>
        <v>-204591.52</v>
      </c>
      <c r="Q444" s="20" t="n">
        <f aca="false">-998615+342.43*H444</f>
        <v>100585.3</v>
      </c>
      <c r="R444" s="20" t="n">
        <f aca="false">Q444+P444</f>
        <v>-104006.22</v>
      </c>
      <c r="S444" s="20" t="n">
        <f aca="false">R444/2</f>
        <v>-52003.11</v>
      </c>
      <c r="U444" s="20" t="n">
        <f aca="false">-226244+42.46*H444</f>
        <v>-89947.4</v>
      </c>
      <c r="V444" s="20" t="n">
        <f aca="false">(-0.0562*(H444^2))+(374.59*H444)-846564</f>
        <v>-223220.52</v>
      </c>
      <c r="W444" s="20" t="n">
        <f aca="false">V444/2</f>
        <v>-111610.26</v>
      </c>
      <c r="X444" s="20" t="n">
        <f aca="false">W444-U444</f>
        <v>-21662.8600000001</v>
      </c>
      <c r="Y444" s="20" t="n">
        <v>1293365.08314089</v>
      </c>
      <c r="Z444" s="20" t="n">
        <f aca="false">-8E-020*H444^6+2E-015*H444^5-0.00000000001*H444^4+0.00000006*H444^3-0.0001*H444^2+0.1593*H444^1+165.05*H444</f>
        <v>530808.3854389</v>
      </c>
      <c r="AA444" s="8" t="n">
        <f aca="false">(4*H444*(-18+25/2000*H444)*(1-LN(H444/1895))-H444*-9.16-0.25*Z444)</f>
        <v>31058.9082073535</v>
      </c>
      <c r="AB444" s="20" t="n">
        <f aca="false">(8*H444*(-1+8/2000*H444)*(1-LN(H444/1895))-H444*-9.16-0.25*Z444)</f>
        <v>40501.8805961357</v>
      </c>
      <c r="AC444" s="20" t="n">
        <f aca="false">(8*$H444*(31.15-15.53/2000*$H444)*(1-LN($H444/1895))-$H444*-9.16-0.25*$Z444)</f>
        <v>-27701.8851852984</v>
      </c>
      <c r="AE444" s="20" t="n">
        <f aca="false">AP444-$AN444</f>
        <v>-2.82211971797612</v>
      </c>
      <c r="AF444" s="20" t="n">
        <f aca="false">AQ444-$AN444</f>
        <v>-2.30756951706956</v>
      </c>
      <c r="AG444" s="20" t="n">
        <f aca="false">AR444-$AN444</f>
        <v>-4.86317200199099</v>
      </c>
      <c r="AI444" s="20" t="n">
        <f aca="false">AT444-$AN444</f>
        <v>-7.05749527021169</v>
      </c>
      <c r="AJ444" s="20" t="n">
        <f aca="false">AU444-$AN444</f>
        <v>-2.43164451952066</v>
      </c>
      <c r="AK444" s="20" t="n">
        <f aca="false">AV444-$AN444</f>
        <v>-5.77374152570476</v>
      </c>
      <c r="AL444" s="20" t="n">
        <f aca="false">AW444-$AN444</f>
        <v>-4.63688907474751</v>
      </c>
      <c r="AN444" s="20" t="n">
        <v>5.03642637511614</v>
      </c>
      <c r="AP444" s="20" t="n">
        <f aca="false">1/8.314/$H444*(0.375*68629+0.5*4601)+$AA444/8.314/$H444+LN(1)</f>
        <v>2.21430665714002</v>
      </c>
      <c r="AQ444" s="20" t="n">
        <f aca="false">1/8.314/$H444*(0.4375*68629+0.5*4601)+$AB444/8.314/$H444+LN(1)</f>
        <v>2.72885685804658</v>
      </c>
      <c r="AR444" s="20" t="n">
        <f aca="false">1/8.314/$H444*(0.4375*68629+0.5*4601)+$AC444/8.314/$H444+LN(1)</f>
        <v>0.173254373125149</v>
      </c>
      <c r="AT444" s="20" t="n">
        <f aca="false">1/8.314/$H444*(0.4375*68629+0.5*4601)+$J444/8.314/$H444+LN(1)</f>
        <v>-2.02106889509555</v>
      </c>
      <c r="AU444" s="20" t="n">
        <f aca="false">1/8.314/$H444*(0.4375*68629+0.5*4601)+$B444/8.314/$H444+LN(1)</f>
        <v>2.60478185559548</v>
      </c>
      <c r="AV444" s="20" t="n">
        <f aca="false">1/8.314/$H444*(0.4375*68629+0.5*4601)+$S444/8.314/$H444+LN(1)</f>
        <v>-0.737315150588617</v>
      </c>
      <c r="AW444" s="20" t="n">
        <f aca="false">1/8.314/$H444*(0.4375*68629+0.5*4601)+$X444/8.314/$H444+LN(1)</f>
        <v>0.399537300368628</v>
      </c>
    </row>
    <row r="445" s="20" customFormat="true" ht="13.8" hidden="false" customHeight="false" outlineLevel="0" collapsed="false">
      <c r="B445" s="20" t="n">
        <f aca="false">$A$2 + $A$3*H445 +$A$4*H445*LN(H445) + $A$5*H445^2 + $A$6*H445^-1 + $A$7*H445^0.5</f>
        <v>37327.0755498165</v>
      </c>
      <c r="C445" s="20" t="n">
        <v>4300</v>
      </c>
      <c r="D445" s="20" t="n">
        <f aca="false">D444+22/(608-232)</f>
        <v>2.46276595744679</v>
      </c>
      <c r="F445" s="20" t="n">
        <f aca="false">$D$2+$D$3/H445-(($D$4/(8.314*LN(10)))*(1-($D$5/H445)-LN(H445/$D$5)))</f>
        <v>1.40305775629396</v>
      </c>
      <c r="G445" s="20" t="n">
        <f aca="false">8.314*LN(10)*F445*H445</f>
        <v>86353.9554154215</v>
      </c>
      <c r="H445" s="21" t="n">
        <v>3215</v>
      </c>
      <c r="J445" s="20" t="n">
        <f aca="false">-G445</f>
        <v>-86353.9554154215</v>
      </c>
      <c r="K445" s="20" t="n">
        <v>1408</v>
      </c>
      <c r="O445" s="20" t="n">
        <f aca="false">-115997 + 27.036*H445 + 3.124*H445*LN(H445)</f>
        <v>52032.1463046343</v>
      </c>
      <c r="P445" s="20" t="n">
        <f aca="false">(-0.0562*(H445^2)) + (128.59*H445)-38275</f>
        <v>-205753.995</v>
      </c>
      <c r="Q445" s="20" t="n">
        <f aca="false">-998615+342.43*H445</f>
        <v>102297.45</v>
      </c>
      <c r="R445" s="20" t="n">
        <f aca="false">Q445+P445</f>
        <v>-103456.545</v>
      </c>
      <c r="S445" s="20" t="n">
        <f aca="false">R445/2</f>
        <v>-51728.2725</v>
      </c>
      <c r="U445" s="20" t="n">
        <f aca="false">-226244+42.46*H445</f>
        <v>-89735.1</v>
      </c>
      <c r="V445" s="20" t="n">
        <f aca="false">(-0.0562*(H445^2))+(374.59*H445)-846564</f>
        <v>-223152.995</v>
      </c>
      <c r="W445" s="20" t="n">
        <f aca="false">V445/2</f>
        <v>-111576.4975</v>
      </c>
      <c r="X445" s="20" t="n">
        <f aca="false">W445-U445</f>
        <v>-21841.3975</v>
      </c>
      <c r="Y445" s="20" t="n">
        <v>1295787.82463256</v>
      </c>
      <c r="Z445" s="20" t="n">
        <f aca="false">-8E-020*H445^6+2E-015*H445^5-0.00000000001*H445^4+0.00000006*H445^3-0.0001*H445^2+0.1593*H445^1+165.05*H445</f>
        <v>531638.381004669</v>
      </c>
      <c r="AA445" s="8" t="n">
        <f aca="false">(4*H445*(-18+25/2000*H445)*(1-LN(H445/1895))-H445*-9.16-0.25*Z445)</f>
        <v>31042.5252176326</v>
      </c>
      <c r="AB445" s="20" t="n">
        <f aca="false">(8*H445*(-1+8/2000*H445)*(1-LN(H445/1895))-H445*-9.16-0.25*Z445)</f>
        <v>40332.6849525481</v>
      </c>
      <c r="AC445" s="20" t="n">
        <f aca="false">(8*$H445*(31.15-15.53/2000*$H445)*(1-LN($H445/1895))-$H445*-9.16-0.25*$Z445)</f>
        <v>-28465.721783875</v>
      </c>
      <c r="AE445" s="20" t="n">
        <f aca="false">AP445-$AN445</f>
        <v>-2.88036547814542</v>
      </c>
      <c r="AF445" s="20" t="n">
        <f aca="false">AQ445-$AN445</f>
        <v>-2.3723325125237</v>
      </c>
      <c r="AG445" s="20" t="n">
        <f aca="false">AR445-$AN445</f>
        <v>-4.94620710792119</v>
      </c>
      <c r="AI445" s="20" t="n">
        <f aca="false">AT445-$AN445</f>
        <v>-7.11191211454295</v>
      </c>
      <c r="AJ445" s="20" t="n">
        <f aca="false">AU445-$AN445</f>
        <v>-2.48477787357714</v>
      </c>
      <c r="AK445" s="20" t="n">
        <f aca="false">AV445-$AN445</f>
        <v>-5.81650180154352</v>
      </c>
      <c r="AL445" s="20" t="n">
        <f aca="false">AW445-$AN445</f>
        <v>-4.69837898522552</v>
      </c>
      <c r="AN445" s="20" t="n">
        <v>5.09061550583514</v>
      </c>
      <c r="AP445" s="20" t="n">
        <f aca="false">1/8.314/$H445*(0.375*68629+0.5*4601)+$AA445/8.314/$H445+LN(1)</f>
        <v>2.21025002768972</v>
      </c>
      <c r="AQ445" s="20" t="n">
        <f aca="false">1/8.314/$H445*(0.4375*68629+0.5*4601)+$AB445/8.314/$H445+LN(1)</f>
        <v>2.71828299331144</v>
      </c>
      <c r="AR445" s="20" t="n">
        <f aca="false">1/8.314/$H445*(0.4375*68629+0.5*4601)+$AC445/8.314/$H445+LN(1)</f>
        <v>0.144408397913955</v>
      </c>
      <c r="AT445" s="20" t="n">
        <f aca="false">1/8.314/$H445*(0.4375*68629+0.5*4601)+$J445/8.314/$H445+LN(1)</f>
        <v>-2.02129660870781</v>
      </c>
      <c r="AU445" s="20" t="n">
        <f aca="false">1/8.314/$H445*(0.4375*68629+0.5*4601)+$B445/8.314/$H445+LN(1)</f>
        <v>2.605837632258</v>
      </c>
      <c r="AV445" s="20" t="n">
        <f aca="false">1/8.314/$H445*(0.4375*68629+0.5*4601)+$S445/8.314/$H445+LN(1)</f>
        <v>-0.725886295708376</v>
      </c>
      <c r="AW445" s="20" t="n">
        <f aca="false">1/8.314/$H445*(0.4375*68629+0.5*4601)+$X445/8.314/$H445+LN(1)</f>
        <v>0.392236520609616</v>
      </c>
    </row>
    <row r="446" s="20" customFormat="true" ht="13.8" hidden="false" customHeight="false" outlineLevel="0" collapsed="false">
      <c r="B446" s="20" t="n">
        <f aca="false">$A$2 + $A$3*H446 +$A$4*H446*LN(H446) + $A$5*H446^2 + $A$6*H446^-1 + $A$7*H446^0.5</f>
        <v>37463.2540551157</v>
      </c>
      <c r="C446" s="20" t="n">
        <v>4300</v>
      </c>
      <c r="D446" s="20" t="n">
        <f aca="false">D445+22/(608-232)</f>
        <v>2.52127659574466</v>
      </c>
      <c r="F446" s="20" t="n">
        <f aca="false">$D$2+$D$3/H446-(($D$4/(8.314*LN(10)))*(1-($D$5/H446)-LN(H446/$D$5)))</f>
        <v>1.40234497964258</v>
      </c>
      <c r="G446" s="20" t="n">
        <f aca="false">8.314*LN(10)*F446*H446</f>
        <v>86444.3164764255</v>
      </c>
      <c r="H446" s="21" t="n">
        <v>3220</v>
      </c>
      <c r="J446" s="20" t="n">
        <f aca="false">-G446</f>
        <v>-86444.3164764255</v>
      </c>
      <c r="K446" s="20" t="n">
        <v>1416</v>
      </c>
      <c r="O446" s="20" t="n">
        <f aca="false">-115997 + 27.036*H446 + 3.124*H446*LN(H446)</f>
        <v>52309.0990453171</v>
      </c>
      <c r="P446" s="20" t="n">
        <f aca="false">(-0.0562*(H446^2)) + (128.59*H446)-38275</f>
        <v>-206919.28</v>
      </c>
      <c r="Q446" s="20" t="n">
        <f aca="false">-998615+342.43*H446</f>
        <v>104009.6</v>
      </c>
      <c r="R446" s="20" t="n">
        <f aca="false">Q446+P446</f>
        <v>-102909.68</v>
      </c>
      <c r="S446" s="20" t="n">
        <f aca="false">R446/2</f>
        <v>-51454.8399999999</v>
      </c>
      <c r="U446" s="20" t="n">
        <f aca="false">-226244+42.46*H446</f>
        <v>-89522.8</v>
      </c>
      <c r="V446" s="20" t="n">
        <f aca="false">(-0.0562*(H446^2))+(374.59*H446)-846564</f>
        <v>-223088.28</v>
      </c>
      <c r="W446" s="20" t="n">
        <f aca="false">V446/2</f>
        <v>-111544.14</v>
      </c>
      <c r="X446" s="20" t="n">
        <f aca="false">W446-U446</f>
        <v>-22021.3400000001</v>
      </c>
      <c r="Y446" s="20" t="n">
        <v>1298210.56612423</v>
      </c>
      <c r="Z446" s="20" t="n">
        <f aca="false">-8E-020*H446^6+2E-015*H446^5-0.00000000001*H446^4+0.00000006*H446^3-0.0001*H446^2+0.1593*H446^1+165.05*H446</f>
        <v>532468.396317485</v>
      </c>
      <c r="AA446" s="8" t="n">
        <f aca="false">(4*H446*(-18+25/2000*H446)*(1-LN(H446/1895))-H446*-9.16-0.25*Z446)</f>
        <v>31024.1256461648</v>
      </c>
      <c r="AB446" s="20" t="n">
        <f aca="false">(8*H446*(-1+8/2000*H446)*(1-LN(H446/1895))-H446*-9.16-0.25*Z446)</f>
        <v>40161.9008073136</v>
      </c>
      <c r="AC446" s="20" t="n">
        <f aca="false">(8*$H446*(31.15-15.53/2000*$H446)*(1-LN($H446/1895))-$H446*-9.16-0.25*$Z446)</f>
        <v>-29228.306254162</v>
      </c>
      <c r="AE446" s="20" t="n">
        <f aca="false">AP446-$AN446</f>
        <v>-2.93873276025658</v>
      </c>
      <c r="AF446" s="20" t="n">
        <f aca="false">AQ446-$AN446</f>
        <v>-2.43718079966519</v>
      </c>
      <c r="AG446" s="20" t="n">
        <f aca="false">AR446-$AN446</f>
        <v>-5.0291646516979</v>
      </c>
      <c r="AI446" s="20" t="n">
        <f aca="false">AT446-$AN446</f>
        <v>-7.16639670293615</v>
      </c>
      <c r="AJ446" s="20" t="n">
        <f aca="false">AU446-$AN446</f>
        <v>-2.53798535264542</v>
      </c>
      <c r="AK446" s="20" t="n">
        <f aca="false">AV446-$AN446</f>
        <v>-5.85940884602393</v>
      </c>
      <c r="AL446" s="20" t="n">
        <f aca="false">AW446-$AN446</f>
        <v>-4.759957497778</v>
      </c>
      <c r="AN446" s="20" t="n">
        <v>5.14486342985096</v>
      </c>
      <c r="AP446" s="20" t="n">
        <f aca="false">1/8.314/$H446*(0.375*68629+0.5*4601)+$AA446/8.314/$H446+LN(1)</f>
        <v>2.20613066959438</v>
      </c>
      <c r="AQ446" s="20" t="n">
        <f aca="false">1/8.314/$H446*(0.4375*68629+0.5*4601)+$AB446/8.314/$H446+LN(1)</f>
        <v>2.70768263018577</v>
      </c>
      <c r="AR446" s="20" t="n">
        <f aca="false">1/8.314/$H446*(0.4375*68629+0.5*4601)+$AC446/8.314/$H446+LN(1)</f>
        <v>0.115698778153065</v>
      </c>
      <c r="AT446" s="20" t="n">
        <f aca="false">1/8.314/$H446*(0.4375*68629+0.5*4601)+$J446/8.314/$H446+LN(1)</f>
        <v>-2.02153327308519</v>
      </c>
      <c r="AU446" s="20" t="n">
        <f aca="false">1/8.314/$H446*(0.4375*68629+0.5*4601)+$B446/8.314/$H446+LN(1)</f>
        <v>2.60687807720554</v>
      </c>
      <c r="AV446" s="20" t="n">
        <f aca="false">1/8.314/$H446*(0.4375*68629+0.5*4601)+$S446/8.314/$H446+LN(1)</f>
        <v>-0.714545416172972</v>
      </c>
      <c r="AW446" s="20" t="n">
        <f aca="false">1/8.314/$H446*(0.4375*68629+0.5*4601)+$X446/8.314/$H446+LN(1)</f>
        <v>0.384905932072965</v>
      </c>
    </row>
    <row r="447" s="20" customFormat="true" ht="13.8" hidden="false" customHeight="false" outlineLevel="0" collapsed="false">
      <c r="B447" s="20" t="n">
        <f aca="false">$A$2 + $A$3*H447 +$A$4*H447*LN(H447) + $A$5*H447^2 + $A$6*H447^-1 + $A$7*H447^0.5</f>
        <v>37599.110506905</v>
      </c>
      <c r="C447" s="20" t="n">
        <v>4300</v>
      </c>
      <c r="D447" s="20" t="n">
        <f aca="false">D446+22/(608-232)</f>
        <v>2.57978723404253</v>
      </c>
      <c r="F447" s="20" t="n">
        <f aca="false">$D$2+$D$3/H447-(($D$4/(8.314*LN(10)))*(1-($D$5/H447)-LN(H447/$D$5)))</f>
        <v>1.40163859453999</v>
      </c>
      <c r="G447" s="20" t="n">
        <f aca="false">8.314*LN(10)*F447*H447</f>
        <v>86534.9356897072</v>
      </c>
      <c r="H447" s="21" t="n">
        <v>3225</v>
      </c>
      <c r="J447" s="20" t="n">
        <f aca="false">-G447</f>
        <v>-86534.9356897072</v>
      </c>
      <c r="K447" s="20" t="n">
        <v>1424</v>
      </c>
      <c r="O447" s="20" t="n">
        <f aca="false">-115997 + 27.036*H447 + 3.124*H447*LN(H447)</f>
        <v>52586.076040668</v>
      </c>
      <c r="P447" s="20" t="n">
        <f aca="false">(-0.0562*(H447^2)) + (128.59*H447)-38275</f>
        <v>-208087.375</v>
      </c>
      <c r="Q447" s="20" t="n">
        <f aca="false">-998615+342.43*H447</f>
        <v>105721.75</v>
      </c>
      <c r="R447" s="20" t="n">
        <f aca="false">Q447+P447</f>
        <v>-102365.625</v>
      </c>
      <c r="S447" s="20" t="n">
        <f aca="false">R447/2</f>
        <v>-51182.8125</v>
      </c>
      <c r="U447" s="20" t="n">
        <f aca="false">-226244+42.46*H447</f>
        <v>-89310.5</v>
      </c>
      <c r="V447" s="20" t="n">
        <f aca="false">(-0.0562*(H447^2))+(374.59*H447)-846564</f>
        <v>-223026.375</v>
      </c>
      <c r="W447" s="20" t="n">
        <f aca="false">V447/2</f>
        <v>-111513.1875</v>
      </c>
      <c r="X447" s="20" t="n">
        <f aca="false">W447-U447</f>
        <v>-22202.6875</v>
      </c>
      <c r="Y447" s="20" t="n">
        <v>1300633.30761591</v>
      </c>
      <c r="Z447" s="20" t="n">
        <f aca="false">-8E-020*H447^6+2E-015*H447^5-0.00000000001*H447^4+0.00000006*H447^3-0.0001*H447^2+0.1593*H447^1+165.05*H447</f>
        <v>533298.431441138</v>
      </c>
      <c r="AA447" s="8" t="n">
        <f aca="false">(4*H447*(-18+25/2000*H447)*(1-LN(H447/1895))-H447*-9.16-0.25*Z447)</f>
        <v>31003.7047226235</v>
      </c>
      <c r="AB447" s="20" t="n">
        <f aca="false">(8*H447*(-1+8/2000*H447)*(1-LN(H447/1895))-H447*-9.16-0.25*Z447)</f>
        <v>39989.5255614839</v>
      </c>
      <c r="AC447" s="20" t="n">
        <f aca="false">(8*$H447*(31.15-15.53/2000*$H447)*(1-LN($H447/1895))-$H447*-9.16-0.25*$Z447)</f>
        <v>-29989.6307763783</v>
      </c>
      <c r="AE447" s="20" t="n">
        <f aca="false">AP447-$AN447</f>
        <v>-2.99745929372132</v>
      </c>
      <c r="AF447" s="20" t="n">
        <f aca="false">AQ447-$AN447</f>
        <v>-2.50235219543523</v>
      </c>
      <c r="AG447" s="20" t="n">
        <f aca="false">AR447-$AN447</f>
        <v>-5.11228281914688</v>
      </c>
      <c r="AI447" s="20" t="n">
        <f aca="false">AT447-$AN447</f>
        <v>-7.22118682204584</v>
      </c>
      <c r="AJ447" s="20" t="n">
        <f aca="false">AU447-$AN447</f>
        <v>-2.59150470570851</v>
      </c>
      <c r="AK447" s="20" t="n">
        <f aca="false">AV447-$AN447</f>
        <v>-5.90270009321795</v>
      </c>
      <c r="AL447" s="20" t="n">
        <f aca="false">AW447-$AN447</f>
        <v>-4.82186231701903</v>
      </c>
      <c r="AN447" s="20" t="n">
        <v>5.19940799042319</v>
      </c>
      <c r="AP447" s="20" t="n">
        <f aca="false">1/8.314/$H447*(0.375*68629+0.5*4601)+$AA447/8.314/$H447+LN(1)</f>
        <v>2.20194869670187</v>
      </c>
      <c r="AQ447" s="20" t="n">
        <f aca="false">1/8.314/$H447*(0.4375*68629+0.5*4601)+$AB447/8.314/$H447+LN(1)</f>
        <v>2.69705579498796</v>
      </c>
      <c r="AR447" s="20" t="n">
        <f aca="false">1/8.314/$H447*(0.4375*68629+0.5*4601)+$AC447/8.314/$H447+LN(1)</f>
        <v>0.0871251712763073</v>
      </c>
      <c r="AT447" s="20" t="n">
        <f aca="false">1/8.314/$H447*(0.4375*68629+0.5*4601)+$J447/8.314/$H447+LN(1)</f>
        <v>-2.02177883162265</v>
      </c>
      <c r="AU447" s="20" t="n">
        <f aca="false">1/8.314/$H447*(0.4375*68629+0.5*4601)+$B447/8.314/$H447+LN(1)</f>
        <v>2.60790328471468</v>
      </c>
      <c r="AV447" s="20" t="n">
        <f aca="false">1/8.314/$H447*(0.4375*68629+0.5*4601)+$S447/8.314/$H447+LN(1)</f>
        <v>-0.703292102794763</v>
      </c>
      <c r="AW447" s="20" t="n">
        <f aca="false">1/8.314/$H447*(0.4375*68629+0.5*4601)+$X447/8.314/$H447+LN(1)</f>
        <v>0.377545673404158</v>
      </c>
    </row>
    <row r="448" s="20" customFormat="true" ht="13.8" hidden="false" customHeight="false" outlineLevel="0" collapsed="false">
      <c r="B448" s="20" t="n">
        <f aca="false">$A$2 + $A$3*H448 +$A$4*H448*LN(H448) + $A$5*H448^2 + $A$6*H448^-1 + $A$7*H448^0.5</f>
        <v>37734.6455185984</v>
      </c>
      <c r="C448" s="20" t="n">
        <v>4300</v>
      </c>
      <c r="D448" s="20" t="n">
        <f aca="false">D447+22/(608-232)</f>
        <v>2.63829787234041</v>
      </c>
      <c r="F448" s="20" t="n">
        <f aca="false">$D$2+$D$3/H448-(($D$4/(8.314*LN(10)))*(1-($D$5/H448)-LN(H448/$D$5)))</f>
        <v>1.40093856483132</v>
      </c>
      <c r="G448" s="20" t="n">
        <f aca="false">8.314*LN(10)*F448*H448</f>
        <v>86625.8126550301</v>
      </c>
      <c r="H448" s="21" t="n">
        <v>3230</v>
      </c>
      <c r="J448" s="20" t="n">
        <f aca="false">-G448</f>
        <v>-86625.8126550301</v>
      </c>
      <c r="K448" s="20" t="n">
        <v>1433</v>
      </c>
      <c r="O448" s="20" t="n">
        <f aca="false">-115997 + 27.036*H448 + 3.124*H448*LN(H448)</f>
        <v>52863.077253083</v>
      </c>
      <c r="P448" s="20" t="n">
        <f aca="false">(-0.0562*(H448^2)) + (128.59*H448)-38275</f>
        <v>-209258.28</v>
      </c>
      <c r="Q448" s="20" t="n">
        <f aca="false">-998615+342.43*H448</f>
        <v>107433.9</v>
      </c>
      <c r="R448" s="20" t="n">
        <f aca="false">Q448+P448</f>
        <v>-101824.38</v>
      </c>
      <c r="S448" s="20" t="n">
        <f aca="false">R448/2</f>
        <v>-50912.19</v>
      </c>
      <c r="U448" s="20" t="n">
        <f aca="false">-226244+42.46*H448</f>
        <v>-89098.2</v>
      </c>
      <c r="V448" s="20" t="n">
        <f aca="false">(-0.0562*(H448^2))+(374.59*H448)-846564</f>
        <v>-222967.28</v>
      </c>
      <c r="W448" s="20" t="n">
        <f aca="false">V448/2</f>
        <v>-111483.64</v>
      </c>
      <c r="X448" s="20" t="n">
        <f aca="false">W448-U448</f>
        <v>-22385.44</v>
      </c>
      <c r="Y448" s="20" t="n">
        <v>1303056.04910758</v>
      </c>
      <c r="Z448" s="20" t="n">
        <f aca="false">-8E-020*H448^6+2E-015*H448^5-0.00000000001*H448^4+0.00000006*H448^3-0.0001*H448^2+0.1593*H448^1+165.05*H448</f>
        <v>534128.486439564</v>
      </c>
      <c r="AA448" s="8" t="n">
        <f aca="false">(4*H448*(-18+25/2000*H448)*(1-LN(H448/1895))-H448*-9.16-0.25*Z448)</f>
        <v>30981.2576853687</v>
      </c>
      <c r="AB448" s="20" t="n">
        <f aca="false">(8*H448*(-1+8/2000*H448)*(1-LN(H448/1895))-H448*-9.16-0.25*Z448)</f>
        <v>39815.5566202314</v>
      </c>
      <c r="AC448" s="20" t="n">
        <f aca="false">(8*$H448*(31.15-15.53/2000*$H448)*(1-LN($H448/1895))-$H448*-9.16-0.25*$Z448)</f>
        <v>-30749.6875475987</v>
      </c>
      <c r="AE448" s="20" t="n">
        <f aca="false">AP448-$AN448</f>
        <v>-3.05624832851684</v>
      </c>
      <c r="AF448" s="20" t="n">
        <f aca="false">AQ448-$AN448</f>
        <v>-2.56755003696852</v>
      </c>
      <c r="AG448" s="20" t="n">
        <f aca="false">AR448-$AN448</f>
        <v>-5.19526531478445</v>
      </c>
      <c r="AI448" s="20" t="n">
        <f aca="false">AT448-$AN448</f>
        <v>-7.27598577910743</v>
      </c>
      <c r="AJ448" s="20" t="n">
        <f aca="false">AU448-$AN448</f>
        <v>-2.64503920260554</v>
      </c>
      <c r="AK448" s="20" t="n">
        <f aca="false">AV448-$AN448</f>
        <v>-5.94607849991518</v>
      </c>
      <c r="AL448" s="20" t="n">
        <f aca="false">AW448-$AN448</f>
        <v>-4.88379666860524</v>
      </c>
      <c r="AN448" s="20" t="n">
        <v>5.25395255099542</v>
      </c>
      <c r="AP448" s="20" t="n">
        <f aca="false">1/8.314/$H448*(0.375*68629+0.5*4601)+$AA448/8.314/$H448+LN(1)</f>
        <v>2.19770422247858</v>
      </c>
      <c r="AQ448" s="20" t="n">
        <f aca="false">1/8.314/$H448*(0.4375*68629+0.5*4601)+$AB448/8.314/$H448+LN(1)</f>
        <v>2.6864025140269</v>
      </c>
      <c r="AR448" s="20" t="n">
        <f aca="false">1/8.314/$H448*(0.4375*68629+0.5*4601)+$AC448/8.314/$H448+LN(1)</f>
        <v>0.0586872362109685</v>
      </c>
      <c r="AT448" s="20" t="n">
        <f aca="false">1/8.314/$H448*(0.4375*68629+0.5*4601)+$J448/8.314/$H448+LN(1)</f>
        <v>-2.02203322811201</v>
      </c>
      <c r="AU448" s="20" t="n">
        <f aca="false">1/8.314/$H448*(0.4375*68629+0.5*4601)+$B448/8.314/$H448+LN(1)</f>
        <v>2.60891334838988</v>
      </c>
      <c r="AV448" s="20" t="n">
        <f aca="false">1/8.314/$H448*(0.4375*68629+0.5*4601)+$S448/8.314/$H448+LN(1)</f>
        <v>-0.692125948919761</v>
      </c>
      <c r="AW448" s="20" t="n">
        <f aca="false">1/8.314/$H448*(0.4375*68629+0.5*4601)+$X448/8.314/$H448+LN(1)</f>
        <v>0.370155882390179</v>
      </c>
    </row>
    <row r="449" s="20" customFormat="true" ht="13.8" hidden="false" customHeight="false" outlineLevel="0" collapsed="false">
      <c r="B449" s="20" t="n">
        <f aca="false">$A$2 + $A$3*H449 +$A$4*H449*LN(H449) + $A$5*H449^2 + $A$6*H449^-1 + $A$7*H449^0.5</f>
        <v>37869.8597012494</v>
      </c>
      <c r="C449" s="20" t="n">
        <v>4300</v>
      </c>
      <c r="D449" s="20" t="n">
        <f aca="false">D448+22/(608-232)</f>
        <v>2.69680851063828</v>
      </c>
      <c r="F449" s="20" t="n">
        <f aca="false">$D$2+$D$3/H449-(($D$4/(8.314*LN(10)))*(1-($D$5/H449)-LN(H449/$D$5)))</f>
        <v>1.40024485460524</v>
      </c>
      <c r="G449" s="20" t="n">
        <f aca="false">8.314*LN(10)*F449*H449</f>
        <v>86716.946973397</v>
      </c>
      <c r="H449" s="21" t="n">
        <v>3235</v>
      </c>
      <c r="J449" s="20" t="n">
        <f aca="false">-G449</f>
        <v>-86716.946973397</v>
      </c>
      <c r="K449" s="20" t="n">
        <v>1441</v>
      </c>
      <c r="O449" s="20" t="n">
        <f aca="false">-115997 + 27.036*H449 + 3.124*H449*LN(H449)</f>
        <v>53140.1026450741</v>
      </c>
      <c r="P449" s="20" t="n">
        <f aca="false">(-0.0562*(H449^2)) + (128.59*H449)-38275</f>
        <v>-210431.995</v>
      </c>
      <c r="Q449" s="20" t="n">
        <f aca="false">-998615+342.43*H449</f>
        <v>109146.05</v>
      </c>
      <c r="R449" s="20" t="n">
        <f aca="false">Q449+P449</f>
        <v>-101285.945</v>
      </c>
      <c r="S449" s="20" t="n">
        <f aca="false">R449/2</f>
        <v>-50642.9725</v>
      </c>
      <c r="U449" s="20" t="n">
        <f aca="false">-226244+42.46*H449</f>
        <v>-88885.9</v>
      </c>
      <c r="V449" s="20" t="n">
        <f aca="false">(-0.0562*(H449^2))+(374.59*H449)-846564</f>
        <v>-222910.995</v>
      </c>
      <c r="W449" s="20" t="n">
        <f aca="false">V449/2</f>
        <v>-111455.4975</v>
      </c>
      <c r="X449" s="20" t="n">
        <f aca="false">W449-U449</f>
        <v>-22569.5975000001</v>
      </c>
      <c r="Y449" s="20" t="n">
        <v>1305478.79059925</v>
      </c>
      <c r="Z449" s="20" t="n">
        <f aca="false">-8E-020*H449^6+2E-015*H449^5-0.00000000001*H449^4+0.00000006*H449^3-0.0001*H449^2+0.1593*H449^1+165.05*H449</f>
        <v>534958.561376846</v>
      </c>
      <c r="AA449" s="8" t="n">
        <f aca="false">(4*H449*(-18+25/2000*H449)*(1-LN(H449/1895))-H449*-9.16-0.25*Z449)</f>
        <v>30956.7797814169</v>
      </c>
      <c r="AB449" s="20" t="n">
        <f aca="false">(8*H449*(-1+8/2000*H449)*(1-LN(H449/1895))-H449*-9.16-0.25*Z449)</f>
        <v>39639.9913928363</v>
      </c>
      <c r="AC449" s="20" t="n">
        <f aca="false">(8*$H449*(31.15-15.53/2000*$H449)*(1-LN($H449/1895))-$H449*-9.16-0.25*$Z449)</f>
        <v>-31508.4687816872</v>
      </c>
      <c r="AE449" s="20" t="n">
        <f aca="false">AP449-$AN449</f>
        <v>-3.11509975155641</v>
      </c>
      <c r="AF449" s="20" t="n">
        <f aca="false">AQ449-$AN449</f>
        <v>-2.63277429796611</v>
      </c>
      <c r="AG449" s="20" t="n">
        <f aca="false">AR449-$AN449</f>
        <v>-5.27811247819891</v>
      </c>
      <c r="AI449" s="20" t="n">
        <f aca="false">AT449-$AN449</f>
        <v>-7.3307935183063</v>
      </c>
      <c r="AJ449" s="20" t="n">
        <f aca="false">AU449-$AN449</f>
        <v>-2.69858875039852</v>
      </c>
      <c r="AK449" s="20" t="n">
        <f aca="false">AV449-$AN449</f>
        <v>-5.98954366197573</v>
      </c>
      <c r="AL449" s="20" t="n">
        <f aca="false">AW449-$AN449</f>
        <v>-4.94576041560149</v>
      </c>
      <c r="AN449" s="20" t="n">
        <v>5.30849711156766</v>
      </c>
      <c r="AP449" s="20" t="n">
        <f aca="false">1/8.314/$H449*(0.375*68629+0.5*4601)+$AA449/8.314/$H449+LN(1)</f>
        <v>2.19339736001125</v>
      </c>
      <c r="AQ449" s="20" t="n">
        <f aca="false">1/8.314/$H449*(0.4375*68629+0.5*4601)+$AB449/8.314/$H449+LN(1)</f>
        <v>2.67572281360155</v>
      </c>
      <c r="AR449" s="20" t="n">
        <f aca="false">1/8.314/$H449*(0.4375*68629+0.5*4601)+$AC449/8.314/$H449+LN(1)</f>
        <v>0.0303846333687465</v>
      </c>
      <c r="AT449" s="20" t="n">
        <f aca="false">1/8.314/$H449*(0.4375*68629+0.5*4601)+$J449/8.314/$H449+LN(1)</f>
        <v>-2.02229640673864</v>
      </c>
      <c r="AU449" s="20" t="n">
        <f aca="false">1/8.314/$H449*(0.4375*68629+0.5*4601)+$B449/8.314/$H449+LN(1)</f>
        <v>2.60990836116914</v>
      </c>
      <c r="AV449" s="20" t="n">
        <f aca="false">1/8.314/$H449*(0.4375*68629+0.5*4601)+$S449/8.314/$H449+LN(1)</f>
        <v>-0.681046550408074</v>
      </c>
      <c r="AW449" s="20" t="n">
        <f aca="false">1/8.314/$H449*(0.4375*68629+0.5*4601)+$X449/8.314/$H449+LN(1)</f>
        <v>0.36273669596617</v>
      </c>
    </row>
    <row r="450" s="20" customFormat="true" ht="13.8" hidden="false" customHeight="false" outlineLevel="0" collapsed="false">
      <c r="B450" s="20" t="n">
        <f aca="false">$A$2 + $A$3*H450 +$A$4*H450*LN(H450) + $A$5*H450^2 + $A$6*H450^-1 + $A$7*H450^0.5</f>
        <v>38004.7536635646</v>
      </c>
      <c r="C450" s="20" t="n">
        <v>4300</v>
      </c>
      <c r="D450" s="20" t="n">
        <f aca="false">D449+22/(608-232)</f>
        <v>2.75531914893615</v>
      </c>
      <c r="F450" s="20" t="n">
        <f aca="false">$D$2+$D$3/H450-(($D$4/(8.314*LN(10)))*(1-($D$5/H450)-LN(H450/$D$5)))</f>
        <v>1.399557428192</v>
      </c>
      <c r="G450" s="20" t="n">
        <f aca="false">8.314*LN(10)*F450*H450</f>
        <v>86808.3382470439</v>
      </c>
      <c r="H450" s="21" t="n">
        <v>3240</v>
      </c>
      <c r="J450" s="20" t="n">
        <f aca="false">-G450</f>
        <v>-86808.3382470439</v>
      </c>
      <c r="K450" s="20" t="n">
        <v>1450</v>
      </c>
      <c r="O450" s="20" t="n">
        <f aca="false">-115997 + 27.036*H450 + 3.124*H450*LN(H450)</f>
        <v>53417.1521792696</v>
      </c>
      <c r="P450" s="20" t="n">
        <f aca="false">(-0.0562*(H450^2)) + (128.59*H450)-38275</f>
        <v>-211608.52</v>
      </c>
      <c r="Q450" s="20" t="n">
        <f aca="false">-998615+342.43*H450</f>
        <v>110858.2</v>
      </c>
      <c r="R450" s="20" t="n">
        <f aca="false">Q450+P450</f>
        <v>-100750.32</v>
      </c>
      <c r="S450" s="20" t="n">
        <f aca="false">R450/2</f>
        <v>-50375.16</v>
      </c>
      <c r="U450" s="20" t="n">
        <f aca="false">-226244+42.46*H450</f>
        <v>-88673.6</v>
      </c>
      <c r="V450" s="20" t="n">
        <f aca="false">(-0.0562*(H450^2))+(374.59*H450)-846564</f>
        <v>-222857.52</v>
      </c>
      <c r="W450" s="20" t="n">
        <f aca="false">V450/2</f>
        <v>-111428.76</v>
      </c>
      <c r="X450" s="20" t="n">
        <f aca="false">W450-U450</f>
        <v>-22755.1600000001</v>
      </c>
      <c r="Y450" s="20" t="n">
        <v>1307901.53209092</v>
      </c>
      <c r="Z450" s="20" t="n">
        <f aca="false">-8E-020*H450^6+2E-015*H450^5-0.00000000001*H450^4+0.00000006*H450^3-0.0001*H450^2+0.1593*H450^1+165.05*H450</f>
        <v>535788.656317211</v>
      </c>
      <c r="AA450" s="8" t="n">
        <f aca="false">(4*H450*(-18+25/2000*H450)*(1-LN(H450/1895))-H450*-9.16-0.25*Z450)</f>
        <v>30930.2662664095</v>
      </c>
      <c r="AB450" s="20" t="n">
        <f aca="false">(8*H450*(-1+8/2000*H450)*(1-LN(H450/1895))-H450*-9.16-0.25*Z450)</f>
        <v>39462.8272926723</v>
      </c>
      <c r="AC450" s="20" t="n">
        <f aca="false">(8*$H450*(31.15-15.53/2000*$H450)*(1-LN($H450/1895))-$H450*-9.16-0.25*$Z450)</f>
        <v>-32265.9667092315</v>
      </c>
      <c r="AE450" s="20" t="n">
        <f aca="false">AP450-$AN450</f>
        <v>-3.17344109714848</v>
      </c>
      <c r="AF450" s="20" t="n">
        <f aca="false">AQ450-$AN450</f>
        <v>-2.69745259915674</v>
      </c>
      <c r="AG450" s="20" t="n">
        <f aca="false">AR450-$AN450</f>
        <v>-5.3602522945205</v>
      </c>
      <c r="AI450" s="20" t="n">
        <f aca="false">AT450-$AN450</f>
        <v>-7.38503763123547</v>
      </c>
      <c r="AJ450" s="20" t="n">
        <f aca="false">AU450-$AN450</f>
        <v>-2.75158090382757</v>
      </c>
      <c r="AK450" s="20" t="n">
        <f aca="false">AV450-$AN450</f>
        <v>-6.03252282477174</v>
      </c>
      <c r="AL450" s="20" t="n">
        <f aca="false">AW450-$AN450</f>
        <v>-5.00718106893524</v>
      </c>
      <c r="AN450" s="20" t="n">
        <v>5.36246931915723</v>
      </c>
      <c r="AP450" s="20" t="n">
        <f aca="false">1/8.314/$H450*(0.375*68629+0.5*4601)+$AA450/8.314/$H450+LN(1)</f>
        <v>2.18902822200875</v>
      </c>
      <c r="AQ450" s="20" t="n">
        <f aca="false">1/8.314/$H450*(0.4375*68629+0.5*4601)+$AB450/8.314/$H450+LN(1)</f>
        <v>2.66501672000049</v>
      </c>
      <c r="AR450" s="20" t="n">
        <f aca="false">1/8.314/$H450*(0.4375*68629+0.5*4601)+$AC450/8.314/$H450+LN(1)</f>
        <v>0.00221702463673079</v>
      </c>
      <c r="AT450" s="20" t="n">
        <f aca="false">1/8.314/$H450*(0.4375*68629+0.5*4601)+$J450/8.314/$H450+LN(1)</f>
        <v>-2.02256831207824</v>
      </c>
      <c r="AU450" s="20" t="n">
        <f aca="false">1/8.314/$H450*(0.4375*68629+0.5*4601)+$B450/8.314/$H450+LN(1)</f>
        <v>2.61088841532966</v>
      </c>
      <c r="AV450" s="20" t="n">
        <f aca="false">1/8.314/$H450*(0.4375*68629+0.5*4601)+$S450/8.314/$H450+LN(1)</f>
        <v>-0.670053505614507</v>
      </c>
      <c r="AW450" s="20" t="n">
        <f aca="false">1/8.314/$H450*(0.4375*68629+0.5*4601)+$X450/8.314/$H450+LN(1)</f>
        <v>0.355288250221994</v>
      </c>
    </row>
    <row r="451" s="20" customFormat="true" ht="13.8" hidden="false" customHeight="false" outlineLevel="0" collapsed="false">
      <c r="B451" s="20" t="n">
        <f aca="false">$A$2 + $A$3*H451 +$A$4*H451*LN(H451) + $A$5*H451^2 + $A$6*H451^-1 + $A$7*H451^0.5</f>
        <v>38139.328011914</v>
      </c>
      <c r="C451" s="20" t="n">
        <v>4300</v>
      </c>
      <c r="D451" s="20" t="n">
        <f aca="false">D450+22/(608-232)</f>
        <v>2.81382978723402</v>
      </c>
      <c r="F451" s="20" t="n">
        <f aca="false">$D$2+$D$3/H451-(($D$4/(8.314*LN(10)))*(1-($D$5/H451)-LN(H451/$D$5)))</f>
        <v>1.39887625016144</v>
      </c>
      <c r="G451" s="20" t="n">
        <f aca="false">8.314*LN(10)*F451*H451</f>
        <v>86899.9860794346</v>
      </c>
      <c r="H451" s="21" t="n">
        <v>3245</v>
      </c>
      <c r="J451" s="20" t="n">
        <f aca="false">-G451</f>
        <v>-86899.9860794346</v>
      </c>
      <c r="K451" s="20" t="n">
        <v>1458</v>
      </c>
      <c r="O451" s="20" t="n">
        <f aca="false">-115997 + 27.036*H451 + 3.124*H451*LN(H451)</f>
        <v>53694.2258184129</v>
      </c>
      <c r="P451" s="20" t="n">
        <f aca="false">(-0.0562*(H451^2)) + (128.59*H451)-38275</f>
        <v>-212787.855</v>
      </c>
      <c r="Q451" s="20" t="n">
        <f aca="false">-998615+342.43*H451</f>
        <v>112570.35</v>
      </c>
      <c r="R451" s="20" t="n">
        <f aca="false">Q451+P451</f>
        <v>-100217.505</v>
      </c>
      <c r="S451" s="20" t="n">
        <f aca="false">R451/2</f>
        <v>-50108.7525</v>
      </c>
      <c r="U451" s="20" t="n">
        <f aca="false">-226244+42.46*H451</f>
        <v>-88461.3</v>
      </c>
      <c r="V451" s="20" t="n">
        <f aca="false">(-0.0562*(H451^2))+(374.59*H451)-846564</f>
        <v>-222806.855</v>
      </c>
      <c r="W451" s="20" t="n">
        <f aca="false">V451/2</f>
        <v>-111403.4275</v>
      </c>
      <c r="X451" s="20" t="n">
        <f aca="false">W451-U451</f>
        <v>-22942.1275000001</v>
      </c>
      <c r="Y451" s="20" t="n">
        <v>1310324.27358259</v>
      </c>
      <c r="Z451" s="20" t="n">
        <f aca="false">-8E-020*H451^6+2E-015*H451^5-0.00000000001*H451^4+0.00000006*H451^3-0.0001*H451^2+0.1593*H451^1+165.05*H451</f>
        <v>536618.771325036</v>
      </c>
      <c r="AA451" s="8" t="n">
        <f aca="false">(4*H451*(-18+25/2000*H451)*(1-LN(H451/1895))-H451*-9.16-0.25*Z451)</f>
        <v>30901.7124045811</v>
      </c>
      <c r="AB451" s="20" t="n">
        <f aca="false">(8*H451*(-1+8/2000*H451)*(1-LN(H451/1895))-H451*-9.16-0.25*Z451)</f>
        <v>39284.0617371944</v>
      </c>
      <c r="AC451" s="20" t="n">
        <f aca="false">(8*$H451*(31.15-15.53/2000*$H451)*(1-LN($H451/1895))-$H451*-9.16-0.25*$Z451)</f>
        <v>-33022.1735774768</v>
      </c>
      <c r="AE451" s="20" t="n">
        <f aca="false">AP451-$AN451</f>
        <v>-3.23155808905957</v>
      </c>
      <c r="AF451" s="20" t="n">
        <f aca="false">AQ451-$AN451</f>
        <v>-2.7618707503618</v>
      </c>
      <c r="AG451" s="20" t="n">
        <f aca="false">AR451-$AN451</f>
        <v>-5.44197093649487</v>
      </c>
      <c r="AI451" s="20" t="n">
        <f aca="false">AT451-$AN451</f>
        <v>-7.43900389895698</v>
      </c>
      <c r="AJ451" s="20" t="n">
        <f aca="false">AU451-$AN451</f>
        <v>-2.80430140737008</v>
      </c>
      <c r="AK451" s="20" t="n">
        <f aca="false">AV451-$AN451</f>
        <v>-6.07530142523269</v>
      </c>
      <c r="AL451" s="20" t="n">
        <f aca="false">AW451-$AN451</f>
        <v>-5.06834432945462</v>
      </c>
      <c r="AN451" s="20" t="n">
        <v>5.41615500986336</v>
      </c>
      <c r="AP451" s="20" t="n">
        <f aca="false">1/8.314/$H451*(0.375*68629+0.5*4601)+$AA451/8.314/$H451+LN(1)</f>
        <v>2.18459692080379</v>
      </c>
      <c r="AQ451" s="20" t="n">
        <f aca="false">1/8.314/$H451*(0.4375*68629+0.5*4601)+$AB451/8.314/$H451+LN(1)</f>
        <v>2.65428425950156</v>
      </c>
      <c r="AR451" s="20" t="n">
        <f aca="false">1/8.314/$H451*(0.4375*68629+0.5*4601)+$AC451/8.314/$H451+LN(1)</f>
        <v>-0.0258159266315143</v>
      </c>
      <c r="AT451" s="20" t="n">
        <f aca="false">1/8.314/$H451*(0.4375*68629+0.5*4601)+$J451/8.314/$H451+LN(1)</f>
        <v>-2.02284888909362</v>
      </c>
      <c r="AU451" s="20" t="n">
        <f aca="false">1/8.314/$H451*(0.4375*68629+0.5*4601)+$B451/8.314/$H451+LN(1)</f>
        <v>2.61185360249328</v>
      </c>
      <c r="AV451" s="20" t="n">
        <f aca="false">1/8.314/$H451*(0.4375*68629+0.5*4601)+$S451/8.314/$H451+LN(1)</f>
        <v>-0.659146415369326</v>
      </c>
      <c r="AW451" s="20" t="n">
        <f aca="false">1/8.314/$H451*(0.4375*68629+0.5*4601)+$X451/8.314/$H451+LN(1)</f>
        <v>0.347810680408744</v>
      </c>
    </row>
    <row r="452" s="20" customFormat="true" ht="13.8" hidden="false" customHeight="false" outlineLevel="0" collapsed="false">
      <c r="B452" s="20" t="n">
        <f aca="false">$A$2 + $A$3*H452 +$A$4*H452*LN(H452) + $A$5*H452^2 + $A$6*H452^-1 + $A$7*H452^0.5</f>
        <v>38273.5833503455</v>
      </c>
      <c r="C452" s="20" t="n">
        <v>4300</v>
      </c>
      <c r="D452" s="20" t="n">
        <f aca="false">D451+22/(608-232)</f>
        <v>2.8723404255319</v>
      </c>
      <c r="F452" s="20" t="n">
        <f aca="false">$D$2+$D$3/H452-(($D$4/(8.314*LN(10)))*(1-($D$5/H452)-LN(H452/$D$5)))</f>
        <v>1.39820128532105</v>
      </c>
      <c r="G452" s="20" t="n">
        <f aca="false">8.314*LN(10)*F452*H452</f>
        <v>86991.890075255</v>
      </c>
      <c r="H452" s="21" t="n">
        <v>3250</v>
      </c>
      <c r="J452" s="20" t="n">
        <f aca="false">-G452</f>
        <v>-86991.890075255</v>
      </c>
      <c r="K452" s="20" t="n">
        <v>1467</v>
      </c>
      <c r="O452" s="20" t="n">
        <f aca="false">-115997 + 27.036*H452 + 3.124*H452*LN(H452)</f>
        <v>53971.3235253624</v>
      </c>
      <c r="P452" s="20" t="n">
        <f aca="false">(-0.0562*(H452^2)) + (128.59*H452)-38275</f>
        <v>-213970</v>
      </c>
      <c r="Q452" s="20" t="n">
        <f aca="false">-998615+342.43*H452</f>
        <v>114282.5</v>
      </c>
      <c r="R452" s="20" t="n">
        <f aca="false">Q452+P452</f>
        <v>-99687.5</v>
      </c>
      <c r="S452" s="20" t="n">
        <f aca="false">R452/2</f>
        <v>-49843.75</v>
      </c>
      <c r="U452" s="20" t="n">
        <f aca="false">-226244+42.46*H452</f>
        <v>-88249</v>
      </c>
      <c r="V452" s="20" t="n">
        <f aca="false">(-0.0562*(H452^2))+(374.59*H452)-846564</f>
        <v>-222759</v>
      </c>
      <c r="W452" s="20" t="n">
        <f aca="false">V452/2</f>
        <v>-111379.5</v>
      </c>
      <c r="X452" s="20" t="n">
        <f aca="false">W452-U452</f>
        <v>-23130.5</v>
      </c>
      <c r="Y452" s="20" t="n">
        <v>1312747.01507426</v>
      </c>
      <c r="Z452" s="20" t="n">
        <f aca="false">-8E-020*H452^6+2E-015*H452^5-0.00000000001*H452^4+0.00000006*H452^3-0.0001*H452^2+0.1593*H452^1+165.05*H452</f>
        <v>537448.906464844</v>
      </c>
      <c r="AA452" s="8" t="n">
        <f aca="false">(4*H452*(-18+25/2000*H452)*(1-LN(H452/1895))-H452*-9.16-0.25*Z452)</f>
        <v>30871.1134687297</v>
      </c>
      <c r="AB452" s="20" t="n">
        <f aca="false">(8*H452*(-1+8/2000*H452)*(1-LN(H452/1895))-H452*-9.16-0.25*Z452)</f>
        <v>39103.6921479251</v>
      </c>
      <c r="AC452" s="20" t="n">
        <f aca="false">(8*$H452*(31.15-15.53/2000*$H452)*(1-LN($H452/1895))-$H452*-9.16-0.25*$Z452)</f>
        <v>-33777.0816502602</v>
      </c>
      <c r="AE452" s="20" t="n">
        <f aca="false">AP452-$AN452</f>
        <v>-3.28973713221473</v>
      </c>
      <c r="AF452" s="20" t="n">
        <f aca="false">AQ452-$AN452</f>
        <v>-2.82631524219807</v>
      </c>
      <c r="AG452" s="20" t="n">
        <f aca="false">AR452-$AN452</f>
        <v>-5.5235552561943</v>
      </c>
      <c r="AI452" s="20" t="n">
        <f aca="false">AT452-$AN452</f>
        <v>-7.492978783701</v>
      </c>
      <c r="AJ452" s="20" t="n">
        <f aca="false">AU452-$AN452</f>
        <v>-2.85703668693741</v>
      </c>
      <c r="AK452" s="20" t="n">
        <f aca="false">AV452-$AN452</f>
        <v>-6.11816558352873</v>
      </c>
      <c r="AL452" s="20" t="n">
        <f aca="false">AW452-$AN452</f>
        <v>-5.12953657962428</v>
      </c>
      <c r="AN452" s="20" t="n">
        <v>5.46984070056949</v>
      </c>
      <c r="AP452" s="20" t="n">
        <f aca="false">1/8.314/$H452*(0.375*68629+0.5*4601)+$AA452/8.314/$H452+LN(1)</f>
        <v>2.18010356835476</v>
      </c>
      <c r="AQ452" s="20" t="n">
        <f aca="false">1/8.314/$H452*(0.4375*68629+0.5*4601)+$AB452/8.314/$H452+LN(1)</f>
        <v>2.64352545837142</v>
      </c>
      <c r="AR452" s="20" t="n">
        <f aca="false">1/8.314/$H452*(0.4375*68629+0.5*4601)+$AC452/8.314/$H452+LN(1)</f>
        <v>-0.0537145556248095</v>
      </c>
      <c r="AT452" s="20" t="n">
        <f aca="false">1/8.314/$H452*(0.4375*68629+0.5*4601)+$J452/8.314/$H452+LN(1)</f>
        <v>-2.02313808313151</v>
      </c>
      <c r="AU452" s="20" t="n">
        <f aca="false">1/8.314/$H452*(0.4375*68629+0.5*4601)+$B452/8.314/$H452+LN(1)</f>
        <v>2.61280401363208</v>
      </c>
      <c r="AV452" s="20" t="n">
        <f aca="false">1/8.314/$H452*(0.4375*68629+0.5*4601)+$S452/8.314/$H452+LN(1)</f>
        <v>-0.648324882959235</v>
      </c>
      <c r="AW452" s="20" t="n">
        <f aca="false">1/8.314/$H452*(0.4375*68629+0.5*4601)+$X452/8.314/$H452+LN(1)</f>
        <v>0.340304120945208</v>
      </c>
    </row>
    <row r="453" s="20" customFormat="true" ht="13.8" hidden="false" customHeight="false" outlineLevel="0" collapsed="false">
      <c r="B453" s="20" t="n">
        <f aca="false">$A$2 + $A$3*H453 +$A$4*H453*LN(H453) + $A$5*H453^2 + $A$6*H453^-1 + $A$7*H453^0.5</f>
        <v>38407.5202805941</v>
      </c>
      <c r="C453" s="20" t="n">
        <v>4300</v>
      </c>
      <c r="D453" s="20" t="n">
        <f aca="false">D452+22/(608-232)</f>
        <v>2.93085106382977</v>
      </c>
      <c r="F453" s="20" t="n">
        <f aca="false">$D$2+$D$3/H453-(($D$4/(8.314*LN(10)))*(1-($D$5/H453)-LN(H453/$D$5)))</f>
        <v>1.39753249871412</v>
      </c>
      <c r="G453" s="20" t="n">
        <f aca="false">8.314*LN(10)*F453*H453</f>
        <v>87084.0498404069</v>
      </c>
      <c r="H453" s="21" t="n">
        <v>3255</v>
      </c>
      <c r="J453" s="20" t="n">
        <f aca="false">-G453</f>
        <v>-87084.0498404069</v>
      </c>
      <c r="K453" s="20" t="n">
        <v>1475</v>
      </c>
      <c r="O453" s="20" t="n">
        <f aca="false">-115997 + 27.036*H453 + 3.124*H453*LN(H453)</f>
        <v>54248.4452630906</v>
      </c>
      <c r="P453" s="20" t="n">
        <f aca="false">(-0.0562*(H453^2)) + (128.59*H453)-38275</f>
        <v>-215154.955</v>
      </c>
      <c r="Q453" s="20" t="n">
        <f aca="false">-998615+342.43*H453</f>
        <v>115994.65</v>
      </c>
      <c r="R453" s="20" t="n">
        <f aca="false">Q453+P453</f>
        <v>-99160.3050000001</v>
      </c>
      <c r="S453" s="20" t="n">
        <f aca="false">R453/2</f>
        <v>-49580.1525000001</v>
      </c>
      <c r="U453" s="20" t="n">
        <f aca="false">-226244+42.46*H453</f>
        <v>-88036.7</v>
      </c>
      <c r="V453" s="20" t="n">
        <f aca="false">(-0.0562*(H453^2))+(374.59*H453)-846564</f>
        <v>-222713.955</v>
      </c>
      <c r="W453" s="20" t="n">
        <f aca="false">V453/2</f>
        <v>-111356.9775</v>
      </c>
      <c r="X453" s="20" t="n">
        <f aca="false">W453-U453</f>
        <v>-23320.2775</v>
      </c>
      <c r="Y453" s="20" t="n">
        <v>1315169.75656593</v>
      </c>
      <c r="Z453" s="20" t="n">
        <f aca="false">-8E-020*H453^6+2E-015*H453^5-0.00000000001*H453^4+0.00000006*H453^3-0.0001*H453^2+0.1593*H453^1+165.05*H453</f>
        <v>538279.061801305</v>
      </c>
      <c r="AA453" s="8" t="n">
        <f aca="false">(4*H453*(-18+25/2000*H453)*(1-LN(H453/1895))-H453*-9.16-0.25*Z453)</f>
        <v>30838.464740186</v>
      </c>
      <c r="AB453" s="20" t="n">
        <f aca="false">(8*H453*(-1+8/2000*H453)*(1-LN(H453/1895))-H453*-9.16-0.25*Z453)</f>
        <v>38921.7159504414</v>
      </c>
      <c r="AC453" s="20" t="n">
        <f aca="false">(8*$H453*(31.15-15.53/2000*$H453)*(1-LN($H453/1895))-$H453*-9.16-0.25*$Z453)</f>
        <v>-34530.6832079464</v>
      </c>
      <c r="AE453" s="20" t="n">
        <f aca="false">AP453-$AN453</f>
        <v>-3.3480122035104</v>
      </c>
      <c r="AF453" s="20" t="n">
        <f aca="false">AQ453-$AN453</f>
        <v>-2.8908201368926</v>
      </c>
      <c r="AG453" s="20" t="n">
        <f aca="false">AR453-$AN453</f>
        <v>-5.60503967584095</v>
      </c>
      <c r="AI453" s="20" t="n">
        <f aca="false">AT453-$AN453</f>
        <v>-7.54699631967716</v>
      </c>
      <c r="AJ453" s="20" t="n">
        <f aca="false">AU453-$AN453</f>
        <v>-2.90982074068408</v>
      </c>
      <c r="AK453" s="20" t="n">
        <f aca="false">AV453-$AN453</f>
        <v>-6.16114899386627</v>
      </c>
      <c r="AL453" s="20" t="n">
        <f aca="false">AW453-$AN453</f>
        <v>-5.19079177433355</v>
      </c>
      <c r="AN453" s="20" t="n">
        <v>5.52356047975778</v>
      </c>
      <c r="AP453" s="20" t="n">
        <f aca="false">1/8.314/$H453*(0.375*68629+0.5*4601)+$AA453/8.314/$H453+LN(1)</f>
        <v>2.17554827624738</v>
      </c>
      <c r="AQ453" s="20" t="n">
        <f aca="false">1/8.314/$H453*(0.4375*68629+0.5*4601)+$AB453/8.314/$H453+LN(1)</f>
        <v>2.63274034286518</v>
      </c>
      <c r="AR453" s="20" t="n">
        <f aca="false">1/8.314/$H453*(0.4375*68629+0.5*4601)+$AC453/8.314/$H453+LN(1)</f>
        <v>-0.0814791960831671</v>
      </c>
      <c r="AT453" s="20" t="n">
        <f aca="false">1/8.314/$H453*(0.4375*68629+0.5*4601)+$J453/8.314/$H453+LN(1)</f>
        <v>-2.02343583991937</v>
      </c>
      <c r="AU453" s="20" t="n">
        <f aca="false">1/8.314/$H453*(0.4375*68629+0.5*4601)+$B453/8.314/$H453+LN(1)</f>
        <v>2.6137397390737</v>
      </c>
      <c r="AV453" s="20" t="n">
        <f aca="false">1/8.314/$H453*(0.4375*68629+0.5*4601)+$S453/8.314/$H453+LN(1)</f>
        <v>-0.637588514108494</v>
      </c>
      <c r="AW453" s="20" t="n">
        <f aca="false">1/8.314/$H453*(0.4375*68629+0.5*4601)+$X453/8.314/$H453+LN(1)</f>
        <v>0.332768705424233</v>
      </c>
    </row>
    <row r="454" s="20" customFormat="true" ht="13.8" hidden="false" customHeight="false" outlineLevel="0" collapsed="false">
      <c r="B454" s="20" t="n">
        <f aca="false">$A$2 + $A$3*H454 +$A$4*H454*LN(H454) + $A$5*H454^2 + $A$6*H454^-1 + $A$7*H454^0.5</f>
        <v>38541.1394020963</v>
      </c>
      <c r="C454" s="20" t="n">
        <v>4300</v>
      </c>
      <c r="D454" s="20" t="n">
        <f aca="false">D453+22/(608-232)</f>
        <v>2.98936170212764</v>
      </c>
      <c r="F454" s="20" t="n">
        <f aca="false">$D$2+$D$3/H454-(($D$4/(8.314*LN(10)))*(1-($D$5/H454)-LN(H454/$D$5)))</f>
        <v>1.39686985561777</v>
      </c>
      <c r="G454" s="20" t="n">
        <f aca="false">8.314*LN(10)*F454*H454</f>
        <v>87176.4649820034</v>
      </c>
      <c r="H454" s="21" t="n">
        <v>3260</v>
      </c>
      <c r="J454" s="20" t="n">
        <f aca="false">-G454</f>
        <v>-87176.4649820034</v>
      </c>
      <c r="K454" s="20" t="n">
        <v>1484</v>
      </c>
      <c r="O454" s="20" t="n">
        <f aca="false">-115997 + 27.036*H454 + 3.124*H454*LN(H454)</f>
        <v>54525.5909946838</v>
      </c>
      <c r="P454" s="20" t="n">
        <f aca="false">(-0.0562*(H454^2)) + (128.59*H454)-38275</f>
        <v>-216342.72</v>
      </c>
      <c r="Q454" s="20" t="n">
        <f aca="false">-998615+342.43*H454</f>
        <v>117706.8</v>
      </c>
      <c r="R454" s="20" t="n">
        <f aca="false">Q454+P454</f>
        <v>-98635.9199999999</v>
      </c>
      <c r="S454" s="20" t="n">
        <f aca="false">R454/2</f>
        <v>-49317.96</v>
      </c>
      <c r="U454" s="20" t="n">
        <f aca="false">-226244+42.46*H454</f>
        <v>-87824.4</v>
      </c>
      <c r="V454" s="20" t="n">
        <f aca="false">(-0.0562*(H454^2))+(374.59*H454)-846564</f>
        <v>-222671.72</v>
      </c>
      <c r="W454" s="20" t="n">
        <f aca="false">V454/2</f>
        <v>-111335.86</v>
      </c>
      <c r="X454" s="20" t="n">
        <f aca="false">W454-U454</f>
        <v>-23511.46</v>
      </c>
      <c r="Y454" s="20" t="n">
        <v>1317592.4980576</v>
      </c>
      <c r="Z454" s="20" t="n">
        <f aca="false">-8E-020*H454^6+2E-015*H454^5-0.00000000001*H454^4+0.00000006*H454^3-0.0001*H454^2+0.1593*H454^1+165.05*H454</f>
        <v>539109.237399236</v>
      </c>
      <c r="AA454" s="8" t="n">
        <f aca="false">(4*H454*(-18+25/2000*H454)*(1-LN(H454/1895))-H454*-9.16-0.25*Z454)</f>
        <v>30803.7615087827</v>
      </c>
      <c r="AB454" s="20" t="n">
        <f aca="false">(8*H454*(-1+8/2000*H454)*(1-LN(H454/1895))-H454*-9.16-0.25*Z454)</f>
        <v>38738.130574362</v>
      </c>
      <c r="AC454" s="20" t="n">
        <f aca="false">(8*$H454*(31.15-15.53/2000*$H454)*(1-LN($H454/1895))-$H454*-9.16-0.25*$Z454)</f>
        <v>-35282.9705473626</v>
      </c>
      <c r="AE454" s="20" t="n">
        <f aca="false">AP454-$AN454</f>
        <v>-3.4065186615017</v>
      </c>
      <c r="AF454" s="20" t="n">
        <f aca="false">AQ454-$AN454</f>
        <v>-2.95552087797228</v>
      </c>
      <c r="AG454" s="20" t="n">
        <f aca="false">AR454-$AN454</f>
        <v>-5.68655999750473</v>
      </c>
      <c r="AI454" s="20" t="n">
        <f aca="false">AT454-$AN454</f>
        <v>-7.60119192276056</v>
      </c>
      <c r="AJ454" s="20" t="n">
        <f aca="false">AU454-$AN454</f>
        <v>-2.96278894869141</v>
      </c>
      <c r="AK454" s="20" t="n">
        <f aca="false">AV454-$AN454</f>
        <v>-6.20438673415846</v>
      </c>
      <c r="AL454" s="20" t="n">
        <f aca="false">AW454-$AN454</f>
        <v>-5.25224525057914</v>
      </c>
      <c r="AN454" s="20" t="n">
        <v>5.57744981719823</v>
      </c>
      <c r="AP454" s="20" t="n">
        <f aca="false">1/8.314/$H454*(0.375*68629+0.5*4601)+$AA454/8.314/$H454+LN(1)</f>
        <v>2.17093115569653</v>
      </c>
      <c r="AQ454" s="20" t="n">
        <f aca="false">1/8.314/$H454*(0.4375*68629+0.5*4601)+$AB454/8.314/$H454+LN(1)</f>
        <v>2.62192893922595</v>
      </c>
      <c r="AR454" s="20" t="n">
        <f aca="false">1/8.314/$H454*(0.4375*68629+0.5*4601)+$AC454/8.314/$H454+LN(1)</f>
        <v>-0.109110180306504</v>
      </c>
      <c r="AT454" s="20" t="n">
        <f aca="false">1/8.314/$H454*(0.4375*68629+0.5*4601)+$J454/8.314/$H454+LN(1)</f>
        <v>-2.02374210556233</v>
      </c>
      <c r="AU454" s="20" t="n">
        <f aca="false">1/8.314/$H454*(0.4375*68629+0.5*4601)+$B454/8.314/$H454+LN(1)</f>
        <v>2.61466086850682</v>
      </c>
      <c r="AV454" s="20" t="n">
        <f aca="false">1/8.314/$H454*(0.4375*68629+0.5*4601)+$S454/8.314/$H454+LN(1)</f>
        <v>-0.62693691696023</v>
      </c>
      <c r="AW454" s="20" t="n">
        <f aca="false">1/8.314/$H454*(0.4375*68629+0.5*4601)+$X454/8.314/$H454+LN(1)</f>
        <v>0.325204566619094</v>
      </c>
    </row>
    <row r="455" s="20" customFormat="true" ht="13.8" hidden="false" customHeight="false" outlineLevel="0" collapsed="false">
      <c r="B455" s="20" t="n">
        <f aca="false">$A$2 + $A$3*H455 +$A$4*H455*LN(H455) + $A$5*H455^2 + $A$6*H455^-1 + $A$7*H455^0.5</f>
        <v>38674.4413120003</v>
      </c>
      <c r="C455" s="20" t="n">
        <v>4300</v>
      </c>
      <c r="D455" s="20" t="n">
        <f aca="false">D454+22/(608-232)</f>
        <v>3.04787234042551</v>
      </c>
      <c r="F455" s="20" t="n">
        <f aca="false">$D$2+$D$3/H455-(($D$4/(8.314*LN(10)))*(1-($D$5/H455)-LN(H455/$D$5)))</f>
        <v>1.39621332154112</v>
      </c>
      <c r="G455" s="20" t="n">
        <f aca="false">8.314*LN(10)*F455*H455</f>
        <v>87269.1351083624</v>
      </c>
      <c r="H455" s="21" t="n">
        <v>3265</v>
      </c>
      <c r="J455" s="20" t="n">
        <f aca="false">-G455</f>
        <v>-87269.1351083624</v>
      </c>
      <c r="K455" s="20" t="n">
        <v>1492</v>
      </c>
      <c r="O455" s="20" t="n">
        <f aca="false">-115997 + 27.036*H455 + 3.124*H455*LN(H455)</f>
        <v>54802.7606833416</v>
      </c>
      <c r="P455" s="20" t="n">
        <f aca="false">(-0.0562*(H455^2)) + (128.59*H455)-38275</f>
        <v>-217533.295</v>
      </c>
      <c r="Q455" s="20" t="n">
        <f aca="false">-998615+342.43*H455</f>
        <v>119418.95</v>
      </c>
      <c r="R455" s="20" t="n">
        <f aca="false">Q455+P455</f>
        <v>-98114.345</v>
      </c>
      <c r="S455" s="20" t="n">
        <f aca="false">R455/2</f>
        <v>-49057.1725</v>
      </c>
      <c r="U455" s="20" t="n">
        <f aca="false">-226244+42.46*H455</f>
        <v>-87612.1</v>
      </c>
      <c r="V455" s="20" t="n">
        <f aca="false">(-0.0562*(H455^2))+(374.59*H455)-846564</f>
        <v>-222632.295</v>
      </c>
      <c r="W455" s="20" t="n">
        <f aca="false">V455/2</f>
        <v>-111316.1475</v>
      </c>
      <c r="X455" s="20" t="n">
        <f aca="false">W455-U455</f>
        <v>-23704.0475000001</v>
      </c>
      <c r="Y455" s="20" t="n">
        <v>1320015.23954927</v>
      </c>
      <c r="Z455" s="20" t="n">
        <f aca="false">-8E-020*H455^6+2E-015*H455^5-0.00000000001*H455^4+0.00000006*H455^3-0.0001*H455^2+0.1593*H455^1+165.05*H455</f>
        <v>539939.433323602</v>
      </c>
      <c r="AA455" s="8" t="n">
        <f aca="false">(4*H455*(-18+25/2000*H455)*(1-LN(H455/1895))-H455*-9.16-0.25*Z455)</f>
        <v>30766.9990728244</v>
      </c>
      <c r="AB455" s="20" t="n">
        <f aca="false">(8*H455*(-1+8/2000*H455)*(1-LN(H455/1895))-H455*-9.16-0.25*Z455)</f>
        <v>38552.9334533337</v>
      </c>
      <c r="AC455" s="20" t="n">
        <f aca="false">(8*$H455*(31.15-15.53/2000*$H455)*(1-LN($H455/1895))-$H455*-9.16-0.25*$Z455)</f>
        <v>-36033.9359817342</v>
      </c>
      <c r="AE455" s="20" t="n">
        <f aca="false">AP455-$AN455</f>
        <v>-3.46508683709077</v>
      </c>
      <c r="AF455" s="20" t="n">
        <f aca="false">AQ455-$AN455</f>
        <v>-3.02024788095415</v>
      </c>
      <c r="AG455" s="20" t="n">
        <f aca="false">AR455-$AN455</f>
        <v>-5.76794699380198</v>
      </c>
      <c r="AI455" s="20" t="n">
        <f aca="false">AT455-$AN455</f>
        <v>-7.65539598117869</v>
      </c>
      <c r="AJ455" s="20" t="n">
        <f aca="false">AU455-$AN455</f>
        <v>-3.01577166365222</v>
      </c>
      <c r="AK455" s="20" t="n">
        <f aca="false">AV455-$AN455</f>
        <v>-6.2477088566966</v>
      </c>
      <c r="AL455" s="20" t="n">
        <f aca="false">AW455-$AN455</f>
        <v>-5.31372731814892</v>
      </c>
      <c r="AN455" s="20" t="n">
        <v>5.63133915463867</v>
      </c>
      <c r="AP455" s="20" t="n">
        <f aca="false">1/8.314/$H455*(0.375*68629+0.5*4601)+$AA455/8.314/$H455+LN(1)</f>
        <v>2.1662523175479</v>
      </c>
      <c r="AQ455" s="20" t="n">
        <f aca="false">1/8.314/$H455*(0.4375*68629+0.5*4601)+$AB455/8.314/$H455+LN(1)</f>
        <v>2.61109127368452</v>
      </c>
      <c r="AR455" s="20" t="n">
        <f aca="false">1/8.314/$H455*(0.4375*68629+0.5*4601)+$AC455/8.314/$H455+LN(1)</f>
        <v>-0.136607839163307</v>
      </c>
      <c r="AT455" s="20" t="n">
        <f aca="false">1/8.314/$H455*(0.4375*68629+0.5*4601)+$J455/8.314/$H455+LN(1)</f>
        <v>-2.02405682654002</v>
      </c>
      <c r="AU455" s="20" t="n">
        <f aca="false">1/8.314/$H455*(0.4375*68629+0.5*4601)+$B455/8.314/$H455+LN(1)</f>
        <v>2.61556749098645</v>
      </c>
      <c r="AV455" s="20" t="n">
        <f aca="false">1/8.314/$H455*(0.4375*68629+0.5*4601)+$S455/8.314/$H455+LN(1)</f>
        <v>-0.616369702057933</v>
      </c>
      <c r="AW455" s="20" t="n">
        <f aca="false">1/8.314/$H455*(0.4375*68629+0.5*4601)+$X455/8.314/$H455+LN(1)</f>
        <v>0.31761183648975</v>
      </c>
    </row>
    <row r="456" s="20" customFormat="true" ht="13.8" hidden="false" customHeight="false" outlineLevel="0" collapsed="false">
      <c r="B456" s="20" t="n">
        <f aca="false">$A$2 + $A$3*H456 +$A$4*H456*LN(H456) + $A$5*H456^2 + $A$6*H456^-1 + $A$7*H456^0.5</f>
        <v>38807.4266051786</v>
      </c>
      <c r="C456" s="20" t="n">
        <v>4300</v>
      </c>
      <c r="D456" s="20" t="n">
        <f aca="false">D455+22/(608-232)</f>
        <v>3.10638297872339</v>
      </c>
      <c r="F456" s="20" t="n">
        <f aca="false">$D$2+$D$3/H456-(($D$4/(8.314*LN(10)))*(1-($D$5/H456)-LN(H456/$D$5)))</f>
        <v>1.39556286222337</v>
      </c>
      <c r="G456" s="20" t="n">
        <f aca="false">8.314*LN(10)*F456*H456</f>
        <v>87362.0598290017</v>
      </c>
      <c r="H456" s="21" t="n">
        <v>3270</v>
      </c>
      <c r="J456" s="20" t="n">
        <f aca="false">-G456</f>
        <v>-87362.0598290017</v>
      </c>
      <c r="K456" s="20" t="n">
        <v>1501</v>
      </c>
      <c r="O456" s="20" t="n">
        <f aca="false">-115997 + 27.036*H456 + 3.124*H456*LN(H456)</f>
        <v>55079.9542923763</v>
      </c>
      <c r="P456" s="20" t="n">
        <f aca="false">(-0.0562*(H456^2)) + (128.59*H456)-38275</f>
        <v>-218726.68</v>
      </c>
      <c r="Q456" s="20" t="n">
        <f aca="false">-998615+342.43*H456</f>
        <v>121131.1</v>
      </c>
      <c r="R456" s="20" t="n">
        <f aca="false">Q456+P456</f>
        <v>-97595.5799999999</v>
      </c>
      <c r="S456" s="20" t="n">
        <f aca="false">R456/2</f>
        <v>-48797.79</v>
      </c>
      <c r="U456" s="20" t="n">
        <f aca="false">-226244+42.46*H456</f>
        <v>-87399.8</v>
      </c>
      <c r="V456" s="20" t="n">
        <f aca="false">(-0.0562*(H456^2))+(374.59*H456)-846564</f>
        <v>-222595.68</v>
      </c>
      <c r="W456" s="20" t="n">
        <f aca="false">V456/2</f>
        <v>-111297.84</v>
      </c>
      <c r="X456" s="20" t="n">
        <f aca="false">W456-U456</f>
        <v>-23898.0400000001</v>
      </c>
      <c r="Y456" s="20" t="n">
        <v>1322437.98104094</v>
      </c>
      <c r="Z456" s="20" t="n">
        <f aca="false">-8E-020*H456^6+2E-015*H456^5-0.00000000001*H456^4+0.00000006*H456^3-0.0001*H456^2+0.1593*H456^1+165.05*H456</f>
        <v>540769.649639517</v>
      </c>
      <c r="AA456" s="8" t="n">
        <f aca="false">(4*H456*(-18+25/2000*H456)*(1-LN(H456/1895))-H456*-9.16-0.25*Z456)</f>
        <v>30728.172739057</v>
      </c>
      <c r="AB456" s="20" t="n">
        <f aca="false">(8*H456*(-1+8/2000*H456)*(1-LN(H456/1895))-H456*-9.16-0.25*Z456)</f>
        <v>38366.1220250191</v>
      </c>
      <c r="AC456" s="20" t="n">
        <f aca="false">(8*$H456*(31.15-15.53/2000*$H456)*(1-LN($H456/1895))-$H456*-9.16-0.25*$Z456)</f>
        <v>-36783.571840621</v>
      </c>
      <c r="AE456" s="20" t="n">
        <f aca="false">AP456-$AN456</f>
        <v>-3.52371661979939</v>
      </c>
      <c r="AF456" s="20" t="n">
        <f aca="false">AQ456-$AN456</f>
        <v>-3.08500111962019</v>
      </c>
      <c r="AG456" s="20" t="n">
        <f aca="false">AR456-$AN456</f>
        <v>-5.84920099417834</v>
      </c>
      <c r="AI456" s="20" t="n">
        <f aca="false">AT456-$AN456</f>
        <v>-7.70960844178268</v>
      </c>
      <c r="AJ456" s="20" t="n">
        <f aca="false">AU456-$AN456</f>
        <v>-3.06876879713994</v>
      </c>
      <c r="AK456" s="20" t="n">
        <f aca="false">AV456-$AN456</f>
        <v>-6.29111497440619</v>
      </c>
      <c r="AL456" s="20" t="n">
        <f aca="false">AW456-$AN456</f>
        <v>-5.37523784589006</v>
      </c>
      <c r="AN456" s="20" t="n">
        <v>5.68522849207912</v>
      </c>
      <c r="AP456" s="20" t="n">
        <f aca="false">1/8.314/$H456*(0.375*68629+0.5*4601)+$AA456/8.314/$H456+LN(1)</f>
        <v>2.16151187227973</v>
      </c>
      <c r="AQ456" s="20" t="n">
        <f aca="false">1/8.314/$H456*(0.4375*68629+0.5*4601)+$AB456/8.314/$H456+LN(1)</f>
        <v>2.60022737245893</v>
      </c>
      <c r="AR456" s="20" t="n">
        <f aca="false">1/8.314/$H456*(0.4375*68629+0.5*4601)+$AC456/8.314/$H456+LN(1)</f>
        <v>-0.163972502099218</v>
      </c>
      <c r="AT456" s="20" t="n">
        <f aca="false">1/8.314/$H456*(0.4375*68629+0.5*4601)+$J456/8.314/$H456+LN(1)</f>
        <v>-2.02437994970356</v>
      </c>
      <c r="AU456" s="20" t="n">
        <f aca="false">1/8.314/$H456*(0.4375*68629+0.5*4601)+$B456/8.314/$H456+LN(1)</f>
        <v>2.61645969493918</v>
      </c>
      <c r="AV456" s="20" t="n">
        <f aca="false">1/8.314/$H456*(0.4375*68629+0.5*4601)+$S456/8.314/$H456+LN(1)</f>
        <v>-0.60588648232707</v>
      </c>
      <c r="AW456" s="20" t="n">
        <f aca="false">1/8.314/$H456*(0.4375*68629+0.5*4601)+$X456/8.314/$H456+LN(1)</f>
        <v>0.309990646189063</v>
      </c>
    </row>
    <row r="457" s="20" customFormat="true" ht="13.8" hidden="false" customHeight="false" outlineLevel="0" collapsed="false">
      <c r="B457" s="20" t="n">
        <f aca="false">$A$2 + $A$3*H457 +$A$4*H457*LN(H457) + $A$5*H457^2 + $A$6*H457^-1 + $A$7*H457^0.5</f>
        <v>38940.09587424</v>
      </c>
      <c r="C457" s="20" t="n">
        <v>4300</v>
      </c>
      <c r="D457" s="20" t="n">
        <f aca="false">D456+22/(608-232)</f>
        <v>3.16489361702126</v>
      </c>
      <c r="F457" s="20" t="n">
        <f aca="false">$D$2+$D$3/H457-(($D$4/(8.314*LN(10)))*(1-($D$5/H457)-LN(H457/$D$5)))</f>
        <v>1.39491844363204</v>
      </c>
      <c r="G457" s="20" t="n">
        <f aca="false">8.314*LN(10)*F457*H457</f>
        <v>87455.2387546329</v>
      </c>
      <c r="H457" s="21" t="n">
        <v>3275</v>
      </c>
      <c r="J457" s="20" t="n">
        <f aca="false">-G457</f>
        <v>-87455.2387546329</v>
      </c>
      <c r="K457" s="20" t="n">
        <v>1509</v>
      </c>
      <c r="O457" s="20" t="n">
        <f aca="false">-115997 + 27.036*H457 + 3.124*H457*LN(H457)</f>
        <v>55357.1717852124</v>
      </c>
      <c r="P457" s="20" t="n">
        <f aca="false">(-0.0562*(H457^2)) + (128.59*H457)-38275</f>
        <v>-219922.875</v>
      </c>
      <c r="Q457" s="20" t="n">
        <f aca="false">-998615+342.43*H457</f>
        <v>122843.25</v>
      </c>
      <c r="R457" s="20" t="n">
        <f aca="false">Q457+P457</f>
        <v>-97079.625</v>
      </c>
      <c r="S457" s="20" t="n">
        <f aca="false">R457/2</f>
        <v>-48539.8125</v>
      </c>
      <c r="U457" s="20" t="n">
        <f aca="false">-226244+42.46*H457</f>
        <v>-87187.5</v>
      </c>
      <c r="V457" s="20" t="n">
        <f aca="false">(-0.0562*(H457^2))+(374.59*H457)-846564</f>
        <v>-222561.875</v>
      </c>
      <c r="W457" s="20" t="n">
        <f aca="false">V457/2</f>
        <v>-111280.9375</v>
      </c>
      <c r="X457" s="20" t="n">
        <f aca="false">W457-U457</f>
        <v>-24093.4375</v>
      </c>
      <c r="Y457" s="20" t="n">
        <v>1324860.72253262</v>
      </c>
      <c r="Z457" s="20" t="n">
        <f aca="false">-8E-020*H457^6+2E-015*H457^5-0.00000000001*H457^4+0.00000006*H457^3-0.0001*H457^2+0.1593*H457^1+165.05*H457</f>
        <v>541599.886412241</v>
      </c>
      <c r="AA457" s="8" t="n">
        <f aca="false">(4*H457*(-18+25/2000*H457)*(1-LN(H457/1895))-H457*-9.16-0.25*Z457)</f>
        <v>30687.2778226385</v>
      </c>
      <c r="AB457" s="20" t="n">
        <f aca="false">(8*H457*(-1+8/2000*H457)*(1-LN(H457/1895))-H457*-9.16-0.25*Z457)</f>
        <v>38177.6937310831</v>
      </c>
      <c r="AC457" s="20" t="n">
        <f aca="false">(8*$H457*(31.15-15.53/2000*$H457)*(1-LN($H457/1895))-$H457*-9.16-0.25*$Z457)</f>
        <v>-37531.8704698536</v>
      </c>
      <c r="AE457" s="20" t="n">
        <f aca="false">AP457-$AN457</f>
        <v>-3.58197907318861</v>
      </c>
      <c r="AF457" s="20" t="n">
        <f aca="false">AQ457-$AN457</f>
        <v>-3.149351741439</v>
      </c>
      <c r="AG457" s="20" t="n">
        <f aca="false">AR457-$AN457</f>
        <v>-5.9298935003387</v>
      </c>
      <c r="AI457" s="20" t="n">
        <f aca="false">AT457-$AN457</f>
        <v>-7.76340042546561</v>
      </c>
      <c r="AJ457" s="20" t="n">
        <f aca="false">AU457-$AN457</f>
        <v>-3.12135143502466</v>
      </c>
      <c r="AK457" s="20" t="n">
        <f aca="false">AV457-$AN457</f>
        <v>-6.33417587625007</v>
      </c>
      <c r="AL457" s="20" t="n">
        <f aca="false">AW457-$AN457</f>
        <v>-5.43634787712416</v>
      </c>
      <c r="AN457" s="20" t="n">
        <v>5.73868900319313</v>
      </c>
      <c r="AP457" s="20" t="n">
        <f aca="false">1/8.314/$H457*(0.375*68629+0.5*4601)+$AA457/8.314/$H457+LN(1)</f>
        <v>2.15670993000452</v>
      </c>
      <c r="AQ457" s="20" t="n">
        <f aca="false">1/8.314/$H457*(0.4375*68629+0.5*4601)+$AB457/8.314/$H457+LN(1)</f>
        <v>2.58933726175413</v>
      </c>
      <c r="AR457" s="20" t="n">
        <f aca="false">1/8.314/$H457*(0.4375*68629+0.5*4601)+$AC457/8.314/$H457+LN(1)</f>
        <v>-0.191204497145571</v>
      </c>
      <c r="AT457" s="20" t="n">
        <f aca="false">1/8.314/$H457*(0.4375*68629+0.5*4601)+$J457/8.314/$H457+LN(1)</f>
        <v>-2.02471142227248</v>
      </c>
      <c r="AU457" s="20" t="n">
        <f aca="false">1/8.314/$H457*(0.4375*68629+0.5*4601)+$B457/8.314/$H457+LN(1)</f>
        <v>2.61733756816847</v>
      </c>
      <c r="AV457" s="20" t="n">
        <f aca="false">1/8.314/$H457*(0.4375*68629+0.5*4601)+$S457/8.314/$H457+LN(1)</f>
        <v>-0.595486873056942</v>
      </c>
      <c r="AW457" s="20" t="n">
        <f aca="false">1/8.314/$H457*(0.4375*68629+0.5*4601)+$X457/8.314/$H457+LN(1)</f>
        <v>0.302341126068969</v>
      </c>
    </row>
    <row r="458" s="20" customFormat="true" ht="13.8" hidden="false" customHeight="false" outlineLevel="0" collapsed="false">
      <c r="B458" s="20" t="n">
        <f aca="false">$A$2 + $A$3*H458 +$A$4*H458*LN(H458) + $A$5*H458^2 + $A$6*H458^-1 + $A$7*H458^0.5</f>
        <v>39072.4497095403</v>
      </c>
      <c r="C458" s="20" t="n">
        <v>4300</v>
      </c>
      <c r="D458" s="20" t="n">
        <f aca="false">D457+22/(608-232)</f>
        <v>3.22340425531913</v>
      </c>
      <c r="F458" s="20" t="n">
        <f aca="false">$D$2+$D$3/H458-(($D$4/(8.314*LN(10)))*(1-($D$5/H458)-LN(H458/$D$5)))</f>
        <v>1.39428003196106</v>
      </c>
      <c r="G458" s="20" t="n">
        <f aca="false">8.314*LN(10)*F458*H458</f>
        <v>87548.6714971567</v>
      </c>
      <c r="H458" s="21" t="n">
        <v>3280</v>
      </c>
      <c r="J458" s="20" t="n">
        <f aca="false">-G458</f>
        <v>-87548.6714971567</v>
      </c>
      <c r="K458" s="20" t="n">
        <v>1518</v>
      </c>
      <c r="O458" s="20" t="n">
        <f aca="false">-115997 + 27.036*H458 + 3.124*H458*LN(H458)</f>
        <v>55634.4131253859</v>
      </c>
      <c r="P458" s="20" t="n">
        <f aca="false">(-0.0562*(H458^2)) + (128.59*H458)-38275</f>
        <v>-221121.88</v>
      </c>
      <c r="Q458" s="20" t="n">
        <f aca="false">-998615+342.43*H458</f>
        <v>124555.4</v>
      </c>
      <c r="R458" s="20" t="n">
        <f aca="false">Q458+P458</f>
        <v>-96566.48</v>
      </c>
      <c r="S458" s="20" t="n">
        <f aca="false">R458/2</f>
        <v>-48283.24</v>
      </c>
      <c r="U458" s="20" t="n">
        <f aca="false">-226244+42.46*H458</f>
        <v>-86975.2</v>
      </c>
      <c r="V458" s="20" t="n">
        <f aca="false">(-0.0562*(H458^2))+(374.59*H458)-846564</f>
        <v>-222530.88</v>
      </c>
      <c r="W458" s="20" t="n">
        <f aca="false">V458/2</f>
        <v>-111265.44</v>
      </c>
      <c r="X458" s="20" t="n">
        <f aca="false">W458-U458</f>
        <v>-24290.24</v>
      </c>
      <c r="Y458" s="20" t="n">
        <v>1327283.46402429</v>
      </c>
      <c r="Z458" s="20" t="n">
        <f aca="false">-8E-020*H458^6+2E-015*H458^5-0.00000000001*H458^4+0.00000006*H458^3-0.0001*H458^2+0.1593*H458^1+165.05*H458</f>
        <v>542430.143707181</v>
      </c>
      <c r="AA458" s="8" t="n">
        <f aca="false">(4*H458*(-18+25/2000*H458)*(1-LN(H458/1895))-H458*-9.16-0.25*Z458)</f>
        <v>30644.3096471094</v>
      </c>
      <c r="AB458" s="20" t="n">
        <f aca="false">(8*H458*(-1+8/2000*H458)*(1-LN(H458/1895))-H458*-9.16-0.25*Z458)</f>
        <v>37987.6460171807</v>
      </c>
      <c r="AC458" s="20" t="n">
        <f aca="false">(8*$H458*(31.15-15.53/2000*$H458)*(1-LN($H458/1895))-$H458*-9.16-0.25*$Z458)</f>
        <v>-38278.8242314703</v>
      </c>
      <c r="AE458" s="20" t="n">
        <f aca="false">AP458-$AN458</f>
        <v>-3.64014844943543</v>
      </c>
      <c r="AF458" s="20" t="n">
        <f aca="false">AQ458-$AN458</f>
        <v>-3.2135740821446</v>
      </c>
      <c r="AG458" s="20" t="n">
        <f aca="false">AR458-$AN458</f>
        <v>-6.01029920083403</v>
      </c>
      <c r="AI458" s="20" t="n">
        <f aca="false">AT458-$AN458</f>
        <v>-7.81704624173794</v>
      </c>
      <c r="AJ458" s="20" t="n">
        <f aca="false">AU458-$AN458</f>
        <v>-3.1737938520464</v>
      </c>
      <c r="AK458" s="20" t="n">
        <f aca="false">AV458-$AN458</f>
        <v>-6.37716554178881</v>
      </c>
      <c r="AL458" s="20" t="n">
        <f aca="false">AW458-$AN458</f>
        <v>-5.49733164421962</v>
      </c>
      <c r="AN458" s="20" t="n">
        <v>5.79199504990618</v>
      </c>
      <c r="AP458" s="20" t="n">
        <f aca="false">1/8.314/$H458*(0.375*68629+0.5*4601)+$AA458/8.314/$H458+LN(1)</f>
        <v>2.15184660047075</v>
      </c>
      <c r="AQ458" s="20" t="n">
        <f aca="false">1/8.314/$H458*(0.4375*68629+0.5*4601)+$AB458/8.314/$H458+LN(1)</f>
        <v>2.57842096776158</v>
      </c>
      <c r="AR458" s="20" t="n">
        <f aca="false">1/8.314/$H458*(0.4375*68629+0.5*4601)+$AC458/8.314/$H458+LN(1)</f>
        <v>-0.218304150927846</v>
      </c>
      <c r="AT458" s="20" t="n">
        <f aca="false">1/8.314/$H458*(0.4375*68629+0.5*4601)+$J458/8.314/$H458+LN(1)</f>
        <v>-2.02505119183176</v>
      </c>
      <c r="AU458" s="20" t="n">
        <f aca="false">1/8.314/$H458*(0.4375*68629+0.5*4601)+$B458/8.314/$H458+LN(1)</f>
        <v>2.61820119785978</v>
      </c>
      <c r="AV458" s="20" t="n">
        <f aca="false">1/8.314/$H458*(0.4375*68629+0.5*4601)+$S458/8.314/$H458+LN(1)</f>
        <v>-0.585170491882632</v>
      </c>
      <c r="AW458" s="20" t="n">
        <f aca="false">1/8.314/$H458*(0.4375*68629+0.5*4601)+$X458/8.314/$H458+LN(1)</f>
        <v>0.294663405686559</v>
      </c>
    </row>
    <row r="459" s="20" customFormat="true" ht="13.8" hidden="false" customHeight="false" outlineLevel="0" collapsed="false">
      <c r="B459" s="20" t="n">
        <f aca="false">$A$2 + $A$3*H459 +$A$4*H459*LN(H459) + $A$5*H459^2 + $A$6*H459^-1 + $A$7*H459^0.5</f>
        <v>39204.4886991943</v>
      </c>
      <c r="C459" s="20" t="n">
        <v>4300</v>
      </c>
      <c r="D459" s="20" t="n">
        <f aca="false">D458+22/(608-232)</f>
        <v>3.281914893617</v>
      </c>
      <c r="F459" s="20" t="n">
        <f aca="false">$D$2+$D$3/H459-(($D$4/(8.314*LN(10)))*(1-($D$5/H459)-LN(H459/$D$5)))</f>
        <v>1.39364759362902</v>
      </c>
      <c r="G459" s="20" t="n">
        <f aca="false">8.314*LN(10)*F459*H459</f>
        <v>87642.3576696567</v>
      </c>
      <c r="H459" s="21" t="n">
        <v>3285</v>
      </c>
      <c r="J459" s="20" t="n">
        <f aca="false">-G459</f>
        <v>-87642.3576696567</v>
      </c>
      <c r="K459" s="20" t="n">
        <v>1526</v>
      </c>
      <c r="O459" s="20" t="n">
        <f aca="false">-115997 + 27.036*H459 + 3.124*H459*LN(H459)</f>
        <v>55911.6782765443</v>
      </c>
      <c r="P459" s="20" t="n">
        <f aca="false">(-0.0562*(H459^2)) + (128.59*H459)-38275</f>
        <v>-222323.695</v>
      </c>
      <c r="Q459" s="20" t="n">
        <f aca="false">-998615+342.43*H459</f>
        <v>126267.55</v>
      </c>
      <c r="R459" s="20" t="n">
        <f aca="false">Q459+P459</f>
        <v>-96056.1449999999</v>
      </c>
      <c r="S459" s="20" t="n">
        <f aca="false">R459/2</f>
        <v>-48028.0725</v>
      </c>
      <c r="U459" s="20" t="n">
        <f aca="false">-226244+42.46*H459</f>
        <v>-86762.9</v>
      </c>
      <c r="V459" s="20" t="n">
        <f aca="false">(-0.0562*(H459^2))+(374.59*H459)-846564</f>
        <v>-222502.695</v>
      </c>
      <c r="W459" s="20" t="n">
        <f aca="false">V459/2</f>
        <v>-111251.3475</v>
      </c>
      <c r="X459" s="20" t="n">
        <f aca="false">W459-U459</f>
        <v>-24488.4475</v>
      </c>
      <c r="Y459" s="20" t="n">
        <v>1329706.20551596</v>
      </c>
      <c r="Z459" s="20" t="n">
        <f aca="false">-8E-020*H459^6+2E-015*H459^5-0.00000000001*H459^4+0.00000006*H459^3-0.0001*H459^2+0.1593*H459^1+165.05*H459</f>
        <v>543260.421589896</v>
      </c>
      <c r="AA459" s="8" t="n">
        <f aca="false">(4*H459*(-18+25/2000*H459)*(1-LN(H459/1895))-H459*-9.16-0.25*Z459)</f>
        <v>30599.2635443614</v>
      </c>
      <c r="AB459" s="20" t="n">
        <f aca="false">(8*H459*(-1+8/2000*H459)*(1-LN(H459/1895))-H459*-9.16-0.25*Z459)</f>
        <v>37795.9763329438</v>
      </c>
      <c r="AC459" s="20" t="n">
        <f aca="false">(8*$H459*(31.15-15.53/2000*$H459)*(1-LN($H459/1895))-$H459*-9.16-0.25*$Z459)</f>
        <v>-39024.4255036541</v>
      </c>
      <c r="AE459" s="20" t="n">
        <f aca="false">AP459-$AN459</f>
        <v>-3.69837910355471</v>
      </c>
      <c r="AF459" s="20" t="n">
        <f aca="false">AQ459-$AN459</f>
        <v>-3.27782257996034</v>
      </c>
      <c r="AG459" s="20" t="n">
        <f aca="false">AR459-$AN459</f>
        <v>-6.09057288529329</v>
      </c>
      <c r="AI459" s="20" t="n">
        <f aca="false">AT459-$AN459</f>
        <v>-7.87070030294801</v>
      </c>
      <c r="AJ459" s="20" t="n">
        <f aca="false">AU459-$AN459</f>
        <v>-3.22625042603353</v>
      </c>
      <c r="AK459" s="20" t="n">
        <f aca="false">AV459-$AN459</f>
        <v>-6.42023805538639</v>
      </c>
      <c r="AL459" s="20" t="n">
        <f aca="false">AW459-$AN459</f>
        <v>-5.55834348280906</v>
      </c>
      <c r="AN459" s="20" t="n">
        <v>5.84530109661922</v>
      </c>
      <c r="AP459" s="20" t="n">
        <f aca="false">1/8.314/$H459*(0.375*68629+0.5*4601)+$AA459/8.314/$H459+LN(1)</f>
        <v>2.14692199306451</v>
      </c>
      <c r="AQ459" s="20" t="n">
        <f aca="false">1/8.314/$H459*(0.4375*68629+0.5*4601)+$AB459/8.314/$H459+LN(1)</f>
        <v>2.56747851665888</v>
      </c>
      <c r="AR459" s="20" t="n">
        <f aca="false">1/8.314/$H459*(0.4375*68629+0.5*4601)+$AC459/8.314/$H459+LN(1)</f>
        <v>-0.245271788674073</v>
      </c>
      <c r="AT459" s="20" t="n">
        <f aca="false">1/8.314/$H459*(0.4375*68629+0.5*4601)+$J459/8.314/$H459+LN(1)</f>
        <v>-2.02539920632879</v>
      </c>
      <c r="AU459" s="20" t="n">
        <f aca="false">1/8.314/$H459*(0.4375*68629+0.5*4601)+$B459/8.314/$H459+LN(1)</f>
        <v>2.61905067058569</v>
      </c>
      <c r="AV459" s="20" t="n">
        <f aca="false">1/8.314/$H459*(0.4375*68629+0.5*4601)+$S459/8.314/$H459+LN(1)</f>
        <v>-0.574936958767169</v>
      </c>
      <c r="AW459" s="20" t="n">
        <f aca="false">1/8.314/$H459*(0.4375*68629+0.5*4601)+$X459/8.314/$H459+LN(1)</f>
        <v>0.286957613810157</v>
      </c>
    </row>
    <row r="460" s="20" customFormat="true" ht="13.8" hidden="false" customHeight="false" outlineLevel="0" collapsed="false">
      <c r="B460" s="20" t="n">
        <f aca="false">$A$2 + $A$3*H460 +$A$4*H460*LN(H460) + $A$5*H460^2 + $A$6*H460^-1 + $A$7*H460^0.5</f>
        <v>39336.2134290878</v>
      </c>
      <c r="C460" s="20" t="n">
        <v>4300</v>
      </c>
      <c r="D460" s="20" t="n">
        <f aca="false">D459+22/(608-232)</f>
        <v>3.34042553191487</v>
      </c>
      <c r="F460" s="20" t="n">
        <f aca="false">$D$2+$D$3/H460-(($D$4/(8.314*LN(10)))*(1-($D$5/H460)-LN(H460/$D$5)))</f>
        <v>1.39302109527733</v>
      </c>
      <c r="G460" s="20" t="n">
        <f aca="false">8.314*LN(10)*F460*H460</f>
        <v>87736.2968863944</v>
      </c>
      <c r="H460" s="21" t="n">
        <v>3290</v>
      </c>
      <c r="J460" s="20" t="n">
        <f aca="false">-G460</f>
        <v>-87736.2968863944</v>
      </c>
      <c r="K460" s="20" t="n">
        <v>1535</v>
      </c>
      <c r="O460" s="20" t="n">
        <f aca="false">-115997 + 27.036*H460 + 3.124*H460*LN(H460)</f>
        <v>56188.9672024456</v>
      </c>
      <c r="P460" s="20" t="n">
        <f aca="false">(-0.0562*(H460^2)) + (128.59*H460)-38275</f>
        <v>-223528.32</v>
      </c>
      <c r="Q460" s="20" t="n">
        <f aca="false">-998615+342.43*H460</f>
        <v>127979.7</v>
      </c>
      <c r="R460" s="20" t="n">
        <f aca="false">Q460+P460</f>
        <v>-95548.6200000001</v>
      </c>
      <c r="S460" s="20" t="n">
        <f aca="false">R460/2</f>
        <v>-47774.31</v>
      </c>
      <c r="U460" s="20" t="n">
        <f aca="false">-226244+42.46*H460</f>
        <v>-86550.6</v>
      </c>
      <c r="V460" s="20" t="n">
        <f aca="false">(-0.0562*(H460^2))+(374.59*H460)-846564</f>
        <v>-222477.32</v>
      </c>
      <c r="W460" s="20" t="n">
        <f aca="false">V460/2</f>
        <v>-111238.66</v>
      </c>
      <c r="X460" s="20" t="n">
        <f aca="false">W460-U460</f>
        <v>-24688.0600000001</v>
      </c>
      <c r="Y460" s="20" t="n">
        <v>1332128.94700763</v>
      </c>
      <c r="Z460" s="20" t="n">
        <f aca="false">-8E-020*H460^6+2E-015*H460^5-0.00000000001*H460^4+0.00000006*H460^3-0.0001*H460^2+0.1593*H460^1+165.05*H460</f>
        <v>544090.720126091</v>
      </c>
      <c r="AA460" s="8" t="n">
        <f aca="false">(4*H460*(-18+25/2000*H460)*(1-LN(H460/1895))-H460*-9.16-0.25*Z460)</f>
        <v>30552.1348546095</v>
      </c>
      <c r="AB460" s="20" t="n">
        <f aca="false">(8*H460*(-1+8/2000*H460)*(1-LN(H460/1895))-H460*-9.16-0.25*Z460)</f>
        <v>37602.6821319687</v>
      </c>
      <c r="AC460" s="20" t="n">
        <f aca="false">(8*$H460*(31.15-15.53/2000*$H460)*(1-LN($H460/1895))-$H460*-9.16-0.25*$Z460)</f>
        <v>-39768.6666806701</v>
      </c>
      <c r="AE460" s="20" t="n">
        <f aca="false">AP460-$AN460</f>
        <v>-3.75659390951239</v>
      </c>
      <c r="AF460" s="20" t="n">
        <f aca="false">AQ460-$AN460</f>
        <v>-3.34202019171412</v>
      </c>
      <c r="AG460" s="20" t="n">
        <f aca="false">AR460-$AN460</f>
        <v>-6.17063786054674</v>
      </c>
      <c r="AI460" s="20" t="n">
        <f aca="false">AT460-$AN460</f>
        <v>-7.92428554039405</v>
      </c>
      <c r="AJ460" s="20" t="n">
        <f aca="false">AU460-$AN460</f>
        <v>-3.27864405401256</v>
      </c>
      <c r="AK460" s="20" t="n">
        <f aca="false">AV460-$AN460</f>
        <v>-6.46331602230743</v>
      </c>
      <c r="AL460" s="20" t="n">
        <f aca="false">AW460-$AN460</f>
        <v>-5.61930624789828</v>
      </c>
      <c r="AN460" s="20" t="n">
        <v>5.89853012632358</v>
      </c>
      <c r="AP460" s="20" t="n">
        <f aca="false">1/8.314/$H460*(0.375*68629+0.5*4601)+$AA460/8.314/$H460+LN(1)</f>
        <v>2.14193621681119</v>
      </c>
      <c r="AQ460" s="20" t="n">
        <f aca="false">1/8.314/$H460*(0.4375*68629+0.5*4601)+$AB460/8.314/$H460+LN(1)</f>
        <v>2.55650993460946</v>
      </c>
      <c r="AR460" s="20" t="n">
        <f aca="false">1/8.314/$H460*(0.4375*68629+0.5*4601)+$AC460/8.314/$H460+LN(1)</f>
        <v>-0.272107734223159</v>
      </c>
      <c r="AT460" s="20" t="n">
        <f aca="false">1/8.314/$H460*(0.4375*68629+0.5*4601)+$J460/8.314/$H460+LN(1)</f>
        <v>-2.02575541407047</v>
      </c>
      <c r="AU460" s="20" t="n">
        <f aca="false">1/8.314/$H460*(0.4375*68629+0.5*4601)+$B460/8.314/$H460+LN(1)</f>
        <v>2.61988607231102</v>
      </c>
      <c r="AV460" s="20" t="n">
        <f aca="false">1/8.314/$H460*(0.4375*68629+0.5*4601)+$S460/8.314/$H460+LN(1)</f>
        <v>-0.564785895983851</v>
      </c>
      <c r="AW460" s="20" t="n">
        <f aca="false">1/8.314/$H460*(0.4375*68629+0.5*4601)+$X460/8.314/$H460+LN(1)</f>
        <v>0.279223878425299</v>
      </c>
    </row>
    <row r="461" s="20" customFormat="true" ht="13.8" hidden="false" customHeight="false" outlineLevel="0" collapsed="false">
      <c r="B461" s="20" t="n">
        <f aca="false">$A$2 + $A$3*H461 +$A$4*H461*LN(H461) + $A$5*H461^2 + $A$6*H461^-1 + $A$7*H461^0.5</f>
        <v>39467.6244828878</v>
      </c>
      <c r="C461" s="20" t="n">
        <v>4300</v>
      </c>
      <c r="D461" s="20" t="n">
        <f aca="false">D460+22/(608-232)</f>
        <v>3.39893617021275</v>
      </c>
      <c r="F461" s="20" t="n">
        <f aca="false">$D$2+$D$3/H461-(($D$4/(8.314*LN(10)))*(1-($D$5/H461)-LN(H461/$D$5)))</f>
        <v>1.39240050376848</v>
      </c>
      <c r="G461" s="20" t="n">
        <f aca="false">8.314*LN(10)*F461*H461</f>
        <v>87830.4887628038</v>
      </c>
      <c r="H461" s="21" t="n">
        <v>3295</v>
      </c>
      <c r="J461" s="20" t="n">
        <f aca="false">-G461</f>
        <v>-87830.4887628038</v>
      </c>
      <c r="K461" s="20" t="n">
        <v>1543</v>
      </c>
      <c r="O461" s="20" t="n">
        <f aca="false">-115997 + 27.036*H461 + 3.124*H461*LN(H461)</f>
        <v>56466.2798669577</v>
      </c>
      <c r="P461" s="20" t="n">
        <f aca="false">(-0.0562*(H461^2)) + (128.59*H461)-38275</f>
        <v>-224735.755</v>
      </c>
      <c r="Q461" s="20" t="n">
        <f aca="false">-998615+342.43*H461</f>
        <v>129691.85</v>
      </c>
      <c r="R461" s="20" t="n">
        <f aca="false">Q461+P461</f>
        <v>-95043.905</v>
      </c>
      <c r="S461" s="20" t="n">
        <f aca="false">R461/2</f>
        <v>-47521.9525</v>
      </c>
      <c r="U461" s="20" t="n">
        <f aca="false">-226244+42.46*H461</f>
        <v>-86338.3</v>
      </c>
      <c r="V461" s="20" t="n">
        <f aca="false">(-0.0562*(H461^2))+(374.59*H461)-846564</f>
        <v>-222454.755</v>
      </c>
      <c r="W461" s="20" t="n">
        <f aca="false">V461/2</f>
        <v>-111227.3775</v>
      </c>
      <c r="X461" s="20" t="n">
        <f aca="false">W461-U461</f>
        <v>-24889.0775000001</v>
      </c>
      <c r="Y461" s="20" t="n">
        <v>1334551.6884993</v>
      </c>
      <c r="Z461" s="20" t="n">
        <f aca="false">-8E-020*H461^6+2E-015*H461^5-0.00000000001*H461^4+0.00000006*H461^3-0.0001*H461^2+0.1593*H461^1+165.05*H461</f>
        <v>544921.039381618</v>
      </c>
      <c r="AA461" s="8" t="n">
        <f aca="false">(4*H461*(-18+25/2000*H461)*(1-LN(H461/1895))-H461*-9.16-0.25*Z461)</f>
        <v>30502.9189263628</v>
      </c>
      <c r="AB461" s="20" t="n">
        <f aca="false">(8*H461*(-1+8/2000*H461)*(1-LN(H461/1895))-H461*-9.16-0.25*Z461)</f>
        <v>37407.7608718032</v>
      </c>
      <c r="AC461" s="20" t="n">
        <f aca="false">(8*$H461*(31.15-15.53/2000*$H461)*(1-LN($H461/1895))-$H461*-9.16-0.25*$Z461)</f>
        <v>-40511.5401728037</v>
      </c>
      <c r="AE461" s="20" t="n">
        <f aca="false">AP461-$AN461</f>
        <v>-3.81470507418833</v>
      </c>
      <c r="AF461" s="20" t="n">
        <f aca="false">AQ461-$AN461</f>
        <v>-3.40607920680336</v>
      </c>
      <c r="AG461" s="20" t="n">
        <f aca="false">AR461-$AN461</f>
        <v>-6.2504067645987</v>
      </c>
      <c r="AI461" s="20" t="n">
        <f aca="false">AT461-$AN461</f>
        <v>-7.97771421828579</v>
      </c>
      <c r="AJ461" s="20" t="n">
        <f aca="false">AU461-$AN461</f>
        <v>-3.33088696616771</v>
      </c>
      <c r="AK461" s="20" t="n">
        <f aca="false">AV461-$AN461</f>
        <v>-6.50631138266422</v>
      </c>
      <c r="AL461" s="20" t="n">
        <f aca="false">AW461-$AN461</f>
        <v>-5.68013212782487</v>
      </c>
      <c r="AN461" s="20" t="n">
        <v>5.95159445456554</v>
      </c>
      <c r="AP461" s="20" t="n">
        <f aca="false">1/8.314/$H461*(0.375*68629+0.5*4601)+$AA461/8.314/$H461+LN(1)</f>
        <v>2.13688938037721</v>
      </c>
      <c r="AQ461" s="20" t="n">
        <f aca="false">1/8.314/$H461*(0.4375*68629+0.5*4601)+$AB461/8.314/$H461+LN(1)</f>
        <v>2.54551524776218</v>
      </c>
      <c r="AR461" s="20" t="n">
        <f aca="false">1/8.314/$H461*(0.4375*68629+0.5*4601)+$AC461/8.314/$H461+LN(1)</f>
        <v>-0.29881231003316</v>
      </c>
      <c r="AT461" s="20" t="n">
        <f aca="false">1/8.314/$H461*(0.4375*68629+0.5*4601)+$J461/8.314/$H461+LN(1)</f>
        <v>-2.02611976372025</v>
      </c>
      <c r="AU461" s="20" t="n">
        <f aca="false">1/8.314/$H461*(0.4375*68629+0.5*4601)+$B461/8.314/$H461+LN(1)</f>
        <v>2.62070748839783</v>
      </c>
      <c r="AV461" s="20" t="n">
        <f aca="false">1/8.314/$H461*(0.4375*68629+0.5*4601)+$S461/8.314/$H461+LN(1)</f>
        <v>-0.554716928098681</v>
      </c>
      <c r="AW461" s="20" t="n">
        <f aca="false">1/8.314/$H461*(0.4375*68629+0.5*4601)+$X461/8.314/$H461+LN(1)</f>
        <v>0.271462326740674</v>
      </c>
    </row>
    <row r="462" s="20" customFormat="true" ht="13.8" hidden="false" customHeight="false" outlineLevel="0" collapsed="false">
      <c r="B462" s="20" t="n">
        <f aca="false">$A$2 + $A$3*H462 +$A$4*H462*LN(H462) + $A$5*H462^2 + $A$6*H462^-1 + $A$7*H462^0.5</f>
        <v>39598.7224420552</v>
      </c>
      <c r="C462" s="20" t="n">
        <v>4300</v>
      </c>
      <c r="D462" s="20" t="n">
        <f aca="false">D461+22/(608-232)</f>
        <v>3.45744680851062</v>
      </c>
      <c r="F462" s="20" t="n">
        <f aca="false">$D$2+$D$3/H462-(($D$4/(8.314*LN(10)))*(1-($D$5/H462)-LN(H462/$D$5)))</f>
        <v>1.39178578618428</v>
      </c>
      <c r="G462" s="20" t="n">
        <f aca="false">8.314*LN(10)*F462*H462</f>
        <v>87924.932915486</v>
      </c>
      <c r="H462" s="21" t="n">
        <v>3300</v>
      </c>
      <c r="J462" s="20" t="n">
        <f aca="false">-G462</f>
        <v>-87924.932915486</v>
      </c>
      <c r="K462" s="20" t="n">
        <v>1552</v>
      </c>
      <c r="O462" s="20" t="n">
        <f aca="false">-115997 + 27.036*H462 + 3.124*H462*LN(H462)</f>
        <v>56743.6162340587</v>
      </c>
      <c r="P462" s="20" t="n">
        <f aca="false">(-0.0562*(H462^2)) + (128.59*H462)-38275</f>
        <v>-225946</v>
      </c>
      <c r="Q462" s="20" t="n">
        <f aca="false">-998615+342.43*H462</f>
        <v>131404</v>
      </c>
      <c r="R462" s="20" t="n">
        <f aca="false">Q462+P462</f>
        <v>-94542</v>
      </c>
      <c r="S462" s="20" t="n">
        <f aca="false">R462/2</f>
        <v>-47271</v>
      </c>
      <c r="U462" s="20" t="n">
        <f aca="false">-226244+42.46*H462</f>
        <v>-86126</v>
      </c>
      <c r="V462" s="20" t="n">
        <f aca="false">(-0.0562*(H462^2))+(374.59*H462)-846564</f>
        <v>-222435</v>
      </c>
      <c r="W462" s="20" t="n">
        <f aca="false">V462/2</f>
        <v>-111217.5</v>
      </c>
      <c r="X462" s="20" t="n">
        <f aca="false">W462-U462</f>
        <v>-25091.5</v>
      </c>
      <c r="Y462" s="20" t="n">
        <v>1336974.42999097</v>
      </c>
      <c r="Z462" s="20" t="n">
        <f aca="false">-8E-020*H462^6+2E-015*H462^5-0.00000000001*H462^4+0.00000006*H462^3-0.0001*H462^2+0.1593*H462^1+165.05*H462</f>
        <v>545751.37942248</v>
      </c>
      <c r="AA462" s="8" t="n">
        <f aca="false">(4*H462*(-18+25/2000*H462)*(1-LN(H462/1895))-H462*-9.16-0.25*Z462)</f>
        <v>30451.611116394</v>
      </c>
      <c r="AB462" s="20" t="n">
        <f aca="false">(8*H462*(-1+8/2000*H462)*(1-LN(H462/1895))-H462*-9.16-0.25*Z462)</f>
        <v>37211.2100139345</v>
      </c>
      <c r="AC462" s="20" t="n">
        <f aca="false">(8*$H462*(31.15-15.53/2000*$H462)*(1-LN($H462/1895))-$H462*-9.16-0.25*$Z462)</f>
        <v>-41253.0384062984</v>
      </c>
      <c r="AE462" s="20" t="n">
        <f aca="false">AP462-$AN462</f>
        <v>-3.87287719073593</v>
      </c>
      <c r="AF462" s="20" t="n">
        <f aca="false">AQ462-$AN462</f>
        <v>-3.47016430055651</v>
      </c>
      <c r="AG462" s="20" t="n">
        <f aca="false">AR462-$AN462</f>
        <v>-6.33004461999699</v>
      </c>
      <c r="AI462" s="20" t="n">
        <f aca="false">AT462-$AN462</f>
        <v>-8.03115098710278</v>
      </c>
      <c r="AJ462" s="20" t="n">
        <f aca="false">AU462-$AN462</f>
        <v>-3.38314377919712</v>
      </c>
      <c r="AK462" s="20" t="n">
        <f aca="false">AV462-$AN462</f>
        <v>-6.54938846476054</v>
      </c>
      <c r="AL462" s="20" t="n">
        <f aca="false">AW462-$AN462</f>
        <v>-5.74098569761349</v>
      </c>
      <c r="AN462" s="20" t="n">
        <v>6.0046587828075</v>
      </c>
      <c r="AP462" s="20" t="n">
        <f aca="false">1/8.314/$H462*(0.375*68629+0.5*4601)+$AA462/8.314/$H462+LN(1)</f>
        <v>2.13178159207157</v>
      </c>
      <c r="AQ462" s="20" t="n">
        <f aca="false">1/8.314/$H462*(0.4375*68629+0.5*4601)+$AB462/8.314/$H462+LN(1)</f>
        <v>2.53449448225099</v>
      </c>
      <c r="AR462" s="20" t="n">
        <f aca="false">1/8.314/$H462*(0.4375*68629+0.5*4601)+$AC462/8.314/$H462+LN(1)</f>
        <v>-0.325385837189494</v>
      </c>
      <c r="AT462" s="20" t="n">
        <f aca="false">1/8.314/$H462*(0.4375*68629+0.5*4601)+$J462/8.314/$H462+LN(1)</f>
        <v>-2.02649220429528</v>
      </c>
      <c r="AU462" s="20" t="n">
        <f aca="false">1/8.314/$H462*(0.4375*68629+0.5*4601)+$B462/8.314/$H462+LN(1)</f>
        <v>2.62151500361038</v>
      </c>
      <c r="AV462" s="20" t="n">
        <f aca="false">1/8.314/$H462*(0.4375*68629+0.5*4601)+$S462/8.314/$H462+LN(1)</f>
        <v>-0.54472968195304</v>
      </c>
      <c r="AW462" s="20" t="n">
        <f aca="false">1/8.314/$H462*(0.4375*68629+0.5*4601)+$X462/8.314/$H462+LN(1)</f>
        <v>0.263673085194014</v>
      </c>
    </row>
    <row r="463" s="20" customFormat="true" ht="13.8" hidden="false" customHeight="false" outlineLevel="0" collapsed="false">
      <c r="B463" s="20" t="n">
        <f aca="false">$A$2 + $A$3*H463 +$A$4*H463*LN(H463) + $A$5*H463^2 + $A$6*H463^-1 + $A$7*H463^0.5</f>
        <v>39729.5078858553</v>
      </c>
      <c r="C463" s="20" t="n">
        <v>4300</v>
      </c>
      <c r="D463" s="20" t="n">
        <f aca="false">D462+22/(608-232)</f>
        <v>3.51595744680849</v>
      </c>
      <c r="F463" s="20" t="n">
        <f aca="false">$D$2+$D$3/H463-(($D$4/(8.314*LN(10)))*(1-($D$5/H463)-LN(H463/$D$5)))</f>
        <v>1.39117690982408</v>
      </c>
      <c r="G463" s="20" t="n">
        <f aca="false">8.314*LN(10)*F463*H463</f>
        <v>88019.6289622041</v>
      </c>
      <c r="H463" s="21" t="n">
        <v>3305</v>
      </c>
      <c r="J463" s="20" t="n">
        <f aca="false">-G463</f>
        <v>-88019.6289622041</v>
      </c>
      <c r="K463" s="20" t="n">
        <v>1561</v>
      </c>
      <c r="O463" s="20" t="n">
        <f aca="false">-115997 + 27.036*H463 + 3.124*H463*LN(H463)</f>
        <v>57020.9762678353</v>
      </c>
      <c r="P463" s="20" t="n">
        <f aca="false">(-0.0562*(H463^2)) + (128.59*H463)-38275</f>
        <v>-227159.055</v>
      </c>
      <c r="Q463" s="20" t="n">
        <f aca="false">-998615+342.43*H463</f>
        <v>133116.15</v>
      </c>
      <c r="R463" s="20" t="n">
        <f aca="false">Q463+P463</f>
        <v>-94042.9050000001</v>
      </c>
      <c r="S463" s="20" t="n">
        <f aca="false">R463/2</f>
        <v>-47021.4525</v>
      </c>
      <c r="U463" s="20" t="n">
        <f aca="false">-226244+42.46*H463</f>
        <v>-85913.7</v>
      </c>
      <c r="V463" s="20" t="n">
        <f aca="false">(-0.0562*(H463^2))+(374.59*H463)-846564</f>
        <v>-222418.055</v>
      </c>
      <c r="W463" s="20" t="n">
        <f aca="false">V463/2</f>
        <v>-111209.0275</v>
      </c>
      <c r="X463" s="20" t="n">
        <f aca="false">W463-U463</f>
        <v>-25295.3275</v>
      </c>
      <c r="Y463" s="20" t="n">
        <v>1339410.99039948</v>
      </c>
      <c r="Z463" s="20" t="n">
        <f aca="false">-8E-020*H463^6+2E-015*H463^5-0.00000000001*H463^4+0.00000006*H463^3-0.0001*H463^2+0.1593*H463^1+165.05*H463</f>
        <v>546581.740314829</v>
      </c>
      <c r="AA463" s="8" t="n">
        <f aca="false">(4*H463*(-18+25/2000*H463)*(1-LN(H463/1895))-H463*-9.16-0.25*Z463)</f>
        <v>30398.206789711</v>
      </c>
      <c r="AB463" s="20" t="n">
        <f aca="false">(8*H463*(-1+8/2000*H463)*(1-LN(H463/1895))-H463*-9.16-0.25*Z463)</f>
        <v>37013.0270237761</v>
      </c>
      <c r="AC463" s="20" t="n">
        <f aca="false">(8*$H463*(31.15-15.53/2000*$H463)*(1-LN($H463/1895))-$H463*-9.16-0.25*$Z463)</f>
        <v>-41993.1538232945</v>
      </c>
      <c r="AE463" s="20" t="n">
        <f aca="false">AP463-$AN463</f>
        <v>-3.93111015120189</v>
      </c>
      <c r="AF463" s="20" t="n">
        <f aca="false">AQ463-$AN463</f>
        <v>-3.53427544685488</v>
      </c>
      <c r="AG463" s="20" t="n">
        <f aca="false">AR463-$AN463</f>
        <v>-6.40955174646255</v>
      </c>
      <c r="AI463" s="20" t="n">
        <f aca="false">AT463-$AN463</f>
        <v>-8.08459579621293</v>
      </c>
      <c r="AJ463" s="20" t="n">
        <f aca="false">AU463-$AN463</f>
        <v>-3.43541440892935</v>
      </c>
      <c r="AK463" s="20" t="n">
        <f aca="false">AV463-$AN463</f>
        <v>-6.59254689769591</v>
      </c>
      <c r="AL463" s="20" t="n">
        <f aca="false">AW463-$AN463</f>
        <v>-5.80186683159157</v>
      </c>
      <c r="AN463" s="20" t="n">
        <v>6.05772311104947</v>
      </c>
      <c r="AP463" s="20" t="n">
        <f aca="false">1/8.314/$H463*(0.375*68629+0.5*4601)+$AA463/8.314/$H463+LN(1)</f>
        <v>2.12661295984758</v>
      </c>
      <c r="AQ463" s="20" t="n">
        <f aca="false">1/8.314/$H463*(0.4375*68629+0.5*4601)+$AB463/8.314/$H463+LN(1)</f>
        <v>2.52344766419459</v>
      </c>
      <c r="AR463" s="20" t="n">
        <f aca="false">1/8.314/$H463*(0.4375*68629+0.5*4601)+$AC463/8.314/$H463+LN(1)</f>
        <v>-0.351828635413082</v>
      </c>
      <c r="AT463" s="20" t="n">
        <f aca="false">1/8.314/$H463*(0.4375*68629+0.5*4601)+$J463/8.314/$H463+LN(1)</f>
        <v>-2.02687268516346</v>
      </c>
      <c r="AU463" s="20" t="n">
        <f aca="false">1/8.314/$H463*(0.4375*68629+0.5*4601)+$B463/8.314/$H463+LN(1)</f>
        <v>2.62230870212012</v>
      </c>
      <c r="AV463" s="20" t="n">
        <f aca="false">1/8.314/$H463*(0.4375*68629+0.5*4601)+$S463/8.314/$H463+LN(1)</f>
        <v>-0.534823786646443</v>
      </c>
      <c r="AW463" s="20" t="n">
        <f aca="false">1/8.314/$H463*(0.4375*68629+0.5*4601)+$X463/8.314/$H463+LN(1)</f>
        <v>0.255856279457903</v>
      </c>
    </row>
    <row r="464" s="20" customFormat="true" ht="13.8" hidden="false" customHeight="false" outlineLevel="0" collapsed="false">
      <c r="B464" s="20" t="n">
        <f aca="false">$A$2 + $A$3*H464 +$A$4*H464*LN(H464) + $A$5*H464^2 + $A$6*H464^-1 + $A$7*H464^0.5</f>
        <v>39859.9813913692</v>
      </c>
      <c r="C464" s="20" t="n">
        <v>4300</v>
      </c>
      <c r="D464" s="20" t="n">
        <f aca="false">D463+22/(608-232)</f>
        <v>3.57446808510636</v>
      </c>
      <c r="F464" s="20" t="n">
        <f aca="false">$D$2+$D$3/H464-(($D$4/(8.314*LN(10)))*(1-($D$5/H464)-LN(H464/$D$5)))</f>
        <v>1.39057384220309</v>
      </c>
      <c r="G464" s="20" t="n">
        <f aca="false">8.314*LN(10)*F464*H464</f>
        <v>88114.5765218773</v>
      </c>
      <c r="H464" s="21" t="n">
        <v>3310</v>
      </c>
      <c r="J464" s="20" t="n">
        <f aca="false">-G464</f>
        <v>-88114.5765218773</v>
      </c>
      <c r="K464" s="20" t="n">
        <v>1570</v>
      </c>
      <c r="O464" s="20" t="n">
        <f aca="false">-115997 + 27.036*H464 + 3.124*H464*LN(H464)</f>
        <v>57298.3599324834</v>
      </c>
      <c r="P464" s="20" t="n">
        <f aca="false">(-0.0562*(H464^2)) + (128.59*H464)-38275</f>
        <v>-228374.92</v>
      </c>
      <c r="Q464" s="20" t="n">
        <f aca="false">-998615+342.43*H464</f>
        <v>134828.3</v>
      </c>
      <c r="R464" s="20" t="n">
        <f aca="false">Q464+P464</f>
        <v>-93546.6199999999</v>
      </c>
      <c r="S464" s="20" t="n">
        <f aca="false">R464/2</f>
        <v>-46773.3099999999</v>
      </c>
      <c r="U464" s="20" t="n">
        <f aca="false">-226244+42.46*H464</f>
        <v>-85701.4</v>
      </c>
      <c r="V464" s="20" t="n">
        <f aca="false">(-0.0562*(H464^2))+(374.59*H464)-846564</f>
        <v>-222403.92</v>
      </c>
      <c r="W464" s="20" t="n">
        <f aca="false">V464/2</f>
        <v>-111201.96</v>
      </c>
      <c r="X464" s="20" t="n">
        <f aca="false">W464-U464</f>
        <v>-25500.56</v>
      </c>
      <c r="Y464" s="20" t="n">
        <v>1341847.55080799</v>
      </c>
      <c r="Z464" s="20" t="n">
        <f aca="false">-8E-020*H464^6+2E-015*H464^5-0.00000000001*H464^4+0.00000006*H464^3-0.0001*H464^2+0.1593*H464^1+165.05*H464</f>
        <v>547412.122124964</v>
      </c>
      <c r="AA464" s="8" t="n">
        <f aca="false">(4*H464*(-18+25/2000*H464)*(1-LN(H464/1895))-H464*-9.16-0.25*Z464)</f>
        <v>30342.7013195287</v>
      </c>
      <c r="AB464" s="20" t="n">
        <f aca="false">(8*H464*(-1+8/2000*H464)*(1-LN(H464/1895))-H464*-9.16-0.25*Z464)</f>
        <v>36813.209370656</v>
      </c>
      <c r="AC464" s="20" t="n">
        <f aca="false">(8*$H464*(31.15-15.53/2000*$H464)*(1-LN($H464/1895))-$H464*-9.16-0.25*$Z464)</f>
        <v>-42731.878881768</v>
      </c>
      <c r="AE464" s="20" t="n">
        <f aca="false">AP464-$AN464</f>
        <v>-3.98932973809098</v>
      </c>
      <c r="AF464" s="20" t="n">
        <f aca="false">AQ464-$AN464</f>
        <v>-3.59833850969934</v>
      </c>
      <c r="AG464" s="20" t="n">
        <f aca="false">AR464-$AN464</f>
        <v>-6.48885435246388</v>
      </c>
      <c r="AI464" s="20" t="n">
        <f aca="false">AT464-$AN464</f>
        <v>-8.13797448543616</v>
      </c>
      <c r="AJ464" s="20" t="n">
        <f aca="false">AU464-$AN464</f>
        <v>-3.48762466188492</v>
      </c>
      <c r="AK464" s="20" t="n">
        <f aca="false">AV464-$AN464</f>
        <v>-6.63571220291494</v>
      </c>
      <c r="AL464" s="20" t="n">
        <f aca="false">AW464-$AN464</f>
        <v>-5.86270129494986</v>
      </c>
      <c r="AN464" s="20" t="n">
        <v>6.11071332939545</v>
      </c>
      <c r="AP464" s="20" t="n">
        <f aca="false">1/8.314/$H464*(0.375*68629+0.5*4601)+$AA464/8.314/$H464+LN(1)</f>
        <v>2.12138359130447</v>
      </c>
      <c r="AQ464" s="20" t="n">
        <f aca="false">1/8.314/$H464*(0.4375*68629+0.5*4601)+$AB464/8.314/$H464+LN(1)</f>
        <v>2.51237481969611</v>
      </c>
      <c r="AR464" s="20" t="n">
        <f aca="false">1/8.314/$H464*(0.4375*68629+0.5*4601)+$AC464/8.314/$H464+LN(1)</f>
        <v>-0.378141023068431</v>
      </c>
      <c r="AT464" s="20" t="n">
        <f aca="false">1/8.314/$H464*(0.4375*68629+0.5*4601)+$J464/8.314/$H464+LN(1)</f>
        <v>-2.02726115604071</v>
      </c>
      <c r="AU464" s="20" t="n">
        <f aca="false">1/8.314/$H464*(0.4375*68629+0.5*4601)+$B464/8.314/$H464+LN(1)</f>
        <v>2.62308866751053</v>
      </c>
      <c r="AV464" s="20" t="n">
        <f aca="false">1/8.314/$H464*(0.4375*68629+0.5*4601)+$S464/8.314/$H464+LN(1)</f>
        <v>-0.524998873519493</v>
      </c>
      <c r="AW464" s="20" t="n">
        <f aca="false">1/8.314/$H464*(0.4375*68629+0.5*4601)+$X464/8.314/$H464+LN(1)</f>
        <v>0.248012034445592</v>
      </c>
    </row>
    <row r="465" s="20" customFormat="true" ht="13.8" hidden="false" customHeight="false" outlineLevel="0" collapsed="false">
      <c r="B465" s="20" t="n">
        <f aca="false">$A$2 + $A$3*H465 +$A$4*H465*LN(H465) + $A$5*H465^2 + $A$6*H465^-1 + $A$7*H465^0.5</f>
        <v>39990.1435335047</v>
      </c>
      <c r="C465" s="20" t="n">
        <v>4300</v>
      </c>
      <c r="D465" s="20" t="n">
        <f aca="false">D464+22/(608-232)</f>
        <v>3.63297872340424</v>
      </c>
      <c r="F465" s="20" t="n">
        <f aca="false">$D$2+$D$3/H465-(($D$4/(8.314*LN(10)))*(1-($D$5/H465)-LN(H465/$D$5)))</f>
        <v>1.38997655105063</v>
      </c>
      <c r="G465" s="20" t="n">
        <f aca="false">8.314*LN(10)*F465*H465</f>
        <v>88209.7752145767</v>
      </c>
      <c r="H465" s="21" t="n">
        <v>3315</v>
      </c>
      <c r="J465" s="20" t="n">
        <f aca="false">-G465</f>
        <v>-88209.7752145767</v>
      </c>
      <c r="K465" s="20" t="n">
        <v>1578</v>
      </c>
      <c r="O465" s="20" t="n">
        <f aca="false">-115997 + 27.036*H465 + 3.124*H465*LN(H465)</f>
        <v>57575.7671923065</v>
      </c>
      <c r="P465" s="20" t="n">
        <f aca="false">(-0.0562*(H465^2)) + (128.59*H465)-38275</f>
        <v>-229593.595</v>
      </c>
      <c r="Q465" s="20" t="n">
        <f aca="false">-998615+342.43*H465</f>
        <v>136540.45</v>
      </c>
      <c r="R465" s="20" t="n">
        <f aca="false">Q465+P465</f>
        <v>-93053.145</v>
      </c>
      <c r="S465" s="20" t="n">
        <f aca="false">R465/2</f>
        <v>-46526.5725</v>
      </c>
      <c r="U465" s="20" t="n">
        <f aca="false">-226244+42.46*H465</f>
        <v>-85489.1</v>
      </c>
      <c r="V465" s="20" t="n">
        <f aca="false">(-0.0562*(H465^2))+(374.59*H465)-846564</f>
        <v>-222392.595</v>
      </c>
      <c r="W465" s="20" t="n">
        <f aca="false">V465/2</f>
        <v>-111196.2975</v>
      </c>
      <c r="X465" s="20" t="n">
        <f aca="false">W465-U465</f>
        <v>-25707.1975</v>
      </c>
      <c r="Y465" s="20" t="n">
        <v>1344284.1112165</v>
      </c>
      <c r="Z465" s="20" t="n">
        <f aca="false">-8E-020*H465^6+2E-015*H465^5-0.00000000001*H465^4+0.00000006*H465^3-0.0001*H465^2+0.1593*H465^1+165.05*H465</f>
        <v>548242.524919335</v>
      </c>
      <c r="AA465" s="8" t="n">
        <f aca="false">(4*H465*(-18+25/2000*H465)*(1-LN(H465/1895))-H465*-9.16-0.25*Z465)</f>
        <v>30285.090087239</v>
      </c>
      <c r="AB465" s="20" t="n">
        <f aca="false">(8*H465*(-1+8/2000*H465)*(1-LN(H465/1895))-H465*-9.16-0.25*Z465)</f>
        <v>36611.7545278035</v>
      </c>
      <c r="AC465" s="20" t="n">
        <f aca="false">(8*$H465*(31.15-15.53/2000*$H465)*(1-LN($H465/1895))-$H465*-9.16-0.25*$Z465)</f>
        <v>-43469.2060554697</v>
      </c>
      <c r="AE465" s="20" t="n">
        <f aca="false">AP465-$AN465</f>
        <v>-4.04760506704074</v>
      </c>
      <c r="AF465" s="20" t="n">
        <f aca="false">AQ465-$AN465</f>
        <v>-3.66242268588698</v>
      </c>
      <c r="AG465" s="20" t="n">
        <f aca="false">AR465-$AN465</f>
        <v>-6.5680219779014</v>
      </c>
      <c r="AI465" s="20" t="n">
        <f aca="false">AT465-$AN465</f>
        <v>-8.19135622771779</v>
      </c>
      <c r="AJ465" s="20" t="n">
        <f aca="false">AU465-$AN465</f>
        <v>-3.5398436779478</v>
      </c>
      <c r="AK465" s="20" t="n">
        <f aca="false">AV465-$AN465</f>
        <v>-6.67895323686674</v>
      </c>
      <c r="AL465" s="20" t="n">
        <f aca="false">AW465-$AN465</f>
        <v>-5.92355818641304</v>
      </c>
      <c r="AN465" s="20" t="n">
        <v>6.16369866072974</v>
      </c>
      <c r="AP465" s="20" t="n">
        <f aca="false">1/8.314/$H465*(0.375*68629+0.5*4601)+$AA465/8.314/$H465+LN(1)</f>
        <v>2.116093593689</v>
      </c>
      <c r="AQ465" s="20" t="n">
        <f aca="false">1/8.314/$H465*(0.4375*68629+0.5*4601)+$AB465/8.314/$H465+LN(1)</f>
        <v>2.50127597484276</v>
      </c>
      <c r="AR465" s="20" t="n">
        <f aca="false">1/8.314/$H465*(0.4375*68629+0.5*4601)+$AC465/8.314/$H465+LN(1)</f>
        <v>-0.404323317171664</v>
      </c>
      <c r="AT465" s="20" t="n">
        <f aca="false">1/8.314/$H465*(0.4375*68629+0.5*4601)+$J465/8.314/$H465+LN(1)</f>
        <v>-2.02765756698805</v>
      </c>
      <c r="AU465" s="20" t="n">
        <f aca="false">1/8.314/$H465*(0.4375*68629+0.5*4601)+$B465/8.314/$H465+LN(1)</f>
        <v>2.62385498278194</v>
      </c>
      <c r="AV465" s="20" t="n">
        <f aca="false">1/8.314/$H465*(0.4375*68629+0.5*4601)+$S465/8.314/$H465+LN(1)</f>
        <v>-0.515254576136999</v>
      </c>
      <c r="AW465" s="20" t="n">
        <f aca="false">1/8.314/$H465*(0.4375*68629+0.5*4601)+$X465/8.314/$H465+LN(1)</f>
        <v>0.240140474316703</v>
      </c>
    </row>
    <row r="466" s="20" customFormat="true" ht="13.8" hidden="false" customHeight="false" outlineLevel="0" collapsed="false">
      <c r="B466" s="20" t="n">
        <f aca="false">$A$2 + $A$3*H466 +$A$4*H466*LN(H466) + $A$5*H466^2 + $A$6*H466^-1 + $A$7*H466^0.5</f>
        <v>40119.9948850075</v>
      </c>
      <c r="C466" s="20" t="n">
        <v>4300</v>
      </c>
      <c r="D466" s="20" t="n">
        <f aca="false">D465+22/(608-232)</f>
        <v>3.69148936170211</v>
      </c>
      <c r="F466" s="20" t="n">
        <f aca="false">$D$2+$D$3/H466-(($D$4/(8.314*LN(10)))*(1-($D$5/H466)-LN(H466/$D$5)))</f>
        <v>1.38938500430847</v>
      </c>
      <c r="G466" s="20" t="n">
        <f aca="false">8.314*LN(10)*F466*H466</f>
        <v>88305.2246615189</v>
      </c>
      <c r="H466" s="21" t="n">
        <v>3320</v>
      </c>
      <c r="J466" s="20" t="n">
        <f aca="false">-G466</f>
        <v>-88305.2246615189</v>
      </c>
      <c r="K466" s="20" t="n">
        <v>1587</v>
      </c>
      <c r="O466" s="20" t="n">
        <f aca="false">-115997 + 27.036*H466 + 3.124*H466*LN(H466)</f>
        <v>57853.1980117163</v>
      </c>
      <c r="P466" s="20" t="n">
        <f aca="false">(-0.0562*(H466^2)) + (128.59*H466)-38275</f>
        <v>-230815.08</v>
      </c>
      <c r="Q466" s="20" t="n">
        <f aca="false">-998615+342.43*H466</f>
        <v>138252.6</v>
      </c>
      <c r="R466" s="20" t="n">
        <f aca="false">Q466+P466</f>
        <v>-92562.4799999999</v>
      </c>
      <c r="S466" s="20" t="n">
        <f aca="false">R466/2</f>
        <v>-46281.24</v>
      </c>
      <c r="U466" s="20" t="n">
        <f aca="false">-226244+42.46*H466</f>
        <v>-85276.8</v>
      </c>
      <c r="V466" s="20" t="n">
        <f aca="false">(-0.0562*(H466^2))+(374.59*H466)-846564</f>
        <v>-222384.08</v>
      </c>
      <c r="W466" s="20" t="n">
        <f aca="false">V466/2</f>
        <v>-111192.04</v>
      </c>
      <c r="X466" s="20" t="n">
        <f aca="false">W466-U466</f>
        <v>-25915.2400000001</v>
      </c>
      <c r="Y466" s="20" t="n">
        <v>1346720.67162501</v>
      </c>
      <c r="Z466" s="20" t="n">
        <f aca="false">-8E-020*H466^6+2E-015*H466^5-0.00000000001*H466^4+0.00000006*H466^3-0.0001*H466^2+0.1593*H466^1+165.05*H466</f>
        <v>549072.948764541</v>
      </c>
      <c r="AA466" s="8" t="n">
        <f aca="false">(4*H466*(-18+25/2000*H466)*(1-LN(H466/1895))-H466*-9.16-0.25*Z466)</f>
        <v>30225.3684823829</v>
      </c>
      <c r="AB466" s="20" t="n">
        <f aca="false">(8*H466*(-1+8/2000*H466)*(1-LN(H466/1895))-H466*-9.16-0.25*Z466)</f>
        <v>36408.6599723374</v>
      </c>
      <c r="AC466" s="20" t="n">
        <f aca="false">(8*$H466*(31.15-15.53/2000*$H466)*(1-LN($H466/1895))-$H466*-9.16-0.25*$Z466)</f>
        <v>-44205.1278338648</v>
      </c>
      <c r="AE466" s="20" t="n">
        <f aca="false">AP466-$AN466</f>
        <v>-4.10594091816695</v>
      </c>
      <c r="AF466" s="20" t="n">
        <f aca="false">AQ466-$AN466</f>
        <v>-3.72653283635856</v>
      </c>
      <c r="AG466" s="20" t="n">
        <f aca="false">AR466-$AN466</f>
        <v>-6.64705982546252</v>
      </c>
      <c r="AI466" s="20" t="n">
        <f aca="false">AT466-$AN466</f>
        <v>-8.24474586047293</v>
      </c>
      <c r="AJ466" s="20" t="n">
        <f aca="false">AU466-$AN466</f>
        <v>-3.59207626170766</v>
      </c>
      <c r="AK466" s="20" t="n">
        <f aca="false">AV466-$AN466</f>
        <v>-6.72227452233523</v>
      </c>
      <c r="AL466" s="20" t="n">
        <f aca="false">AW466-$AN466</f>
        <v>-5.98444226958114</v>
      </c>
      <c r="AN466" s="20" t="n">
        <v>6.21668399206404</v>
      </c>
      <c r="AP466" s="20" t="n">
        <f aca="false">1/8.314/$H466*(0.375*68629+0.5*4601)+$AA466/8.314/$H466+LN(1)</f>
        <v>2.11074307389709</v>
      </c>
      <c r="AQ466" s="20" t="n">
        <f aca="false">1/8.314/$H466*(0.4375*68629+0.5*4601)+$AB466/8.314/$H466+LN(1)</f>
        <v>2.49015115570548</v>
      </c>
      <c r="AR466" s="20" t="n">
        <f aca="false">1/8.314/$H466*(0.4375*68629+0.5*4601)+$AC466/8.314/$H466+LN(1)</f>
        <v>-0.430375833398478</v>
      </c>
      <c r="AT466" s="20" t="n">
        <f aca="false">1/8.314/$H466*(0.4375*68629+0.5*4601)+$J466/8.314/$H466+LN(1)</f>
        <v>-2.02806186840888</v>
      </c>
      <c r="AU466" s="20" t="n">
        <f aca="false">1/8.314/$H466*(0.4375*68629+0.5*4601)+$B466/8.314/$H466+LN(1)</f>
        <v>2.62460773035638</v>
      </c>
      <c r="AV466" s="20" t="n">
        <f aca="false">1/8.314/$H466*(0.4375*68629+0.5*4601)+$S466/8.314/$H466+LN(1)</f>
        <v>-0.505590530271192</v>
      </c>
      <c r="AW466" s="20" t="n">
        <f aca="false">1/8.314/$H466*(0.4375*68629+0.5*4601)+$X466/8.314/$H466+LN(1)</f>
        <v>0.232241722482903</v>
      </c>
    </row>
    <row r="467" s="20" customFormat="true" ht="13.8" hidden="false" customHeight="false" outlineLevel="0" collapsed="false">
      <c r="B467" s="20" t="n">
        <f aca="false">$A$2 + $A$3*H467 +$A$4*H467*LN(H467) + $A$5*H467^2 + $A$6*H467^-1 + $A$7*H467^0.5</f>
        <v>40249.5360164723</v>
      </c>
      <c r="C467" s="20" t="n">
        <v>4300</v>
      </c>
      <c r="D467" s="20" t="n">
        <f aca="false">D466+22/(608-232)</f>
        <v>3.74999999999998</v>
      </c>
      <c r="F467" s="20" t="n">
        <f aca="false">$D$2+$D$3/H467-(($D$4/(8.314*LN(10)))*(1-($D$5/H467)-LN(H467/$D$5)))</f>
        <v>1.38879917012914</v>
      </c>
      <c r="G467" s="20" t="n">
        <f aca="false">8.314*LN(10)*F467*H467</f>
        <v>88400.9244850617</v>
      </c>
      <c r="H467" s="21" t="n">
        <v>3325</v>
      </c>
      <c r="J467" s="20" t="n">
        <f aca="false">-G467</f>
        <v>-88400.9244850617</v>
      </c>
      <c r="K467" s="20" t="n">
        <v>1596</v>
      </c>
      <c r="O467" s="20" t="n">
        <f aca="false">-115997 + 27.036*H467 + 3.124*H467*LN(H467)</f>
        <v>58130.6523552313</v>
      </c>
      <c r="P467" s="20" t="n">
        <f aca="false">(-0.0562*(H467^2)) + (128.59*H467)-38275</f>
        <v>-232039.375</v>
      </c>
      <c r="Q467" s="20" t="n">
        <f aca="false">-998615+342.43*H467</f>
        <v>139964.75</v>
      </c>
      <c r="R467" s="20" t="n">
        <f aca="false">Q467+P467</f>
        <v>-92074.625</v>
      </c>
      <c r="S467" s="20" t="n">
        <f aca="false">R467/2</f>
        <v>-46037.3125</v>
      </c>
      <c r="U467" s="20" t="n">
        <f aca="false">-226244+42.46*H467</f>
        <v>-85064.5</v>
      </c>
      <c r="V467" s="20" t="n">
        <f aca="false">(-0.0562*(H467^2))+(374.59*H467)-846564</f>
        <v>-222378.375</v>
      </c>
      <c r="W467" s="20" t="n">
        <f aca="false">V467/2</f>
        <v>-111189.1875</v>
      </c>
      <c r="X467" s="20" t="n">
        <f aca="false">W467-U467</f>
        <v>-26124.6875</v>
      </c>
      <c r="Y467" s="20" t="n">
        <v>1349157.23203352</v>
      </c>
      <c r="Z467" s="20" t="n">
        <f aca="false">-8E-020*H467^6+2E-015*H467^5-0.00000000001*H467^4+0.00000006*H467^3-0.0001*H467^2+0.1593*H467^1+165.05*H467</f>
        <v>549903.393727329</v>
      </c>
      <c r="AA467" s="8" t="n">
        <f aca="false">(4*H467*(-18+25/2000*H467)*(1-LN(H467/1895))-H467*-9.16-0.25*Z467)</f>
        <v>30163.5319026225</v>
      </c>
      <c r="AB467" s="20" t="n">
        <f aca="false">(8*H467*(-1+8/2000*H467)*(1-LN(H467/1895))-H467*-9.16-0.25*Z467)</f>
        <v>36203.9231852537</v>
      </c>
      <c r="AC467" s="20" t="n">
        <f aca="false">(8*$H467*(31.15-15.53/2000*$H467)*(1-LN($H467/1895))-$H467*-9.16-0.25*$Z467)</f>
        <v>-44939.6367220727</v>
      </c>
      <c r="AE467" s="20" t="n">
        <f aca="false">AP467-$AN467</f>
        <v>-4.16385911862901</v>
      </c>
      <c r="AF467" s="20" t="n">
        <f aca="false">AQ467-$AN467</f>
        <v>-3.7901908687658</v>
      </c>
      <c r="AG467" s="20" t="n">
        <f aca="false">AR467-$AN467</f>
        <v>-6.72549014319651</v>
      </c>
      <c r="AI467" s="20" t="n">
        <f aca="false">AT467-$AN467</f>
        <v>-8.29766526815067</v>
      </c>
      <c r="AJ467" s="20" t="n">
        <f aca="false">AU467-$AN467</f>
        <v>-3.64384426502219</v>
      </c>
      <c r="AK467" s="20" t="n">
        <f aca="false">AV467-$AN467</f>
        <v>-6.76519763098963</v>
      </c>
      <c r="AL467" s="20" t="n">
        <f aca="false">AW467-$AN467</f>
        <v>-6.04487535549092</v>
      </c>
      <c r="AN467" s="20" t="n">
        <v>6.26919125710447</v>
      </c>
      <c r="AP467" s="20" t="n">
        <f aca="false">1/8.314/$H467*(0.375*68629+0.5*4601)+$AA467/8.314/$H467+LN(1)</f>
        <v>2.10533213847546</v>
      </c>
      <c r="AQ467" s="20" t="n">
        <f aca="false">1/8.314/$H467*(0.4375*68629+0.5*4601)+$AB467/8.314/$H467+LN(1)</f>
        <v>2.47900038833867</v>
      </c>
      <c r="AR467" s="20" t="n">
        <f aca="false">1/8.314/$H467*(0.4375*68629+0.5*4601)+$AC467/8.314/$H467+LN(1)</f>
        <v>-0.456298886092042</v>
      </c>
      <c r="AT467" s="20" t="n">
        <f aca="false">1/8.314/$H467*(0.4375*68629+0.5*4601)+$J467/8.314/$H467+LN(1)</f>
        <v>-2.0284740110462</v>
      </c>
      <c r="AU467" s="20" t="n">
        <f aca="false">1/8.314/$H467*(0.4375*68629+0.5*4601)+$B467/8.314/$H467+LN(1)</f>
        <v>2.62534699208228</v>
      </c>
      <c r="AV467" s="20" t="n">
        <f aca="false">1/8.314/$H467*(0.4375*68629+0.5*4601)+$S467/8.314/$H467+LN(1)</f>
        <v>-0.496006373885158</v>
      </c>
      <c r="AW467" s="20" t="n">
        <f aca="false">1/8.314/$H467*(0.4375*68629+0.5*4601)+$X467/8.314/$H467+LN(1)</f>
        <v>0.224315901613548</v>
      </c>
    </row>
    <row r="468" s="20" customFormat="true" ht="13.8" hidden="false" customHeight="false" outlineLevel="0" collapsed="false">
      <c r="B468" s="20" t="n">
        <f aca="false">$A$2 + $A$3*H468 +$A$4*H468*LN(H468) + $A$5*H468^2 + $A$6*H468^-1 + $A$7*H468^0.5</f>
        <v>40378.7674963536</v>
      </c>
      <c r="C468" s="20" t="n">
        <v>4300</v>
      </c>
      <c r="D468" s="20" t="n">
        <f aca="false">D467+22/(608-232)</f>
        <v>3.80851063829785</v>
      </c>
      <c r="F468" s="20" t="n">
        <f aca="false">$D$2+$D$3/H468-(($D$4/(8.314*LN(10)))*(1-($D$5/H468)-LN(H468/$D$5)))</f>
        <v>1.38821901687423</v>
      </c>
      <c r="G468" s="20" t="n">
        <f aca="false">8.314*LN(10)*F468*H468</f>
        <v>88496.8743086988</v>
      </c>
      <c r="H468" s="21" t="n">
        <v>3330</v>
      </c>
      <c r="J468" s="20" t="n">
        <f aca="false">-G468</f>
        <v>-88496.8743086988</v>
      </c>
      <c r="K468" s="20" t="n">
        <v>1604</v>
      </c>
      <c r="O468" s="20" t="n">
        <f aca="false">-115997 + 27.036*H468 + 3.124*H468*LN(H468)</f>
        <v>58408.130187477</v>
      </c>
      <c r="P468" s="20" t="n">
        <f aca="false">(-0.0562*(H468^2)) + (128.59*H468)-38275</f>
        <v>-233266.48</v>
      </c>
      <c r="Q468" s="20" t="n">
        <f aca="false">-998615+342.43*H468</f>
        <v>141676.9</v>
      </c>
      <c r="R468" s="20" t="n">
        <f aca="false">Q468+P468</f>
        <v>-91589.5800000001</v>
      </c>
      <c r="S468" s="20" t="n">
        <f aca="false">R468/2</f>
        <v>-45794.7900000001</v>
      </c>
      <c r="U468" s="20" t="n">
        <f aca="false">-226244+42.46*H468</f>
        <v>-84852.2</v>
      </c>
      <c r="V468" s="20" t="n">
        <f aca="false">(-0.0562*(H468^2))+(374.59*H468)-846564</f>
        <v>-222375.48</v>
      </c>
      <c r="W468" s="20" t="n">
        <f aca="false">V468/2</f>
        <v>-111187.74</v>
      </c>
      <c r="X468" s="20" t="n">
        <f aca="false">W468-U468</f>
        <v>-26335.54</v>
      </c>
      <c r="Y468" s="20" t="n">
        <v>1351593.79244203</v>
      </c>
      <c r="Z468" s="20" t="n">
        <f aca="false">-8E-020*H468^6+2E-015*H468^5-0.00000000001*H468^4+0.00000006*H468^3-0.0001*H468^2+0.1593*H468^1+165.05*H468</f>
        <v>550733.859874597</v>
      </c>
      <c r="AA468" s="8" t="n">
        <f aca="false">(4*H468*(-18+25/2000*H468)*(1-LN(H468/1895))-H468*-9.16-0.25*Z468)</f>
        <v>30099.5757537117</v>
      </c>
      <c r="AB468" s="20" t="n">
        <f aca="false">(8*H468*(-1+8/2000*H468)*(1-LN(H468/1895))-H468*-9.16-0.25*Z468)</f>
        <v>35997.5416514133</v>
      </c>
      <c r="AC468" s="20" t="n">
        <f aca="false">(8*$H468*(31.15-15.53/2000*$H468)*(1-LN($H468/1895))-$H468*-9.16-0.25*$Z468)</f>
        <v>-45672.7252408073</v>
      </c>
      <c r="AE468" s="20" t="n">
        <f aca="false">AP468-$AN468</f>
        <v>-4.22152225847829</v>
      </c>
      <c r="AF468" s="20" t="n">
        <f aca="false">AQ468-$AN468</f>
        <v>-3.85355945332162</v>
      </c>
      <c r="AG468" s="20" t="n">
        <f aca="false">AR468-$AN468</f>
        <v>-6.80347594037232</v>
      </c>
      <c r="AI468" s="20" t="n">
        <f aca="false">AT468-$AN468</f>
        <v>-8.35027709808132</v>
      </c>
      <c r="AJ468" s="20" t="n">
        <f aca="false">AU468-$AN468</f>
        <v>-3.69531030286228</v>
      </c>
      <c r="AK468" s="20" t="n">
        <f aca="false">AV468-$AN468</f>
        <v>-6.80788489921785</v>
      </c>
      <c r="AL468" s="20" t="n">
        <f aca="false">AW468-$AN468</f>
        <v>-6.10502001846025</v>
      </c>
      <c r="AN468" s="20" t="n">
        <v>6.32138315210147</v>
      </c>
      <c r="AP468" s="20" t="n">
        <f aca="false">1/8.314/$H468*(0.375*68629+0.5*4601)+$AA468/8.314/$H468+LN(1)</f>
        <v>2.09986089362318</v>
      </c>
      <c r="AQ468" s="20" t="n">
        <f aca="false">1/8.314/$H468*(0.4375*68629+0.5*4601)+$AB468/8.314/$H468+LN(1)</f>
        <v>2.46782369877985</v>
      </c>
      <c r="AR468" s="20" t="n">
        <f aca="false">1/8.314/$H468*(0.4375*68629+0.5*4601)+$AC468/8.314/$H468+LN(1)</f>
        <v>-0.482092788270853</v>
      </c>
      <c r="AT468" s="20" t="n">
        <f aca="false">1/8.314/$H468*(0.4375*68629+0.5*4601)+$J468/8.314/$H468+LN(1)</f>
        <v>-2.02889394597986</v>
      </c>
      <c r="AU468" s="20" t="n">
        <f aca="false">1/8.314/$H468*(0.4375*68629+0.5*4601)+$B468/8.314/$H468+LN(1)</f>
        <v>2.62607284923919</v>
      </c>
      <c r="AV468" s="20" t="n">
        <f aca="false">1/8.314/$H468*(0.4375*68629+0.5*4601)+$S468/8.314/$H468+LN(1)</f>
        <v>-0.486501747116375</v>
      </c>
      <c r="AW468" s="20" t="n">
        <f aca="false">1/8.314/$H468*(0.4375*68629+0.5*4601)+$X468/8.314/$H468+LN(1)</f>
        <v>0.216363133641218</v>
      </c>
    </row>
    <row r="469" s="20" customFormat="true" ht="13.8" hidden="false" customHeight="false" outlineLevel="0" collapsed="false">
      <c r="B469" s="20" t="n">
        <f aca="false">$A$2 + $A$3*H469 +$A$4*H469*LN(H469) + $A$5*H469^2 + $A$6*H469^-1 + $A$7*H469^0.5</f>
        <v>40507.6898909765</v>
      </c>
      <c r="C469" s="20" t="n">
        <v>4300</v>
      </c>
      <c r="D469" s="20" t="n">
        <f aca="false">D468+22/(608-232)</f>
        <v>3.86702127659573</v>
      </c>
      <c r="F469" s="20" t="n">
        <f aca="false">$D$2+$D$3/H469-(($D$4/(8.314*LN(10)))*(1-($D$5/H469)-LN(H469/$D$5)))</f>
        <v>1.38764451311281</v>
      </c>
      <c r="G469" s="20" t="n">
        <f aca="false">8.314*LN(10)*F469*H469</f>
        <v>88593.0737570543</v>
      </c>
      <c r="H469" s="21" t="n">
        <v>3335</v>
      </c>
      <c r="J469" s="20" t="n">
        <f aca="false">-G469</f>
        <v>-88593.0737570543</v>
      </c>
      <c r="K469" s="20" t="n">
        <v>1613</v>
      </c>
      <c r="O469" s="20" t="n">
        <f aca="false">-115997 + 27.036*H469 + 3.124*H469*LN(H469)</f>
        <v>58685.6314731849</v>
      </c>
      <c r="P469" s="20" t="n">
        <f aca="false">(-0.0562*(H469^2)) + (128.59*H469)-38275</f>
        <v>-234496.395</v>
      </c>
      <c r="Q469" s="20" t="n">
        <f aca="false">-998615+342.43*H469</f>
        <v>143389.05</v>
      </c>
      <c r="R469" s="20" t="n">
        <f aca="false">Q469+P469</f>
        <v>-91107.345</v>
      </c>
      <c r="S469" s="20" t="n">
        <f aca="false">R469/2</f>
        <v>-45553.6725</v>
      </c>
      <c r="U469" s="20" t="n">
        <f aca="false">-226244+42.46*H469</f>
        <v>-84639.9</v>
      </c>
      <c r="V469" s="20" t="n">
        <f aca="false">(-0.0562*(H469^2))+(374.59*H469)-846564</f>
        <v>-222375.395</v>
      </c>
      <c r="W469" s="20" t="n">
        <f aca="false">V469/2</f>
        <v>-111187.6975</v>
      </c>
      <c r="X469" s="20" t="n">
        <f aca="false">W469-U469</f>
        <v>-26547.7975000001</v>
      </c>
      <c r="Y469" s="20" t="n">
        <v>1354030.35285054</v>
      </c>
      <c r="Z469" s="20" t="n">
        <f aca="false">-8E-020*H469^6+2E-015*H469^5-0.00000000001*H469^4+0.00000006*H469^3-0.0001*H469^2+0.1593*H469^1+165.05*H469</f>
        <v>551564.347273392</v>
      </c>
      <c r="AA469" s="8" t="n">
        <f aca="false">(4*H469*(-18+25/2000*H469)*(1-LN(H469/1895))-H469*-9.16-0.25*Z469)</f>
        <v>30033.4954494689</v>
      </c>
      <c r="AB469" s="20" t="n">
        <f aca="false">(8*H469*(-1+8/2000*H469)*(1-LN(H469/1895))-H469*-9.16-0.25*Z469)</f>
        <v>35789.5128595295</v>
      </c>
      <c r="AC469" s="20" t="n">
        <f aca="false">(8*$H469*(31.15-15.53/2000*$H469)*(1-LN($H469/1895))-$H469*-9.16-0.25*$Z469)</f>
        <v>-46404.3859263174</v>
      </c>
      <c r="AE469" s="20" t="n">
        <f aca="false">AP469-$AN469</f>
        <v>-4.27924560190517</v>
      </c>
      <c r="AF469" s="20" t="n">
        <f aca="false">AQ469-$AN469</f>
        <v>-3.91695393404916</v>
      </c>
      <c r="AG469" s="20" t="n">
        <f aca="false">AR469-$AN469</f>
        <v>-6.88133289873497</v>
      </c>
      <c r="AI469" s="20" t="n">
        <f aca="false">AT469-$AN469</f>
        <v>-8.40289667172231</v>
      </c>
      <c r="AJ469" s="20" t="n">
        <f aca="false">AU469-$AN469</f>
        <v>-3.74678966455603</v>
      </c>
      <c r="AK469" s="20" t="n">
        <f aca="false">AV469-$AN469</f>
        <v>-6.85065133935887</v>
      </c>
      <c r="AL469" s="20" t="n">
        <f aca="false">AW469-$AN469</f>
        <v>-6.16519150733118</v>
      </c>
      <c r="AN469" s="20" t="n">
        <v>6.37357504709846</v>
      </c>
      <c r="AP469" s="20" t="n">
        <f aca="false">1/8.314/$H469*(0.375*68629+0.5*4601)+$AA469/8.314/$H469+LN(1)</f>
        <v>2.09432944519329</v>
      </c>
      <c r="AQ469" s="20" t="n">
        <f aca="false">1/8.314/$H469*(0.4375*68629+0.5*4601)+$AB469/8.314/$H469+LN(1)</f>
        <v>2.4566211130493</v>
      </c>
      <c r="AR469" s="20" t="n">
        <f aca="false">1/8.314/$H469*(0.4375*68629+0.5*4601)+$AC469/8.314/$H469+LN(1)</f>
        <v>-0.507757851636513</v>
      </c>
      <c r="AT469" s="20" t="n">
        <f aca="false">1/8.314/$H469*(0.4375*68629+0.5*4601)+$J469/8.314/$H469+LN(1)</f>
        <v>-2.02932162462385</v>
      </c>
      <c r="AU469" s="20" t="n">
        <f aca="false">1/8.314/$H469*(0.4375*68629+0.5*4601)+$B469/8.314/$H469+LN(1)</f>
        <v>2.62678538254243</v>
      </c>
      <c r="AV469" s="20" t="n">
        <f aca="false">1/8.314/$H469*(0.4375*68629+0.5*4601)+$S469/8.314/$H469+LN(1)</f>
        <v>-0.477076292260412</v>
      </c>
      <c r="AW469" s="20" t="n">
        <f aca="false">1/8.314/$H469*(0.4375*68629+0.5*4601)+$X469/8.314/$H469+LN(1)</f>
        <v>0.20838353976728</v>
      </c>
    </row>
    <row r="470" s="20" customFormat="true" ht="13.8" hidden="false" customHeight="false" outlineLevel="0" collapsed="false">
      <c r="B470" s="20" t="n">
        <f aca="false">$A$2 + $A$3*H470 +$A$4*H470*LN(H470) + $A$5*H470^2 + $A$6*H470^-1 + $A$7*H470^0.5</f>
        <v>40636.3037645476</v>
      </c>
      <c r="C470" s="20" t="n">
        <v>4300</v>
      </c>
      <c r="D470" s="20" t="n">
        <f aca="false">D469+22/(608-232)</f>
        <v>3.9255319148936</v>
      </c>
      <c r="F470" s="20" t="n">
        <f aca="false">$D$2+$D$3/H470-(($D$4/(8.314*LN(10)))*(1-($D$5/H470)-LN(H470/$D$5)))</f>
        <v>1.38707562761976</v>
      </c>
      <c r="G470" s="20" t="n">
        <f aca="false">8.314*LN(10)*F470*H470</f>
        <v>88689.522455878</v>
      </c>
      <c r="H470" s="21" t="n">
        <v>3340</v>
      </c>
      <c r="J470" s="20" t="n">
        <f aca="false">-G470</f>
        <v>-88689.522455878</v>
      </c>
      <c r="K470" s="20" t="n">
        <v>1622</v>
      </c>
      <c r="O470" s="20" t="n">
        <f aca="false">-115997 + 27.036*H470 + 3.124*H470*LN(H470)</f>
        <v>58963.1561771925</v>
      </c>
      <c r="P470" s="20" t="n">
        <f aca="false">(-0.0562*(H470^2)) + (128.59*H470)-38275</f>
        <v>-235729.12</v>
      </c>
      <c r="Q470" s="20" t="n">
        <f aca="false">-998615+342.43*H470</f>
        <v>145101.2</v>
      </c>
      <c r="R470" s="20" t="n">
        <f aca="false">Q470+P470</f>
        <v>-90627.92</v>
      </c>
      <c r="S470" s="20" t="n">
        <f aca="false">R470/2</f>
        <v>-45313.96</v>
      </c>
      <c r="U470" s="20" t="n">
        <f aca="false">-226244+42.46*H470</f>
        <v>-84427.6</v>
      </c>
      <c r="V470" s="20" t="n">
        <f aca="false">(-0.0562*(H470^2))+(374.59*H470)-846564</f>
        <v>-222378.12</v>
      </c>
      <c r="W470" s="20" t="n">
        <f aca="false">V470/2</f>
        <v>-111189.06</v>
      </c>
      <c r="X470" s="20" t="n">
        <f aca="false">W470-U470</f>
        <v>-26761.46</v>
      </c>
      <c r="Y470" s="20" t="n">
        <v>1356466.91325905</v>
      </c>
      <c r="Z470" s="20" t="n">
        <f aca="false">-8E-020*H470^6+2E-015*H470^5-0.00000000001*H470^4+0.00000006*H470^3-0.0001*H470^2+0.1593*H470^1+165.05*H470</f>
        <v>552394.855990911</v>
      </c>
      <c r="AA470" s="8" t="n">
        <f aca="false">(4*H470*(-18+25/2000*H470)*(1-LN(H470/1895))-H470*-9.16-0.25*Z470)</f>
        <v>29965.2864117484</v>
      </c>
      <c r="AB470" s="20" t="n">
        <f aca="false">(8*H470*(-1+8/2000*H470)*(1-LN(H470/1895))-H470*-9.16-0.25*Z470)</f>
        <v>35579.8343021564</v>
      </c>
      <c r="AC470" s="20" t="n">
        <f aca="false">(8*$H470*(31.15-15.53/2000*$H470)*(1-LN($H470/1895))-$H470*-9.16-0.25*$Z470)</f>
        <v>-47134.6113303276</v>
      </c>
      <c r="AE470" s="20" t="n">
        <f aca="false">AP470-$AN470</f>
        <v>-4.33715123280585</v>
      </c>
      <c r="AF470" s="20" t="n">
        <f aca="false">AQ470-$AN470</f>
        <v>-3.98049647435038</v>
      </c>
      <c r="AG470" s="20" t="n">
        <f aca="false">AR470-$AN470</f>
        <v>-6.95918351808168</v>
      </c>
      <c r="AI470" s="20" t="n">
        <f aca="false">AT470-$AN470</f>
        <v>-8.4556461302239</v>
      </c>
      <c r="AJ470" s="20" t="n">
        <f aca="false">AU470-$AN470</f>
        <v>-3.79840445935255</v>
      </c>
      <c r="AK470" s="20" t="n">
        <f aca="false">AV470-$AN470</f>
        <v>-6.89361878525502</v>
      </c>
      <c r="AL470" s="20" t="n">
        <f aca="false">AW470-$AN470</f>
        <v>-6.22551189103289</v>
      </c>
      <c r="AN470" s="20" t="n">
        <v>6.42588913150023</v>
      </c>
      <c r="AP470" s="20" t="n">
        <f aca="false">1/8.314/$H470*(0.375*68629+0.5*4601)+$AA470/8.314/$H470+LN(1)</f>
        <v>2.08873789869438</v>
      </c>
      <c r="AQ470" s="20" t="n">
        <f aca="false">1/8.314/$H470*(0.4375*68629+0.5*4601)+$AB470/8.314/$H470+LN(1)</f>
        <v>2.44539265714985</v>
      </c>
      <c r="AR470" s="20" t="n">
        <f aca="false">1/8.314/$H470*(0.4375*68629+0.5*4601)+$AC470/8.314/$H470+LN(1)</f>
        <v>-0.533294386581455</v>
      </c>
      <c r="AT470" s="20" t="n">
        <f aca="false">1/8.314/$H470*(0.4375*68629+0.5*4601)+$J470/8.314/$H470+LN(1)</f>
        <v>-2.02975699872367</v>
      </c>
      <c r="AU470" s="20" t="n">
        <f aca="false">1/8.314/$H470*(0.4375*68629+0.5*4601)+$B470/8.314/$H470+LN(1)</f>
        <v>2.62748467214768</v>
      </c>
      <c r="AV470" s="20" t="n">
        <f aca="false">1/8.314/$H470*(0.4375*68629+0.5*4601)+$S470/8.314/$H470+LN(1)</f>
        <v>-0.467729653754795</v>
      </c>
      <c r="AW470" s="20" t="n">
        <f aca="false">1/8.314/$H470*(0.4375*68629+0.5*4601)+$X470/8.314/$H470+LN(1)</f>
        <v>0.200377240467343</v>
      </c>
    </row>
    <row r="471" s="20" customFormat="true" ht="13.8" hidden="false" customHeight="false" outlineLevel="0" collapsed="false">
      <c r="B471" s="20" t="n">
        <f aca="false">$A$2 + $A$3*H471 +$A$4*H471*LN(H471) + $A$5*H471^2 + $A$6*H471^-1 + $A$7*H471^0.5</f>
        <v>40764.6096791658</v>
      </c>
      <c r="C471" s="20" t="n">
        <v>4300</v>
      </c>
      <c r="D471" s="20" t="n">
        <f aca="false">D470+22/(608-232)</f>
        <v>3.98404255319147</v>
      </c>
      <c r="F471" s="20" t="n">
        <f aca="false">$D$2+$D$3/H471-(($D$4/(8.314*LN(10)))*(1-($D$5/H471)-LN(H471/$D$5)))</f>
        <v>1.38651232937412</v>
      </c>
      <c r="G471" s="20" t="n">
        <f aca="false">8.314*LN(10)*F471*H471</f>
        <v>88786.2200320401</v>
      </c>
      <c r="H471" s="21" t="n">
        <v>3345</v>
      </c>
      <c r="J471" s="20" t="n">
        <f aca="false">-G471</f>
        <v>-88786.2200320401</v>
      </c>
      <c r="K471" s="20" t="n">
        <v>1630</v>
      </c>
      <c r="O471" s="20" t="n">
        <f aca="false">-115997 + 27.036*H471 + 3.124*H471*LN(H471)</f>
        <v>59240.7042644424</v>
      </c>
      <c r="P471" s="20" t="n">
        <f aca="false">(-0.0562*(H471^2)) + (128.59*H471)-38275</f>
        <v>-236964.655</v>
      </c>
      <c r="Q471" s="20" t="n">
        <f aca="false">-998615+342.43*H471</f>
        <v>146813.35</v>
      </c>
      <c r="R471" s="20" t="n">
        <f aca="false">Q471+P471</f>
        <v>-90151.3049999999</v>
      </c>
      <c r="S471" s="20" t="n">
        <f aca="false">R471/2</f>
        <v>-45075.6524999999</v>
      </c>
      <c r="U471" s="20" t="n">
        <f aca="false">-226244+42.46*H471</f>
        <v>-84215.3</v>
      </c>
      <c r="V471" s="20" t="n">
        <f aca="false">(-0.0562*(H471^2))+(374.59*H471)-846564</f>
        <v>-222383.655</v>
      </c>
      <c r="W471" s="20" t="n">
        <f aca="false">V471/2</f>
        <v>-111191.8275</v>
      </c>
      <c r="X471" s="20" t="n">
        <f aca="false">W471-U471</f>
        <v>-26976.5275000001</v>
      </c>
      <c r="Y471" s="20" t="n">
        <v>1358903.47366756</v>
      </c>
      <c r="Z471" s="20" t="n">
        <f aca="false">-8E-020*H471^6+2E-015*H471^5-0.00000000001*H471^4+0.00000006*H471^3-0.0001*H471^2+0.1593*H471^1+165.05*H471</f>
        <v>553225.386094503</v>
      </c>
      <c r="AA471" s="8" t="n">
        <f aca="false">(4*H471*(-18+25/2000*H471)*(1-LN(H471/1895))-H471*-9.16-0.25*Z471)</f>
        <v>29894.9440704125</v>
      </c>
      <c r="AB471" s="20" t="n">
        <f aca="false">(8*H471*(-1+8/2000*H471)*(1-LN(H471/1895))-H471*-9.16-0.25*Z471)</f>
        <v>35368.5034756766</v>
      </c>
      <c r="AC471" s="20" t="n">
        <f aca="false">(8*$H471*(31.15-15.53/2000*$H471)*(1-LN($H471/1895))-$H471*-9.16-0.25*$Z471)</f>
        <v>-47863.3940199796</v>
      </c>
      <c r="AE471" s="20" t="n">
        <f aca="false">AP471-$AN471</f>
        <v>-4.3954524494248</v>
      </c>
      <c r="AF471" s="20" t="n">
        <f aca="false">AQ471-$AN471</f>
        <v>-4.04440045165044</v>
      </c>
      <c r="AG471" s="20" t="n">
        <f aca="false">AR471-$AN471</f>
        <v>-7.03724151091354</v>
      </c>
      <c r="AI471" s="20" t="n">
        <f aca="false">AT471-$AN471</f>
        <v>-8.50873882907051</v>
      </c>
      <c r="AJ471" s="20" t="n">
        <f aca="false">AU471-$AN471</f>
        <v>-3.85036801106131</v>
      </c>
      <c r="AK471" s="20" t="n">
        <f aca="false">AV471-$AN471</f>
        <v>-6.93700028687989</v>
      </c>
      <c r="AL471" s="20" t="n">
        <f aca="false">AW471-$AN471</f>
        <v>-6.28619445322024</v>
      </c>
      <c r="AN471" s="20" t="n">
        <v>6.47853880871692</v>
      </c>
      <c r="AP471" s="20" t="n">
        <f aca="false">1/8.314/$H471*(0.375*68629+0.5*4601)+$AA471/8.314/$H471+LN(1)</f>
        <v>2.08308635929212</v>
      </c>
      <c r="AQ471" s="20" t="n">
        <f aca="false">1/8.314/$H471*(0.4375*68629+0.5*4601)+$AB471/8.314/$H471+LN(1)</f>
        <v>2.43413835706648</v>
      </c>
      <c r="AR471" s="20" t="n">
        <f aca="false">1/8.314/$H471*(0.4375*68629+0.5*4601)+$AC471/8.314/$H471+LN(1)</f>
        <v>-0.558702702196615</v>
      </c>
      <c r="AT471" s="20" t="n">
        <f aca="false">1/8.314/$H471*(0.4375*68629+0.5*4601)+$J471/8.314/$H471+LN(1)</f>
        <v>-2.03020002035359</v>
      </c>
      <c r="AU471" s="20" t="n">
        <f aca="false">1/8.314/$H471*(0.4375*68629+0.5*4601)+$B471/8.314/$H471+LN(1)</f>
        <v>2.62817079765561</v>
      </c>
      <c r="AV471" s="20" t="n">
        <f aca="false">1/8.314/$H471*(0.4375*68629+0.5*4601)+$S471/8.314/$H471+LN(1)</f>
        <v>-0.458461478162968</v>
      </c>
      <c r="AW471" s="20" t="n">
        <f aca="false">1/8.314/$H471*(0.4375*68629+0.5*4601)+$X471/8.314/$H471+LN(1)</f>
        <v>0.192344355496678</v>
      </c>
    </row>
    <row r="472" s="20" customFormat="true" ht="13.8" hidden="false" customHeight="false" outlineLevel="0" collapsed="false">
      <c r="B472" s="20" t="n">
        <f aca="false">$A$2 + $A$3*H472 +$A$4*H472*LN(H472) + $A$5*H472^2 + $A$6*H472^-1 + $A$7*H472^0.5</f>
        <v>40892.6081948321</v>
      </c>
      <c r="C472" s="20" t="n">
        <v>4300</v>
      </c>
      <c r="D472" s="20" t="n">
        <f aca="false">D471+22/(608-232)</f>
        <v>4.04255319148934</v>
      </c>
      <c r="F472" s="20" t="n">
        <f aca="false">$D$2+$D$3/H472-(($D$4/(8.314*LN(10)))*(1-($D$5/H472)-LN(H472/$D$5)))</f>
        <v>1.38595458755757</v>
      </c>
      <c r="G472" s="20" t="n">
        <f aca="false">8.314*LN(10)*F472*H472</f>
        <v>88883.1661135265</v>
      </c>
      <c r="H472" s="21" t="n">
        <v>3350</v>
      </c>
      <c r="J472" s="20" t="n">
        <f aca="false">-G472</f>
        <v>-88883.1661135265</v>
      </c>
      <c r="K472" s="20" t="n">
        <v>1639</v>
      </c>
      <c r="O472" s="20" t="n">
        <f aca="false">-115997 + 27.036*H472 + 3.124*H472*LN(H472)</f>
        <v>59518.2756999819</v>
      </c>
      <c r="P472" s="20" t="n">
        <f aca="false">(-0.0562*(H472^2)) + (128.59*H472)-38275</f>
        <v>-238203</v>
      </c>
      <c r="Q472" s="20" t="n">
        <f aca="false">-998615+342.43*H472</f>
        <v>148525.5</v>
      </c>
      <c r="R472" s="20" t="n">
        <f aca="false">Q472+P472</f>
        <v>-89677.5</v>
      </c>
      <c r="S472" s="20" t="n">
        <f aca="false">R472/2</f>
        <v>-44838.75</v>
      </c>
      <c r="U472" s="20" t="n">
        <f aca="false">-226244+42.46*H472</f>
        <v>-84003</v>
      </c>
      <c r="V472" s="20" t="n">
        <f aca="false">(-0.0562*(H472^2))+(374.59*H472)-846564</f>
        <v>-222392</v>
      </c>
      <c r="W472" s="20" t="n">
        <f aca="false">V472/2</f>
        <v>-111196</v>
      </c>
      <c r="X472" s="20" t="n">
        <f aca="false">W472-U472</f>
        <v>-27193</v>
      </c>
      <c r="Y472" s="20" t="n">
        <v>1361340.03407608</v>
      </c>
      <c r="Z472" s="20" t="n">
        <f aca="false">-8E-020*H472^6+2E-015*H472^5-0.00000000001*H472^4+0.00000006*H472^3-0.0001*H472^2+0.1593*H472^1+165.05*H472</f>
        <v>554055.937651664</v>
      </c>
      <c r="AA472" s="8" t="n">
        <f aca="false">(4*H472*(-18+25/2000*H472)*(1-LN(H472/1895))-H472*-9.16-0.25*Z472)</f>
        <v>29822.4638633043</v>
      </c>
      <c r="AB472" s="20" t="n">
        <f aca="false">(8*H472*(-1+8/2000*H472)*(1-LN(H472/1895))-H472*-9.16-0.25*Z472)</f>
        <v>35155.5178802889</v>
      </c>
      <c r="AC472" s="20" t="n">
        <f aca="false">(8*$H472*(31.15-15.53/2000*$H472)*(1-LN($H472/1895))-$H472*-9.16-0.25*$Z472)</f>
        <v>-48590.7265777735</v>
      </c>
      <c r="AE472" s="20" t="n">
        <f aca="false">AP472-$AN472</f>
        <v>-4.4538135541227</v>
      </c>
      <c r="AF472" s="20" t="n">
        <f aca="false">AQ472-$AN472</f>
        <v>-4.10833024716754</v>
      </c>
      <c r="AG472" s="20" t="n">
        <f aca="false">AR472-$AN472</f>
        <v>-7.11517159221266</v>
      </c>
      <c r="AI472" s="20" t="n">
        <f aca="false">AT472-$AN472</f>
        <v>-8.56183912784768</v>
      </c>
      <c r="AJ472" s="20" t="n">
        <f aca="false">AU472-$AN472</f>
        <v>-3.90234464781728</v>
      </c>
      <c r="AK472" s="20" t="n">
        <f aca="false">AV472-$AN472</f>
        <v>-6.98045990009207</v>
      </c>
      <c r="AL472" s="20" t="n">
        <f aca="false">AW472-$AN472</f>
        <v>-6.34690348203801</v>
      </c>
      <c r="AN472" s="20" t="n">
        <v>6.53118848593361</v>
      </c>
      <c r="AP472" s="20" t="n">
        <f aca="false">1/8.314/$H472*(0.375*68629+0.5*4601)+$AA472/8.314/$H472+LN(1)</f>
        <v>2.07737493181091</v>
      </c>
      <c r="AQ472" s="20" t="n">
        <f aca="false">1/8.314/$H472*(0.4375*68629+0.5*4601)+$AB472/8.314/$H472+LN(1)</f>
        <v>2.42285823876607</v>
      </c>
      <c r="AR472" s="20" t="n">
        <f aca="false">1/8.314/$H472*(0.4375*68629+0.5*4601)+$AC472/8.314/$H472+LN(1)</f>
        <v>-0.58398310627905</v>
      </c>
      <c r="AT472" s="20" t="n">
        <f aca="false">1/8.314/$H472*(0.4375*68629+0.5*4601)+$J472/8.314/$H472+LN(1)</f>
        <v>-2.03065064191407</v>
      </c>
      <c r="AU472" s="20" t="n">
        <f aca="false">1/8.314/$H472*(0.4375*68629+0.5*4601)+$B472/8.314/$H472+LN(1)</f>
        <v>2.62884383811633</v>
      </c>
      <c r="AV472" s="20" t="n">
        <f aca="false">1/8.314/$H472*(0.4375*68629+0.5*4601)+$S472/8.314/$H472+LN(1)</f>
        <v>-0.44927141415846</v>
      </c>
      <c r="AW472" s="20" t="n">
        <f aca="false">1/8.314/$H472*(0.4375*68629+0.5*4601)+$X472/8.314/$H472+LN(1)</f>
        <v>0.184285003895605</v>
      </c>
    </row>
    <row r="473" s="20" customFormat="true" ht="13.8" hidden="false" customHeight="false" outlineLevel="0" collapsed="false">
      <c r="B473" s="20" t="n">
        <f aca="false">$A$2 + $A$3*H473 +$A$4*H473*LN(H473) + $A$5*H473^2 + $A$6*H473^-1 + $A$7*H473^0.5</f>
        <v>41020.2998694617</v>
      </c>
      <c r="C473" s="20" t="n">
        <v>4300</v>
      </c>
      <c r="D473" s="20" t="n">
        <f aca="false">D472+22/(608-232)</f>
        <v>4.10106382978722</v>
      </c>
      <c r="F473" s="20" t="n">
        <f aca="false">$D$2+$D$3/H473-(($D$4/(8.314*LN(10)))*(1-($D$5/H473)-LN(H473/$D$5)))</f>
        <v>1.38540237155277</v>
      </c>
      <c r="G473" s="20" t="n">
        <f aca="false">8.314*LN(10)*F473*H473</f>
        <v>88980.3603294334</v>
      </c>
      <c r="H473" s="21" t="n">
        <v>3355</v>
      </c>
      <c r="J473" s="20" t="n">
        <f aca="false">-G473</f>
        <v>-88980.3603294334</v>
      </c>
      <c r="K473" s="20" t="n">
        <v>1648</v>
      </c>
      <c r="O473" s="20" t="n">
        <f aca="false">-115997 + 27.036*H473 + 3.124*H473*LN(H473)</f>
        <v>59795.870448963</v>
      </c>
      <c r="P473" s="20" t="n">
        <f aca="false">(-0.0562*(H473^2)) + (128.59*H473)-38275</f>
        <v>-239444.155</v>
      </c>
      <c r="Q473" s="20" t="n">
        <f aca="false">-998615+342.43*H473</f>
        <v>150237.65</v>
      </c>
      <c r="R473" s="20" t="n">
        <f aca="false">Q473+P473</f>
        <v>-89206.5050000001</v>
      </c>
      <c r="S473" s="20" t="n">
        <f aca="false">R473/2</f>
        <v>-44603.2525</v>
      </c>
      <c r="U473" s="20" t="n">
        <f aca="false">-226244+42.46*H473</f>
        <v>-83790.7</v>
      </c>
      <c r="V473" s="20" t="n">
        <f aca="false">(-0.0562*(H473^2))+(374.59*H473)-846564</f>
        <v>-222403.155</v>
      </c>
      <c r="W473" s="20" t="n">
        <f aca="false">V473/2</f>
        <v>-111201.5775</v>
      </c>
      <c r="X473" s="20" t="n">
        <f aca="false">W473-U473</f>
        <v>-27410.8775</v>
      </c>
      <c r="Y473" s="20" t="n">
        <v>1363776.59448459</v>
      </c>
      <c r="Z473" s="20" t="n">
        <f aca="false">-8E-020*H473^6+2E-015*H473^5-0.00000000001*H473^4+0.00000006*H473^3-0.0001*H473^2+0.1593*H473^1+165.05*H473</f>
        <v>554886.510730042</v>
      </c>
      <c r="AA473" s="8" t="n">
        <f aca="false">(4*H473*(-18+25/2000*H473)*(1-LN(H473/1895))-H473*-9.16-0.25*Z473)</f>
        <v>29747.8412362202</v>
      </c>
      <c r="AB473" s="20" t="n">
        <f aca="false">(8*H473*(-1+8/2000*H473)*(1-LN(H473/1895))-H473*-9.16-0.25*Z473)</f>
        <v>34940.875019997</v>
      </c>
      <c r="AC473" s="20" t="n">
        <f aca="false">(8*$H473*(31.15-15.53/2000*$H473)*(1-LN($H473/1895))-$H473*-9.16-0.25*$Z473)</f>
        <v>-49316.6016015095</v>
      </c>
      <c r="AE473" s="20" t="n">
        <f aca="false">AP473-$AN473</f>
        <v>-4.51222986440203</v>
      </c>
      <c r="AF473" s="20" t="n">
        <f aca="false">AQ473-$AN473</f>
        <v>-4.17228125694025</v>
      </c>
      <c r="AG473" s="20" t="n">
        <f aca="false">AR473-$AN473</f>
        <v>-7.19296949047687</v>
      </c>
      <c r="AI473" s="20" t="n">
        <f aca="false">AT473-$AN473</f>
        <v>-8.61494240126652</v>
      </c>
      <c r="AJ473" s="20" t="n">
        <f aca="false">AU473-$AN473</f>
        <v>-3.95432971310348</v>
      </c>
      <c r="AK473" s="20" t="n">
        <f aca="false">AV473-$AN473</f>
        <v>-7.02399269764652</v>
      </c>
      <c r="AL473" s="20" t="n">
        <f aca="false">AW473-$AN473</f>
        <v>-6.40763428114258</v>
      </c>
      <c r="AN473" s="20" t="n">
        <v>6.58383358513739</v>
      </c>
      <c r="AP473" s="20" t="n">
        <f aca="false">1/8.314/$H473*(0.375*68629+0.5*4601)+$AA473/8.314/$H473+LN(1)</f>
        <v>2.07160372073536</v>
      </c>
      <c r="AQ473" s="20" t="n">
        <f aca="false">1/8.314/$H473*(0.4375*68629+0.5*4601)+$AB473/8.314/$H473+LN(1)</f>
        <v>2.41155232819714</v>
      </c>
      <c r="AR473" s="20" t="n">
        <f aca="false">1/8.314/$H473*(0.4375*68629+0.5*4601)+$AC473/8.314/$H473+LN(1)</f>
        <v>-0.609135905339475</v>
      </c>
      <c r="AT473" s="20" t="n">
        <f aca="false">1/8.314/$H473*(0.4375*68629+0.5*4601)+$J473/8.314/$H473+LN(1)</f>
        <v>-2.03110881612913</v>
      </c>
      <c r="AU473" s="20" t="n">
        <f aca="false">1/8.314/$H473*(0.4375*68629+0.5*4601)+$B473/8.314/$H473+LN(1)</f>
        <v>2.62950387203391</v>
      </c>
      <c r="AV473" s="20" t="n">
        <f aca="false">1/8.314/$H473*(0.4375*68629+0.5*4601)+$S473/8.314/$H473+LN(1)</f>
        <v>-0.44015911250913</v>
      </c>
      <c r="AW473" s="20" t="n">
        <f aca="false">1/8.314/$H473*(0.4375*68629+0.5*4601)+$X473/8.314/$H473+LN(1)</f>
        <v>0.176199303994806</v>
      </c>
    </row>
    <row r="474" s="20" customFormat="true" ht="13.8" hidden="false" customHeight="false" outlineLevel="0" collapsed="false">
      <c r="B474" s="20" t="n">
        <f aca="false">$A$2 + $A$3*H474 +$A$4*H474*LN(H474) + $A$5*H474^2 + $A$6*H474^-1 + $A$7*H474^0.5</f>
        <v>41147.6852588929</v>
      </c>
      <c r="C474" s="20" t="n">
        <v>4300</v>
      </c>
      <c r="D474" s="20" t="n">
        <f aca="false">D473+22/(608-232)</f>
        <v>4.15957446808509</v>
      </c>
      <c r="F474" s="20" t="n">
        <f aca="false">$D$2+$D$3/H474-(($D$4/(8.314*LN(10)))*(1-($D$5/H474)-LN(H474/$D$5)))</f>
        <v>1.38485565094181</v>
      </c>
      <c r="G474" s="20" t="n">
        <f aca="false">8.314*LN(10)*F474*H474</f>
        <v>89077.8023099626</v>
      </c>
      <c r="H474" s="21" t="n">
        <v>3360</v>
      </c>
      <c r="J474" s="20" t="n">
        <f aca="false">-G474</f>
        <v>-89077.8023099626</v>
      </c>
      <c r="K474" s="20" t="n">
        <v>1657</v>
      </c>
      <c r="O474" s="20" t="n">
        <f aca="false">-115997 + 27.036*H474 + 3.124*H474*LN(H474)</f>
        <v>60073.4884766412</v>
      </c>
      <c r="P474" s="20" t="n">
        <f aca="false">(-0.0562*(H474^2)) + (128.59*H474)-38275</f>
        <v>-240688.12</v>
      </c>
      <c r="Q474" s="20" t="n">
        <f aca="false">-998615+342.43*H474</f>
        <v>151949.8</v>
      </c>
      <c r="R474" s="20" t="n">
        <f aca="false">Q474+P474</f>
        <v>-88738.32</v>
      </c>
      <c r="S474" s="20" t="n">
        <f aca="false">R474/2</f>
        <v>-44369.16</v>
      </c>
      <c r="U474" s="20" t="n">
        <f aca="false">-226244+42.46*H474</f>
        <v>-83578.4</v>
      </c>
      <c r="V474" s="20" t="n">
        <f aca="false">(-0.0562*(H474^2))+(374.59*H474)-846564</f>
        <v>-222417.12</v>
      </c>
      <c r="W474" s="20" t="n">
        <f aca="false">V474/2</f>
        <v>-111208.56</v>
      </c>
      <c r="X474" s="20" t="n">
        <f aca="false">W474-U474</f>
        <v>-27630.1600000001</v>
      </c>
      <c r="Y474" s="20" t="n">
        <v>1366213.1548931</v>
      </c>
      <c r="Z474" s="20" t="n">
        <f aca="false">-8E-020*H474^6+2E-015*H474^5-0.00000000001*H474^4+0.00000006*H474^3-0.0001*H474^2+0.1593*H474^1+165.05*H474</f>
        <v>555717.105397435</v>
      </c>
      <c r="AA474" s="8" t="n">
        <f aca="false">(4*H474*(-18+25/2000*H474)*(1-LN(H474/1895))-H474*-9.16-0.25*Z474)</f>
        <v>29671.0716428816</v>
      </c>
      <c r="AB474" s="20" t="n">
        <f aca="false">(8*H474*(-1+8/2000*H474)*(1-LN(H474/1895))-H474*-9.16-0.25*Z474)</f>
        <v>34724.572402597</v>
      </c>
      <c r="AC474" s="20" t="n">
        <f aca="false">(8*$H474*(31.15-15.53/2000*$H474)*(1-LN($H474/1895))-$H474*-9.16-0.25*$Z474)</f>
        <v>-50041.0117042306</v>
      </c>
      <c r="AE474" s="20" t="n">
        <f aca="false">AP474-$AN474</f>
        <v>-4.57001033760229</v>
      </c>
      <c r="AF474" s="20" t="n">
        <f aca="false">AQ474-$AN474</f>
        <v>-4.23556251652469</v>
      </c>
      <c r="AG474" s="20" t="n">
        <f aca="false">AR474-$AN474</f>
        <v>-7.26994457242394</v>
      </c>
      <c r="AI474" s="20" t="n">
        <f aca="false">AT474-$AN474</f>
        <v>-8.66735766385792</v>
      </c>
      <c r="AJ474" s="20" t="n">
        <f aca="false">AU474-$AN474</f>
        <v>-4.00563219044333</v>
      </c>
      <c r="AK474" s="20" t="n">
        <f aca="false">AV474-$AN474</f>
        <v>-7.06690739387576</v>
      </c>
      <c r="AL474" s="20" t="n">
        <f aca="false">AW474-$AN474</f>
        <v>-6.46769579439353</v>
      </c>
      <c r="AN474" s="20" t="n">
        <v>6.63578316781415</v>
      </c>
      <c r="AP474" s="20" t="n">
        <f aca="false">1/8.314/$H474*(0.375*68629+0.5*4601)+$AA474/8.314/$H474+LN(1)</f>
        <v>2.06577283021186</v>
      </c>
      <c r="AQ474" s="20" t="n">
        <f aca="false">1/8.314/$H474*(0.4375*68629+0.5*4601)+$AB474/8.314/$H474+LN(1)</f>
        <v>2.40022065128946</v>
      </c>
      <c r="AR474" s="20" t="n">
        <f aca="false">1/8.314/$H474*(0.4375*68629+0.5*4601)+$AC474/8.314/$H474+LN(1)</f>
        <v>-0.634161404609786</v>
      </c>
      <c r="AT474" s="20" t="n">
        <f aca="false">1/8.314/$H474*(0.4375*68629+0.5*4601)+$J474/8.314/$H474+LN(1)</f>
        <v>-2.03157449604377</v>
      </c>
      <c r="AU474" s="20" t="n">
        <f aca="false">1/8.314/$H474*(0.4375*68629+0.5*4601)+$B474/8.314/$H474+LN(1)</f>
        <v>2.63015097737082</v>
      </c>
      <c r="AV474" s="20" t="n">
        <f aca="false">1/8.314/$H474*(0.4375*68629+0.5*4601)+$S474/8.314/$H474+LN(1)</f>
        <v>-0.431124226061605</v>
      </c>
      <c r="AW474" s="20" t="n">
        <f aca="false">1/8.314/$H474*(0.4375*68629+0.5*4601)+$X474/8.314/$H474+LN(1)</f>
        <v>0.16808737342062</v>
      </c>
    </row>
    <row r="475" s="20" customFormat="true" ht="13.8" hidden="false" customHeight="false" outlineLevel="0" collapsed="false">
      <c r="B475" s="20" t="n">
        <f aca="false">$A$2 + $A$3*H475 +$A$4*H475*LN(H475) + $A$5*H475^2 + $A$6*H475^-1 + $A$7*H475^0.5</f>
        <v>41274.7649168989</v>
      </c>
      <c r="C475" s="20" t="n">
        <v>4300</v>
      </c>
      <c r="D475" s="20" t="n">
        <f aca="false">D474+22/(608-232)</f>
        <v>4.21808510638296</v>
      </c>
      <c r="F475" s="20" t="n">
        <f aca="false">$D$2+$D$3/H475-(($D$4/(8.314*LN(10)))*(1-($D$5/H475)-LN(H475/$D$5)))</f>
        <v>1.38431439550467</v>
      </c>
      <c r="G475" s="20" t="n">
        <f aca="false">8.314*LN(10)*F475*H475</f>
        <v>89175.4916864163</v>
      </c>
      <c r="H475" s="21" t="n">
        <v>3365</v>
      </c>
      <c r="J475" s="20" t="n">
        <f aca="false">-G475</f>
        <v>-89175.4916864163</v>
      </c>
      <c r="K475" s="20" t="n">
        <v>1666</v>
      </c>
      <c r="O475" s="20" t="n">
        <f aca="false">-115997 + 27.036*H475 + 3.124*H475*LN(H475)</f>
        <v>60351.1297483756</v>
      </c>
      <c r="P475" s="20" t="n">
        <f aca="false">(-0.0562*(H475^2)) + (128.59*H475)-38275</f>
        <v>-241934.895</v>
      </c>
      <c r="Q475" s="20" t="n">
        <f aca="false">-998615+342.43*H475</f>
        <v>153661.95</v>
      </c>
      <c r="R475" s="20" t="n">
        <f aca="false">Q475+P475</f>
        <v>-88272.945</v>
      </c>
      <c r="S475" s="20" t="n">
        <f aca="false">R475/2</f>
        <v>-44136.4725</v>
      </c>
      <c r="U475" s="20" t="n">
        <f aca="false">-226244+42.46*H475</f>
        <v>-83366.1</v>
      </c>
      <c r="V475" s="20" t="n">
        <f aca="false">(-0.0562*(H475^2))+(374.59*H475)-846564</f>
        <v>-222433.895</v>
      </c>
      <c r="W475" s="20" t="n">
        <f aca="false">V475/2</f>
        <v>-111216.9475</v>
      </c>
      <c r="X475" s="20" t="n">
        <f aca="false">W475-U475</f>
        <v>-27850.8475000001</v>
      </c>
      <c r="Y475" s="20" t="n">
        <v>1368649.71530161</v>
      </c>
      <c r="Z475" s="20" t="n">
        <f aca="false">-8E-020*H475^6+2E-015*H475^5-0.00000000001*H475^4+0.00000006*H475^3-0.0001*H475^2+0.1593*H475^1+165.05*H475</f>
        <v>556547.721721793</v>
      </c>
      <c r="AA475" s="8" t="n">
        <f aca="false">(4*H475*(-18+25/2000*H475)*(1-LN(H475/1895))-H475*-9.16-0.25*Z475)</f>
        <v>29592.1505449079</v>
      </c>
      <c r="AB475" s="20" t="n">
        <f aca="false">(8*H475*(-1+8/2000*H475)*(1-LN(H475/1895))-H475*-9.16-0.25*Z475)</f>
        <v>34506.6075396659</v>
      </c>
      <c r="AC475" s="20" t="n">
        <f aca="false">(8*$H475*(31.15-15.53/2000*$H475)*(1-LN($H475/1895))-$H475*-9.16-0.25*$Z475)</f>
        <v>-50763.9495141642</v>
      </c>
      <c r="AE475" s="20" t="n">
        <f aca="false">AP475-$AN475</f>
        <v>-4.6278503864408</v>
      </c>
      <c r="AF475" s="20" t="n">
        <f aca="false">AQ475-$AN475</f>
        <v>-4.29886951653705</v>
      </c>
      <c r="AG475" s="20" t="n">
        <f aca="false">AR475-$AN475</f>
        <v>-7.34679265854139</v>
      </c>
      <c r="AI475" s="20" t="n">
        <f aca="false">AT475-$AN475</f>
        <v>-8.71978038551232</v>
      </c>
      <c r="AJ475" s="20" t="n">
        <f aca="false">AU475-$AN475</f>
        <v>-4.05694751893859</v>
      </c>
      <c r="AK475" s="20" t="n">
        <f aca="false">AV475-$AN475</f>
        <v>-7.10989916021675</v>
      </c>
      <c r="AL475" s="20" t="n">
        <f aca="false">AW475-$AN475</f>
        <v>-6.52778342139064</v>
      </c>
      <c r="AN475" s="20" t="n">
        <v>6.68773275049091</v>
      </c>
      <c r="AP475" s="20" t="n">
        <f aca="false">1/8.314/$H475*(0.375*68629+0.5*4601)+$AA475/8.314/$H475+LN(1)</f>
        <v>2.05988236405011</v>
      </c>
      <c r="AQ475" s="20" t="n">
        <f aca="false">1/8.314/$H475*(0.4375*68629+0.5*4601)+$AB475/8.314/$H475+LN(1)</f>
        <v>2.38886323395386</v>
      </c>
      <c r="AR475" s="20" t="n">
        <f aca="false">1/8.314/$H475*(0.4375*68629+0.5*4601)+$AC475/8.314/$H475+LN(1)</f>
        <v>-0.659059908050482</v>
      </c>
      <c r="AT475" s="20" t="n">
        <f aca="false">1/8.314/$H475*(0.4375*68629+0.5*4601)+$J475/8.314/$H475+LN(1)</f>
        <v>-2.03204763502141</v>
      </c>
      <c r="AU475" s="20" t="n">
        <f aca="false">1/8.314/$H475*(0.4375*68629+0.5*4601)+$B475/8.314/$H475+LN(1)</f>
        <v>2.63078523155232</v>
      </c>
      <c r="AV475" s="20" t="n">
        <f aca="false">1/8.314/$H475*(0.4375*68629+0.5*4601)+$S475/8.314/$H475+LN(1)</f>
        <v>-0.422166409725839</v>
      </c>
      <c r="AW475" s="20" t="n">
        <f aca="false">1/8.314/$H475*(0.4375*68629+0.5*4601)+$X475/8.314/$H475+LN(1)</f>
        <v>0.159949329100271</v>
      </c>
    </row>
    <row r="476" s="20" customFormat="true" ht="13.8" hidden="false" customHeight="false" outlineLevel="0" collapsed="false">
      <c r="B476" s="20" t="n">
        <f aca="false">$A$2 + $A$3*H476 +$A$4*H476*LN(H476) + $A$5*H476^2 + $A$6*H476^-1 + $A$7*H476^0.5</f>
        <v>41401.5393951968</v>
      </c>
      <c r="C476" s="20" t="n">
        <v>4300</v>
      </c>
      <c r="D476" s="20" t="n">
        <f aca="false">D475+22/(608-232)</f>
        <v>4.27659574468083</v>
      </c>
      <c r="F476" s="20" t="n">
        <f aca="false">$D$2+$D$3/H476-(($D$4/(8.314*LN(10)))*(1-($D$5/H476)-LN(H476/$D$5)))</f>
        <v>1.38377857521765</v>
      </c>
      <c r="G476" s="20" t="n">
        <f aca="false">8.314*LN(10)*F476*H476</f>
        <v>89273.4280911928</v>
      </c>
      <c r="H476" s="21" t="n">
        <v>3370</v>
      </c>
      <c r="J476" s="20" t="n">
        <f aca="false">-G476</f>
        <v>-89273.4280911928</v>
      </c>
      <c r="K476" s="20" t="n">
        <v>1675</v>
      </c>
      <c r="O476" s="20" t="n">
        <f aca="false">-115997 + 27.036*H476 + 3.124*H476*LN(H476)</f>
        <v>60628.7942296282</v>
      </c>
      <c r="P476" s="20" t="n">
        <f aca="false">(-0.0562*(H476^2)) + (128.59*H476)-38275</f>
        <v>-243184.48</v>
      </c>
      <c r="Q476" s="20" t="n">
        <f aca="false">-998615+342.43*H476</f>
        <v>155374.1</v>
      </c>
      <c r="R476" s="20" t="n">
        <f aca="false">Q476+P476</f>
        <v>-87810.38</v>
      </c>
      <c r="S476" s="20" t="n">
        <f aca="false">R476/2</f>
        <v>-43905.19</v>
      </c>
      <c r="U476" s="20" t="n">
        <f aca="false">-226244+42.46*H476</f>
        <v>-83153.8</v>
      </c>
      <c r="V476" s="20" t="n">
        <f aca="false">(-0.0562*(H476^2))+(374.59*H476)-846564</f>
        <v>-222453.48</v>
      </c>
      <c r="W476" s="20" t="n">
        <f aca="false">V476/2</f>
        <v>-111226.74</v>
      </c>
      <c r="X476" s="20" t="n">
        <f aca="false">W476-U476</f>
        <v>-28072.9400000001</v>
      </c>
      <c r="Y476" s="20" t="n">
        <v>1371086.27571012</v>
      </c>
      <c r="Z476" s="20" t="n">
        <f aca="false">-8E-020*H476^6+2E-015*H476^5-0.00000000001*H476^4+0.00000006*H476^3-0.0001*H476^2+0.1593*H476^1+165.05*H476</f>
        <v>557378.359771216</v>
      </c>
      <c r="AA476" s="8" t="n">
        <f aca="false">(4*H476*(-18+25/2000*H476)*(1-LN(H476/1895))-H476*-9.16-0.25*Z476)</f>
        <v>29511.0734117897</v>
      </c>
      <c r="AB476" s="20" t="n">
        <f aca="false">(8*H476*(-1+8/2000*H476)*(1-LN(H476/1895))-H476*-9.16-0.25*Z476)</f>
        <v>34286.9779465498</v>
      </c>
      <c r="AC476" s="20" t="n">
        <f aca="false">(8*$H476*(31.15-15.53/2000*$H476)*(1-LN($H476/1895))-$H476*-9.16-0.25*$Z476)</f>
        <v>-51485.4076746656</v>
      </c>
      <c r="AE476" s="20" t="n">
        <f aca="false">AP476-$AN476</f>
        <v>-4.68574990744303</v>
      </c>
      <c r="AF476" s="20" t="n">
        <f aca="false">AQ476-$AN476</f>
        <v>-4.36220223108574</v>
      </c>
      <c r="AG476" s="20" t="n">
        <f aca="false">AR476-$AN476</f>
        <v>-7.42351405152574</v>
      </c>
      <c r="AI476" s="20" t="n">
        <f aca="false">AT476-$AN476</f>
        <v>-8.77221051990902</v>
      </c>
      <c r="AJ476" s="20" t="n">
        <f aca="false">AU476-$AN476</f>
        <v>-4.10827562169687</v>
      </c>
      <c r="AK476" s="20" t="n">
        <f aca="false">AV476-$AN476</f>
        <v>-7.15296765362746</v>
      </c>
      <c r="AL476" s="20" t="n">
        <f aca="false">AW476-$AN476</f>
        <v>-6.58789704590062</v>
      </c>
      <c r="AN476" s="20" t="n">
        <v>6.73968233316767</v>
      </c>
      <c r="AP476" s="20" t="n">
        <f aca="false">1/8.314/$H476*(0.375*68629+0.5*4601)+$AA476/8.314/$H476+LN(1)</f>
        <v>2.05393242572464</v>
      </c>
      <c r="AQ476" s="20" t="n">
        <f aca="false">1/8.314/$H476*(0.4375*68629+0.5*4601)+$AB476/8.314/$H476+LN(1)</f>
        <v>2.37748010208193</v>
      </c>
      <c r="AR476" s="20" t="n">
        <f aca="false">1/8.314/$H476*(0.4375*68629+0.5*4601)+$AC476/8.314/$H476+LN(1)</f>
        <v>-0.683831718358066</v>
      </c>
      <c r="AT476" s="20" t="n">
        <f aca="false">1/8.314/$H476*(0.4375*68629+0.5*4601)+$J476/8.314/$H476+LN(1)</f>
        <v>-2.03252818674135</v>
      </c>
      <c r="AU476" s="20" t="n">
        <f aca="false">1/8.314/$H476*(0.4375*68629+0.5*4601)+$B476/8.314/$H476+LN(1)</f>
        <v>2.6314067114708</v>
      </c>
      <c r="AV476" s="20" t="n">
        <f aca="false">1/8.314/$H476*(0.4375*68629+0.5*4601)+$S476/8.314/$H476+LN(1)</f>
        <v>-0.413285320459786</v>
      </c>
      <c r="AW476" s="20" t="n">
        <f aca="false">1/8.314/$H476*(0.4375*68629+0.5*4601)+$X476/8.314/$H476+LN(1)</f>
        <v>0.151785287267049</v>
      </c>
    </row>
    <row r="477" s="20" customFormat="true" ht="13.8" hidden="false" customHeight="false" outlineLevel="0" collapsed="false">
      <c r="B477" s="20" t="n">
        <f aca="false">$A$2 + $A$3*H477 +$A$4*H477*LN(H477) + $A$5*H477^2 + $A$6*H477^-1 + $A$7*H477^0.5</f>
        <v>41528.0092434597</v>
      </c>
      <c r="C477" s="20" t="n">
        <v>4300</v>
      </c>
      <c r="D477" s="20" t="n">
        <f aca="false">D476+22/(608-232)</f>
        <v>4.33510638297871</v>
      </c>
      <c r="F477" s="20" t="n">
        <f aca="false">$D$2+$D$3/H477-(($D$4/(8.314*LN(10)))*(1-($D$5/H477)-LN(H477/$D$5)))</f>
        <v>1.38324816025187</v>
      </c>
      <c r="G477" s="20" t="n">
        <f aca="false">8.314*LN(10)*F477*H477</f>
        <v>89371.6111577809</v>
      </c>
      <c r="H477" s="21" t="n">
        <v>3375</v>
      </c>
      <c r="J477" s="20" t="n">
        <f aca="false">-G477</f>
        <v>-89371.6111577809</v>
      </c>
      <c r="K477" s="20" t="n">
        <v>1684</v>
      </c>
      <c r="O477" s="20" t="n">
        <f aca="false">-115997 + 27.036*H477 + 3.124*H477*LN(H477)</f>
        <v>60906.4818859635</v>
      </c>
      <c r="P477" s="20" t="n">
        <f aca="false">(-0.0562*(H477^2)) + (128.59*H477)-38275</f>
        <v>-244436.875</v>
      </c>
      <c r="Q477" s="20" t="n">
        <f aca="false">-998615+342.43*H477</f>
        <v>157086.25</v>
      </c>
      <c r="R477" s="20" t="n">
        <f aca="false">Q477+P477</f>
        <v>-87350.625</v>
      </c>
      <c r="S477" s="20" t="n">
        <f aca="false">R477/2</f>
        <v>-43675.3125</v>
      </c>
      <c r="U477" s="20" t="n">
        <f aca="false">-226244+42.46*H477</f>
        <v>-82941.5</v>
      </c>
      <c r="V477" s="20" t="n">
        <f aca="false">(-0.0562*(H477^2))+(374.59*H477)-846564</f>
        <v>-222475.875</v>
      </c>
      <c r="W477" s="20" t="n">
        <f aca="false">V477/2</f>
        <v>-111237.9375</v>
      </c>
      <c r="X477" s="20" t="n">
        <f aca="false">W477-U477</f>
        <v>-28296.4375</v>
      </c>
      <c r="Y477" s="20" t="n">
        <v>1373522.83611863</v>
      </c>
      <c r="Z477" s="20" t="n">
        <f aca="false">-8E-020*H477^6+2E-015*H477^5-0.00000000001*H477^4+0.00000006*H477^3-0.0001*H477^2+0.1593*H477^1+165.05*H477</f>
        <v>558209.019613953</v>
      </c>
      <c r="AA477" s="8" t="n">
        <f aca="false">(4*H477*(-18+25/2000*H477)*(1-LN(H477/1895))-H477*-9.16-0.25*Z477)</f>
        <v>29427.8357208621</v>
      </c>
      <c r="AB477" s="20" t="n">
        <f aca="false">(8*H477*(-1+8/2000*H477)*(1-LN(H477/1895))-H477*-9.16-0.25*Z477)</f>
        <v>34065.681142352</v>
      </c>
      <c r="AC477" s="20" t="n">
        <f aca="false">(8*$H477*(31.15-15.53/2000*$H477)*(1-LN($H477/1895))-$H477*-9.16-0.25*$Z477)</f>
        <v>-52205.3788441607</v>
      </c>
      <c r="AE477" s="20" t="n">
        <f aca="false">AP477-$AN477</f>
        <v>-4.74343728108046</v>
      </c>
      <c r="AF477" s="20" t="n">
        <f aca="false">AQ477-$AN477</f>
        <v>-4.42528911791115</v>
      </c>
      <c r="AG477" s="20" t="n">
        <f aca="false">AR477-$AN477</f>
        <v>-7.49983753642923</v>
      </c>
      <c r="AI477" s="20" t="n">
        <f aca="false">AT477-$AN477</f>
        <v>-8.82437650465311</v>
      </c>
      <c r="AJ477" s="20" t="n">
        <f aca="false">AU477-$AN477</f>
        <v>-4.15934490596672</v>
      </c>
      <c r="AK477" s="20" t="n">
        <f aca="false">AV477-$AN477</f>
        <v>-7.1958410167111</v>
      </c>
      <c r="AL477" s="20" t="n">
        <f aca="false">AW477-$AN477</f>
        <v>-6.64776503599139</v>
      </c>
      <c r="AN477" s="20" t="n">
        <v>6.79136039945685</v>
      </c>
      <c r="AP477" s="20" t="n">
        <f aca="false">1/8.314/$H477*(0.375*68629+0.5*4601)+$AA477/8.314/$H477+LN(1)</f>
        <v>2.0479231183764</v>
      </c>
      <c r="AQ477" s="20" t="n">
        <f aca="false">1/8.314/$H477*(0.4375*68629+0.5*4601)+$AB477/8.314/$H477+LN(1)</f>
        <v>2.3660712815457</v>
      </c>
      <c r="AR477" s="20" t="n">
        <f aca="false">1/8.314/$H477*(0.4375*68629+0.5*4601)+$AC477/8.314/$H477+LN(1)</f>
        <v>-0.708477136972377</v>
      </c>
      <c r="AT477" s="20" t="n">
        <f aca="false">1/8.314/$H477*(0.4375*68629+0.5*4601)+$J477/8.314/$H477+LN(1)</f>
        <v>-2.03301610519626</v>
      </c>
      <c r="AU477" s="20" t="n">
        <f aca="false">1/8.314/$H477*(0.4375*68629+0.5*4601)+$B477/8.314/$H477+LN(1)</f>
        <v>2.63201549349013</v>
      </c>
      <c r="AV477" s="20" t="n">
        <f aca="false">1/8.314/$H477*(0.4375*68629+0.5*4601)+$S477/8.314/$H477+LN(1)</f>
        <v>-0.404480617254252</v>
      </c>
      <c r="AW477" s="20" t="n">
        <f aca="false">1/8.314/$H477*(0.4375*68629+0.5*4601)+$X477/8.314/$H477+LN(1)</f>
        <v>0.143595363465462</v>
      </c>
    </row>
    <row r="478" s="20" customFormat="true" ht="13.8" hidden="false" customHeight="false" outlineLevel="0" collapsed="false">
      <c r="B478" s="20" t="n">
        <f aca="false">$A$2 + $A$3*H478 +$A$4*H478*LN(H478) + $A$5*H478^2 + $A$6*H478^-1 + $A$7*H478^0.5</f>
        <v>41654.1750093248</v>
      </c>
      <c r="C478" s="20" t="n">
        <v>4300</v>
      </c>
      <c r="D478" s="20" t="n">
        <f aca="false">D477+22/(608-232)</f>
        <v>4.39361702127658</v>
      </c>
      <c r="F478" s="20" t="n">
        <f aca="false">$D$2+$D$3/H478-(($D$4/(8.314*LN(10)))*(1-($D$5/H478)-LN(H478/$D$5)))</f>
        <v>1.3827231209717</v>
      </c>
      <c r="G478" s="20" t="n">
        <f aca="false">8.314*LN(10)*F478*H478</f>
        <v>89470.0405207553</v>
      </c>
      <c r="H478" s="21" t="n">
        <v>3380</v>
      </c>
      <c r="J478" s="20" t="n">
        <f aca="false">-G478</f>
        <v>-89470.0405207553</v>
      </c>
      <c r="K478" s="20" t="n">
        <v>1692</v>
      </c>
      <c r="O478" s="20" t="n">
        <f aca="false">-115997 + 27.036*H478 + 3.124*H478*LN(H478)</f>
        <v>61184.192683048</v>
      </c>
      <c r="P478" s="20" t="n">
        <f aca="false">(-0.0562*(H478^2)) + (128.59*H478)-38275</f>
        <v>-245692.08</v>
      </c>
      <c r="Q478" s="20" t="n">
        <f aca="false">-998615+342.43*H478</f>
        <v>158798.4</v>
      </c>
      <c r="R478" s="20" t="n">
        <f aca="false">Q478+P478</f>
        <v>-86893.6800000001</v>
      </c>
      <c r="S478" s="20" t="n">
        <f aca="false">R478/2</f>
        <v>-43446.8400000001</v>
      </c>
      <c r="U478" s="20" t="n">
        <f aca="false">-226244+42.46*H478</f>
        <v>-82729.2</v>
      </c>
      <c r="V478" s="20" t="n">
        <f aca="false">(-0.0562*(H478^2))+(374.59*H478)-846564</f>
        <v>-222501.08</v>
      </c>
      <c r="W478" s="20" t="n">
        <f aca="false">V478/2</f>
        <v>-111250.54</v>
      </c>
      <c r="X478" s="20" t="n">
        <f aca="false">W478-U478</f>
        <v>-28521.34</v>
      </c>
      <c r="Y478" s="20" t="n">
        <v>1375959.39652714</v>
      </c>
      <c r="Z478" s="20" t="n">
        <f aca="false">-8E-020*H478^6+2E-015*H478^5-0.00000000001*H478^4+0.00000006*H478^3-0.0001*H478^2+0.1593*H478^1+165.05*H478</f>
        <v>559039.701318407</v>
      </c>
      <c r="AA478" s="8" t="n">
        <f aca="false">(4*H478*(-18+25/2000*H478)*(1-LN(H478/1895))-H478*-9.16-0.25*Z478)</f>
        <v>29342.4329572764</v>
      </c>
      <c r="AB478" s="20" t="n">
        <f aca="false">(8*H478*(-1+8/2000*H478)*(1-LN(H478/1895))-H478*-9.16-0.25*Z478)</f>
        <v>33842.7146499211</v>
      </c>
      <c r="AC478" s="20" t="n">
        <f aca="false">(8*$H478*(31.15-15.53/2000*$H478)*(1-LN($H478/1895))-$H478*-9.16-0.25*$Z478)</f>
        <v>-52923.8556960894</v>
      </c>
      <c r="AE478" s="20" t="n">
        <f aca="false">AP478-$AN478</f>
        <v>-4.8010936126976</v>
      </c>
      <c r="AF478" s="20" t="n">
        <f aca="false">AQ478-$AN478</f>
        <v>-4.48831135931431</v>
      </c>
      <c r="AG478" s="20" t="n">
        <f aca="false">AR478-$AN478</f>
        <v>-7.5759446215956</v>
      </c>
      <c r="AI478" s="20" t="n">
        <f aca="false">AT478-$AN478</f>
        <v>-8.87645950220142</v>
      </c>
      <c r="AJ478" s="20" t="n">
        <f aca="false">AU478-$AN478</f>
        <v>-4.21033650406183</v>
      </c>
      <c r="AK478" s="20" t="n">
        <f aca="false">AV478-$AN478</f>
        <v>-7.23870011862957</v>
      </c>
      <c r="AL478" s="20" t="n">
        <f aca="false">AW478-$AN478</f>
        <v>-6.70756848495542</v>
      </c>
      <c r="AN478" s="20" t="n">
        <v>6.84294815751173</v>
      </c>
      <c r="AP478" s="20" t="n">
        <f aca="false">1/8.314/$H478*(0.375*68629+0.5*4601)+$AA478/8.314/$H478+LN(1)</f>
        <v>2.04185454481413</v>
      </c>
      <c r="AQ478" s="20" t="n">
        <f aca="false">1/8.314/$H478*(0.4375*68629+0.5*4601)+$AB478/8.314/$H478+LN(1)</f>
        <v>2.35463679819742</v>
      </c>
      <c r="AR478" s="20" t="n">
        <f aca="false">1/8.314/$H478*(0.4375*68629+0.5*4601)+$AC478/8.314/$H478+LN(1)</f>
        <v>-0.732996464083871</v>
      </c>
      <c r="AT478" s="20" t="n">
        <f aca="false">1/8.314/$H478*(0.4375*68629+0.5*4601)+$J478/8.314/$H478+LN(1)</f>
        <v>-2.03351134468969</v>
      </c>
      <c r="AU478" s="20" t="n">
        <f aca="false">1/8.314/$H478*(0.4375*68629+0.5*4601)+$B478/8.314/$H478+LN(1)</f>
        <v>2.6326116534499</v>
      </c>
      <c r="AV478" s="20" t="n">
        <f aca="false">1/8.314/$H478*(0.4375*68629+0.5*4601)+$S478/8.314/$H478+LN(1)</f>
        <v>-0.395751961117843</v>
      </c>
      <c r="AW478" s="20" t="n">
        <f aca="false">1/8.314/$H478*(0.4375*68629+0.5*4601)+$X478/8.314/$H478+LN(1)</f>
        <v>0.135379672556306</v>
      </c>
    </row>
    <row r="479" s="20" customFormat="true" ht="13.8" hidden="false" customHeight="false" outlineLevel="0" collapsed="false">
      <c r="B479" s="20" t="n">
        <f aca="false">$A$2 + $A$3*H479 +$A$4*H479*LN(H479) + $A$5*H479^2 + $A$6*H479^-1 + $A$7*H479^0.5</f>
        <v>41780.0372384052</v>
      </c>
      <c r="C479" s="20" t="n">
        <v>4300</v>
      </c>
      <c r="D479" s="20" t="n">
        <f aca="false">D478+22/(608-232)</f>
        <v>4.45212765957445</v>
      </c>
      <c r="F479" s="20" t="n">
        <f aca="false">$D$2+$D$3/H479-(($D$4/(8.314*LN(10)))*(1-($D$5/H479)-LN(H479/$D$5)))</f>
        <v>1.38220342793332</v>
      </c>
      <c r="G479" s="20" t="n">
        <f aca="false">8.314*LN(10)*F479*H479</f>
        <v>89568.7158157721</v>
      </c>
      <c r="H479" s="21" t="n">
        <v>3385</v>
      </c>
      <c r="J479" s="20" t="n">
        <f aca="false">-G479</f>
        <v>-89568.7158157721</v>
      </c>
      <c r="K479" s="20" t="n">
        <v>1701</v>
      </c>
      <c r="O479" s="20" t="n">
        <f aca="false">-115997 + 27.036*H479 + 3.124*H479*LN(H479)</f>
        <v>61461.9265866497</v>
      </c>
      <c r="P479" s="20" t="n">
        <f aca="false">(-0.0562*(H479^2)) + (128.59*H479)-38275</f>
        <v>-246950.095</v>
      </c>
      <c r="Q479" s="20" t="n">
        <f aca="false">-998615+342.43*H479</f>
        <v>160510.55</v>
      </c>
      <c r="R479" s="20" t="n">
        <f aca="false">Q479+P479</f>
        <v>-86439.5449999999</v>
      </c>
      <c r="S479" s="20" t="n">
        <f aca="false">R479/2</f>
        <v>-43219.7725</v>
      </c>
      <c r="U479" s="20" t="n">
        <f aca="false">-226244+42.46*H479</f>
        <v>-82516.9</v>
      </c>
      <c r="V479" s="20" t="n">
        <f aca="false">(-0.0562*(H479^2))+(374.59*H479)-846564</f>
        <v>-222529.095</v>
      </c>
      <c r="W479" s="20" t="n">
        <f aca="false">V479/2</f>
        <v>-111264.5475</v>
      </c>
      <c r="X479" s="20" t="n">
        <f aca="false">W479-U479</f>
        <v>-28747.6475</v>
      </c>
      <c r="Y479" s="20" t="n">
        <v>1378395.95693565</v>
      </c>
      <c r="Z479" s="20" t="n">
        <f aca="false">-8E-020*H479^6+2E-015*H479^5-0.00000000001*H479^4+0.00000006*H479^3-0.0001*H479^2+0.1593*H479^1+165.05*H479</f>
        <v>559870.40495313</v>
      </c>
      <c r="AA479" s="8" t="n">
        <f aca="false">(4*H479*(-18+25/2000*H479)*(1-LN(H479/1895))-H479*-9.16-0.25*Z479)</f>
        <v>29254.8606139749</v>
      </c>
      <c r="AB479" s="20" t="n">
        <f aca="false">(8*H479*(-1+8/2000*H479)*(1-LN(H479/1895))-H479*-9.16-0.25*Z479)</f>
        <v>33618.0759958405</v>
      </c>
      <c r="AC479" s="20" t="n">
        <f aca="false">(8*$H479*(31.15-15.53/2000*$H479)*(1-LN($H479/1895))-$H479*-9.16-0.25*$Z479)</f>
        <v>-53640.8309188491</v>
      </c>
      <c r="AE479" s="20" t="n">
        <f aca="false">AP479-$AN479</f>
        <v>-4.85880910805059</v>
      </c>
      <c r="AF479" s="20" t="n">
        <f aca="false">AQ479-$AN479</f>
        <v>-4.55135923769735</v>
      </c>
      <c r="AG479" s="20" t="n">
        <f aca="false">AR479-$AN479</f>
        <v>-7.65192591420745</v>
      </c>
      <c r="AI479" s="20" t="n">
        <f aca="false">AT479-$AN479</f>
        <v>-8.92854977540021</v>
      </c>
      <c r="AJ479" s="20" t="n">
        <f aca="false">AU479-$AN479</f>
        <v>-4.26134064889695</v>
      </c>
      <c r="AK479" s="20" t="n">
        <f aca="false">AV479-$AN479</f>
        <v>-7.28163493062868</v>
      </c>
      <c r="AL479" s="20" t="n">
        <f aca="false">AW479-$AN479</f>
        <v>-6.76739758684487</v>
      </c>
      <c r="AN479" s="20" t="n">
        <v>6.89453591556662</v>
      </c>
      <c r="AP479" s="20" t="n">
        <f aca="false">1/8.314/$H479*(0.375*68629+0.5*4601)+$AA479/8.314/$H479+LN(1)</f>
        <v>2.03572680751603</v>
      </c>
      <c r="AQ479" s="20" t="n">
        <f aca="false">1/8.314/$H479*(0.4375*68629+0.5*4601)+$AB479/8.314/$H479+LN(1)</f>
        <v>2.34317667786927</v>
      </c>
      <c r="AR479" s="20" t="n">
        <f aca="false">1/8.314/$H479*(0.4375*68629+0.5*4601)+$AC479/8.314/$H479+LN(1)</f>
        <v>-0.757389998640834</v>
      </c>
      <c r="AT479" s="20" t="n">
        <f aca="false">1/8.314/$H479*(0.4375*68629+0.5*4601)+$J479/8.314/$H479+LN(1)</f>
        <v>-2.03401385983359</v>
      </c>
      <c r="AU479" s="20" t="n">
        <f aca="false">1/8.314/$H479*(0.4375*68629+0.5*4601)+$B479/8.314/$H479+LN(1)</f>
        <v>2.63319526666967</v>
      </c>
      <c r="AV479" s="20" t="n">
        <f aca="false">1/8.314/$H479*(0.4375*68629+0.5*4601)+$S479/8.314/$H479+LN(1)</f>
        <v>-0.387099015062062</v>
      </c>
      <c r="AW479" s="20" t="n">
        <f aca="false">1/8.314/$H479*(0.4375*68629+0.5*4601)+$X479/8.314/$H479+LN(1)</f>
        <v>0.127138328721746</v>
      </c>
    </row>
    <row r="480" s="20" customFormat="true" ht="13.8" hidden="false" customHeight="false" outlineLevel="0" collapsed="false">
      <c r="B480" s="20" t="n">
        <f aca="false">$A$2 + $A$3*H480 +$A$4*H480*LN(H480) + $A$5*H480^2 + $A$6*H480^-1 + $A$7*H480^0.5</f>
        <v>41905.5964742992</v>
      </c>
      <c r="C480" s="20" t="n">
        <v>4300</v>
      </c>
      <c r="D480" s="20" t="n">
        <f aca="false">D479+22/(608-232)</f>
        <v>4.51063829787232</v>
      </c>
      <c r="F480" s="20" t="n">
        <f aca="false">$D$2+$D$3/H480-(($D$4/(8.314*LN(10)))*(1-($D$5/H480)-LN(H480/$D$5)))</f>
        <v>1.3816890518832</v>
      </c>
      <c r="G480" s="20" t="n">
        <f aca="false">8.314*LN(10)*F480*H480</f>
        <v>89667.6366795636</v>
      </c>
      <c r="H480" s="21" t="n">
        <v>3390</v>
      </c>
      <c r="J480" s="20" t="n">
        <f aca="false">-G480</f>
        <v>-89667.6366795636</v>
      </c>
      <c r="K480" s="20" t="n">
        <v>1710</v>
      </c>
      <c r="O480" s="20" t="n">
        <f aca="false">-115997 + 27.036*H480 + 3.124*H480*LN(H480)</f>
        <v>61739.6835626381</v>
      </c>
      <c r="P480" s="20" t="n">
        <f aca="false">(-0.0562*(H480^2)) + (128.59*H480)-38275</f>
        <v>-248210.92</v>
      </c>
      <c r="Q480" s="20" t="n">
        <f aca="false">-998615+342.43*H480</f>
        <v>162222.7</v>
      </c>
      <c r="R480" s="20" t="n">
        <f aca="false">Q480+P480</f>
        <v>-85988.22</v>
      </c>
      <c r="S480" s="20" t="n">
        <f aca="false">R480/2</f>
        <v>-42994.11</v>
      </c>
      <c r="U480" s="20" t="n">
        <f aca="false">-226244+42.46*H480</f>
        <v>-82304.6</v>
      </c>
      <c r="V480" s="20" t="n">
        <f aca="false">(-0.0562*(H480^2))+(374.59*H480)-846564</f>
        <v>-222559.92</v>
      </c>
      <c r="W480" s="20" t="n">
        <f aca="false">V480/2</f>
        <v>-111279.96</v>
      </c>
      <c r="X480" s="20" t="n">
        <f aca="false">W480-U480</f>
        <v>-28975.3600000001</v>
      </c>
      <c r="Y480" s="20" t="n">
        <v>1380832.51734416</v>
      </c>
      <c r="Z480" s="20" t="n">
        <f aca="false">-8E-020*H480^6+2E-015*H480^5-0.00000000001*H480^4+0.00000006*H480^3-0.0001*H480^2+0.1593*H480^1+165.05*H480</f>
        <v>560701.130586828</v>
      </c>
      <c r="AA480" s="8" t="n">
        <f aca="false">(4*H480*(-18+25/2000*H480)*(1-LN(H480/1895))-H480*-9.16-0.25*Z480)</f>
        <v>29165.1141916628</v>
      </c>
      <c r="AB480" s="20" t="n">
        <f aca="false">(8*H480*(-1+8/2000*H480)*(1-LN(H480/1895))-H480*-9.16-0.25*Z480)</f>
        <v>33391.7627104151</v>
      </c>
      <c r="AC480" s="20" t="n">
        <f aca="false">(8*$H480*(31.15-15.53/2000*$H480)*(1-LN($H480/1895))-$H480*-9.16-0.25*$Z480)</f>
        <v>-54356.2972157393</v>
      </c>
      <c r="AE480" s="20" t="n">
        <f aca="false">AP480-$AN480</f>
        <v>-4.91667281770382</v>
      </c>
      <c r="AF480" s="20" t="n">
        <f aca="false">AQ480-$AN480</f>
        <v>-4.6145218799618</v>
      </c>
      <c r="AG480" s="20" t="n">
        <f aca="false">AR480-$AN480</f>
        <v>-7.72787086469148</v>
      </c>
      <c r="AI480" s="20" t="n">
        <f aca="false">AT480-$AN480</f>
        <v>-8.98073643188079</v>
      </c>
      <c r="AJ480" s="20" t="n">
        <f aca="false">AU480-$AN480</f>
        <v>-4.31244641838176</v>
      </c>
      <c r="AK480" s="20" t="n">
        <f aca="false">AV480-$AN480</f>
        <v>-7.32473427042147</v>
      </c>
      <c r="AL480" s="20" t="n">
        <f aca="false">AW480-$AN480</f>
        <v>-6.82734138086461</v>
      </c>
      <c r="AN480" s="20" t="n">
        <v>6.94621282633491</v>
      </c>
      <c r="AP480" s="20" t="n">
        <f aca="false">1/8.314/$H480*(0.375*68629+0.5*4601)+$AA480/8.314/$H480+LN(1)</f>
        <v>2.02954000863109</v>
      </c>
      <c r="AQ480" s="20" t="n">
        <f aca="false">1/8.314/$H480*(0.4375*68629+0.5*4601)+$AB480/8.314/$H480+LN(1)</f>
        <v>2.33169094637311</v>
      </c>
      <c r="AR480" s="20" t="n">
        <f aca="false">1/8.314/$H480*(0.4375*68629+0.5*4601)+$AC480/8.314/$H480+LN(1)</f>
        <v>-0.781658038356574</v>
      </c>
      <c r="AT480" s="20" t="n">
        <f aca="false">1/8.314/$H480*(0.4375*68629+0.5*4601)+$J480/8.314/$H480+LN(1)</f>
        <v>-2.03452360554588</v>
      </c>
      <c r="AU480" s="20" t="n">
        <f aca="false">1/8.314/$H480*(0.4375*68629+0.5*4601)+$B480/8.314/$H480+LN(1)</f>
        <v>2.63376640795315</v>
      </c>
      <c r="AV480" s="20" t="n">
        <f aca="false">1/8.314/$H480*(0.4375*68629+0.5*4601)+$S480/8.314/$H480+LN(1)</f>
        <v>-0.378521444086564</v>
      </c>
      <c r="AW480" s="20" t="n">
        <f aca="false">1/8.314/$H480*(0.4375*68629+0.5*4601)+$X480/8.314/$H480+LN(1)</f>
        <v>0.118871445470303</v>
      </c>
    </row>
    <row r="481" s="20" customFormat="true" ht="13.8" hidden="false" customHeight="false" outlineLevel="0" collapsed="false">
      <c r="B481" s="20" t="n">
        <f aca="false">$A$2 + $A$3*H481 +$A$4*H481*LN(H481) + $A$5*H481^2 + $A$6*H481^-1 + $A$7*H481^0.5</f>
        <v>42030.8532586009</v>
      </c>
      <c r="C481" s="20" t="n">
        <v>4300</v>
      </c>
      <c r="D481" s="20" t="n">
        <f aca="false">D480+22/(608-232)</f>
        <v>4.5691489361702</v>
      </c>
      <c r="F481" s="20" t="n">
        <f aca="false">$D$2+$D$3/H481-(($D$4/(8.314*LN(10)))*(1-($D$5/H481)-LN(H481/$D$5)))</f>
        <v>1.38117996375664</v>
      </c>
      <c r="G481" s="20" t="n">
        <f aca="false">8.314*LN(10)*F481*H481</f>
        <v>89766.8027499336</v>
      </c>
      <c r="H481" s="21" t="n">
        <v>3395</v>
      </c>
      <c r="J481" s="20" t="n">
        <f aca="false">-G481</f>
        <v>-89766.8027499336</v>
      </c>
      <c r="K481" s="20" t="n">
        <v>1719</v>
      </c>
      <c r="O481" s="20" t="n">
        <f aca="false">-115997 + 27.036*H481 + 3.124*H481*LN(H481)</f>
        <v>62017.4635769828</v>
      </c>
      <c r="P481" s="20" t="n">
        <f aca="false">(-0.0562*(H481^2)) + (128.59*H481)-38275</f>
        <v>-249474.555</v>
      </c>
      <c r="Q481" s="20" t="n">
        <f aca="false">-998615+342.43*H481</f>
        <v>163934.85</v>
      </c>
      <c r="R481" s="20" t="n">
        <f aca="false">Q481+P481</f>
        <v>-85539.7049999999</v>
      </c>
      <c r="S481" s="20" t="n">
        <f aca="false">R481/2</f>
        <v>-42769.8525</v>
      </c>
      <c r="U481" s="20" t="n">
        <f aca="false">-226244+42.46*H481</f>
        <v>-82092.3</v>
      </c>
      <c r="V481" s="20" t="n">
        <f aca="false">(-0.0562*(H481^2))+(374.59*H481)-846564</f>
        <v>-222593.555</v>
      </c>
      <c r="W481" s="20" t="n">
        <f aca="false">V481/2</f>
        <v>-111296.7775</v>
      </c>
      <c r="X481" s="20" t="n">
        <f aca="false">W481-U481</f>
        <v>-29204.4775000001</v>
      </c>
      <c r="Y481" s="20" t="n">
        <v>1383269.07775267</v>
      </c>
      <c r="Z481" s="20" t="n">
        <f aca="false">-8E-020*H481^6+2E-015*H481^5-0.00000000001*H481^4+0.00000006*H481^3-0.0001*H481^2+0.1593*H481^1+165.05*H481</f>
        <v>561531.878288355</v>
      </c>
      <c r="AA481" s="8" t="n">
        <f aca="false">(4*H481*(-18+25/2000*H481)*(1-LN(H481/1895))-H481*-9.16-0.25*Z481)</f>
        <v>29073.1891987833</v>
      </c>
      <c r="AB481" s="20" t="n">
        <f aca="false">(8*H481*(-1+8/2000*H481)*(1-LN(H481/1895))-H481*-9.16-0.25*Z481)</f>
        <v>33163.7723276612</v>
      </c>
      <c r="AC481" s="20" t="n">
        <f aca="false">(8*$H481*(31.15-15.53/2000*$H481)*(1-LN($H481/1895))-$H481*-9.16-0.25*$Z481)</f>
        <v>-55070.2473049051</v>
      </c>
      <c r="AE481" s="20" t="n">
        <f aca="false">AP481-$AN481</f>
        <v>-4.97467843801172</v>
      </c>
      <c r="AF481" s="20" t="n">
        <f aca="false">AQ481-$AN481</f>
        <v>-4.67779305849225</v>
      </c>
      <c r="AG481" s="20" t="n">
        <f aca="false">AR481-$AN481</f>
        <v>-7.80377356770897</v>
      </c>
      <c r="AI481" s="20" t="n">
        <f aca="false">AT481-$AN481</f>
        <v>-9.03301322504046</v>
      </c>
      <c r="AJ481" s="20" t="n">
        <f aca="false">AU481-$AN481</f>
        <v>-4.36364753640006</v>
      </c>
      <c r="AK481" s="20" t="n">
        <f aca="false">AV481-$AN481</f>
        <v>-7.36799160315692</v>
      </c>
      <c r="AL481" s="20" t="n">
        <f aca="false">AW481-$AN481</f>
        <v>-6.88739355235063</v>
      </c>
      <c r="AN481" s="20" t="n">
        <v>6.99797268799244</v>
      </c>
      <c r="AP481" s="20" t="n">
        <f aca="false">1/8.314/$H481*(0.375*68629+0.5*4601)+$AA481/8.314/$H481+LN(1)</f>
        <v>2.02329424998072</v>
      </c>
      <c r="AQ481" s="20" t="n">
        <f aca="false">1/8.314/$H481*(0.4375*68629+0.5*4601)+$AB481/8.314/$H481+LN(1)</f>
        <v>2.32017962950019</v>
      </c>
      <c r="AR481" s="20" t="n">
        <f aca="false">1/8.314/$H481*(0.4375*68629+0.5*4601)+$AC481/8.314/$H481+LN(1)</f>
        <v>-0.805800879716528</v>
      </c>
      <c r="AT481" s="20" t="n">
        <f aca="false">1/8.314/$H481*(0.4375*68629+0.5*4601)+$J481/8.314/$H481+LN(1)</f>
        <v>-2.03504053704802</v>
      </c>
      <c r="AU481" s="20" t="n">
        <f aca="false">1/8.314/$H481*(0.4375*68629+0.5*4601)+$B481/8.314/$H481+LN(1)</f>
        <v>2.63432515159238</v>
      </c>
      <c r="AV481" s="20" t="n">
        <f aca="false">1/8.314/$H481*(0.4375*68629+0.5*4601)+$S481/8.314/$H481+LN(1)</f>
        <v>-0.370018915164476</v>
      </c>
      <c r="AW481" s="20" t="n">
        <f aca="false">1/8.314/$H481*(0.4375*68629+0.5*4601)+$X481/8.314/$H481+LN(1)</f>
        <v>0.110579135641814</v>
      </c>
    </row>
    <row r="482" s="20" customFormat="true" ht="13.8" hidden="false" customHeight="false" outlineLevel="0" collapsed="false">
      <c r="B482" s="20" t="n">
        <f aca="false">$A$2 + $A$3*H482 +$A$4*H482*LN(H482) + $A$5*H482^2 + $A$6*H482^-1 + $A$7*H482^0.5</f>
        <v>42155.80813091</v>
      </c>
      <c r="C482" s="20" t="n">
        <v>4300</v>
      </c>
      <c r="D482" s="20" t="n">
        <f aca="false">D481+22/(608-232)</f>
        <v>4.62765957446807</v>
      </c>
      <c r="F482" s="20" t="n">
        <f aca="false">$D$2+$D$3/H482-(($D$4/(8.314*LN(10)))*(1-($D$5/H482)-LN(H482/$D$5)))</f>
        <v>1.38067613467628</v>
      </c>
      <c r="G482" s="20" t="n">
        <f aca="false">8.314*LN(10)*F482*H482</f>
        <v>89866.213665753</v>
      </c>
      <c r="H482" s="21" t="n">
        <v>3400</v>
      </c>
      <c r="J482" s="20" t="n">
        <f aca="false">-G482</f>
        <v>-89866.213665753</v>
      </c>
      <c r="K482" s="20" t="n">
        <v>1728</v>
      </c>
      <c r="O482" s="20" t="n">
        <f aca="false">-115997 + 27.036*H482 + 3.124*H482*LN(H482)</f>
        <v>62295.2665957541</v>
      </c>
      <c r="P482" s="20" t="n">
        <f aca="false">(-0.0562*(H482^2)) + (128.59*H482)-38275</f>
        <v>-250741</v>
      </c>
      <c r="Q482" s="20" t="n">
        <f aca="false">-998615+342.43*H482</f>
        <v>165647</v>
      </c>
      <c r="R482" s="20" t="n">
        <f aca="false">Q482+P482</f>
        <v>-85094</v>
      </c>
      <c r="S482" s="20" t="n">
        <f aca="false">R482/2</f>
        <v>-42547</v>
      </c>
      <c r="U482" s="20" t="n">
        <f aca="false">-226244+42.46*H482</f>
        <v>-81880</v>
      </c>
      <c r="V482" s="20" t="n">
        <f aca="false">(-0.0562*(H482^2))+(374.59*H482)-846564</f>
        <v>-222630</v>
      </c>
      <c r="W482" s="20" t="n">
        <f aca="false">V482/2</f>
        <v>-111315</v>
      </c>
      <c r="X482" s="20" t="n">
        <f aca="false">W482-U482</f>
        <v>-29435</v>
      </c>
      <c r="Y482" s="20" t="n">
        <v>1385705.63816118</v>
      </c>
      <c r="Z482" s="20" t="n">
        <f aca="false">-8E-020*H482^6+2E-015*H482^5-0.00000000001*H482^4+0.00000006*H482^3-0.0001*H482^2+0.1593*H482^1+165.05*H482</f>
        <v>562362.64812672</v>
      </c>
      <c r="AA482" s="8" t="n">
        <f aca="false">(4*H482*(-18+25/2000*H482)*(1-LN(H482/1895))-H482*-9.16-0.25*Z482)</f>
        <v>28979.0811514897</v>
      </c>
      <c r="AB482" s="20" t="n">
        <f aca="false">(8*H482*(-1+8/2000*H482)*(1-LN(H482/1895))-H482*-9.16-0.25*Z482)</f>
        <v>32934.1023852945</v>
      </c>
      <c r="AC482" s="20" t="n">
        <f aca="false">(8*$H482*(31.15-15.53/2000*$H482)*(1-LN($H482/1895))-$H482*-9.16-0.25*$Z482)</f>
        <v>-55782.6739192822</v>
      </c>
      <c r="AE482" s="20" t="n">
        <f aca="false">AP482-$AN482</f>
        <v>-5.03274291658988</v>
      </c>
      <c r="AF482" s="20" t="n">
        <f aca="false">AQ482-$AN482</f>
        <v>-4.74108979662905</v>
      </c>
      <c r="AG482" s="20" t="n">
        <f aca="false">AR482-$AN482</f>
        <v>-7.87955136763531</v>
      </c>
      <c r="AI482" s="20" t="n">
        <f aca="false">AT482-$AN482</f>
        <v>-9.08529715951261</v>
      </c>
      <c r="AJ482" s="20" t="n">
        <f aca="false">AU482-$AN482</f>
        <v>-4.41486097827816</v>
      </c>
      <c r="AK482" s="20" t="n">
        <f aca="false">AV482-$AN482</f>
        <v>-7.4113236468779</v>
      </c>
      <c r="AL482" s="20" t="n">
        <f aca="false">AW482-$AN482</f>
        <v>-6.94747103823762</v>
      </c>
      <c r="AN482" s="20" t="n">
        <v>7.04973254964998</v>
      </c>
      <c r="AP482" s="20" t="n">
        <f aca="false">1/8.314/$H482*(0.375*68629+0.5*4601)+$AA482/8.314/$H482+LN(1)</f>
        <v>2.0169896330601</v>
      </c>
      <c r="AQ482" s="20" t="n">
        <f aca="false">1/8.314/$H482*(0.4375*68629+0.5*4601)+$AB482/8.314/$H482+LN(1)</f>
        <v>2.30864275302093</v>
      </c>
      <c r="AR482" s="20" t="n">
        <f aca="false">1/8.314/$H482*(0.4375*68629+0.5*4601)+$AC482/8.314/$H482+LN(1)</f>
        <v>-0.829818817985332</v>
      </c>
      <c r="AT482" s="20" t="n">
        <f aca="false">1/8.314/$H482*(0.4375*68629+0.5*4601)+$J482/8.314/$H482+LN(1)</f>
        <v>-2.03556460986263</v>
      </c>
      <c r="AU482" s="20" t="n">
        <f aca="false">1/8.314/$H482*(0.4375*68629+0.5*4601)+$B482/8.314/$H482+LN(1)</f>
        <v>2.63487157137182</v>
      </c>
      <c r="AV482" s="20" t="n">
        <f aca="false">1/8.314/$H482*(0.4375*68629+0.5*4601)+$S482/8.314/$H482+LN(1)</f>
        <v>-0.361591097227921</v>
      </c>
      <c r="AW482" s="20" t="n">
        <f aca="false">1/8.314/$H482*(0.4375*68629+0.5*4601)+$X482/8.314/$H482+LN(1)</f>
        <v>0.102261511412359</v>
      </c>
    </row>
    <row r="483" s="20" customFormat="true" ht="13.8" hidden="false" customHeight="false" outlineLevel="0" collapsed="false">
      <c r="B483" s="20" t="n">
        <f aca="false">$A$2 + $A$3*H483 +$A$4*H483*LN(H483) + $A$5*H483^2 + $A$6*H483^-1 + $A$7*H483^0.5</f>
        <v>42280.4616288411</v>
      </c>
      <c r="C483" s="20" t="n">
        <v>4300</v>
      </c>
      <c r="D483" s="20" t="n">
        <f aca="false">D482+22/(608-232)</f>
        <v>4.68617021276594</v>
      </c>
      <c r="F483" s="20" t="n">
        <f aca="false">$D$2+$D$3/H483-(($D$4/(8.314*LN(10)))*(1-($D$5/H483)-LN(H483/$D$5)))</f>
        <v>1.38017753595068</v>
      </c>
      <c r="G483" s="20" t="n">
        <f aca="false">8.314*LN(10)*F483*H483</f>
        <v>89965.8690669546</v>
      </c>
      <c r="H483" s="21" t="n">
        <v>3405</v>
      </c>
      <c r="J483" s="20" t="n">
        <f aca="false">-G483</f>
        <v>-89965.8690669546</v>
      </c>
      <c r="K483" s="20" t="n">
        <v>1737</v>
      </c>
      <c r="O483" s="20" t="n">
        <f aca="false">-115997 + 27.036*H483 + 3.124*H483*LN(H483)</f>
        <v>62573.092585122</v>
      </c>
      <c r="P483" s="20" t="n">
        <f aca="false">(-0.0562*(H483^2)) + (128.59*H483)-38275</f>
        <v>-252010.255</v>
      </c>
      <c r="Q483" s="20" t="n">
        <f aca="false">-998615+342.43*H483</f>
        <v>167359.15</v>
      </c>
      <c r="R483" s="20" t="n">
        <f aca="false">Q483+P483</f>
        <v>-84651.105</v>
      </c>
      <c r="S483" s="20" t="n">
        <f aca="false">R483/2</f>
        <v>-42325.5525</v>
      </c>
      <c r="U483" s="20" t="n">
        <f aca="false">-226244+42.46*H483</f>
        <v>-81667.7</v>
      </c>
      <c r="V483" s="20" t="n">
        <f aca="false">(-0.0562*(H483^2))+(374.59*H483)-846564</f>
        <v>-222669.255</v>
      </c>
      <c r="W483" s="20" t="n">
        <f aca="false">V483/2</f>
        <v>-111334.6275</v>
      </c>
      <c r="X483" s="20" t="n">
        <f aca="false">W483-U483</f>
        <v>-29666.9275</v>
      </c>
      <c r="Y483" s="20" t="n">
        <v>1388155.73591672</v>
      </c>
      <c r="Z483" s="20" t="n">
        <f aca="false">-8E-020*H483^6+2E-015*H483^5-0.00000000001*H483^4+0.00000006*H483^3-0.0001*H483^2+0.1593*H483^1+165.05*H483</f>
        <v>563193.440171082</v>
      </c>
      <c r="AA483" s="8" t="n">
        <f aca="false">(4*H483*(-18+25/2000*H483)*(1-LN(H483/1895))-H483*-9.16-0.25*Z483)</f>
        <v>28882.7855736202</v>
      </c>
      <c r="AB483" s="20" t="n">
        <f aca="false">(8*H483*(-1+8/2000*H483)*(1-LN(H483/1895))-H483*-9.16-0.25*Z483)</f>
        <v>32702.7504247187</v>
      </c>
      <c r="AC483" s="20" t="n">
        <f aca="false">(8*$H483*(31.15-15.53/2000*$H483)*(1-LN($H483/1895))-$H483*-9.16-0.25*$Z483)</f>
        <v>-56493.5698065417</v>
      </c>
      <c r="AE483" s="20" t="n">
        <f aca="false">AP483-$AN483</f>
        <v>-5.09061565141298</v>
      </c>
      <c r="AF483" s="20" t="n">
        <f aca="false">AQ483-$AN483</f>
        <v>-4.80416156776805</v>
      </c>
      <c r="AG483" s="20" t="n">
        <f aca="false">AR483-$AN483</f>
        <v>-7.95495405766657</v>
      </c>
      <c r="AI483" s="20" t="n">
        <f aca="false">AT483-$AN483</f>
        <v>-9.13733769026382</v>
      </c>
      <c r="AJ483" s="20" t="n">
        <f aca="false">AU483-$AN483</f>
        <v>-4.46583616988029</v>
      </c>
      <c r="AK483" s="20" t="n">
        <f aca="false">AV483-$AN483</f>
        <v>-7.45447957160634</v>
      </c>
      <c r="AL483" s="20" t="n">
        <f aca="false">AW483-$AN483</f>
        <v>-7.00732322615361</v>
      </c>
      <c r="AN483" s="20" t="n">
        <v>7.10124191045273</v>
      </c>
      <c r="AP483" s="20" t="n">
        <f aca="false">1/8.314/$H483*(0.375*68629+0.5*4601)+$AA483/8.314/$H483+LN(1)</f>
        <v>2.01062625903975</v>
      </c>
      <c r="AQ483" s="20" t="n">
        <f aca="false">1/8.314/$H483*(0.4375*68629+0.5*4601)+$AB483/8.314/$H483+LN(1)</f>
        <v>2.29708034268468</v>
      </c>
      <c r="AR483" s="20" t="n">
        <f aca="false">1/8.314/$H483*(0.4375*68629+0.5*4601)+$AC483/8.314/$H483+LN(1)</f>
        <v>-0.853712147213844</v>
      </c>
      <c r="AT483" s="20" t="n">
        <f aca="false">1/8.314/$H483*(0.4375*68629+0.5*4601)+$J483/8.314/$H483+LN(1)</f>
        <v>-2.03609577981109</v>
      </c>
      <c r="AU483" s="20" t="n">
        <f aca="false">1/8.314/$H483*(0.4375*68629+0.5*4601)+$B483/8.314/$H483+LN(1)</f>
        <v>2.63540574057244</v>
      </c>
      <c r="AV483" s="20" t="n">
        <f aca="false">1/8.314/$H483*(0.4375*68629+0.5*4601)+$S483/8.314/$H483+LN(1)</f>
        <v>-0.353237661153613</v>
      </c>
      <c r="AW483" s="20" t="n">
        <f aca="false">1/8.314/$H483*(0.4375*68629+0.5*4601)+$X483/8.314/$H483+LN(1)</f>
        <v>0.0939186842991164</v>
      </c>
    </row>
    <row r="484" s="20" customFormat="true" ht="13.8" hidden="false" customHeight="false" outlineLevel="0" collapsed="false">
      <c r="B484" s="20" t="n">
        <f aca="false">$A$2 + $A$3*H484 +$A$4*H484*LN(H484) + $A$5*H484^2 + $A$6*H484^-1 + $A$7*H484^0.5</f>
        <v>42404.8142880345</v>
      </c>
      <c r="C484" s="20" t="n">
        <v>4300</v>
      </c>
      <c r="D484" s="20" t="n">
        <f aca="false">D483+22/(608-232)</f>
        <v>4.74468085106381</v>
      </c>
      <c r="F484" s="20" t="n">
        <f aca="false">$D$2+$D$3/H484-(($D$4/(8.314*LN(10)))*(1-($D$5/H484)-LN(H484/$D$5)))</f>
        <v>1.37968413907288</v>
      </c>
      <c r="G484" s="20" t="n">
        <f aca="false">8.314*LN(10)*F484*H484</f>
        <v>90065.7685945289</v>
      </c>
      <c r="H484" s="21" t="n">
        <v>3410</v>
      </c>
      <c r="J484" s="20" t="n">
        <f aca="false">-G484</f>
        <v>-90065.7685945289</v>
      </c>
      <c r="K484" s="20" t="n">
        <v>1746</v>
      </c>
      <c r="O484" s="20" t="n">
        <f aca="false">-115997 + 27.036*H484 + 3.124*H484*LN(H484)</f>
        <v>62850.9415113556</v>
      </c>
      <c r="P484" s="20" t="n">
        <f aca="false">(-0.0562*(H484^2)) + (128.59*H484)-38275</f>
        <v>-253282.32</v>
      </c>
      <c r="Q484" s="20" t="n">
        <f aca="false">-998615+342.43*H484</f>
        <v>169071.3</v>
      </c>
      <c r="R484" s="20" t="n">
        <f aca="false">Q484+P484</f>
        <v>-84211.0199999999</v>
      </c>
      <c r="S484" s="20" t="n">
        <f aca="false">R484/2</f>
        <v>-42105.51</v>
      </c>
      <c r="U484" s="20" t="n">
        <f aca="false">-226244+42.46*H484</f>
        <v>-81455.4</v>
      </c>
      <c r="V484" s="20" t="n">
        <f aca="false">(-0.0562*(H484^2))+(374.59*H484)-846564</f>
        <v>-222711.32</v>
      </c>
      <c r="W484" s="20" t="n">
        <f aca="false">V484/2</f>
        <v>-111355.66</v>
      </c>
      <c r="X484" s="20" t="n">
        <f aca="false">W484-U484</f>
        <v>-29900.26</v>
      </c>
      <c r="Y484" s="20" t="n">
        <v>1390605.83367225</v>
      </c>
      <c r="Z484" s="20" t="n">
        <f aca="false">-8E-020*H484^6+2E-015*H484^5-0.00000000001*H484^4+0.00000006*H484^3-0.0001*H484^2+0.1593*H484^1+165.05*H484</f>
        <v>564024.254490751</v>
      </c>
      <c r="AA484" s="8" t="n">
        <f aca="false">(4*H484*(-18+25/2000*H484)*(1-LN(H484/1895))-H484*-9.16-0.25*Z484)</f>
        <v>28784.2979966718</v>
      </c>
      <c r="AB484" s="20" t="n">
        <f aca="false">(8*H484*(-1+8/2000*H484)*(1-LN(H484/1895))-H484*-9.16-0.25*Z484)</f>
        <v>32469.7139910141</v>
      </c>
      <c r="AC484" s="20" t="n">
        <f aca="false">(8*$H484*(31.15-15.53/2000*$H484)*(1-LN($H484/1895))-$H484*-9.16-0.25*$Z484)</f>
        <v>-57202.9277290353</v>
      </c>
      <c r="AE484" s="20" t="n">
        <f aca="false">AP484-$AN484</f>
        <v>-5.14806060884883</v>
      </c>
      <c r="AF484" s="20" t="n">
        <f aca="false">AQ484-$AN484</f>
        <v>-4.86677241339635</v>
      </c>
      <c r="AG484" s="20" t="n">
        <f aca="false">AR484-$AN484</f>
        <v>-8.02974599786185</v>
      </c>
      <c r="AI484" s="20" t="n">
        <f aca="false">AT484-$AN484</f>
        <v>-9.18889884062693</v>
      </c>
      <c r="AJ484" s="20" t="n">
        <f aca="false">AU484-$AN484</f>
        <v>-4.51633710564</v>
      </c>
      <c r="AK484" s="20" t="n">
        <f aca="false">AV484-$AN484</f>
        <v>-7.49722311736436</v>
      </c>
      <c r="AL484" s="20" t="n">
        <f aca="false">AW484-$AN484</f>
        <v>-7.06671407245055</v>
      </c>
      <c r="AN484" s="20" t="n">
        <v>7.15226483761576</v>
      </c>
      <c r="AP484" s="20" t="n">
        <f aca="false">1/8.314/$H484*(0.375*68629+0.5*4601)+$AA484/8.314/$H484+LN(1)</f>
        <v>2.00420422876693</v>
      </c>
      <c r="AQ484" s="20" t="n">
        <f aca="false">1/8.314/$H484*(0.4375*68629+0.5*4601)+$AB484/8.314/$H484+LN(1)</f>
        <v>2.28549242421941</v>
      </c>
      <c r="AR484" s="20" t="n">
        <f aca="false">1/8.314/$H484*(0.4375*68629+0.5*4601)+$AC484/8.314/$H484+LN(1)</f>
        <v>-0.877481160246094</v>
      </c>
      <c r="AT484" s="20" t="n">
        <f aca="false">1/8.314/$H484*(0.4375*68629+0.5*4601)+$J484/8.314/$H484+LN(1)</f>
        <v>-2.03663400301117</v>
      </c>
      <c r="AU484" s="20" t="n">
        <f aca="false">1/8.314/$H484*(0.4375*68629+0.5*4601)+$B484/8.314/$H484+LN(1)</f>
        <v>2.63592773197576</v>
      </c>
      <c r="AV484" s="20" t="n">
        <f aca="false">1/8.314/$H484*(0.4375*68629+0.5*4601)+$S484/8.314/$H484+LN(1)</f>
        <v>-0.344958279748604</v>
      </c>
      <c r="AW484" s="20" t="n">
        <f aca="false">1/8.314/$H484*(0.4375*68629+0.5*4601)+$X484/8.314/$H484+LN(1)</f>
        <v>0.0855507651652114</v>
      </c>
    </row>
    <row r="485" s="20" customFormat="true" ht="13.8" hidden="false" customHeight="false" outlineLevel="0" collapsed="false">
      <c r="B485" s="20" t="n">
        <f aca="false">$A$2 + $A$3*H485 +$A$4*H485*LN(H485) + $A$5*H485^2 + $A$6*H485^-1 + $A$7*H485^0.5</f>
        <v>42528.8666421655</v>
      </c>
      <c r="C485" s="20" t="n">
        <v>4300</v>
      </c>
      <c r="D485" s="20" t="n">
        <f aca="false">D484+22/(608-232)</f>
        <v>4.80319148936168</v>
      </c>
      <c r="F485" s="20" t="n">
        <f aca="false">$D$2+$D$3/H485-(($D$4/(8.314*LN(10)))*(1-($D$5/H485)-LN(H485/$D$5)))</f>
        <v>1.37919591571898</v>
      </c>
      <c r="G485" s="20" t="n">
        <f aca="false">8.314*LN(10)*F485*H485</f>
        <v>90165.9118905189</v>
      </c>
      <c r="H485" s="21" t="n">
        <v>3415</v>
      </c>
      <c r="J485" s="20" t="n">
        <f aca="false">-G485</f>
        <v>-90165.9118905189</v>
      </c>
      <c r="K485" s="20" t="n">
        <v>1755</v>
      </c>
      <c r="O485" s="20" t="n">
        <f aca="false">-115997 + 27.036*H485 + 3.124*H485*LN(H485)</f>
        <v>63128.8133408233</v>
      </c>
      <c r="P485" s="20" t="n">
        <f aca="false">(-0.0562*(H485^2)) + (128.59*H485)-38275</f>
        <v>-254557.195</v>
      </c>
      <c r="Q485" s="20" t="n">
        <f aca="false">-998615+342.43*H485</f>
        <v>170783.45</v>
      </c>
      <c r="R485" s="20" t="n">
        <f aca="false">Q485+P485</f>
        <v>-83773.7450000001</v>
      </c>
      <c r="S485" s="20" t="n">
        <f aca="false">R485/2</f>
        <v>-41886.8725</v>
      </c>
      <c r="U485" s="20" t="n">
        <f aca="false">-226244+42.46*H485</f>
        <v>-81243.1</v>
      </c>
      <c r="V485" s="20" t="n">
        <f aca="false">(-0.0562*(H485^2))+(374.59*H485)-846564</f>
        <v>-222756.195</v>
      </c>
      <c r="W485" s="20" t="n">
        <f aca="false">V485/2</f>
        <v>-111378.0975</v>
      </c>
      <c r="X485" s="20" t="n">
        <f aca="false">W485-U485</f>
        <v>-30134.9975000001</v>
      </c>
      <c r="Y485" s="20" t="n">
        <v>1393055.93142779</v>
      </c>
      <c r="Z485" s="20" t="n">
        <f aca="false">-8E-020*H485^6+2E-015*H485^5-0.00000000001*H485^4+0.00000006*H485^3-0.0001*H485^2+0.1593*H485^1+165.05*H485</f>
        <v>564855.091155191</v>
      </c>
      <c r="AA485" s="8" t="n">
        <f aca="false">(4*H485*(-18+25/2000*H485)*(1-LN(H485/1895))-H485*-9.16-0.25*Z485)</f>
        <v>28683.6139597732</v>
      </c>
      <c r="AB485" s="20" t="n">
        <f aca="false">(8*H485*(-1+8/2000*H485)*(1-LN(H485/1895))-H485*-9.16-0.25*Z485)</f>
        <v>32234.9906329264</v>
      </c>
      <c r="AC485" s="20" t="n">
        <f aca="false">(8*$H485*(31.15-15.53/2000*$H485)*(1-LN($H485/1895))-$H485*-9.16-0.25*$Z485)</f>
        <v>-57910.7404637407</v>
      </c>
      <c r="AE485" s="20" t="n">
        <f aca="false">AP485-$AN485</f>
        <v>-5.20556412201167</v>
      </c>
      <c r="AF485" s="20" t="n">
        <f aca="false">AQ485-$AN485</f>
        <v>-4.92940874144725</v>
      </c>
      <c r="AG485" s="20" t="n">
        <f aca="false">AR485-$AN485</f>
        <v>-8.104413913505</v>
      </c>
      <c r="AI485" s="20" t="n">
        <f aca="false">AT485-$AN485</f>
        <v>-9.24046700065354</v>
      </c>
      <c r="AJ485" s="20" t="n">
        <f aca="false">AU485-$AN485</f>
        <v>-4.56685014691094</v>
      </c>
      <c r="AK485" s="20" t="n">
        <f aca="false">AV485-$AN485</f>
        <v>-7.54004039251496</v>
      </c>
      <c r="AL485" s="20" t="n">
        <f aca="false">AW485-$AN485</f>
        <v>-7.12612990055429</v>
      </c>
      <c r="AN485" s="20" t="n">
        <v>7.20328776477879</v>
      </c>
      <c r="AP485" s="20" t="n">
        <f aca="false">1/8.314/$H485*(0.375*68629+0.5*4601)+$AA485/8.314/$H485+LN(1)</f>
        <v>1.99772364276712</v>
      </c>
      <c r="AQ485" s="20" t="n">
        <f aca="false">1/8.314/$H485*(0.4375*68629+0.5*4601)+$AB485/8.314/$H485+LN(1)</f>
        <v>2.27387902333154</v>
      </c>
      <c r="AR485" s="20" t="n">
        <f aca="false">1/8.314/$H485*(0.4375*68629+0.5*4601)+$AC485/8.314/$H485+LN(1)</f>
        <v>-0.901126148726212</v>
      </c>
      <c r="AT485" s="20" t="n">
        <f aca="false">1/8.314/$H485*(0.4375*68629+0.5*4601)+$J485/8.314/$H485+LN(1)</f>
        <v>-2.03717923587474</v>
      </c>
      <c r="AU485" s="20" t="n">
        <f aca="false">1/8.314/$H485*(0.4375*68629+0.5*4601)+$B485/8.314/$H485+LN(1)</f>
        <v>2.63643761786785</v>
      </c>
      <c r="AV485" s="20" t="n">
        <f aca="false">1/8.314/$H485*(0.4375*68629+0.5*4601)+$S485/8.314/$H485+LN(1)</f>
        <v>-0.336752627736173</v>
      </c>
      <c r="AW485" s="20" t="n">
        <f aca="false">1/8.314/$H485*(0.4375*68629+0.5*4601)+$X485/8.314/$H485+LN(1)</f>
        <v>0.0771578642245001</v>
      </c>
    </row>
    <row r="486" s="20" customFormat="true" ht="13.8" hidden="false" customHeight="false" outlineLevel="0" collapsed="false">
      <c r="B486" s="20" t="n">
        <f aca="false">$A$2 + $A$3*H486 +$A$4*H486*LN(H486) + $A$5*H486^2 + $A$6*H486^-1 + $A$7*H486^0.5</f>
        <v>42652.6192229542</v>
      </c>
      <c r="C486" s="20" t="n">
        <v>4300</v>
      </c>
      <c r="D486" s="20" t="n">
        <f aca="false">D485+22/(608-232)</f>
        <v>4.86170212765956</v>
      </c>
      <c r="F486" s="20" t="n">
        <f aca="false">$D$2+$D$3/H486-(($D$4/(8.314*LN(10)))*(1-($D$5/H486)-LN(H486/$D$5)))</f>
        <v>1.37871283774672</v>
      </c>
      <c r="G486" s="20" t="n">
        <f aca="false">8.314*LN(10)*F486*H486</f>
        <v>90266.2985980161</v>
      </c>
      <c r="H486" s="21" t="n">
        <v>3420</v>
      </c>
      <c r="J486" s="20" t="n">
        <f aca="false">-G486</f>
        <v>-90266.2985980161</v>
      </c>
      <c r="K486" s="20" t="n">
        <v>1764</v>
      </c>
      <c r="O486" s="20" t="n">
        <f aca="false">-115997 + 27.036*H486 + 3.124*H486*LN(H486)</f>
        <v>63406.7080399917</v>
      </c>
      <c r="P486" s="20" t="n">
        <f aca="false">(-0.0562*(H486^2)) + (128.59*H486)-38275</f>
        <v>-255834.88</v>
      </c>
      <c r="Q486" s="20" t="n">
        <f aca="false">-998615+342.43*H486</f>
        <v>172495.6</v>
      </c>
      <c r="R486" s="20" t="n">
        <f aca="false">Q486+P486</f>
        <v>-83339.28</v>
      </c>
      <c r="S486" s="20" t="n">
        <f aca="false">R486/2</f>
        <v>-41669.64</v>
      </c>
      <c r="U486" s="20" t="n">
        <f aca="false">-226244+42.46*H486</f>
        <v>-81030.8</v>
      </c>
      <c r="V486" s="20" t="n">
        <f aca="false">(-0.0562*(H486^2))+(374.59*H486)-846564</f>
        <v>-222803.88</v>
      </c>
      <c r="W486" s="20" t="n">
        <f aca="false">V486/2</f>
        <v>-111401.94</v>
      </c>
      <c r="X486" s="20" t="n">
        <f aca="false">W486-U486</f>
        <v>-30371.1400000001</v>
      </c>
      <c r="Y486" s="20" t="n">
        <v>1395506.02918332</v>
      </c>
      <c r="Z486" s="20" t="n">
        <f aca="false">-8E-020*H486^6+2E-015*H486^5-0.00000000001*H486^4+0.00000006*H486^3-0.0001*H486^2+0.1593*H486^1+165.05*H486</f>
        <v>565685.950234019</v>
      </c>
      <c r="AA486" s="8" t="n">
        <f aca="false">(4*H486*(-18+25/2000*H486)*(1-LN(H486/1895))-H486*-9.16-0.25*Z486)</f>
        <v>28580.72900966</v>
      </c>
      <c r="AB486" s="20" t="n">
        <f aca="false">(8*H486*(-1+8/2000*H486)*(1-LN(H486/1895))-H486*-9.16-0.25*Z486)</f>
        <v>31998.5779028553</v>
      </c>
      <c r="AC486" s="20" t="n">
        <f aca="false">(8*$H486*(31.15-15.53/2000*$H486)*(1-LN($H486/1895))-$H486*-9.16-0.25*$Z486)</f>
        <v>-58617.0008022074</v>
      </c>
      <c r="AE486" s="20" t="n">
        <f aca="false">AP486-$AN486</f>
        <v>-5.26311675661134</v>
      </c>
      <c r="AF486" s="20" t="n">
        <f aca="false">AQ486-$AN486</f>
        <v>-4.99206119215108</v>
      </c>
      <c r="AG486" s="20" t="n">
        <f aca="false">AR486-$AN486</f>
        <v>-8.17894876096205</v>
      </c>
      <c r="AI486" s="20" t="n">
        <f aca="false">AT486-$AN486</f>
        <v>-9.29203279296221</v>
      </c>
      <c r="AJ486" s="20" t="n">
        <f aca="false">AU486-$AN486</f>
        <v>-4.61736588781348</v>
      </c>
      <c r="AK486" s="20" t="n">
        <f aca="false">AV486-$AN486</f>
        <v>-7.58292173959854</v>
      </c>
      <c r="AL486" s="20" t="n">
        <f aca="false">AW486-$AN486</f>
        <v>-7.18556126681045</v>
      </c>
      <c r="AN486" s="20" t="n">
        <v>7.25430135785676</v>
      </c>
      <c r="AP486" s="20" t="n">
        <f aca="false">1/8.314/$H486*(0.375*68629+0.5*4601)+$AA486/8.314/$H486+LN(1)</f>
        <v>1.99118460124542</v>
      </c>
      <c r="AQ486" s="20" t="n">
        <f aca="false">1/8.314/$H486*(0.4375*68629+0.5*4601)+$AB486/8.314/$H486+LN(1)</f>
        <v>2.26224016570568</v>
      </c>
      <c r="AR486" s="20" t="n">
        <f aca="false">1/8.314/$H486*(0.4375*68629+0.5*4601)+$AC486/8.314/$H486+LN(1)</f>
        <v>-0.924647403105286</v>
      </c>
      <c r="AT486" s="20" t="n">
        <f aca="false">1/8.314/$H486*(0.4375*68629+0.5*4601)+$J486/8.314/$H486+LN(1)</f>
        <v>-2.03773143510545</v>
      </c>
      <c r="AU486" s="20" t="n">
        <f aca="false">1/8.314/$H486*(0.4375*68629+0.5*4601)+$B486/8.314/$H486+LN(1)</f>
        <v>2.63693547004328</v>
      </c>
      <c r="AV486" s="20" t="n">
        <f aca="false">1/8.314/$H486*(0.4375*68629+0.5*4601)+$S486/8.314/$H486+LN(1)</f>
        <v>-0.328620381741781</v>
      </c>
      <c r="AW486" s="20" t="n">
        <f aca="false">1/8.314/$H486*(0.4375*68629+0.5*4601)+$X486/8.314/$H486+LN(1)</f>
        <v>0.0687400910463107</v>
      </c>
    </row>
    <row r="487" s="20" customFormat="true" ht="13.8" hidden="false" customHeight="false" outlineLevel="0" collapsed="false">
      <c r="B487" s="20" t="n">
        <f aca="false">$A$2 + $A$3*H487 +$A$4*H487*LN(H487) + $A$5*H487^2 + $A$6*H487^-1 + $A$7*H487^0.5</f>
        <v>42776.072560175</v>
      </c>
      <c r="C487" s="20" t="n">
        <v>4300</v>
      </c>
      <c r="D487" s="20" t="n">
        <f aca="false">D486+22/(608-232)</f>
        <v>4.92021276595743</v>
      </c>
      <c r="F487" s="20" t="n">
        <f aca="false">$D$2+$D$3/H487-(($D$4/(8.314*LN(10)))*(1-($D$5/H487)-LN(H487/$D$5)))</f>
        <v>1.37823487719408</v>
      </c>
      <c r="G487" s="20" t="n">
        <f aca="false">8.314*LN(10)*F487*H487</f>
        <v>90366.9283611554</v>
      </c>
      <c r="H487" s="21" t="n">
        <v>3425</v>
      </c>
      <c r="J487" s="20" t="n">
        <f aca="false">-G487</f>
        <v>-90366.9283611554</v>
      </c>
      <c r="K487" s="20" t="n">
        <v>1773</v>
      </c>
      <c r="O487" s="20" t="n">
        <f aca="false">-115997 + 27.036*H487 + 3.124*H487*LN(H487)</f>
        <v>63684.6255754255</v>
      </c>
      <c r="P487" s="20" t="n">
        <f aca="false">(-0.0562*(H487^2)) + (128.59*H487)-38275</f>
        <v>-257115.375</v>
      </c>
      <c r="Q487" s="20" t="n">
        <f aca="false">-998615+342.43*H487</f>
        <v>174207.75</v>
      </c>
      <c r="R487" s="20" t="n">
        <f aca="false">Q487+P487</f>
        <v>-82907.625</v>
      </c>
      <c r="S487" s="20" t="n">
        <f aca="false">R487/2</f>
        <v>-41453.8125</v>
      </c>
      <c r="U487" s="20" t="n">
        <f aca="false">-226244+42.46*H487</f>
        <v>-80818.5</v>
      </c>
      <c r="V487" s="20" t="n">
        <f aca="false">(-0.0562*(H487^2))+(374.59*H487)-846564</f>
        <v>-222854.375</v>
      </c>
      <c r="W487" s="20" t="n">
        <f aca="false">V487/2</f>
        <v>-111427.1875</v>
      </c>
      <c r="X487" s="20" t="n">
        <f aca="false">W487-U487</f>
        <v>-30608.6875</v>
      </c>
      <c r="Y487" s="20" t="n">
        <v>1397956.12693886</v>
      </c>
      <c r="Z487" s="20" t="n">
        <f aca="false">-8E-020*H487^6+2E-015*H487^5-0.00000000001*H487^4+0.00000006*H487^3-0.0001*H487^2+0.1593*H487^1+165.05*H487</f>
        <v>566516.831797</v>
      </c>
      <c r="AA487" s="8" t="n">
        <f aca="false">(4*H487*(-18+25/2000*H487)*(1-LN(H487/1895))-H487*-9.16-0.25*Z487)</f>
        <v>28475.6387006495</v>
      </c>
      <c r="AB487" s="20" t="n">
        <f aca="false">(8*H487*(-1+8/2000*H487)*(1-LN(H487/1895))-H487*-9.16-0.25*Z487)</f>
        <v>31760.4733568436</v>
      </c>
      <c r="AC487" s="20" t="n">
        <f aca="false">(8*$H487*(31.15-15.53/2000*$H487)*(1-LN($H487/1895))-$H487*-9.16-0.25*$Z487)</f>
        <v>-59321.7015505025</v>
      </c>
      <c r="AE487" s="20" t="n">
        <f aca="false">AP487-$AN487</f>
        <v>-5.32067940186292</v>
      </c>
      <c r="AF487" s="20" t="n">
        <f aca="false">AQ487-$AN487</f>
        <v>-5.05469072894663</v>
      </c>
      <c r="AG487" s="20" t="n">
        <f aca="false">AR487-$AN487</f>
        <v>-8.25331181859916</v>
      </c>
      <c r="AI487" s="20" t="n">
        <f aca="false">AT487-$AN487</f>
        <v>-9.34355716364736</v>
      </c>
      <c r="AJ487" s="20" t="n">
        <f aca="false">AU487-$AN487</f>
        <v>-4.66784524614192</v>
      </c>
      <c r="AK487" s="20" t="n">
        <f aca="false">AV487-$AN487</f>
        <v>-7.6258278262302</v>
      </c>
      <c r="AL487" s="20" t="n">
        <f aca="false">AW487-$AN487</f>
        <v>-7.24496905139082</v>
      </c>
      <c r="AN487" s="20" t="n">
        <v>7.30526660595098</v>
      </c>
      <c r="AP487" s="20" t="n">
        <f aca="false">1/8.314/$H487*(0.375*68629+0.5*4601)+$AA487/8.314/$H487+LN(1)</f>
        <v>1.98458720408806</v>
      </c>
      <c r="AQ487" s="20" t="n">
        <f aca="false">1/8.314/$H487*(0.4375*68629+0.5*4601)+$AB487/8.314/$H487+LN(1)</f>
        <v>2.25057587700435</v>
      </c>
      <c r="AR487" s="20" t="n">
        <f aca="false">1/8.314/$H487*(0.4375*68629+0.5*4601)+$AC487/8.314/$H487+LN(1)</f>
        <v>-0.948045212648175</v>
      </c>
      <c r="AT487" s="20" t="n">
        <f aca="false">1/8.314/$H487*(0.4375*68629+0.5*4601)+$J487/8.314/$H487+LN(1)</f>
        <v>-2.03829055769638</v>
      </c>
      <c r="AU487" s="20" t="n">
        <f aca="false">1/8.314/$H487*(0.4375*68629+0.5*4601)+$B487/8.314/$H487+LN(1)</f>
        <v>2.63742135980906</v>
      </c>
      <c r="AV487" s="20" t="n">
        <f aca="false">1/8.314/$H487*(0.4375*68629+0.5*4601)+$S487/8.314/$H487+LN(1)</f>
        <v>-0.320561220279223</v>
      </c>
      <c r="AW487" s="20" t="n">
        <f aca="false">1/8.314/$H487*(0.4375*68629+0.5*4601)+$X487/8.314/$H487+LN(1)</f>
        <v>0.0602975545601563</v>
      </c>
    </row>
    <row r="488" s="20" customFormat="true" ht="13.8" hidden="false" customHeight="false" outlineLevel="0" collapsed="false">
      <c r="B488" s="20" t="n">
        <f aca="false">$A$2 + $A$3*H488 +$A$4*H488*LN(H488) + $A$5*H488^2 + $A$6*H488^-1 + $A$7*H488^0.5</f>
        <v>42899.2271816669</v>
      </c>
      <c r="C488" s="20" t="n">
        <v>4300</v>
      </c>
      <c r="D488" s="20" t="n">
        <f aca="false">D487+22/(608-232)</f>
        <v>4.9787234042553</v>
      </c>
      <c r="F488" s="20" t="n">
        <f aca="false">$D$2+$D$3/H488-(($D$4/(8.314*LN(10)))*(1-($D$5/H488)-LN(H488/$D$5)))</f>
        <v>1.37776200627794</v>
      </c>
      <c r="G488" s="20" t="n">
        <f aca="false">8.314*LN(10)*F488*H488</f>
        <v>90467.8008251109</v>
      </c>
      <c r="H488" s="21" t="n">
        <v>3430</v>
      </c>
      <c r="J488" s="20" t="n">
        <f aca="false">-G488</f>
        <v>-90467.8008251109</v>
      </c>
      <c r="K488" s="20" t="n">
        <v>1782</v>
      </c>
      <c r="O488" s="20" t="n">
        <f aca="false">-115997 + 27.036*H488 + 3.124*H488*LN(H488)</f>
        <v>63962.5659137871</v>
      </c>
      <c r="P488" s="20" t="n">
        <f aca="false">(-0.0562*(H488^2)) + (128.59*H488)-38275</f>
        <v>-258398.68</v>
      </c>
      <c r="Q488" s="20" t="n">
        <f aca="false">-998615+342.43*H488</f>
        <v>175919.9</v>
      </c>
      <c r="R488" s="20" t="n">
        <f aca="false">Q488+P488</f>
        <v>-82478.7799999999</v>
      </c>
      <c r="S488" s="20" t="n">
        <f aca="false">R488/2</f>
        <v>-41239.3899999999</v>
      </c>
      <c r="U488" s="20" t="n">
        <f aca="false">-226244+42.46*H488</f>
        <v>-80606.2</v>
      </c>
      <c r="V488" s="20" t="n">
        <f aca="false">(-0.0562*(H488^2))+(374.59*H488)-846564</f>
        <v>-222907.68</v>
      </c>
      <c r="W488" s="20" t="n">
        <f aca="false">V488/2</f>
        <v>-111453.84</v>
      </c>
      <c r="X488" s="20" t="n">
        <f aca="false">W488-U488</f>
        <v>-30847.64</v>
      </c>
      <c r="Y488" s="20" t="n">
        <v>1400406.22469439</v>
      </c>
      <c r="Z488" s="20" t="n">
        <f aca="false">-8E-020*H488^6+2E-015*H488^5-0.00000000001*H488^4+0.00000006*H488^3-0.0001*H488^2+0.1593*H488^1+165.05*H488</f>
        <v>567347.735914056</v>
      </c>
      <c r="AA488" s="8" t="n">
        <f aca="false">(4*H488*(-18+25/2000*H488)*(1-LN(H488/1895))-H488*-9.16-0.25*Z488)</f>
        <v>28368.3385946131</v>
      </c>
      <c r="AB488" s="20" t="n">
        <f aca="false">(8*H488*(-1+8/2000*H488)*(1-LN(H488/1895))-H488*-9.16-0.25*Z488)</f>
        <v>31520.6745545656</v>
      </c>
      <c r="AC488" s="20" t="n">
        <f aca="false">(8*$H488*(31.15-15.53/2000*$H488)*(1-LN($H488/1895))-$H488*-9.16-0.25*$Z488)</f>
        <v>-60024.8355291575</v>
      </c>
      <c r="AE488" s="20" t="n">
        <f aca="false">AP488-$AN488</f>
        <v>-5.37830030318142</v>
      </c>
      <c r="AF488" s="20" t="n">
        <f aca="false">AQ488-$AN488</f>
        <v>-5.11734567117736</v>
      </c>
      <c r="AG488" s="20" t="n">
        <f aca="false">AR488-$AN488</f>
        <v>-8.32755171948546</v>
      </c>
      <c r="AI488" s="20" t="n">
        <f aca="false">AT488-$AN488</f>
        <v>-9.39508841497305</v>
      </c>
      <c r="AJ488" s="20" t="n">
        <f aca="false">AU488-$AN488</f>
        <v>-4.71833649605663</v>
      </c>
      <c r="AK488" s="20" t="n">
        <f aca="false">AV488-$AN488</f>
        <v>-7.66880667778203</v>
      </c>
      <c r="AL488" s="20" t="n">
        <f aca="false">AW488-$AN488</f>
        <v>-7.30440149098482</v>
      </c>
      <c r="AN488" s="20" t="n">
        <v>7.35623185404519</v>
      </c>
      <c r="AP488" s="20" t="n">
        <f aca="false">1/8.314/$H488*(0.375*68629+0.5*4601)+$AA488/8.314/$H488+LN(1)</f>
        <v>1.97793155086377</v>
      </c>
      <c r="AQ488" s="20" t="n">
        <f aca="false">1/8.314/$H488*(0.4375*68629+0.5*4601)+$AB488/8.314/$H488+LN(1)</f>
        <v>2.23888618286783</v>
      </c>
      <c r="AR488" s="20" t="n">
        <f aca="false">1/8.314/$H488*(0.4375*68629+0.5*4601)+$AC488/8.314/$H488+LN(1)</f>
        <v>-0.97131986544027</v>
      </c>
      <c r="AT488" s="20" t="n">
        <f aca="false">1/8.314/$H488*(0.4375*68629+0.5*4601)+$J488/8.314/$H488+LN(1)</f>
        <v>-2.03885656092786</v>
      </c>
      <c r="AU488" s="20" t="n">
        <f aca="false">1/8.314/$H488*(0.4375*68629+0.5*4601)+$B488/8.314/$H488+LN(1)</f>
        <v>2.63789535798856</v>
      </c>
      <c r="AV488" s="20" t="n">
        <f aca="false">1/8.314/$H488*(0.4375*68629+0.5*4601)+$S488/8.314/$H488+LN(1)</f>
        <v>-0.31257482373684</v>
      </c>
      <c r="AW488" s="20" t="n">
        <f aca="false">1/8.314/$H488*(0.4375*68629+0.5*4601)+$X488/8.314/$H488+LN(1)</f>
        <v>0.0518303630603743</v>
      </c>
    </row>
    <row r="489" s="20" customFormat="true" ht="13.8" hidden="false" customHeight="false" outlineLevel="0" collapsed="false">
      <c r="B489" s="20" t="n">
        <f aca="false">$A$2 + $A$3*H489 +$A$4*H489*LN(H489) + $A$5*H489^2 + $A$6*H489^-1 + $A$7*H489^0.5</f>
        <v>43022.0836133417</v>
      </c>
      <c r="C489" s="20" t="n">
        <v>4300</v>
      </c>
      <c r="D489" s="20" t="n">
        <f aca="false">D488+22/(608-232)</f>
        <v>5.03723404255317</v>
      </c>
      <c r="F489" s="20" t="n">
        <f aca="false">$D$2+$D$3/H489-(($D$4/(8.314*LN(10)))*(1-($D$5/H489)-LN(H489/$D$5)))</f>
        <v>1.37729419739264</v>
      </c>
      <c r="G489" s="20" t="n">
        <f aca="false">8.314*LN(10)*F489*H489</f>
        <v>90568.915636091</v>
      </c>
      <c r="H489" s="21" t="n">
        <v>3435</v>
      </c>
      <c r="J489" s="20" t="n">
        <f aca="false">-G489</f>
        <v>-90568.915636091</v>
      </c>
      <c r="K489" s="20" t="n">
        <v>1791</v>
      </c>
      <c r="O489" s="20" t="n">
        <f aca="false">-115997 + 27.036*H489 + 3.124*H489*LN(H489)</f>
        <v>64240.5290218361</v>
      </c>
      <c r="P489" s="20" t="n">
        <f aca="false">(-0.0562*(H489^2)) + (128.59*H489)-38275</f>
        <v>-259684.795</v>
      </c>
      <c r="Q489" s="20" t="n">
        <f aca="false">-998615+342.43*H489</f>
        <v>177632.05</v>
      </c>
      <c r="R489" s="20" t="n">
        <f aca="false">Q489+P489</f>
        <v>-82052.7449999999</v>
      </c>
      <c r="S489" s="20" t="n">
        <f aca="false">R489/2</f>
        <v>-41026.3724999999</v>
      </c>
      <c r="U489" s="20" t="n">
        <f aca="false">-226244+42.46*H489</f>
        <v>-80393.9</v>
      </c>
      <c r="V489" s="20" t="n">
        <f aca="false">(-0.0562*(H489^2))+(374.59*H489)-846564</f>
        <v>-222963.795</v>
      </c>
      <c r="W489" s="20" t="n">
        <f aca="false">V489/2</f>
        <v>-111481.8975</v>
      </c>
      <c r="X489" s="20" t="n">
        <f aca="false">W489-U489</f>
        <v>-31087.9975</v>
      </c>
      <c r="Y489" s="20" t="n">
        <v>1402856.32244993</v>
      </c>
      <c r="Z489" s="20" t="n">
        <f aca="false">-8E-020*H489^6+2E-015*H489^5-0.00000000001*H489^4+0.00000006*H489^3-0.0001*H489^2+0.1593*H489^1+165.05*H489</f>
        <v>568178.662655259</v>
      </c>
      <c r="AA489" s="8" t="n">
        <f aca="false">(4*H489*(-18+25/2000*H489)*(1-LN(H489/1895))-H489*-9.16-0.25*Z489)</f>
        <v>28258.8242609531</v>
      </c>
      <c r="AB489" s="20" t="n">
        <f aca="false">(8*H489*(-1+8/2000*H489)*(1-LN(H489/1895))-H489*-9.16-0.25*Z489)</f>
        <v>31279.1790593165</v>
      </c>
      <c r="AC489" s="20" t="n">
        <f aca="false">(8*$H489*(31.15-15.53/2000*$H489)*(1-LN($H489/1895))-$H489*-9.16-0.25*$Z489)</f>
        <v>-60726.3955731145</v>
      </c>
      <c r="AE489" s="20" t="n">
        <f aca="false">AP489-$AN489</f>
        <v>-5.43597794620698</v>
      </c>
      <c r="AF489" s="20" t="n">
        <f aca="false">AQ489-$AN489</f>
        <v>-5.18002457811831</v>
      </c>
      <c r="AG489" s="20" t="n">
        <f aca="false">AR489-$AN489</f>
        <v>-8.40166733542639</v>
      </c>
      <c r="AI489" s="20" t="n">
        <f aca="false">AT489-$AN489</f>
        <v>-9.44662508939732</v>
      </c>
      <c r="AJ489" s="20" t="n">
        <f aca="false">AU489-$AN489</f>
        <v>-4.7688381521069</v>
      </c>
      <c r="AK489" s="20" t="n">
        <f aca="false">AV489-$AN489</f>
        <v>-7.71185656139607</v>
      </c>
      <c r="AL489" s="20" t="n">
        <f aca="false">AW489-$AN489</f>
        <v>-7.36385706282139</v>
      </c>
      <c r="AN489" s="20" t="n">
        <v>7.40719568703218</v>
      </c>
      <c r="AP489" s="20" t="n">
        <f aca="false">1/8.314/$H489*(0.375*68629+0.5*4601)+$AA489/8.314/$H489+LN(1)</f>
        <v>1.9712177408252</v>
      </c>
      <c r="AQ489" s="20" t="n">
        <f aca="false">1/8.314/$H489*(0.4375*68629+0.5*4601)+$AB489/8.314/$H489+LN(1)</f>
        <v>2.22717110891387</v>
      </c>
      <c r="AR489" s="20" t="n">
        <f aca="false">1/8.314/$H489*(0.4375*68629+0.5*4601)+$AC489/8.314/$H489+LN(1)</f>
        <v>-0.994471648394214</v>
      </c>
      <c r="AT489" s="20" t="n">
        <f aca="false">1/8.314/$H489*(0.4375*68629+0.5*4601)+$J489/8.314/$H489+LN(1)</f>
        <v>-2.03942940236514</v>
      </c>
      <c r="AU489" s="20" t="n">
        <f aca="false">1/8.314/$H489*(0.4375*68629+0.5*4601)+$B489/8.314/$H489+LN(1)</f>
        <v>2.63835753492528</v>
      </c>
      <c r="AV489" s="20" t="n">
        <f aca="false">1/8.314/$H489*(0.4375*68629+0.5*4601)+$S489/8.314/$H489+LN(1)</f>
        <v>-0.304660874363893</v>
      </c>
      <c r="AW489" s="20" t="n">
        <f aca="false">1/8.314/$H489*(0.4375*68629+0.5*4601)+$X489/8.314/$H489+LN(1)</f>
        <v>0.0433386242107883</v>
      </c>
    </row>
    <row r="490" s="20" customFormat="true" ht="13.8" hidden="false" customHeight="false" outlineLevel="0" collapsed="false">
      <c r="B490" s="20" t="n">
        <f aca="false">$A$2 + $A$3*H490 +$A$4*H490*LN(H490) + $A$5*H490^2 + $A$6*H490^-1 + $A$7*H490^0.5</f>
        <v>43144.6423791953</v>
      </c>
      <c r="C490" s="20" t="n">
        <v>4300</v>
      </c>
      <c r="D490" s="20" t="n">
        <f aca="false">D489+22/(608-232)</f>
        <v>5.09574468085105</v>
      </c>
      <c r="F490" s="20" t="n">
        <f aca="false">$D$2+$D$3/H490-(($D$4/(8.314*LN(10)))*(1-($D$5/H490)-LN(H490/$D$5)))</f>
        <v>1.37683142310868</v>
      </c>
      <c r="G490" s="20" t="n">
        <f aca="false">8.314*LN(10)*F490*H490</f>
        <v>90670.2724413341</v>
      </c>
      <c r="H490" s="21" t="n">
        <v>3440</v>
      </c>
      <c r="J490" s="20" t="n">
        <f aca="false">-G490</f>
        <v>-90670.2724413341</v>
      </c>
      <c r="K490" s="20" t="n">
        <v>1800</v>
      </c>
      <c r="O490" s="20" t="n">
        <f aca="false">-115997 + 27.036*H490 + 3.124*H490*LN(H490)</f>
        <v>64518.5148664288</v>
      </c>
      <c r="P490" s="20" t="n">
        <f aca="false">(-0.0562*(H490^2)) + (128.59*H490)-38275</f>
        <v>-260973.72</v>
      </c>
      <c r="Q490" s="20" t="n">
        <f aca="false">-998615+342.43*H490</f>
        <v>179344.2</v>
      </c>
      <c r="R490" s="20" t="n">
        <f aca="false">Q490+P490</f>
        <v>-81629.52</v>
      </c>
      <c r="S490" s="20" t="n">
        <f aca="false">R490/2</f>
        <v>-40814.76</v>
      </c>
      <c r="U490" s="20" t="n">
        <f aca="false">-226244+42.46*H490</f>
        <v>-80181.6</v>
      </c>
      <c r="V490" s="20" t="n">
        <f aca="false">(-0.0562*(H490^2))+(374.59*H490)-846564</f>
        <v>-223022.72</v>
      </c>
      <c r="W490" s="20" t="n">
        <f aca="false">V490/2</f>
        <v>-111511.36</v>
      </c>
      <c r="X490" s="20" t="n">
        <f aca="false">W490-U490</f>
        <v>-31329.76</v>
      </c>
      <c r="Y490" s="20" t="n">
        <v>1405306.42020546</v>
      </c>
      <c r="Z490" s="20" t="n">
        <f aca="false">-8E-020*H490^6+2E-015*H490^5-0.00000000001*H490^4+0.00000006*H490^3-0.0001*H490^2+0.1593*H490^1+165.05*H490</f>
        <v>569009.612090836</v>
      </c>
      <c r="AA490" s="8" t="n">
        <f aca="false">(4*H490*(-18+25/2000*H490)*(1-LN(H490/1895))-H490*-9.16-0.25*Z490)</f>
        <v>28147.0912765754</v>
      </c>
      <c r="AB490" s="20" t="n">
        <f aca="false">(8*H490*(-1+8/2000*H490)*(1-LN(H490/1895))-H490*-9.16-0.25*Z490)</f>
        <v>31035.9844380007</v>
      </c>
      <c r="AC490" s="20" t="n">
        <f aca="false">(8*$H490*(31.15-15.53/2000*$H490)*(1-LN($H490/1895))-$H490*-9.16-0.25*$Z490)</f>
        <v>-61426.3745316733</v>
      </c>
      <c r="AE490" s="20" t="n">
        <f aca="false">AP490-$AN490</f>
        <v>-5.49365282140475</v>
      </c>
      <c r="AF490" s="20" t="n">
        <f aca="false">AQ490-$AN490</f>
        <v>-5.24266801357762</v>
      </c>
      <c r="AG490" s="20" t="n">
        <f aca="false">AR490-$AN490</f>
        <v>-8.47559954157166</v>
      </c>
      <c r="AI490" s="20" t="n">
        <f aca="false">AT490-$AN490</f>
        <v>-9.4981077341713</v>
      </c>
      <c r="AJ490" s="20" t="n">
        <f aca="false">AU490-$AN490</f>
        <v>-4.81929073382832</v>
      </c>
      <c r="AK490" s="20" t="n">
        <f aca="false">AV490-$AN490</f>
        <v>-7.75491775057212</v>
      </c>
      <c r="AL490" s="20" t="n">
        <f aca="false">AW490-$AN490</f>
        <v>-7.42327624926583</v>
      </c>
      <c r="AN490" s="20" t="n">
        <v>7.45809869431509</v>
      </c>
      <c r="AP490" s="20" t="n">
        <f aca="false">1/8.314/$H490*(0.375*68629+0.5*4601)+$AA490/8.314/$H490+LN(1)</f>
        <v>1.96444587291034</v>
      </c>
      <c r="AQ490" s="20" t="n">
        <f aca="false">1/8.314/$H490*(0.4375*68629+0.5*4601)+$AB490/8.314/$H490+LN(1)</f>
        <v>2.21543068073747</v>
      </c>
      <c r="AR490" s="20" t="n">
        <f aca="false">1/8.314/$H490*(0.4375*68629+0.5*4601)+$AC490/8.314/$H490+LN(1)</f>
        <v>-1.01750084725657</v>
      </c>
      <c r="AT490" s="20" t="n">
        <f aca="false">1/8.314/$H490*(0.4375*68629+0.5*4601)+$J490/8.314/$H490+LN(1)</f>
        <v>-2.04000903985621</v>
      </c>
      <c r="AU490" s="20" t="n">
        <f aca="false">1/8.314/$H490*(0.4375*68629+0.5*4601)+$B490/8.314/$H490+LN(1)</f>
        <v>2.63880796048677</v>
      </c>
      <c r="AV490" s="20" t="n">
        <f aca="false">1/8.314/$H490*(0.4375*68629+0.5*4601)+$S490/8.314/$H490+LN(1)</f>
        <v>-0.296819056257027</v>
      </c>
      <c r="AW490" s="20" t="n">
        <f aca="false">1/8.314/$H490*(0.4375*68629+0.5*4601)+$X490/8.314/$H490+LN(1)</f>
        <v>0.0348224450492571</v>
      </c>
    </row>
    <row r="491" s="20" customFormat="true" ht="13.8" hidden="false" customHeight="false" outlineLevel="0" collapsed="false">
      <c r="B491" s="20" t="n">
        <f aca="false">$A$2 + $A$3*H491 +$A$4*H491*LN(H491) + $A$5*H491^2 + $A$6*H491^-1 + $A$7*H491^0.5</f>
        <v>43266.9040013161</v>
      </c>
      <c r="C491" s="20" t="n">
        <v>4300</v>
      </c>
      <c r="D491" s="20" t="n">
        <f aca="false">D490+22/(608-232)</f>
        <v>5.15425531914892</v>
      </c>
      <c r="F491" s="20" t="n">
        <f aca="false">$D$2+$D$3/H491-(($D$4/(8.314*LN(10)))*(1-($D$5/H491)-LN(H491/$D$5)))</f>
        <v>1.37637365617134</v>
      </c>
      <c r="G491" s="20" t="n">
        <f aca="false">8.314*LN(10)*F491*H491</f>
        <v>90771.8708891042</v>
      </c>
      <c r="H491" s="21" t="n">
        <v>3445</v>
      </c>
      <c r="J491" s="20" t="n">
        <f aca="false">-G491</f>
        <v>-90771.8708891042</v>
      </c>
      <c r="K491" s="20" t="n">
        <v>1809</v>
      </c>
      <c r="O491" s="20" t="n">
        <f aca="false">-115997 + 27.036*H491 + 3.124*H491*LN(H491)</f>
        <v>64796.5234145178</v>
      </c>
      <c r="P491" s="20" t="n">
        <f aca="false">(-0.0562*(H491^2)) + (128.59*H491)-38275</f>
        <v>-262265.455</v>
      </c>
      <c r="Q491" s="20" t="n">
        <f aca="false">-998615+342.43*H491</f>
        <v>181056.35</v>
      </c>
      <c r="R491" s="20" t="n">
        <f aca="false">Q491+P491</f>
        <v>-81209.1049999999</v>
      </c>
      <c r="S491" s="20" t="n">
        <f aca="false">R491/2</f>
        <v>-40604.5525</v>
      </c>
      <c r="U491" s="20" t="n">
        <f aca="false">-226244+42.46*H491</f>
        <v>-79969.3</v>
      </c>
      <c r="V491" s="20" t="n">
        <f aca="false">(-0.0562*(H491^2))+(374.59*H491)-846564</f>
        <v>-223084.455</v>
      </c>
      <c r="W491" s="20" t="n">
        <f aca="false">V491/2</f>
        <v>-111542.2275</v>
      </c>
      <c r="X491" s="20" t="n">
        <f aca="false">W491-U491</f>
        <v>-31572.9275000001</v>
      </c>
      <c r="Y491" s="20" t="n">
        <v>1407756.517961</v>
      </c>
      <c r="Z491" s="20" t="n">
        <f aca="false">-8E-020*H491^6+2E-015*H491^5-0.00000000001*H491^4+0.00000006*H491^3-0.0001*H491^2+0.1593*H491^1+165.05*H491</f>
        <v>569840.584291163</v>
      </c>
      <c r="AA491" s="8" t="n">
        <f aca="false">(4*H491*(-18+25/2000*H491)*(1-LN(H491/1895))-H491*-9.16-0.25*Z491)</f>
        <v>28033.1352258665</v>
      </c>
      <c r="AB491" s="20" t="n">
        <f aca="false">(8*H491*(-1+8/2000*H491)*(1-LN(H491/1895))-H491*-9.16-0.25*Z491)</f>
        <v>30791.0882611216</v>
      </c>
      <c r="AC491" s="20" t="n">
        <f aca="false">(8*$H491*(31.15-15.53/2000*$H491)*(1-LN($H491/1895))-$H491*-9.16-0.25*$Z491)</f>
        <v>-62124.7652684385</v>
      </c>
      <c r="AE491" s="20" t="n">
        <f aca="false">AP491-$AN491</f>
        <v>-5.55138565585403</v>
      </c>
      <c r="AF491" s="20" t="n">
        <f aca="false">AQ491-$AN491</f>
        <v>-5.30533677768727</v>
      </c>
      <c r="AG491" s="20" t="n">
        <f aca="false">AR491-$AN491</f>
        <v>-8.54940944821241</v>
      </c>
      <c r="AI491" s="20" t="n">
        <f aca="false">AT491-$AN491</f>
        <v>-9.54959713312759</v>
      </c>
      <c r="AJ491" s="20" t="n">
        <f aca="false">AU491-$AN491</f>
        <v>-4.86975499752963</v>
      </c>
      <c r="AK491" s="20" t="n">
        <f aca="false">AV491-$AN491</f>
        <v>-7.79805075694487</v>
      </c>
      <c r="AL491" s="20" t="n">
        <f aca="false">AW491-$AN491</f>
        <v>-7.48271976960577</v>
      </c>
      <c r="AN491" s="20" t="n">
        <v>7.509001701598</v>
      </c>
      <c r="AP491" s="20" t="n">
        <f aca="false">1/8.314/$H491*(0.375*68629+0.5*4601)+$AA491/8.314/$H491+LN(1)</f>
        <v>1.95761604574397</v>
      </c>
      <c r="AQ491" s="20" t="n">
        <f aca="false">1/8.314/$H491*(0.4375*68629+0.5*4601)+$AB491/8.314/$H491+LN(1)</f>
        <v>2.20366492391073</v>
      </c>
      <c r="AR491" s="20" t="n">
        <f aca="false">1/8.314/$H491*(0.4375*68629+0.5*4601)+$AC491/8.314/$H491+LN(1)</f>
        <v>-1.04040774661441</v>
      </c>
      <c r="AT491" s="20" t="n">
        <f aca="false">1/8.314/$H491*(0.4375*68629+0.5*4601)+$J491/8.314/$H491+LN(1)</f>
        <v>-2.04059543152959</v>
      </c>
      <c r="AU491" s="20" t="n">
        <f aca="false">1/8.314/$H491*(0.4375*68629+0.5*4601)+$B491/8.314/$H491+LN(1)</f>
        <v>2.63924670406837</v>
      </c>
      <c r="AV491" s="20" t="n">
        <f aca="false">1/8.314/$H491*(0.4375*68629+0.5*4601)+$S491/8.314/$H491+LN(1)</f>
        <v>-0.289049055346865</v>
      </c>
      <c r="AW491" s="20" t="n">
        <f aca="false">1/8.314/$H491*(0.4375*68629+0.5*4601)+$X491/8.314/$H491+LN(1)</f>
        <v>0.0262819319922327</v>
      </c>
    </row>
    <row r="492" s="20" customFormat="true" ht="13.8" hidden="false" customHeight="false" outlineLevel="0" collapsed="false">
      <c r="B492" s="20" t="n">
        <f aca="false">$A$2 + $A$3*H492 +$A$4*H492*LN(H492) + $A$5*H492^2 + $A$6*H492^-1 + $A$7*H492^0.5</f>
        <v>43388.8689998935</v>
      </c>
      <c r="C492" s="20" t="n">
        <v>4300</v>
      </c>
      <c r="D492" s="20" t="n">
        <f aca="false">D491+22/(608-232)</f>
        <v>5.21276595744679</v>
      </c>
      <c r="F492" s="20" t="n">
        <f aca="false">$D$2+$D$3/H492-(($D$4/(8.314*LN(10)))*(1-($D$5/H492)-LN(H492/$D$5)))</f>
        <v>1.37592086949937</v>
      </c>
      <c r="G492" s="20" t="n">
        <f aca="false">8.314*LN(10)*F492*H492</f>
        <v>90873.7106286861</v>
      </c>
      <c r="H492" s="21" t="n">
        <v>3450</v>
      </c>
      <c r="J492" s="20" t="n">
        <f aca="false">-G492</f>
        <v>-90873.7106286861</v>
      </c>
      <c r="K492" s="20" t="n">
        <v>1819</v>
      </c>
      <c r="O492" s="20" t="n">
        <f aca="false">-115997 + 27.036*H492 + 3.124*H492*LN(H492)</f>
        <v>65074.5546331518</v>
      </c>
      <c r="P492" s="20" t="n">
        <f aca="false">(-0.0562*(H492^2)) + (128.59*H492)-38275</f>
        <v>-263560</v>
      </c>
      <c r="Q492" s="20" t="n">
        <f aca="false">-998615+342.43*H492</f>
        <v>182768.5</v>
      </c>
      <c r="R492" s="20" t="n">
        <f aca="false">Q492+P492</f>
        <v>-80791.5</v>
      </c>
      <c r="S492" s="20" t="n">
        <f aca="false">R492/2</f>
        <v>-40395.75</v>
      </c>
      <c r="U492" s="20" t="n">
        <f aca="false">-226244+42.46*H492</f>
        <v>-79757</v>
      </c>
      <c r="V492" s="20" t="n">
        <f aca="false">(-0.0562*(H492^2))+(374.59*H492)-846564</f>
        <v>-223149</v>
      </c>
      <c r="W492" s="20" t="n">
        <f aca="false">V492/2</f>
        <v>-111574.5</v>
      </c>
      <c r="X492" s="20" t="n">
        <f aca="false">W492-U492</f>
        <v>-31817.5</v>
      </c>
      <c r="Y492" s="20" t="n">
        <v>1410206.61571654</v>
      </c>
      <c r="Z492" s="20" t="n">
        <f aca="false">-8E-020*H492^6+2E-015*H492^5-0.00000000001*H492^4+0.00000006*H492^3-0.0001*H492^2+0.1593*H492^1+165.05*H492</f>
        <v>570671.579326774</v>
      </c>
      <c r="AA492" s="8" t="n">
        <f aca="false">(4*H492*(-18+25/2000*H492)*(1-LN(H492/1895))-H492*-9.16-0.25*Z492)</f>
        <v>27916.9517006655</v>
      </c>
      <c r="AB492" s="20" t="n">
        <f aca="false">(8*H492*(-1+8/2000*H492)*(1-LN(H492/1895))-H492*-9.16-0.25*Z492)</f>
        <v>30544.4881027699</v>
      </c>
      <c r="AC492" s="20" t="n">
        <f aca="false">(8*$H492*(31.15-15.53/2000*$H492)*(1-LN($H492/1895))-$H492*-9.16-0.25*$Z492)</f>
        <v>-62821.5606612668</v>
      </c>
      <c r="AE492" s="20" t="n">
        <f aca="false">AP492-$AN492</f>
        <v>-5.60917635124196</v>
      </c>
      <c r="AF492" s="20" t="n">
        <f aca="false">AQ492-$AN492</f>
        <v>-5.3680308448984</v>
      </c>
      <c r="AG492" s="20" t="n">
        <f aca="false">AR492-$AN492</f>
        <v>-8.62309733878288</v>
      </c>
      <c r="AI492" s="20" t="n">
        <f aca="false">AT492-$AN492</f>
        <v>-9.60109324467304</v>
      </c>
      <c r="AJ492" s="20" t="n">
        <f aca="false">AU492-$AN492</f>
        <v>-4.92023087428401</v>
      </c>
      <c r="AK492" s="20" t="n">
        <f aca="false">AV492-$AN492</f>
        <v>-7.84125526826565</v>
      </c>
      <c r="AL492" s="20" t="n">
        <f aca="false">AW492-$AN492</f>
        <v>-7.54218751804165</v>
      </c>
      <c r="AN492" s="20" t="n">
        <v>7.55990470888092</v>
      </c>
      <c r="AP492" s="20" t="n">
        <f aca="false">1/8.314/$H492*(0.375*68629+0.5*4601)+$AA492/8.314/$H492+LN(1)</f>
        <v>1.95072835763896</v>
      </c>
      <c r="AQ492" s="20" t="n">
        <f aca="false">1/8.314/$H492*(0.4375*68629+0.5*4601)+$AB492/8.314/$H492+LN(1)</f>
        <v>2.19187386398252</v>
      </c>
      <c r="AR492" s="20" t="n">
        <f aca="false">1/8.314/$H492*(0.4375*68629+0.5*4601)+$AC492/8.314/$H492+LN(1)</f>
        <v>-1.06319262990196</v>
      </c>
      <c r="AT492" s="20" t="n">
        <f aca="false">1/8.314/$H492*(0.4375*68629+0.5*4601)+$J492/8.314/$H492+LN(1)</f>
        <v>-2.04118853579212</v>
      </c>
      <c r="AU492" s="20" t="n">
        <f aca="false">1/8.314/$H492*(0.4375*68629+0.5*4601)+$B492/8.314/$H492+LN(1)</f>
        <v>2.63967383459691</v>
      </c>
      <c r="AV492" s="20" t="n">
        <f aca="false">1/8.314/$H492*(0.4375*68629+0.5*4601)+$S492/8.314/$H492+LN(1)</f>
        <v>-0.281350559384729</v>
      </c>
      <c r="AW492" s="20" t="n">
        <f aca="false">1/8.314/$H492*(0.4375*68629+0.5*4601)+$X492/8.314/$H492+LN(1)</f>
        <v>0.0177171908392688</v>
      </c>
    </row>
    <row r="493" s="20" customFormat="true" ht="13.8" hidden="false" customHeight="false" outlineLevel="0" collapsed="false">
      <c r="B493" s="20" t="n">
        <f aca="false">$A$2 + $A$3*H493 +$A$4*H493*LN(H493) + $A$5*H493^2 + $A$6*H493^-1 + $A$7*H493^0.5</f>
        <v>43510.5378932295</v>
      </c>
      <c r="C493" s="20" t="n">
        <v>4300</v>
      </c>
      <c r="D493" s="20" t="n">
        <f aca="false">D492+22/(608-232)</f>
        <v>5.27127659574466</v>
      </c>
      <c r="F493" s="20" t="n">
        <f aca="false">$D$2+$D$3/H493-(($D$4/(8.314*LN(10)))*(1-($D$5/H493)-LN(H493/$D$5)))</f>
        <v>1.37547303618364</v>
      </c>
      <c r="G493" s="20" t="n">
        <f aca="false">8.314*LN(10)*F493*H493</f>
        <v>90975.7913103813</v>
      </c>
      <c r="H493" s="21" t="n">
        <v>3455</v>
      </c>
      <c r="J493" s="20" t="n">
        <f aca="false">-G493</f>
        <v>-90975.7913103813</v>
      </c>
      <c r="K493" s="20" t="n">
        <v>1828</v>
      </c>
      <c r="O493" s="20" t="n">
        <f aca="false">-115997 + 27.036*H493 + 3.124*H493*LN(H493)</f>
        <v>65352.6084894749</v>
      </c>
      <c r="P493" s="20" t="n">
        <f aca="false">(-0.0562*(H493^2)) + (128.59*H493)-38275</f>
        <v>-264857.355</v>
      </c>
      <c r="Q493" s="20" t="n">
        <f aca="false">-998615+342.43*H493</f>
        <v>184480.65</v>
      </c>
      <c r="R493" s="20" t="n">
        <f aca="false">Q493+P493</f>
        <v>-80376.7049999999</v>
      </c>
      <c r="S493" s="20" t="n">
        <f aca="false">R493/2</f>
        <v>-40188.3525</v>
      </c>
      <c r="U493" s="20" t="n">
        <f aca="false">-226244+42.46*H493</f>
        <v>-79544.7</v>
      </c>
      <c r="V493" s="20" t="n">
        <f aca="false">(-0.0562*(H493^2))+(374.59*H493)-846564</f>
        <v>-223216.355</v>
      </c>
      <c r="W493" s="20" t="n">
        <f aca="false">V493/2</f>
        <v>-111608.1775</v>
      </c>
      <c r="X493" s="20" t="n">
        <f aca="false">W493-U493</f>
        <v>-32063.4775000001</v>
      </c>
      <c r="Y493" s="20" t="n">
        <v>1412656.71347207</v>
      </c>
      <c r="Z493" s="20" t="n">
        <f aca="false">-8E-020*H493^6+2E-015*H493^5-0.00000000001*H493^4+0.00000006*H493^3-0.0001*H493^2+0.1593*H493^1+165.05*H493</f>
        <v>571502.597268352</v>
      </c>
      <c r="AA493" s="8" t="n">
        <f aca="false">(4*H493*(-18+25/2000*H493)*(1-LN(H493/1895))-H493*-9.16-0.25*Z493)</f>
        <v>27798.5363002422</v>
      </c>
      <c r="AB493" s="20" t="n">
        <f aca="false">(8*H493*(-1+8/2000*H493)*(1-LN(H493/1895))-H493*-9.16-0.25*Z493)</f>
        <v>30296.1815406131</v>
      </c>
      <c r="AC493" s="20" t="n">
        <f aca="false">(8*$H493*(31.15-15.53/2000*$H493)*(1-LN($H493/1895))-$H493*-9.16-0.25*$Z493)</f>
        <v>-63516.7536022151</v>
      </c>
      <c r="AE493" s="20" t="n">
        <f aca="false">AP493-$AN493</f>
        <v>-5.66637520744425</v>
      </c>
      <c r="AF493" s="20" t="n">
        <f aca="false">AQ493-$AN493</f>
        <v>-5.43010058756361</v>
      </c>
      <c r="AG493" s="20" t="n">
        <f aca="false">AR493-$AN493</f>
        <v>-8.696013893449</v>
      </c>
      <c r="AI493" s="20" t="n">
        <f aca="false">AT493-$AN493</f>
        <v>-9.65194642536877</v>
      </c>
      <c r="AJ493" s="20" t="n">
        <f aca="false">AU493-$AN493</f>
        <v>-4.97006869350747</v>
      </c>
      <c r="AK493" s="20" t="n">
        <f aca="false">AV493-$AN493</f>
        <v>-7.88388137197144</v>
      </c>
      <c r="AL493" s="20" t="n">
        <f aca="false">AW493-$AN493</f>
        <v>-7.60102978726454</v>
      </c>
      <c r="AN493" s="20" t="n">
        <v>7.61015811404199</v>
      </c>
      <c r="AP493" s="20" t="n">
        <f aca="false">1/8.314/$H493*(0.375*68629+0.5*4601)+$AA493/8.314/$H493+LN(1)</f>
        <v>1.94378290659774</v>
      </c>
      <c r="AQ493" s="20" t="n">
        <f aca="false">1/8.314/$H493*(0.4375*68629+0.5*4601)+$AB493/8.314/$H493+LN(1)</f>
        <v>2.18005752647838</v>
      </c>
      <c r="AR493" s="20" t="n">
        <f aca="false">1/8.314/$H493*(0.4375*68629+0.5*4601)+$AC493/8.314/$H493+LN(1)</f>
        <v>-1.08585577940701</v>
      </c>
      <c r="AT493" s="20" t="n">
        <f aca="false">1/8.314/$H493*(0.4375*68629+0.5*4601)+$J493/8.314/$H493+LN(1)</f>
        <v>-2.04178831132678</v>
      </c>
      <c r="AU493" s="20" t="n">
        <f aca="false">1/8.314/$H493*(0.4375*68629+0.5*4601)+$B493/8.314/$H493+LN(1)</f>
        <v>2.64008942053452</v>
      </c>
      <c r="AV493" s="20" t="n">
        <f aca="false">1/8.314/$H493*(0.4375*68629+0.5*4601)+$S493/8.314/$H493+LN(1)</f>
        <v>-0.273723257929451</v>
      </c>
      <c r="AW493" s="20" t="n">
        <f aca="false">1/8.314/$H493*(0.4375*68629+0.5*4601)+$X493/8.314/$H493+LN(1)</f>
        <v>0.00912832677745579</v>
      </c>
    </row>
    <row r="494" s="20" customFormat="true" ht="13.8" hidden="false" customHeight="false" outlineLevel="0" collapsed="false">
      <c r="B494" s="20" t="n">
        <f aca="false">$A$2 + $A$3*H494 +$A$4*H494*LN(H494) + $A$5*H494^2 + $A$6*H494^-1 + $A$7*H494^0.5</f>
        <v>43631.9111977456</v>
      </c>
      <c r="C494" s="20" t="n">
        <v>4300</v>
      </c>
      <c r="D494" s="20" t="n">
        <f aca="false">D493+22/(608-232)</f>
        <v>5.32978723404254</v>
      </c>
      <c r="F494" s="20" t="n">
        <f aca="false">$D$2+$D$3/H494-(($D$4/(8.314*LN(10)))*(1-($D$5/H494)-LN(H494/$D$5)))</f>
        <v>1.37503012948586</v>
      </c>
      <c r="G494" s="20" t="n">
        <f aca="false">8.314*LN(10)*F494*H494</f>
        <v>91078.1125855035</v>
      </c>
      <c r="H494" s="21" t="n">
        <v>3460</v>
      </c>
      <c r="J494" s="20" t="n">
        <f aca="false">-G494</f>
        <v>-91078.1125855035</v>
      </c>
      <c r="K494" s="20" t="n">
        <v>1837</v>
      </c>
      <c r="O494" s="20" t="n">
        <f aca="false">-115997 + 27.036*H494 + 3.124*H494*LN(H494)</f>
        <v>65630.6849507263</v>
      </c>
      <c r="P494" s="20" t="n">
        <f aca="false">(-0.0562*(H494^2)) + (128.59*H494)-38275</f>
        <v>-266157.52</v>
      </c>
      <c r="Q494" s="20" t="n">
        <f aca="false">-998615+342.43*H494</f>
        <v>186192.8</v>
      </c>
      <c r="R494" s="20" t="n">
        <f aca="false">Q494+P494</f>
        <v>-79964.72</v>
      </c>
      <c r="S494" s="20" t="n">
        <f aca="false">R494/2</f>
        <v>-39982.36</v>
      </c>
      <c r="U494" s="20" t="n">
        <f aca="false">-226244+42.46*H494</f>
        <v>-79332.4</v>
      </c>
      <c r="V494" s="20" t="n">
        <f aca="false">(-0.0562*(H494^2))+(374.59*H494)-846564</f>
        <v>-223286.52</v>
      </c>
      <c r="W494" s="20" t="n">
        <f aca="false">V494/2</f>
        <v>-111643.26</v>
      </c>
      <c r="X494" s="20" t="n">
        <f aca="false">W494-U494</f>
        <v>-32310.8600000001</v>
      </c>
      <c r="Y494" s="20" t="n">
        <v>1415106.81122761</v>
      </c>
      <c r="Z494" s="20" t="n">
        <f aca="false">-8E-020*H494^6+2E-015*H494^5-0.00000000001*H494^4+0.00000006*H494^3-0.0001*H494^2+0.1593*H494^1+165.05*H494</f>
        <v>572333.638186735</v>
      </c>
      <c r="AA494" s="8" t="n">
        <f aca="false">(4*H494*(-18+25/2000*H494)*(1-LN(H494/1895))-H494*-9.16-0.25*Z494)</f>
        <v>27677.8846312702</v>
      </c>
      <c r="AB494" s="20" t="n">
        <f aca="false">(8*H494*(-1+8/2000*H494)*(1-LN(H494/1895))-H494*-9.16-0.25*Z494)</f>
        <v>30046.1661558849</v>
      </c>
      <c r="AC494" s="20" t="n">
        <f aca="false">(8*$H494*(31.15-15.53/2000*$H494)*(1-LN($H494/1895))-$H494*-9.16-0.25*$Z494)</f>
        <v>-64210.3369974881</v>
      </c>
      <c r="AE494" s="20" t="n">
        <f aca="false">AP494-$AN494</f>
        <v>-5.72357620605584</v>
      </c>
      <c r="AF494" s="20" t="n">
        <f aca="false">AQ494-$AN494</f>
        <v>-5.49214005946924</v>
      </c>
      <c r="AG494" s="20" t="n">
        <f aca="false">AR494-$AN494</f>
        <v>-8.76875347264699</v>
      </c>
      <c r="AI494" s="20" t="n">
        <f aca="false">AT494-$AN494</f>
        <v>-9.70275071346008</v>
      </c>
      <c r="AJ494" s="20" t="n">
        <f aca="false">AU494-$AN494</f>
        <v>-5.01986246648725</v>
      </c>
      <c r="AK494" s="20" t="n">
        <f aca="false">AV494-$AN494</f>
        <v>-7.92652283870382</v>
      </c>
      <c r="AL494" s="20" t="n">
        <f aca="false">AW494-$AN494</f>
        <v>-7.6598405519836</v>
      </c>
      <c r="AN494" s="20" t="n">
        <v>7.66035599636949</v>
      </c>
      <c r="AP494" s="20" t="n">
        <f aca="false">1/8.314/$H494*(0.375*68629+0.5*4601)+$AA494/8.314/$H494+LN(1)</f>
        <v>1.93677979031365</v>
      </c>
      <c r="AQ494" s="20" t="n">
        <f aca="false">1/8.314/$H494*(0.4375*68629+0.5*4601)+$AB494/8.314/$H494+LN(1)</f>
        <v>2.16821593690025</v>
      </c>
      <c r="AR494" s="20" t="n">
        <f aca="false">1/8.314/$H494*(0.4375*68629+0.5*4601)+$AC494/8.314/$H494+LN(1)</f>
        <v>-1.1083974762775</v>
      </c>
      <c r="AT494" s="20" t="n">
        <f aca="false">1/8.314/$H494*(0.4375*68629+0.5*4601)+$J494/8.314/$H494+LN(1)</f>
        <v>-2.04239471709059</v>
      </c>
      <c r="AU494" s="20" t="n">
        <f aca="false">1/8.314/$H494*(0.4375*68629+0.5*4601)+$B494/8.314/$H494+LN(1)</f>
        <v>2.64049352988224</v>
      </c>
      <c r="AV494" s="20" t="n">
        <f aca="false">1/8.314/$H494*(0.4375*68629+0.5*4601)+$S494/8.314/$H494+LN(1)</f>
        <v>-0.266166842334331</v>
      </c>
      <c r="AW494" s="20" t="n">
        <f aca="false">1/8.314/$H494*(0.4375*68629+0.5*4601)+$X494/8.314/$H494+LN(1)</f>
        <v>0.000515444385886132</v>
      </c>
    </row>
    <row r="495" s="20" customFormat="true" ht="13.8" hidden="false" customHeight="false" outlineLevel="0" collapsed="false">
      <c r="B495" s="20" t="n">
        <f aca="false">$A$2 + $A$3*H495 +$A$4*H495*LN(H495) + $A$5*H495^2 + $A$6*H495^-1 + $A$7*H495^0.5</f>
        <v>43752.9894279938</v>
      </c>
      <c r="C495" s="20" t="n">
        <v>4300</v>
      </c>
      <c r="D495" s="20" t="n">
        <f aca="false">D494+22/(608-232)</f>
        <v>5.38829787234041</v>
      </c>
      <c r="F495" s="20" t="n">
        <f aca="false">$D$2+$D$3/H495-(($D$4/(8.314*LN(10)))*(1-($D$5/H495)-LN(H495/$D$5)))</f>
        <v>1.37459212283726</v>
      </c>
      <c r="G495" s="20" t="n">
        <f aca="false">8.314*LN(10)*F495*H495</f>
        <v>91180.6741063741</v>
      </c>
      <c r="H495" s="21" t="n">
        <v>3465</v>
      </c>
      <c r="J495" s="20" t="n">
        <f aca="false">-G495</f>
        <v>-91180.6741063741</v>
      </c>
      <c r="K495" s="20" t="n">
        <v>1846</v>
      </c>
      <c r="O495" s="20" t="n">
        <f aca="false">-115997 + 27.036*H495 + 3.124*H495*LN(H495)</f>
        <v>65908.7839842399</v>
      </c>
      <c r="P495" s="20" t="n">
        <f aca="false">(-0.0562*(H495^2)) + (128.59*H495)-38275</f>
        <v>-267460.495</v>
      </c>
      <c r="Q495" s="20" t="n">
        <f aca="false">-998615+342.43*H495</f>
        <v>187904.95</v>
      </c>
      <c r="R495" s="20" t="n">
        <f aca="false">Q495+P495</f>
        <v>-79555.545</v>
      </c>
      <c r="S495" s="20" t="n">
        <f aca="false">R495/2</f>
        <v>-39777.7725</v>
      </c>
      <c r="U495" s="20" t="n">
        <f aca="false">-226244+42.46*H495</f>
        <v>-79120.1</v>
      </c>
      <c r="V495" s="20" t="n">
        <f aca="false">(-0.0562*(H495^2))+(374.59*H495)-846564</f>
        <v>-223359.495</v>
      </c>
      <c r="W495" s="20" t="n">
        <f aca="false">V495/2</f>
        <v>-111679.7475</v>
      </c>
      <c r="X495" s="20" t="n">
        <f aca="false">W495-U495</f>
        <v>-32559.6475</v>
      </c>
      <c r="Y495" s="20" t="n">
        <v>1417556.90898314</v>
      </c>
      <c r="Z495" s="20" t="n">
        <f aca="false">-8E-020*H495^6+2E-015*H495^5-0.00000000001*H495^4+0.00000006*H495^3-0.0001*H495^2+0.1593*H495^1+165.05*H495</f>
        <v>573164.702152914</v>
      </c>
      <c r="AA495" s="8" t="n">
        <f aca="false">(4*H495*(-18+25/2000*H495)*(1-LN(H495/1895))-H495*-9.16-0.25*Z495)</f>
        <v>27554.9923078027</v>
      </c>
      <c r="AB495" s="20" t="n">
        <f aca="false">(8*H495*(-1+8/2000*H495)*(1-LN(H495/1895))-H495*-9.16-0.25*Z495)</f>
        <v>29794.4395333733</v>
      </c>
      <c r="AC495" s="20" t="n">
        <f aca="false">(8*$H495*(31.15-15.53/2000*$H495)*(1-LN($H495/1895))-$H495*-9.16-0.25*$Z495)</f>
        <v>-64902.303767387</v>
      </c>
      <c r="AE495" s="20" t="n">
        <f aca="false">AP495-$AN495</f>
        <v>-5.78083477252468</v>
      </c>
      <c r="AF495" s="20" t="n">
        <f aca="false">AQ495-$AN495</f>
        <v>-5.55420475797072</v>
      </c>
      <c r="AG495" s="20" t="n">
        <f aca="false">AR495-$AN495</f>
        <v>-8.84137187922485</v>
      </c>
      <c r="AI495" s="20" t="n">
        <f aca="false">AT495-$AN495</f>
        <v>-9.75356159100943</v>
      </c>
      <c r="AJ495" s="20" t="n">
        <f aca="false">AU495-$AN495</f>
        <v>-5.0696676485133</v>
      </c>
      <c r="AK495" s="20" t="n">
        <f aca="false">AV495-$AN495</f>
        <v>-7.96923488443115</v>
      </c>
      <c r="AL495" s="20" t="n">
        <f aca="false">AW495-$AN495</f>
        <v>-7.71867523105697</v>
      </c>
      <c r="AN495" s="20" t="n">
        <v>7.71055387869698</v>
      </c>
      <c r="AP495" s="20" t="n">
        <f aca="false">1/8.314/$H495*(0.375*68629+0.5*4601)+$AA495/8.314/$H495+LN(1)</f>
        <v>1.9297191061723</v>
      </c>
      <c r="AQ495" s="20" t="n">
        <f aca="false">1/8.314/$H495*(0.4375*68629+0.5*4601)+$AB495/8.314/$H495+LN(1)</f>
        <v>2.15634912072626</v>
      </c>
      <c r="AR495" s="20" t="n">
        <f aca="false">1/8.314/$H495*(0.4375*68629+0.5*4601)+$AC495/8.314/$H495+LN(1)</f>
        <v>-1.13081800052787</v>
      </c>
      <c r="AT495" s="20" t="n">
        <f aca="false">1/8.314/$H495*(0.4375*68629+0.5*4601)+$J495/8.314/$H495+LN(1)</f>
        <v>-2.04300771231245</v>
      </c>
      <c r="AU495" s="20" t="n">
        <f aca="false">1/8.314/$H495*(0.4375*68629+0.5*4601)+$B495/8.314/$H495+LN(1)</f>
        <v>2.64088623018368</v>
      </c>
      <c r="AV495" s="20" t="n">
        <f aca="false">1/8.314/$H495*(0.4375*68629+0.5*4601)+$S495/8.314/$H495+LN(1)</f>
        <v>-0.258681005734169</v>
      </c>
      <c r="AW495" s="20" t="n">
        <f aca="false">1/8.314/$H495*(0.4375*68629+0.5*4601)+$X495/8.314/$H495+LN(1)</f>
        <v>-0.00812135235998768</v>
      </c>
    </row>
    <row r="496" s="20" customFormat="true" ht="13.8" hidden="false" customHeight="false" outlineLevel="0" collapsed="false">
      <c r="B496" s="20" t="n">
        <f aca="false">$A$2 + $A$3*H496 +$A$4*H496*LN(H496) + $A$5*H496^2 + $A$6*H496^-1 + $A$7*H496^0.5</f>
        <v>43873.7730966646</v>
      </c>
      <c r="C496" s="20" t="n">
        <v>4300</v>
      </c>
      <c r="D496" s="20" t="n">
        <f aca="false">D495+22/(608-232)</f>
        <v>5.44680851063828</v>
      </c>
      <c r="F496" s="20" t="n">
        <f aca="false">$D$2+$D$3/H496-(($D$4/(8.314*LN(10)))*(1-($D$5/H496)-LN(H496/$D$5)))</f>
        <v>1.3741589898373</v>
      </c>
      <c r="G496" s="20" t="n">
        <f aca="false">8.314*LN(10)*F496*H496</f>
        <v>91283.4755263178</v>
      </c>
      <c r="H496" s="21" t="n">
        <v>3470</v>
      </c>
      <c r="J496" s="20" t="n">
        <f aca="false">-G496</f>
        <v>-91283.4755263178</v>
      </c>
      <c r="K496" s="20" t="n">
        <v>1855</v>
      </c>
      <c r="O496" s="20" t="n">
        <f aca="false">-115997 + 27.036*H496 + 3.124*H496*LN(H496)</f>
        <v>66186.9055574438</v>
      </c>
      <c r="P496" s="20" t="n">
        <f aca="false">(-0.0562*(H496^2)) + (128.59*H496)-38275</f>
        <v>-268766.28</v>
      </c>
      <c r="Q496" s="20" t="n">
        <f aca="false">-998615+342.43*H496</f>
        <v>189617.1</v>
      </c>
      <c r="R496" s="20" t="n">
        <f aca="false">Q496+P496</f>
        <v>-79149.1799999999</v>
      </c>
      <c r="S496" s="20" t="n">
        <f aca="false">R496/2</f>
        <v>-39574.5899999999</v>
      </c>
      <c r="U496" s="20" t="n">
        <f aca="false">-226244+42.46*H496</f>
        <v>-78907.8</v>
      </c>
      <c r="V496" s="20" t="n">
        <f aca="false">(-0.0562*(H496^2))+(374.59*H496)-846564</f>
        <v>-223435.28</v>
      </c>
      <c r="W496" s="20" t="n">
        <f aca="false">V496/2</f>
        <v>-111717.64</v>
      </c>
      <c r="X496" s="20" t="n">
        <f aca="false">W496-U496</f>
        <v>-32809.8400000001</v>
      </c>
      <c r="Y496" s="20" t="n">
        <v>1420007.00673868</v>
      </c>
      <c r="Z496" s="20" t="n">
        <f aca="false">-8E-020*H496^6+2E-015*H496^5-0.00000000001*H496^4+0.00000006*H496^3-0.0001*H496^2+0.1593*H496^1+165.05*H496</f>
        <v>573995.789238035</v>
      </c>
      <c r="AA496" s="8" t="n">
        <f aca="false">(4*H496*(-18+25/2000*H496)*(1-LN(H496/1895))-H496*-9.16-0.25*Z496)</f>
        <v>27429.8549512482</v>
      </c>
      <c r="AB496" s="20" t="n">
        <f aca="false">(8*H496*(-1+8/2000*H496)*(1-LN(H496/1895))-H496*-9.16-0.25*Z496)</f>
        <v>29540.9992614113</v>
      </c>
      <c r="AC496" s="20" t="n">
        <f aca="false">(8*$H496*(31.15-15.53/2000*$H496)*(1-LN($H496/1895))-$H496*-9.16-0.25*$Z496)</f>
        <v>-65592.6468462575</v>
      </c>
      <c r="AE496" s="20" t="n">
        <f aca="false">AP496-$AN496</f>
        <v>-5.83817614344597</v>
      </c>
      <c r="AF496" s="20" t="n">
        <f aca="false">AQ496-$AN496</f>
        <v>-5.61631999128836</v>
      </c>
      <c r="AG496" s="20" t="n">
        <f aca="false">AR496-$AN496</f>
        <v>-8.91389472574442</v>
      </c>
      <c r="AI496" s="20" t="n">
        <f aca="false">AT496-$AN496</f>
        <v>-9.80440435118993</v>
      </c>
      <c r="AJ496" s="20" t="n">
        <f aca="false">AU496-$AN496</f>
        <v>-5.11950950617026</v>
      </c>
      <c r="AK496" s="20" t="n">
        <f aca="false">AV496-$AN496</f>
        <v>-8.01204253773136</v>
      </c>
      <c r="AL496" s="20" t="n">
        <f aca="false">AW496-$AN496</f>
        <v>-7.77755905478292</v>
      </c>
      <c r="AN496" s="20" t="n">
        <v>7.76077709469892</v>
      </c>
      <c r="AP496" s="20" t="n">
        <f aca="false">1/8.314/$H496*(0.375*68629+0.5*4601)+$AA496/8.314/$H496+LN(1)</f>
        <v>1.92260095125295</v>
      </c>
      <c r="AQ496" s="20" t="n">
        <f aca="false">1/8.314/$H496*(0.4375*68629+0.5*4601)+$AB496/8.314/$H496+LN(1)</f>
        <v>2.14445710341056</v>
      </c>
      <c r="AR496" s="20" t="n">
        <f aca="false">1/8.314/$H496*(0.4375*68629+0.5*4601)+$AC496/8.314/$H496+LN(1)</f>
        <v>-1.1531176310455</v>
      </c>
      <c r="AT496" s="20" t="n">
        <f aca="false">1/8.314/$H496*(0.4375*68629+0.5*4601)+$J496/8.314/$H496+LN(1)</f>
        <v>-2.04362725649101</v>
      </c>
      <c r="AU496" s="20" t="n">
        <f aca="false">1/8.314/$H496*(0.4375*68629+0.5*4601)+$B496/8.314/$H496+LN(1)</f>
        <v>2.64126758852866</v>
      </c>
      <c r="AV496" s="20" t="n">
        <f aca="false">1/8.314/$H496*(0.4375*68629+0.5*4601)+$S496/8.314/$H496+LN(1)</f>
        <v>-0.251265443032444</v>
      </c>
      <c r="AW496" s="20" t="n">
        <f aca="false">1/8.314/$H496*(0.4375*68629+0.5*4601)+$X496/8.314/$H496+LN(1)</f>
        <v>-0.0167819600839971</v>
      </c>
    </row>
    <row r="497" s="20" customFormat="true" ht="13.8" hidden="false" customHeight="false" outlineLevel="0" collapsed="false">
      <c r="B497" s="20" t="n">
        <f aca="false">$A$2 + $A$3*H497 +$A$4*H497*LN(H497) + $A$5*H497^2 + $A$6*H497^-1 + $A$7*H497^0.5</f>
        <v>43994.2627145968</v>
      </c>
      <c r="C497" s="20" t="n">
        <v>4300</v>
      </c>
      <c r="D497" s="20" t="n">
        <f aca="false">D496+22/(608-232)</f>
        <v>5.50531914893615</v>
      </c>
      <c r="F497" s="20" t="n">
        <f aca="false">$D$2+$D$3/H497-(($D$4/(8.314*LN(10)))*(1-($D$5/H497)-LN(H497/$D$5)))</f>
        <v>1.37373070425242</v>
      </c>
      <c r="G497" s="20" t="n">
        <f aca="false">8.314*LN(10)*F497*H497</f>
        <v>91386.5164996586</v>
      </c>
      <c r="H497" s="21" t="n">
        <v>3475</v>
      </c>
      <c r="J497" s="20" t="n">
        <f aca="false">-G497</f>
        <v>-91386.5164996586</v>
      </c>
      <c r="K497" s="20" t="n">
        <v>1864</v>
      </c>
      <c r="O497" s="20" t="n">
        <f aca="false">-115997 + 27.036*H497 + 3.124*H497*LN(H497)</f>
        <v>66465.0496378602</v>
      </c>
      <c r="P497" s="20" t="n">
        <f aca="false">(-0.0562*(H497^2)) + (128.59*H497)-38275</f>
        <v>-270074.875</v>
      </c>
      <c r="Q497" s="20" t="n">
        <f aca="false">-998615+342.43*H497</f>
        <v>191329.25</v>
      </c>
      <c r="R497" s="20" t="n">
        <f aca="false">Q497+P497</f>
        <v>-78745.625</v>
      </c>
      <c r="S497" s="20" t="n">
        <f aca="false">R497/2</f>
        <v>-39372.8125</v>
      </c>
      <c r="U497" s="20" t="n">
        <f aca="false">-226244+42.46*H497</f>
        <v>-78695.5</v>
      </c>
      <c r="V497" s="20" t="n">
        <f aca="false">(-0.0562*(H497^2))+(374.59*H497)-846564</f>
        <v>-223513.875</v>
      </c>
      <c r="W497" s="20" t="n">
        <f aca="false">V497/2</f>
        <v>-111756.9375</v>
      </c>
      <c r="X497" s="20" t="n">
        <f aca="false">W497-U497</f>
        <v>-33061.4375</v>
      </c>
      <c r="Y497" s="20" t="n">
        <v>1422457.10449421</v>
      </c>
      <c r="Z497" s="20" t="n">
        <f aca="false">-8E-020*H497^6+2E-015*H497^5-0.00000000001*H497^4+0.00000006*H497^3-0.0001*H497^2+0.1593*H497^1+165.05*H497</f>
        <v>574826.899513395</v>
      </c>
      <c r="AA497" s="8" t="n">
        <f aca="false">(4*H497*(-18+25/2000*H497)*(1-LN(H497/1895))-H497*-9.16-0.25*Z497)</f>
        <v>27302.4681903457</v>
      </c>
      <c r="AB497" s="20" t="n">
        <f aca="false">(8*H497*(-1+8/2000*H497)*(1-LN(H497/1895))-H497*-9.16-0.25*Z497)</f>
        <v>29285.8429318652</v>
      </c>
      <c r="AC497" s="20" t="n">
        <f aca="false">(8*$H497*(31.15-15.53/2000*$H497)*(1-LN($H497/1895))-$H497*-9.16-0.25*$Z497)</f>
        <v>-66281.3591824393</v>
      </c>
      <c r="AE497" s="20" t="n">
        <f aca="false">AP497-$AN497</f>
        <v>-5.89558045770025</v>
      </c>
      <c r="AF497" s="20" t="n">
        <f aca="false">AQ497-$AN497</f>
        <v>-5.678465969647</v>
      </c>
      <c r="AG497" s="20" t="n">
        <f aca="false">AR497-$AN497</f>
        <v>-8.9863025256271</v>
      </c>
      <c r="AI497" s="20" t="n">
        <f aca="false">AT497-$AN497</f>
        <v>-9.85525918942274</v>
      </c>
      <c r="AJ497" s="20" t="n">
        <f aca="false">AU497-$AN497</f>
        <v>-5.16936820847337</v>
      </c>
      <c r="AK497" s="20" t="n">
        <f aca="false">AV497-$AN497</f>
        <v>-8.05492573091871</v>
      </c>
      <c r="AL497" s="20" t="n">
        <f aca="false">AW497-$AN497</f>
        <v>-7.83647215603506</v>
      </c>
      <c r="AN497" s="20" t="n">
        <v>7.81100588003012</v>
      </c>
      <c r="AP497" s="20" t="n">
        <f aca="false">1/8.314/$H497*(0.375*68629+0.5*4601)+$AA497/8.314/$H497+LN(1)</f>
        <v>1.91542542232987</v>
      </c>
      <c r="AQ497" s="20" t="n">
        <f aca="false">1/8.314/$H497*(0.4375*68629+0.5*4601)+$AB497/8.314/$H497+LN(1)</f>
        <v>2.13253991038312</v>
      </c>
      <c r="AR497" s="20" t="n">
        <f aca="false">1/8.314/$H497*(0.4375*68629+0.5*4601)+$AC497/8.314/$H497+LN(1)</f>
        <v>-1.17529664559698</v>
      </c>
      <c r="AT497" s="20" t="n">
        <f aca="false">1/8.314/$H497*(0.4375*68629+0.5*4601)+$J497/8.314/$H497+LN(1)</f>
        <v>-2.04425330939262</v>
      </c>
      <c r="AU497" s="20" t="n">
        <f aca="false">1/8.314/$H497*(0.4375*68629+0.5*4601)+$B497/8.314/$H497+LN(1)</f>
        <v>2.64163767155675</v>
      </c>
      <c r="AV497" s="20" t="n">
        <f aca="false">1/8.314/$H497*(0.4375*68629+0.5*4601)+$S497/8.314/$H497+LN(1)</f>
        <v>-0.243919850888594</v>
      </c>
      <c r="AW497" s="20" t="n">
        <f aca="false">1/8.314/$H497*(0.4375*68629+0.5*4601)+$X497/8.314/$H497+LN(1)</f>
        <v>-0.0254662760049358</v>
      </c>
    </row>
    <row r="498" s="20" customFormat="true" ht="13.8" hidden="false" customHeight="false" outlineLevel="0" collapsed="false">
      <c r="B498" s="20" t="n">
        <f aca="false">$A$2 + $A$3*H498 +$A$4*H498*LN(H498) + $A$5*H498^2 + $A$6*H498^-1 + $A$7*H498^0.5</f>
        <v>44114.4587907862</v>
      </c>
      <c r="C498" s="20" t="n">
        <v>4300</v>
      </c>
      <c r="D498" s="20" t="n">
        <f aca="false">D497+22/(608-232)</f>
        <v>5.56382978723403</v>
      </c>
      <c r="F498" s="20" t="n">
        <f aca="false">$D$2+$D$3/H498-(($D$4/(8.314*LN(10)))*(1-($D$5/H498)-LN(H498/$D$5)))</f>
        <v>1.37330724001474</v>
      </c>
      <c r="G498" s="20" t="n">
        <f aca="false">8.314*LN(10)*F498*H498</f>
        <v>91489.7966817149</v>
      </c>
      <c r="H498" s="21" t="n">
        <v>3480</v>
      </c>
      <c r="J498" s="20" t="n">
        <f aca="false">-G498</f>
        <v>-91489.7966817149</v>
      </c>
      <c r="K498" s="20" t="n">
        <v>1874</v>
      </c>
      <c r="O498" s="20" t="n">
        <f aca="false">-115997 + 27.036*H498 + 3.124*H498*LN(H498)</f>
        <v>66743.2161931044</v>
      </c>
      <c r="P498" s="20" t="n">
        <f aca="false">(-0.0562*(H498^2)) + (128.59*H498)-38275</f>
        <v>-271386.28</v>
      </c>
      <c r="Q498" s="20" t="n">
        <f aca="false">-998615+342.43*H498</f>
        <v>193041.4</v>
      </c>
      <c r="R498" s="20" t="n">
        <f aca="false">Q498+P498</f>
        <v>-78344.8799999998</v>
      </c>
      <c r="S498" s="20" t="n">
        <f aca="false">R498/2</f>
        <v>-39172.4399999999</v>
      </c>
      <c r="U498" s="20" t="n">
        <f aca="false">-226244+42.46*H498</f>
        <v>-78483.2</v>
      </c>
      <c r="V498" s="20" t="n">
        <f aca="false">(-0.0562*(H498^2))+(374.59*H498)-846564</f>
        <v>-223595.28</v>
      </c>
      <c r="W498" s="20" t="n">
        <f aca="false">V498/2</f>
        <v>-111797.64</v>
      </c>
      <c r="X498" s="20" t="n">
        <f aca="false">W498-U498</f>
        <v>-33314.44</v>
      </c>
      <c r="Y498" s="20" t="n">
        <v>1424907.20224975</v>
      </c>
      <c r="Z498" s="20" t="n">
        <f aca="false">-8E-020*H498^6+2E-015*H498^5-0.00000000001*H498^4+0.00000006*H498^3-0.0001*H498^2+0.1593*H498^1+165.05*H498</f>
        <v>575658.033050447</v>
      </c>
      <c r="AA498" s="8" t="n">
        <f aca="false">(4*H498*(-18+25/2000*H498)*(1-LN(H498/1895))-H498*-9.16-0.25*Z498)</f>
        <v>27172.8276611407</v>
      </c>
      <c r="AB498" s="20" t="n">
        <f aca="false">(8*H498*(-1+8/2000*H498)*(1-LN(H498/1895))-H498*-9.16-0.25*Z498)</f>
        <v>29028.9681401241</v>
      </c>
      <c r="AC498" s="20" t="n">
        <f aca="false">(8*$H498*(31.15-15.53/2000*$H498)*(1-LN($H498/1895))-$H498*-9.16-0.25*$Z498)</f>
        <v>-66968.4337382145</v>
      </c>
      <c r="AE498" s="20" t="n">
        <f aca="false">AP498-$AN498</f>
        <v>-5.95304204948764</v>
      </c>
      <c r="AF498" s="20" t="n">
        <f aca="false">AQ498-$AN498</f>
        <v>-5.74063709831183</v>
      </c>
      <c r="AG498" s="20" t="n">
        <f aca="false">AR498-$AN498</f>
        <v>-9.05858998619581</v>
      </c>
      <c r="AI498" s="20" t="n">
        <f aca="false">AT498-$AN498</f>
        <v>-9.90612049641056</v>
      </c>
      <c r="AJ498" s="20" t="n">
        <f aca="false">AU498-$AN498</f>
        <v>-5.21923811990046</v>
      </c>
      <c r="AK498" s="20" t="n">
        <f aca="false">AV498-$AN498</f>
        <v>-8.0978785930667</v>
      </c>
      <c r="AL498" s="20" t="n">
        <f aca="false">AW498-$AN498</f>
        <v>-7.89540886329363</v>
      </c>
      <c r="AN498" s="20" t="n">
        <v>7.86123466536132</v>
      </c>
      <c r="AP498" s="20" t="n">
        <f aca="false">1/8.314/$H498*(0.375*68629+0.5*4601)+$AA498/8.314/$H498+LN(1)</f>
        <v>1.90819261587368</v>
      </c>
      <c r="AQ498" s="20" t="n">
        <f aca="false">1/8.314/$H498*(0.4375*68629+0.5*4601)+$AB498/8.314/$H498+LN(1)</f>
        <v>2.12059756704949</v>
      </c>
      <c r="AR498" s="20" t="n">
        <f aca="false">1/8.314/$H498*(0.4375*68629+0.5*4601)+$AC498/8.314/$H498+LN(1)</f>
        <v>-1.19735532083449</v>
      </c>
      <c r="AT498" s="20" t="n">
        <f aca="false">1/8.314/$H498*(0.4375*68629+0.5*4601)+$J498/8.314/$H498+LN(1)</f>
        <v>-2.04488583104924</v>
      </c>
      <c r="AU498" s="20" t="n">
        <f aca="false">1/8.314/$H498*(0.4375*68629+0.5*4601)+$B498/8.314/$H498+LN(1)</f>
        <v>2.64199654546086</v>
      </c>
      <c r="AV498" s="20" t="n">
        <f aca="false">1/8.314/$H498*(0.4375*68629+0.5*4601)+$S498/8.314/$H498+LN(1)</f>
        <v>-0.236643927705377</v>
      </c>
      <c r="AW498" s="20" t="n">
        <f aca="false">1/8.314/$H498*(0.4375*68629+0.5*4601)+$X498/8.314/$H498+LN(1)</f>
        <v>-0.0341741979323074</v>
      </c>
    </row>
    <row r="499" s="20" customFormat="true" ht="13.8" hidden="false" customHeight="false" outlineLevel="0" collapsed="false">
      <c r="B499" s="20" t="n">
        <f aca="false">$A$2 + $A$3*H499 +$A$4*H499*LN(H499) + $A$5*H499^2 + $A$6*H499^-1 + $A$7*H499^0.5</f>
        <v>44234.3618323944</v>
      </c>
      <c r="C499" s="20" t="n">
        <v>4300</v>
      </c>
      <c r="D499" s="20" t="n">
        <f aca="false">D498+22/(608-232)</f>
        <v>5.6223404255319</v>
      </c>
      <c r="F499" s="20" t="n">
        <f aca="false">$D$2+$D$3/H499-(($D$4/(8.314*LN(10)))*(1-($D$5/H499)-LN(H499/$D$5)))</f>
        <v>1.37288857122085</v>
      </c>
      <c r="G499" s="20" t="n">
        <f aca="false">8.314*LN(10)*F499*H499</f>
        <v>91593.315728796</v>
      </c>
      <c r="H499" s="21" t="n">
        <v>3485</v>
      </c>
      <c r="J499" s="20" t="n">
        <f aca="false">-G499</f>
        <v>-91593.315728796</v>
      </c>
      <c r="K499" s="20" t="n">
        <v>1883</v>
      </c>
      <c r="O499" s="20" t="n">
        <f aca="false">-115997 + 27.036*H499 + 3.124*H499*LN(H499)</f>
        <v>67021.4051908851</v>
      </c>
      <c r="P499" s="20" t="n">
        <f aca="false">(-0.0562*(H499^2)) + (128.59*H499)-38275</f>
        <v>-272700.495</v>
      </c>
      <c r="Q499" s="20" t="n">
        <f aca="false">-998615+342.43*H499</f>
        <v>194753.55</v>
      </c>
      <c r="R499" s="20" t="n">
        <f aca="false">Q499+P499</f>
        <v>-77946.945</v>
      </c>
      <c r="S499" s="20" t="n">
        <f aca="false">R499/2</f>
        <v>-38973.4725</v>
      </c>
      <c r="U499" s="20" t="n">
        <f aca="false">-226244+42.46*H499</f>
        <v>-78270.9</v>
      </c>
      <c r="V499" s="20" t="n">
        <f aca="false">(-0.0562*(H499^2))+(374.59*H499)-846564</f>
        <v>-223679.495</v>
      </c>
      <c r="W499" s="20" t="n">
        <f aca="false">V499/2</f>
        <v>-111839.7475</v>
      </c>
      <c r="X499" s="20" t="n">
        <f aca="false">W499-U499</f>
        <v>-33568.8475000001</v>
      </c>
      <c r="Y499" s="20" t="n">
        <v>1427357.30000528</v>
      </c>
      <c r="Z499" s="20" t="n">
        <f aca="false">-8E-020*H499^6+2E-015*H499^5-0.00000000001*H499^4+0.00000006*H499^3-0.0001*H499^2+0.1593*H499^1+165.05*H499</f>
        <v>576489.189920796</v>
      </c>
      <c r="AA499" s="8" t="n">
        <f aca="false">(4*H499*(-18+25/2000*H499)*(1-LN(H499/1895))-H499*-9.16-0.25*Z499)</f>
        <v>27040.9290069606</v>
      </c>
      <c r="AB499" s="20" t="n">
        <f aca="false">(8*H499*(-1+8/2000*H499)*(1-LN(H499/1895))-H499*-9.16-0.25*Z499)</f>
        <v>28770.3724850896</v>
      </c>
      <c r="AC499" s="20" t="n">
        <f aca="false">(8*$H499*(31.15-15.53/2000*$H499)*(1-LN($H499/1895))-$H499*-9.16-0.25*$Z499)</f>
        <v>-67653.8634897573</v>
      </c>
      <c r="AE499" s="20" t="n">
        <f aca="false">AP499-$AN499</f>
        <v>-6.01049608463413</v>
      </c>
      <c r="AF499" s="20" t="n">
        <f aca="false">AQ499-$AN499</f>
        <v>-5.80276861389614</v>
      </c>
      <c r="AG499" s="20" t="n">
        <f aca="false">AR499-$AN499</f>
        <v>-9.13069264498877</v>
      </c>
      <c r="AI499" s="20" t="n">
        <f aca="false">AT499-$AN499</f>
        <v>-9.95692349444319</v>
      </c>
      <c r="AJ499" s="20" t="n">
        <f aca="false">AU499-$AN499</f>
        <v>-5.26905443669612</v>
      </c>
      <c r="AK499" s="20" t="n">
        <f aca="false">AV499-$AN499</f>
        <v>-8.14083608630321</v>
      </c>
      <c r="AL499" s="20" t="n">
        <f aca="false">AW499-$AN499</f>
        <v>-7.95430433694887</v>
      </c>
      <c r="AN499" s="20" t="n">
        <v>7.91139871268681</v>
      </c>
      <c r="AP499" s="20" t="n">
        <f aca="false">1/8.314/$H499*(0.375*68629+0.5*4601)+$AA499/8.314/$H499+LN(1)</f>
        <v>1.90090262805268</v>
      </c>
      <c r="AQ499" s="20" t="n">
        <f aca="false">1/8.314/$H499*(0.4375*68629+0.5*4601)+$AB499/8.314/$H499+LN(1)</f>
        <v>2.10863009879067</v>
      </c>
      <c r="AR499" s="20" t="n">
        <f aca="false">1/8.314/$H499*(0.4375*68629+0.5*4601)+$AC499/8.314/$H499+LN(1)</f>
        <v>-1.21929393230196</v>
      </c>
      <c r="AT499" s="20" t="n">
        <f aca="false">1/8.314/$H499*(0.4375*68629+0.5*4601)+$J499/8.314/$H499+LN(1)</f>
        <v>-2.04552478175638</v>
      </c>
      <c r="AU499" s="20" t="n">
        <f aca="false">1/8.314/$H499*(0.4375*68629+0.5*4601)+$B499/8.314/$H499+LN(1)</f>
        <v>2.64234427599069</v>
      </c>
      <c r="AV499" s="20" t="n">
        <f aca="false">1/8.314/$H499*(0.4375*68629+0.5*4601)+$S499/8.314/$H499+LN(1)</f>
        <v>-0.229437373616402</v>
      </c>
      <c r="AW499" s="20" t="n">
        <f aca="false">1/8.314/$H499*(0.4375*68629+0.5*4601)+$X499/8.314/$H499+LN(1)</f>
        <v>-0.0429056242620633</v>
      </c>
    </row>
    <row r="500" s="20" customFormat="true" ht="13.8" hidden="false" customHeight="false" outlineLevel="0" collapsed="false">
      <c r="B500" s="20" t="n">
        <f aca="false">$A$2 + $A$3*H500 +$A$4*H500*LN(H500) + $A$5*H500^2 + $A$6*H500^-1 + $A$7*H500^0.5</f>
        <v>44353.9723447583</v>
      </c>
      <c r="C500" s="20" t="n">
        <v>4300</v>
      </c>
      <c r="D500" s="20" t="n">
        <f aca="false">D499+22/(608-232)</f>
        <v>5.68085106382977</v>
      </c>
      <c r="F500" s="20" t="n">
        <f aca="false">$D$2+$D$3/H500-(($D$4/(8.314*LN(10)))*(1-($D$5/H500)-LN(H500/$D$5)))</f>
        <v>1.37247467213052</v>
      </c>
      <c r="G500" s="20" t="n">
        <f aca="false">8.314*LN(10)*F500*H500</f>
        <v>91697.0732981971</v>
      </c>
      <c r="H500" s="21" t="n">
        <v>3490</v>
      </c>
      <c r="J500" s="20" t="n">
        <f aca="false">-G500</f>
        <v>-91697.0732981971</v>
      </c>
      <c r="K500" s="20" t="n">
        <v>1892</v>
      </c>
      <c r="O500" s="20" t="n">
        <f aca="false">-115997 + 27.036*H500 + 3.124*H500*LN(H500)</f>
        <v>67299.6165990035</v>
      </c>
      <c r="P500" s="20" t="n">
        <f aca="false">(-0.0562*(H500^2)) + (128.59*H500)-38275</f>
        <v>-274017.52</v>
      </c>
      <c r="Q500" s="20" t="n">
        <f aca="false">-998615+342.43*H500</f>
        <v>196465.7</v>
      </c>
      <c r="R500" s="20" t="n">
        <f aca="false">Q500+P500</f>
        <v>-77551.82</v>
      </c>
      <c r="S500" s="20" t="n">
        <f aca="false">R500/2</f>
        <v>-38775.91</v>
      </c>
      <c r="U500" s="20" t="n">
        <f aca="false">-226244+42.46*H500</f>
        <v>-78058.6</v>
      </c>
      <c r="V500" s="20" t="n">
        <f aca="false">(-0.0562*(H500^2))+(374.59*H500)-846564</f>
        <v>-223766.52</v>
      </c>
      <c r="W500" s="20" t="n">
        <f aca="false">V500/2</f>
        <v>-111883.26</v>
      </c>
      <c r="X500" s="20" t="n">
        <f aca="false">W500-U500</f>
        <v>-33824.6600000001</v>
      </c>
      <c r="Y500" s="20" t="n">
        <v>1429807.39776082</v>
      </c>
      <c r="Z500" s="20" t="n">
        <f aca="false">-8E-020*H500^6+2E-015*H500^5-0.00000000001*H500^4+0.00000006*H500^3-0.0001*H500^2+0.1593*H500^1+165.05*H500</f>
        <v>577320.370196203</v>
      </c>
      <c r="AA500" s="8" t="n">
        <f aca="false">(4*H500*(-18+25/2000*H500)*(1-LN(H500/1895))-H500*-9.16-0.25*Z500)</f>
        <v>26906.7678783905</v>
      </c>
      <c r="AB500" s="20" t="n">
        <f aca="false">(8*H500*(-1+8/2000*H500)*(1-LN(H500/1895))-H500*-9.16-0.25*Z500)</f>
        <v>28510.053569165</v>
      </c>
      <c r="AC500" s="20" t="n">
        <f aca="false">(8*$H500*(31.15-15.53/2000*$H500)*(1-LN($H500/1895))-$H500*-9.16-0.25*$Z500)</f>
        <v>-68337.6414270838</v>
      </c>
      <c r="AE500" s="20" t="n">
        <f aca="false">AP500-$AN500</f>
        <v>-6.06798673287449</v>
      </c>
      <c r="AF500" s="20" t="n">
        <f aca="false">AQ500-$AN500</f>
        <v>-5.86490475664582</v>
      </c>
      <c r="AG500" s="20" t="n">
        <f aca="false">AR500-$AN500</f>
        <v>-9.20265504205003</v>
      </c>
      <c r="AI500" s="20" t="n">
        <f aca="false">AT500-$AN500</f>
        <v>-10.0077124096798</v>
      </c>
      <c r="AJ500" s="20" t="n">
        <f aca="false">AU500-$AN500</f>
        <v>-5.3188613591524</v>
      </c>
      <c r="AK500" s="20" t="n">
        <f aca="false">AV500-$AN500</f>
        <v>-8.1838421780824</v>
      </c>
      <c r="AL500" s="20" t="n">
        <f aca="false">AW500-$AN500</f>
        <v>-8.01320274158113</v>
      </c>
      <c r="AN500" s="20" t="n">
        <v>7.96154228760871</v>
      </c>
      <c r="AP500" s="20" t="n">
        <f aca="false">1/8.314/$H500*(0.375*68629+0.5*4601)+$AA500/8.314/$H500+LN(1)</f>
        <v>1.89355555473422</v>
      </c>
      <c r="AQ500" s="20" t="n">
        <f aca="false">1/8.314/$H500*(0.4375*68629+0.5*4601)+$AB500/8.314/$H500+LN(1)</f>
        <v>2.09663753096289</v>
      </c>
      <c r="AR500" s="20" t="n">
        <f aca="false">1/8.314/$H500*(0.4375*68629+0.5*4601)+$AC500/8.314/$H500+LN(1)</f>
        <v>-1.24111275444132</v>
      </c>
      <c r="AT500" s="20" t="n">
        <f aca="false">1/8.314/$H500*(0.4375*68629+0.5*4601)+$J500/8.314/$H500+LN(1)</f>
        <v>-2.04617012207107</v>
      </c>
      <c r="AU500" s="20" t="n">
        <f aca="false">1/8.314/$H500*(0.4375*68629+0.5*4601)+$B500/8.314/$H500+LN(1)</f>
        <v>2.64268092845631</v>
      </c>
      <c r="AV500" s="20" t="n">
        <f aca="false">1/8.314/$H500*(0.4375*68629+0.5*4601)+$S500/8.314/$H500+LN(1)</f>
        <v>-0.222299890473693</v>
      </c>
      <c r="AW500" s="20" t="n">
        <f aca="false">1/8.314/$H500*(0.4375*68629+0.5*4601)+$X500/8.314/$H500+LN(1)</f>
        <v>-0.0516604539724157</v>
      </c>
    </row>
    <row r="501" s="20" customFormat="true" ht="13.8" hidden="false" customHeight="false" outlineLevel="0" collapsed="false">
      <c r="B501" s="20" t="n">
        <f aca="false">$A$2 + $A$3*H501 +$A$4*H501*LN(H501) + $A$5*H501^2 + $A$6*H501^-1 + $A$7*H501^0.5</f>
        <v>44473.2908313985</v>
      </c>
      <c r="C501" s="20" t="n">
        <v>4300</v>
      </c>
      <c r="D501" s="20" t="n">
        <f aca="false">D500+22/(608-232)</f>
        <v>5.73936170212764</v>
      </c>
      <c r="F501" s="20" t="n">
        <f aca="false">$D$2+$D$3/H501-(($D$4/(8.314*LN(10)))*(1-($D$5/H501)-LN(H501/$D$5)))</f>
        <v>1.37206551716551</v>
      </c>
      <c r="G501" s="20" t="n">
        <f aca="false">8.314*LN(10)*F501*H501</f>
        <v>91801.0690481954</v>
      </c>
      <c r="H501" s="21" t="n">
        <v>3495</v>
      </c>
      <c r="J501" s="20" t="n">
        <f aca="false">-G501</f>
        <v>-91801.0690481954</v>
      </c>
      <c r="K501" s="20" t="n">
        <v>1901</v>
      </c>
      <c r="O501" s="20" t="n">
        <f aca="false">-115997 + 27.036*H501 + 3.124*H501*LN(H501)</f>
        <v>67577.850385353</v>
      </c>
      <c r="P501" s="20" t="n">
        <f aca="false">(-0.0562*(H501^2)) + (128.59*H501)-38275</f>
        <v>-275337.355</v>
      </c>
      <c r="Q501" s="20" t="n">
        <f aca="false">-998615+342.43*H501</f>
        <v>198177.85</v>
      </c>
      <c r="R501" s="20" t="n">
        <f aca="false">Q501+P501</f>
        <v>-77159.5049999999</v>
      </c>
      <c r="S501" s="20" t="n">
        <f aca="false">R501/2</f>
        <v>-38579.7525</v>
      </c>
      <c r="U501" s="20" t="n">
        <f aca="false">-226244+42.46*H501</f>
        <v>-77846.3</v>
      </c>
      <c r="V501" s="20" t="n">
        <f aca="false">(-0.0562*(H501^2))+(374.59*H501)-846564</f>
        <v>-223856.355</v>
      </c>
      <c r="W501" s="20" t="n">
        <f aca="false">V501/2</f>
        <v>-111928.1775</v>
      </c>
      <c r="X501" s="20" t="n">
        <f aca="false">W501-U501</f>
        <v>-34081.8775000001</v>
      </c>
      <c r="Y501" s="20" t="n">
        <v>1432257.49551635</v>
      </c>
      <c r="Z501" s="20" t="n">
        <f aca="false">-8E-020*H501^6+2E-015*H501^5-0.00000000001*H501^4+0.00000006*H501^3-0.0001*H501^2+0.1593*H501^1+165.05*H501</f>
        <v>578151.573948581</v>
      </c>
      <c r="AA501" s="8" t="n">
        <f aca="false">(4*H501*(-18+25/2000*H501)*(1-LN(H501/1895))-H501*-9.16-0.25*Z501)</f>
        <v>26770.3399332499</v>
      </c>
      <c r="AB501" s="20" t="n">
        <f aca="false">(8*H501*(-1+8/2000*H501)*(1-LN(H501/1895))-H501*-9.16-0.25*Z501)</f>
        <v>28248.0089982447</v>
      </c>
      <c r="AC501" s="20" t="n">
        <f aca="false">(8*$H501*(31.15-15.53/2000*$H501)*(1-LN($H501/1895))-$H501*-9.16-0.25*$Z501)</f>
        <v>-69019.7605540015</v>
      </c>
      <c r="AE501" s="20" t="n">
        <f aca="false">AP501-$AN501</f>
        <v>-6.12553437104462</v>
      </c>
      <c r="AF501" s="20" t="n">
        <f aca="false">AQ501-$AN501</f>
        <v>-5.92706597363319</v>
      </c>
      <c r="AG501" s="20" t="n">
        <f aca="false">AR501-$AN501</f>
        <v>-9.27449792312928</v>
      </c>
      <c r="AI501" s="20" t="n">
        <f aca="false">AT501-$AN501</f>
        <v>-10.0585076753405</v>
      </c>
      <c r="AJ501" s="20" t="n">
        <f aca="false">AU501-$AN501</f>
        <v>-5.36867929479911</v>
      </c>
      <c r="AK501" s="20" t="n">
        <f aca="false">AV501-$AN501</f>
        <v>-8.22691704436603</v>
      </c>
      <c r="AL501" s="20" t="n">
        <f aca="false">AW501-$AN501</f>
        <v>-8.07212444915028</v>
      </c>
      <c r="AN501" s="20" t="n">
        <v>8.01168586253061</v>
      </c>
      <c r="AP501" s="20" t="n">
        <f aca="false">1/8.314/$H501*(0.375*68629+0.5*4601)+$AA501/8.314/$H501+LN(1)</f>
        <v>1.88615149148599</v>
      </c>
      <c r="AQ501" s="20" t="n">
        <f aca="false">1/8.314/$H501*(0.4375*68629+0.5*4601)+$AB501/8.314/$H501+LN(1)</f>
        <v>2.08461988889742</v>
      </c>
      <c r="AR501" s="20" t="n">
        <f aca="false">1/8.314/$H501*(0.4375*68629+0.5*4601)+$AC501/8.314/$H501+LN(1)</f>
        <v>-1.26281206059867</v>
      </c>
      <c r="AT501" s="20" t="n">
        <f aca="false">1/8.314/$H501*(0.4375*68629+0.5*4601)+$J501/8.314/$H501+LN(1)</f>
        <v>-2.04682181280985</v>
      </c>
      <c r="AU501" s="20" t="n">
        <f aca="false">1/8.314/$H501*(0.4375*68629+0.5*4601)+$B501/8.314/$H501+LN(1)</f>
        <v>2.6430065677315</v>
      </c>
      <c r="AV501" s="20" t="n">
        <f aca="false">1/8.314/$H501*(0.4375*68629+0.5*4601)+$S501/8.314/$H501+LN(1)</f>
        <v>-0.21523118183542</v>
      </c>
      <c r="AW501" s="20" t="n">
        <f aca="false">1/8.314/$H501*(0.4375*68629+0.5*4601)+$X501/8.314/$H501+LN(1)</f>
        <v>-0.0604385866196742</v>
      </c>
    </row>
    <row r="502" s="20" customFormat="true" ht="13.8" hidden="false" customHeight="false" outlineLevel="0" collapsed="false">
      <c r="B502" s="20" t="n">
        <f aca="false">$A$2 + $A$3*H502 +$A$4*H502*LN(H502) + $A$5*H502^2 + $A$6*H502^-1 + $A$7*H502^0.5</f>
        <v>44592.317794028</v>
      </c>
      <c r="C502" s="20" t="n">
        <v>4300</v>
      </c>
      <c r="D502" s="20" t="n">
        <f aca="false">D501+22/(608-232)</f>
        <v>5.79787234042552</v>
      </c>
      <c r="F502" s="20" t="n">
        <f aca="false">$D$2+$D$3/H502-(($D$4/(8.314*LN(10)))*(1-($D$5/H502)-LN(H502/$D$5)))</f>
        <v>1.37166108090834</v>
      </c>
      <c r="G502" s="20" t="n">
        <f aca="false">8.314*LN(10)*F502*H502</f>
        <v>91905.3026380459</v>
      </c>
      <c r="H502" s="21" t="n">
        <v>3500</v>
      </c>
      <c r="J502" s="20" t="n">
        <f aca="false">-G502</f>
        <v>-91905.3026380459</v>
      </c>
      <c r="K502" s="20" t="n">
        <v>1910</v>
      </c>
      <c r="O502" s="20" t="n">
        <f aca="false">-115997 + 27.036*H502 + 3.124*H502*LN(H502)</f>
        <v>67856.106517919</v>
      </c>
      <c r="P502" s="20" t="n">
        <f aca="false">(-0.0562*(H502^2)) + (128.59*H502)-38275</f>
        <v>-276660</v>
      </c>
      <c r="Q502" s="20" t="n">
        <f aca="false">-998615+342.43*H502</f>
        <v>199890</v>
      </c>
      <c r="R502" s="20" t="n">
        <f aca="false">Q502+P502</f>
        <v>-76770</v>
      </c>
      <c r="S502" s="20" t="n">
        <f aca="false">R502/2</f>
        <v>-38385</v>
      </c>
      <c r="U502" s="20" t="n">
        <f aca="false">-226244+42.46*H502</f>
        <v>-77634</v>
      </c>
      <c r="V502" s="20" t="n">
        <f aca="false">(-0.0562*(H502^2))+(374.59*H502)-846564</f>
        <v>-223949</v>
      </c>
      <c r="W502" s="20" t="n">
        <f aca="false">V502/2</f>
        <v>-111974.5</v>
      </c>
      <c r="X502" s="20" t="n">
        <f aca="false">W502-U502</f>
        <v>-34340.5</v>
      </c>
      <c r="Y502" s="20" t="n">
        <v>1434707.59327189</v>
      </c>
      <c r="Z502" s="20" t="n">
        <f aca="false">-8E-020*H502^6+2E-015*H502^5-0.00000000001*H502^4+0.00000006*H502^3-0.0001*H502^2+0.1593*H502^1+165.05*H502</f>
        <v>578982.80125</v>
      </c>
      <c r="AA502" s="8" t="n">
        <f aca="false">(4*H502*(-18+25/2000*H502)*(1-LN(H502/1895))-H502*-9.16-0.25*Z502)</f>
        <v>26631.6408365673</v>
      </c>
      <c r="AB502" s="20" t="n">
        <f aca="false">(8*H502*(-1+8/2000*H502)*(1-LN(H502/1895))-H502*-9.16-0.25*Z502)</f>
        <v>27984.2363817039</v>
      </c>
      <c r="AC502" s="20" t="n">
        <f aca="false">(8*$H502*(31.15-15.53/2000*$H502)*(1-LN($H502/1895))-$H502*-9.16-0.25*$Z502)</f>
        <v>-69700.2138880596</v>
      </c>
      <c r="AE502" s="20" t="n">
        <f aca="false">AP502-$AN502</f>
        <v>-6.18264340179848</v>
      </c>
      <c r="AF502" s="20" t="n">
        <f aca="false">AQ502-$AN502</f>
        <v>-5.98875673747543</v>
      </c>
      <c r="AG502" s="20" t="n">
        <f aca="false">AR502-$AN502</f>
        <v>-9.34572605840616</v>
      </c>
      <c r="AI502" s="20" t="n">
        <f aca="false">AT502-$AN502</f>
        <v>-10.1088137504226</v>
      </c>
      <c r="AJ502" s="20" t="n">
        <f aca="false">AU502-$AN502</f>
        <v>-5.41801267711857</v>
      </c>
      <c r="AK502" s="20" t="n">
        <f aca="false">AV502-$AN502</f>
        <v>-8.26956488832954</v>
      </c>
      <c r="AL502" s="20" t="n">
        <f aca="false">AW502-$AN502</f>
        <v>-8.13057385770993</v>
      </c>
      <c r="AN502" s="20" t="n">
        <v>8.06133393537583</v>
      </c>
      <c r="AP502" s="20" t="n">
        <f aca="false">1/8.314/$H502*(0.375*68629+0.5*4601)+$AA502/8.314/$H502+LN(1)</f>
        <v>1.87869053357735</v>
      </c>
      <c r="AQ502" s="20" t="n">
        <f aca="false">1/8.314/$H502*(0.4375*68629+0.5*4601)+$AB502/8.314/$H502+LN(1)</f>
        <v>2.0725771979004</v>
      </c>
      <c r="AR502" s="20" t="n">
        <f aca="false">1/8.314/$H502*(0.4375*68629+0.5*4601)+$AC502/8.314/$H502+LN(1)</f>
        <v>-1.28439212303033</v>
      </c>
      <c r="AT502" s="20" t="n">
        <f aca="false">1/8.314/$H502*(0.4375*68629+0.5*4601)+$J502/8.314/$H502+LN(1)</f>
        <v>-2.04747981504677</v>
      </c>
      <c r="AU502" s="20" t="n">
        <f aca="false">1/8.314/$H502*(0.4375*68629+0.5*4601)+$B502/8.314/$H502+LN(1)</f>
        <v>2.64332125825726</v>
      </c>
      <c r="AV502" s="20" t="n">
        <f aca="false">1/8.314/$H502*(0.4375*68629+0.5*4601)+$S502/8.314/$H502+LN(1)</f>
        <v>-0.20823095295371</v>
      </c>
      <c r="AW502" s="20" t="n">
        <f aca="false">1/8.314/$H502*(0.4375*68629+0.5*4601)+$X502/8.314/$H502+LN(1)</f>
        <v>-0.0692399223341007</v>
      </c>
    </row>
    <row r="503" s="20" customFormat="true" ht="13.8" hidden="false" customHeight="false" outlineLevel="0" collapsed="false">
      <c r="B503" s="20" t="n">
        <f aca="false">$A$2 + $A$3*H503 +$A$4*H503*LN(H503) + $A$5*H503^2 + $A$6*H503^-1 + $A$7*H503^0.5</f>
        <v>44711.0537325616</v>
      </c>
      <c r="C503" s="20" t="n">
        <v>4300</v>
      </c>
      <c r="D503" s="20" t="n">
        <f aca="false">D502+22/(608-232)</f>
        <v>5.85638297872339</v>
      </c>
      <c r="F503" s="20" t="n">
        <f aca="false">$D$2+$D$3/H503-(($D$4/(8.314*LN(10)))*(1-($D$5/H503)-LN(H503/$D$5)))</f>
        <v>1.37126133810105</v>
      </c>
      <c r="G503" s="20" t="n">
        <f aca="false">8.314*LN(10)*F503*H503</f>
        <v>92009.7737279773</v>
      </c>
      <c r="H503" s="21" t="n">
        <v>3505</v>
      </c>
      <c r="J503" s="20" t="n">
        <f aca="false">-G503</f>
        <v>-92009.7737279773</v>
      </c>
      <c r="K503" s="20" t="n">
        <v>1920</v>
      </c>
      <c r="O503" s="20" t="n">
        <f aca="false">-115997 + 27.036*H503 + 3.124*H503*LN(H503)</f>
        <v>68134.3849647784</v>
      </c>
      <c r="P503" s="20" t="n">
        <f aca="false">(-0.0562*(H503^2)) + (128.59*H503)-38275</f>
        <v>-277985.455</v>
      </c>
      <c r="Q503" s="20" t="n">
        <f aca="false">-998615+342.43*H503</f>
        <v>201602.15</v>
      </c>
      <c r="R503" s="20" t="n">
        <f aca="false">Q503+P503</f>
        <v>-76383.3049999999</v>
      </c>
      <c r="S503" s="20" t="n">
        <f aca="false">R503/2</f>
        <v>-38191.6524999999</v>
      </c>
      <c r="U503" s="20" t="n">
        <f aca="false">-226244+42.46*H503</f>
        <v>-77421.7</v>
      </c>
      <c r="V503" s="20" t="n">
        <f aca="false">(-0.0562*(H503^2))+(374.59*H503)-846564</f>
        <v>-224044.455</v>
      </c>
      <c r="W503" s="20" t="n">
        <f aca="false">V503/2</f>
        <v>-112022.2275</v>
      </c>
      <c r="X503" s="20" t="n">
        <f aca="false">W503-U503</f>
        <v>-34600.5275000001</v>
      </c>
      <c r="Y503" s="20" t="n">
        <v>1437170.86824463</v>
      </c>
      <c r="Z503" s="20" t="n">
        <f aca="false">-8E-020*H503^6+2E-015*H503^5-0.00000000001*H503^4+0.00000006*H503^3-0.0001*H503^2+0.1593*H503^1+165.05*H503</f>
        <v>579814.052172682</v>
      </c>
      <c r="AA503" s="8" t="n">
        <f aca="false">(4*H503*(-18+25/2000*H503)*(1-LN(H503/1895))-H503*-9.16-0.25*Z503)</f>
        <v>26490.6662605585</v>
      </c>
      <c r="AB503" s="20" t="n">
        <f aca="false">(8*H503*(-1+8/2000*H503)*(1-LN(H503/1895))-H503*-9.16-0.25*Z503)</f>
        <v>27718.7333323881</v>
      </c>
      <c r="AC503" s="20" t="n">
        <f aca="false">(8*$H503*(31.15-15.53/2000*$H503)*(1-LN($H503/1895))-$H503*-9.16-0.25*$Z503)</f>
        <v>-70378.9944604995</v>
      </c>
      <c r="AE503" s="20" t="n">
        <f aca="false">AP503-$AN503</f>
        <v>-6.23962919333428</v>
      </c>
      <c r="AF503" s="20" t="n">
        <f aca="false">AQ503-$AN503</f>
        <v>-6.05029248606227</v>
      </c>
      <c r="AG503" s="20" t="n">
        <f aca="false">AR503-$AN503</f>
        <v>-9.41665518222392</v>
      </c>
      <c r="AI503" s="20" t="n">
        <f aca="false">AT503-$AN503</f>
        <v>-10.1589460594263</v>
      </c>
      <c r="AJ503" s="20" t="n">
        <f aca="false">AU503-$AN503</f>
        <v>-5.4671769052698</v>
      </c>
      <c r="AK503" s="20" t="n">
        <f aca="false">AV503-$AN503</f>
        <v>-8.31210088007748</v>
      </c>
      <c r="AL503" s="20" t="n">
        <f aca="false">AW503-$AN503</f>
        <v>-8.18886633113078</v>
      </c>
      <c r="AN503" s="20" t="n">
        <v>8.11080196931493</v>
      </c>
      <c r="AP503" s="20" t="n">
        <f aca="false">1/8.314/$H503*(0.375*68629+0.5*4601)+$AA503/8.314/$H503+LN(1)</f>
        <v>1.87117277598065</v>
      </c>
      <c r="AQ503" s="20" t="n">
        <f aca="false">1/8.314/$H503*(0.4375*68629+0.5*4601)+$AB503/8.314/$H503+LN(1)</f>
        <v>2.06050948325266</v>
      </c>
      <c r="AR503" s="20" t="n">
        <f aca="false">1/8.314/$H503*(0.4375*68629+0.5*4601)+$AC503/8.314/$H503+LN(1)</f>
        <v>-1.30585321290899</v>
      </c>
      <c r="AT503" s="20" t="n">
        <f aca="false">1/8.314/$H503*(0.4375*68629+0.5*4601)+$J503/8.314/$H503+LN(1)</f>
        <v>-2.04814409011139</v>
      </c>
      <c r="AU503" s="20" t="n">
        <f aca="false">1/8.314/$H503*(0.4375*68629+0.5*4601)+$B503/8.314/$H503+LN(1)</f>
        <v>2.64362506404513</v>
      </c>
      <c r="AV503" s="20" t="n">
        <f aca="false">1/8.314/$H503*(0.4375*68629+0.5*4601)+$S503/8.314/$H503+LN(1)</f>
        <v>-0.201298910762553</v>
      </c>
      <c r="AW503" s="20" t="n">
        <f aca="false">1/8.314/$H503*(0.4375*68629+0.5*4601)+$X503/8.314/$H503+LN(1)</f>
        <v>-0.0780643618158483</v>
      </c>
    </row>
    <row r="504" s="20" customFormat="true" ht="13.8" hidden="false" customHeight="false" outlineLevel="0" collapsed="false">
      <c r="B504" s="20" t="n">
        <f aca="false">$A$2 + $A$3*H504 +$A$4*H504*LN(H504) + $A$5*H504^2 + $A$6*H504^-1 + $A$7*H504^0.5</f>
        <v>44829.4991451245</v>
      </c>
      <c r="C504" s="20" t="n">
        <v>4300</v>
      </c>
      <c r="D504" s="20" t="n">
        <f aca="false">D503+22/(608-232)</f>
        <v>5.91489361702126</v>
      </c>
      <c r="F504" s="20" t="n">
        <f aca="false">$D$2+$D$3/H504-(($D$4/(8.314*LN(10)))*(1-($D$5/H504)-LN(H504/$D$5)))</f>
        <v>1.37086626364405</v>
      </c>
      <c r="G504" s="20" t="n">
        <f aca="false">8.314*LN(10)*F504*H504</f>
        <v>92114.4819791873</v>
      </c>
      <c r="H504" s="21" t="n">
        <v>3510</v>
      </c>
      <c r="J504" s="20" t="n">
        <f aca="false">-G504</f>
        <v>-92114.4819791873</v>
      </c>
      <c r="K504" s="20" t="n">
        <v>1929</v>
      </c>
      <c r="O504" s="20" t="n">
        <f aca="false">-115997 + 27.036*H504 + 3.124*H504*LN(H504)</f>
        <v>68412.6856940989</v>
      </c>
      <c r="P504" s="20" t="n">
        <f aca="false">(-0.0562*(H504^2)) + (128.59*H504)-38275</f>
        <v>-279313.72</v>
      </c>
      <c r="Q504" s="20" t="n">
        <f aca="false">-998615+342.43*H504</f>
        <v>203314.3</v>
      </c>
      <c r="R504" s="20" t="n">
        <f aca="false">Q504+P504</f>
        <v>-75999.4199999999</v>
      </c>
      <c r="S504" s="20" t="n">
        <f aca="false">R504/2</f>
        <v>-37999.71</v>
      </c>
      <c r="U504" s="20" t="n">
        <f aca="false">-226244+42.46*H504</f>
        <v>-77209.4</v>
      </c>
      <c r="V504" s="20" t="n">
        <f aca="false">(-0.0562*(H504^2))+(374.59*H504)-846564</f>
        <v>-224142.72</v>
      </c>
      <c r="W504" s="20" t="n">
        <f aca="false">V504/2</f>
        <v>-112071.36</v>
      </c>
      <c r="X504" s="20" t="n">
        <f aca="false">W504-U504</f>
        <v>-34861.96</v>
      </c>
      <c r="Y504" s="20" t="n">
        <v>1439634.14321738</v>
      </c>
      <c r="Z504" s="20" t="n">
        <f aca="false">-8E-020*H504^6+2E-015*H504^5-0.00000000001*H504^4+0.00000006*H504^3-0.0001*H504^2+0.1593*H504^1+165.05*H504</f>
        <v>580645.326789003</v>
      </c>
      <c r="AA504" s="8" t="n">
        <f aca="false">(4*H504*(-18+25/2000*H504)*(1-LN(H504/1895))-H504*-9.16-0.25*Z504)</f>
        <v>26347.4118846017</v>
      </c>
      <c r="AB504" s="20" t="n">
        <f aca="false">(8*H504*(-1+8/2000*H504)*(1-LN(H504/1895))-H504*-9.16-0.25*Z504)</f>
        <v>27451.4974666029</v>
      </c>
      <c r="AC504" s="20" t="n">
        <f aca="false">(8*$H504*(31.15-15.53/2000*$H504)*(1-LN($H504/1895))-$H504*-9.16-0.25*$Z504)</f>
        <v>-71056.0953162051</v>
      </c>
      <c r="AE504" s="20" t="n">
        <f aca="false">AP504-$AN504</f>
        <v>-6.29667168988147</v>
      </c>
      <c r="AF504" s="20" t="n">
        <f aca="false">AQ504-$AN504</f>
        <v>-6.11185323304447</v>
      </c>
      <c r="AG504" s="20" t="n">
        <f aca="false">AR504-$AN504</f>
        <v>-9.48746560358371</v>
      </c>
      <c r="AI504" s="20" t="n">
        <f aca="false">AT504-$AN504</f>
        <v>-10.2090846028409</v>
      </c>
      <c r="AJ504" s="20" t="n">
        <f aca="false">AU504-$AN504</f>
        <v>-5.51635195457341</v>
      </c>
      <c r="AK504" s="20" t="n">
        <f aca="false">AV504-$AN504</f>
        <v>-8.35470476711986</v>
      </c>
      <c r="AL504" s="20" t="n">
        <f aca="false">AW504-$AN504</f>
        <v>-8.24718180958488</v>
      </c>
      <c r="AN504" s="20" t="n">
        <v>8.16027000325402</v>
      </c>
      <c r="AP504" s="20" t="n">
        <f aca="false">1/8.314/$H504*(0.375*68629+0.5*4601)+$AA504/8.314/$H504+LN(1)</f>
        <v>1.86359831337255</v>
      </c>
      <c r="AQ504" s="20" t="n">
        <f aca="false">1/8.314/$H504*(0.4375*68629+0.5*4601)+$AB504/8.314/$H504+LN(1)</f>
        <v>2.04841677020955</v>
      </c>
      <c r="AR504" s="20" t="n">
        <f aca="false">1/8.314/$H504*(0.4375*68629+0.5*4601)+$AC504/8.314/$H504+LN(1)</f>
        <v>-1.32719560032969</v>
      </c>
      <c r="AT504" s="20" t="n">
        <f aca="false">1/8.314/$H504*(0.4375*68629+0.5*4601)+$J504/8.314/$H504+LN(1)</f>
        <v>-2.04881459958685</v>
      </c>
      <c r="AU504" s="20" t="n">
        <f aca="false">1/8.314/$H504*(0.4375*68629+0.5*4601)+$B504/8.314/$H504+LN(1)</f>
        <v>2.64391804868061</v>
      </c>
      <c r="AV504" s="20" t="n">
        <f aca="false">1/8.314/$H504*(0.4375*68629+0.5*4601)+$S504/8.314/$H504+LN(1)</f>
        <v>-0.194434763865843</v>
      </c>
      <c r="AW504" s="20" t="n">
        <f aca="false">1/8.314/$H504*(0.4375*68629+0.5*4601)+$X504/8.314/$H504+LN(1)</f>
        <v>-0.08691180633086</v>
      </c>
    </row>
    <row r="505" s="20" customFormat="true" ht="13.8" hidden="false" customHeight="false" outlineLevel="0" collapsed="false">
      <c r="B505" s="20" t="n">
        <f aca="false">$A$2 + $A$3*H505 +$A$4*H505*LN(H505) + $A$5*H505^2 + $A$6*H505^-1 + $A$7*H505^0.5</f>
        <v>44947.6545280598</v>
      </c>
      <c r="C505" s="20" t="n">
        <v>4300</v>
      </c>
      <c r="D505" s="20" t="n">
        <f aca="false">D504+22/(608-232)</f>
        <v>5.97340425531913</v>
      </c>
      <c r="F505" s="20" t="n">
        <f aca="false">$D$2+$D$3/H505-(($D$4/(8.314*LN(10)))*(1-($D$5/H505)-LN(H505/$D$5)))</f>
        <v>1.3704758325949</v>
      </c>
      <c r="G505" s="20" t="n">
        <f aca="false">8.314*LN(10)*F505*H505</f>
        <v>92219.4270538393</v>
      </c>
      <c r="H505" s="21" t="n">
        <v>3515</v>
      </c>
      <c r="J505" s="20" t="n">
        <f aca="false">-G505</f>
        <v>-92219.4270538393</v>
      </c>
      <c r="K505" s="20" t="n">
        <v>1938</v>
      </c>
      <c r="O505" s="20" t="n">
        <f aca="false">-115997 + 27.036*H505 + 3.124*H505*LN(H505)</f>
        <v>68691.0086741392</v>
      </c>
      <c r="P505" s="20" t="n">
        <f aca="false">(-0.0562*(H505^2)) + (128.59*H505)-38275</f>
        <v>-280644.795</v>
      </c>
      <c r="Q505" s="20" t="n">
        <f aca="false">-998615+342.43*H505</f>
        <v>205026.45</v>
      </c>
      <c r="R505" s="20" t="n">
        <f aca="false">Q505+P505</f>
        <v>-75618.345</v>
      </c>
      <c r="S505" s="20" t="n">
        <f aca="false">R505/2</f>
        <v>-37809.1725</v>
      </c>
      <c r="U505" s="20" t="n">
        <f aca="false">-226244+42.46*H505</f>
        <v>-76997.1</v>
      </c>
      <c r="V505" s="20" t="n">
        <f aca="false">(-0.0562*(H505^2))+(374.59*H505)-846564</f>
        <v>-224243.795</v>
      </c>
      <c r="W505" s="20" t="n">
        <f aca="false">V505/2</f>
        <v>-112121.8975</v>
      </c>
      <c r="X505" s="20" t="n">
        <f aca="false">W505-U505</f>
        <v>-35124.7975000001</v>
      </c>
      <c r="Y505" s="20" t="n">
        <v>1442097.41819012</v>
      </c>
      <c r="Z505" s="20" t="n">
        <f aca="false">-8E-020*H505^6+2E-015*H505^5-0.00000000001*H505^4+0.00000006*H505^3-0.0001*H505^2+0.1593*H505^1+165.05*H505</f>
        <v>581476.625171497</v>
      </c>
      <c r="AA505" s="8" t="n">
        <f aca="false">(4*H505*(-18+25/2000*H505)*(1-LN(H505/1895))-H505*-9.16-0.25*Z505)</f>
        <v>26201.8733952133</v>
      </c>
      <c r="AB505" s="20" t="n">
        <f aca="false">(8*H505*(-1+8/2000*H505)*(1-LN(H505/1895))-H505*-9.16-0.25*Z505)</f>
        <v>27182.526404103</v>
      </c>
      <c r="AC505" s="20" t="n">
        <f aca="false">(8*$H505*(31.15-15.53/2000*$H505)*(1-LN($H505/1895))-$H505*-9.16-0.25*$Z505)</f>
        <v>-71731.5095136543</v>
      </c>
      <c r="AE505" s="20" t="n">
        <f aca="false">AP505-$AN505</f>
        <v>-6.35369053891145</v>
      </c>
      <c r="AF505" s="20" t="n">
        <f aca="false">AQ505-$AN505</f>
        <v>-6.17335869504598</v>
      </c>
      <c r="AG505" s="20" t="n">
        <f aca="false">AR505-$AN505</f>
        <v>-9.55807733336251</v>
      </c>
      <c r="AI505" s="20" t="n">
        <f aca="false">AT505-$AN505</f>
        <v>-10.2591490843546</v>
      </c>
      <c r="AJ505" s="20" t="n">
        <f aca="false">AU505-$AN505</f>
        <v>-5.56545750372028</v>
      </c>
      <c r="AK505" s="20" t="n">
        <f aca="false">AV505-$AN505</f>
        <v>-8.39729600157219</v>
      </c>
      <c r="AL505" s="20" t="n">
        <f aca="false">AW505-$AN505</f>
        <v>-8.30543993675359</v>
      </c>
      <c r="AN505" s="20" t="n">
        <v>8.20965777904671</v>
      </c>
      <c r="AP505" s="20" t="n">
        <f aca="false">1/8.314/$H505*(0.375*68629+0.5*4601)+$AA505/8.314/$H505+LN(1)</f>
        <v>1.85596724013526</v>
      </c>
      <c r="AQ505" s="20" t="n">
        <f aca="false">1/8.314/$H505*(0.4375*68629+0.5*4601)+$AB505/8.314/$H505+LN(1)</f>
        <v>2.03629908400073</v>
      </c>
      <c r="AR505" s="20" t="n">
        <f aca="false">1/8.314/$H505*(0.4375*68629+0.5*4601)+$AC505/8.314/$H505+LN(1)</f>
        <v>-1.3484195543158</v>
      </c>
      <c r="AT505" s="20" t="n">
        <f aca="false">1/8.314/$H505*(0.4375*68629+0.5*4601)+$J505/8.314/$H505+LN(1)</f>
        <v>-2.04949130530789</v>
      </c>
      <c r="AU505" s="20" t="n">
        <f aca="false">1/8.314/$H505*(0.4375*68629+0.5*4601)+$B505/8.314/$H505+LN(1)</f>
        <v>2.64420027532643</v>
      </c>
      <c r="AV505" s="20" t="n">
        <f aca="false">1/8.314/$H505*(0.4375*68629+0.5*4601)+$S505/8.314/$H505+LN(1)</f>
        <v>-0.187638222525477</v>
      </c>
      <c r="AW505" s="20" t="n">
        <f aca="false">1/8.314/$H505*(0.4375*68629+0.5*4601)+$X505/8.314/$H505+LN(1)</f>
        <v>-0.095782157706878</v>
      </c>
    </row>
    <row r="506" s="20" customFormat="true" ht="13.8" hidden="false" customHeight="false" outlineLevel="0" collapsed="false">
      <c r="B506" s="20" t="n">
        <f aca="false">$A$2 + $A$3*H506 +$A$4*H506*LN(H506) + $A$5*H506^2 + $A$6*H506^-1 + $A$7*H506^0.5</f>
        <v>45065.5203759386</v>
      </c>
      <c r="C506" s="20" t="n">
        <v>4300</v>
      </c>
      <c r="D506" s="20" t="n">
        <f aca="false">D505+22/(608-232)</f>
        <v>6.03191489361701</v>
      </c>
      <c r="F506" s="20" t="n">
        <f aca="false">$D$2+$D$3/H506-(($D$4/(8.314*LN(10)))*(1-($D$5/H506)-LN(H506/$D$5)))</f>
        <v>1.37009002016714</v>
      </c>
      <c r="G506" s="20" t="n">
        <f aca="false">8.314*LN(10)*F506*H506</f>
        <v>92324.6086150575</v>
      </c>
      <c r="H506" s="21" t="n">
        <v>3520</v>
      </c>
      <c r="J506" s="20" t="n">
        <f aca="false">-G506</f>
        <v>-92324.6086150575</v>
      </c>
      <c r="K506" s="20" t="n">
        <v>1947</v>
      </c>
      <c r="O506" s="20" t="n">
        <f aca="false">-115997 + 27.036*H506 + 3.124*H506*LN(H506)</f>
        <v>68969.3538732481</v>
      </c>
      <c r="P506" s="20" t="n">
        <f aca="false">(-0.0562*(H506^2)) + (128.59*H506)-38275</f>
        <v>-281978.68</v>
      </c>
      <c r="Q506" s="20" t="n">
        <f aca="false">-998615+342.43*H506</f>
        <v>206738.6</v>
      </c>
      <c r="R506" s="20" t="n">
        <f aca="false">Q506+P506</f>
        <v>-75240.0799999999</v>
      </c>
      <c r="S506" s="20" t="n">
        <f aca="false">R506/2</f>
        <v>-37620.0399999999</v>
      </c>
      <c r="U506" s="20" t="n">
        <f aca="false">-226244+42.46*H506</f>
        <v>-76784.8</v>
      </c>
      <c r="V506" s="20" t="n">
        <f aca="false">(-0.0562*(H506^2))+(374.59*H506)-846564</f>
        <v>-224347.68</v>
      </c>
      <c r="W506" s="20" t="n">
        <f aca="false">V506/2</f>
        <v>-112173.84</v>
      </c>
      <c r="X506" s="20" t="n">
        <f aca="false">W506-U506</f>
        <v>-35389.0400000001</v>
      </c>
      <c r="Y506" s="20" t="n">
        <v>1444560.69316286</v>
      </c>
      <c r="Z506" s="20" t="n">
        <f aca="false">-8E-020*H506^6+2E-015*H506^5-0.00000000001*H506^4+0.00000006*H506^3-0.0001*H506^2+0.1593*H506^1+165.05*H506</f>
        <v>582307.947392849</v>
      </c>
      <c r="AA506" s="8" t="n">
        <f aca="false">(4*H506*(-18+25/2000*H506)*(1-LN(H506/1895))-H506*-9.16-0.25*Z506)</f>
        <v>26054.0464860262</v>
      </c>
      <c r="AB506" s="20" t="n">
        <f aca="false">(8*H506*(-1+8/2000*H506)*(1-LN(H506/1895))-H506*-9.16-0.25*Z506)</f>
        <v>26911.8177680831</v>
      </c>
      <c r="AC506" s="20" t="n">
        <f aca="false">(8*$H506*(31.15-15.53/2000*$H506)*(1-LN($H506/1895))-$H506*-9.16-0.25*$Z506)</f>
        <v>-72405.2301248696</v>
      </c>
      <c r="AE506" s="20" t="n">
        <f aca="false">AP506-$AN506</f>
        <v>-6.41073268115151</v>
      </c>
      <c r="AF506" s="20" t="n">
        <f aca="false">AQ506-$AN506</f>
        <v>-6.23485588167935</v>
      </c>
      <c r="AG506" s="20" t="n">
        <f aca="false">AR506-$AN506</f>
        <v>-9.62853767433442</v>
      </c>
      <c r="AI506" s="20" t="n">
        <f aca="false">AT506-$AN506</f>
        <v>-10.3091865008684</v>
      </c>
      <c r="AJ506" s="20" t="n">
        <f aca="false">AU506-$AN506</f>
        <v>-5.61454052478354</v>
      </c>
      <c r="AK506" s="20" t="n">
        <f aca="false">AV506-$AN506</f>
        <v>-8.43992133015901</v>
      </c>
      <c r="AL506" s="20" t="n">
        <f aca="false">AW506-$AN506</f>
        <v>-8.36368764983886</v>
      </c>
      <c r="AN506" s="20" t="n">
        <v>8.25901233150942</v>
      </c>
      <c r="AP506" s="20" t="n">
        <f aca="false">1/8.314/$H506*(0.375*68629+0.5*4601)+$AA506/8.314/$H506+LN(1)</f>
        <v>1.84827965035791</v>
      </c>
      <c r="AQ506" s="20" t="n">
        <f aca="false">1/8.314/$H506*(0.4375*68629+0.5*4601)+$AB506/8.314/$H506+LN(1)</f>
        <v>2.02415644983007</v>
      </c>
      <c r="AR506" s="20" t="n">
        <f aca="false">1/8.314/$H506*(0.4375*68629+0.5*4601)+$AC506/8.314/$H506+LN(1)</f>
        <v>-1.369525342825</v>
      </c>
      <c r="AT506" s="20" t="n">
        <f aca="false">1/8.314/$H506*(0.4375*68629+0.5*4601)+$J506/8.314/$H506+LN(1)</f>
        <v>-2.05017416935896</v>
      </c>
      <c r="AU506" s="20" t="n">
        <f aca="false">1/8.314/$H506*(0.4375*68629+0.5*4601)+$B506/8.314/$H506+LN(1)</f>
        <v>2.64447180672588</v>
      </c>
      <c r="AV506" s="20" t="n">
        <f aca="false">1/8.314/$H506*(0.4375*68629+0.5*4601)+$S506/8.314/$H506+LN(1)</f>
        <v>-0.180908998649592</v>
      </c>
      <c r="AW506" s="20" t="n">
        <f aca="false">1/8.314/$H506*(0.4375*68629+0.5*4601)+$X506/8.314/$H506+LN(1)</f>
        <v>-0.104675318329436</v>
      </c>
    </row>
    <row r="507" s="20" customFormat="true" ht="13.8" hidden="false" customHeight="false" outlineLevel="0" collapsed="false">
      <c r="B507" s="20" t="n">
        <f aca="false">$A$2 + $A$3*H507 +$A$4*H507*LN(H507) + $A$5*H507^2 + $A$6*H507^-1 + $A$7*H507^0.5</f>
        <v>45183.0971815684</v>
      </c>
      <c r="C507" s="20" t="n">
        <v>4300</v>
      </c>
      <c r="D507" s="20" t="n">
        <f aca="false">D506+22/(608-232)</f>
        <v>6.09042553191488</v>
      </c>
      <c r="F507" s="20" t="n">
        <f aca="false">$D$2+$D$3/H507-(($D$4/(8.314*LN(10)))*(1-($D$5/H507)-LN(H507/$D$5)))</f>
        <v>1.36970880172912</v>
      </c>
      <c r="G507" s="20" t="n">
        <f aca="false">8.314*LN(10)*F507*H507</f>
        <v>92430.0263269233</v>
      </c>
      <c r="H507" s="21" t="n">
        <v>3525</v>
      </c>
      <c r="J507" s="20" t="n">
        <f aca="false">-G507</f>
        <v>-92430.0263269233</v>
      </c>
      <c r="K507" s="20" t="n">
        <v>1957</v>
      </c>
      <c r="O507" s="20" t="n">
        <f aca="false">-115997 + 27.036*H507 + 3.124*H507*LN(H507)</f>
        <v>69247.7212598646</v>
      </c>
      <c r="P507" s="20" t="n">
        <f aca="false">(-0.0562*(H507^2)) + (128.59*H507)-38275</f>
        <v>-283315.375</v>
      </c>
      <c r="Q507" s="20" t="n">
        <f aca="false">-998615+342.43*H507</f>
        <v>208450.75</v>
      </c>
      <c r="R507" s="20" t="n">
        <f aca="false">Q507+P507</f>
        <v>-74864.625</v>
      </c>
      <c r="S507" s="20" t="n">
        <f aca="false">R507/2</f>
        <v>-37432.3125</v>
      </c>
      <c r="U507" s="20" t="n">
        <f aca="false">-226244+42.46*H507</f>
        <v>-76572.5</v>
      </c>
      <c r="V507" s="20" t="n">
        <f aca="false">(-0.0562*(H507^2))+(374.59*H507)-846564</f>
        <v>-224454.375</v>
      </c>
      <c r="W507" s="20" t="n">
        <f aca="false">V507/2</f>
        <v>-112227.1875</v>
      </c>
      <c r="X507" s="20" t="n">
        <f aca="false">W507-U507</f>
        <v>-35654.6875</v>
      </c>
      <c r="Y507" s="20" t="n">
        <v>1447023.9681356</v>
      </c>
      <c r="Z507" s="20" t="n">
        <f aca="false">-8E-020*H507^6+2E-015*H507^5-0.00000000001*H507^4+0.00000006*H507^3-0.0001*H507^2+0.1593*H507^1+165.05*H507</f>
        <v>583139.293525902</v>
      </c>
      <c r="AA507" s="8" t="n">
        <f aca="false">(4*H507*(-18+25/2000*H507)*(1-LN(H507/1895))-H507*-9.16-0.25*Z507)</f>
        <v>25903.9268577649</v>
      </c>
      <c r="AB507" s="20" t="n">
        <f aca="false">(8*H507*(-1+8/2000*H507)*(1-LN(H507/1895))-H507*-9.16-0.25*Z507)</f>
        <v>26639.3691851663</v>
      </c>
      <c r="AC507" s="20" t="n">
        <f aca="false">(8*$H507*(31.15-15.53/2000*$H507)*(1-LN($H507/1895))-$H507*-9.16-0.25*$Z507)</f>
        <v>-73077.2502353697</v>
      </c>
      <c r="AE507" s="20" t="n">
        <f aca="false">AP507-$AN507</f>
        <v>-6.46783124613439</v>
      </c>
      <c r="AF507" s="20" t="n">
        <f aca="false">AQ507-$AN507</f>
        <v>-6.2963779910967</v>
      </c>
      <c r="AG507" s="20" t="n">
        <f aca="false">AR507-$AN507</f>
        <v>-9.69888011672726</v>
      </c>
      <c r="AI507" s="20" t="n">
        <f aca="false">AT507-$AN507</f>
        <v>-10.3592300380444</v>
      </c>
      <c r="AJ507" s="20" t="n">
        <f aca="false">AU507-$AN507</f>
        <v>-5.66363417876607</v>
      </c>
      <c r="AK507" s="20" t="n">
        <f aca="false">AV507-$AN507</f>
        <v>-8.48261368975303</v>
      </c>
      <c r="AL507" s="20" t="n">
        <f aca="false">AW507-$AN507</f>
        <v>-8.42195807511004</v>
      </c>
      <c r="AN507" s="20" t="n">
        <v>8.30836688397213</v>
      </c>
      <c r="AP507" s="20" t="n">
        <f aca="false">1/8.314/$H507*(0.375*68629+0.5*4601)+$AA507/8.314/$H507+LN(1)</f>
        <v>1.84053563783774</v>
      </c>
      <c r="AQ507" s="20" t="n">
        <f aca="false">1/8.314/$H507*(0.4375*68629+0.5*4601)+$AB507/8.314/$H507+LN(1)</f>
        <v>2.01198889287543</v>
      </c>
      <c r="AR507" s="20" t="n">
        <f aca="false">1/8.314/$H507*(0.4375*68629+0.5*4601)+$AC507/8.314/$H507+LN(1)</f>
        <v>-1.39051323275513</v>
      </c>
      <c r="AT507" s="20" t="n">
        <f aca="false">1/8.314/$H507*(0.4375*68629+0.5*4601)+$J507/8.314/$H507+LN(1)</f>
        <v>-2.05086315407228</v>
      </c>
      <c r="AU507" s="20" t="n">
        <f aca="false">1/8.314/$H507*(0.4375*68629+0.5*4601)+$B507/8.314/$H507+LN(1)</f>
        <v>2.64473270520607</v>
      </c>
      <c r="AV507" s="20" t="n">
        <f aca="false">1/8.314/$H507*(0.4375*68629+0.5*4601)+$S507/8.314/$H507+LN(1)</f>
        <v>-0.174246805780901</v>
      </c>
      <c r="AW507" s="20" t="n">
        <f aca="false">1/8.314/$H507*(0.4375*68629+0.5*4601)+$X507/8.314/$H507+LN(1)</f>
        <v>-0.113591191137908</v>
      </c>
    </row>
    <row r="508" s="20" customFormat="true" ht="13.8" hidden="false" customHeight="false" outlineLevel="0" collapsed="false">
      <c r="B508" s="20" t="n">
        <f aca="false">$A$2 + $A$3*H508 +$A$4*H508*LN(H508) + $A$5*H508^2 + $A$6*H508^-1 + $A$7*H508^0.5</f>
        <v>45300.385436</v>
      </c>
      <c r="C508" s="20" t="n">
        <v>4300</v>
      </c>
      <c r="D508" s="20" t="n">
        <f aca="false">D507+22/(608-232)</f>
        <v>6.14893617021275</v>
      </c>
      <c r="F508" s="20" t="n">
        <f aca="false">$D$2+$D$3/H508-(($D$4/(8.314*LN(10)))*(1-($D$5/H508)-LN(H508/$D$5)))</f>
        <v>1.36933215280287</v>
      </c>
      <c r="G508" s="20" t="n">
        <f aca="false">8.314*LN(10)*F508*H508</f>
        <v>92535.679854471</v>
      </c>
      <c r="H508" s="21" t="n">
        <v>3530</v>
      </c>
      <c r="J508" s="20" t="n">
        <f aca="false">-G508</f>
        <v>-92535.679854471</v>
      </c>
      <c r="K508" s="20" t="n">
        <v>1966</v>
      </c>
      <c r="O508" s="20" t="n">
        <f aca="false">-115997 + 27.036*H508 + 3.124*H508*LN(H508)</f>
        <v>69526.1108025168</v>
      </c>
      <c r="P508" s="20" t="n">
        <f aca="false">(-0.0562*(H508^2)) + (128.59*H508)-38275</f>
        <v>-284654.88</v>
      </c>
      <c r="Q508" s="20" t="n">
        <f aca="false">-998615+342.43*H508</f>
        <v>210162.9</v>
      </c>
      <c r="R508" s="20" t="n">
        <f aca="false">Q508+P508</f>
        <v>-74491.9799999998</v>
      </c>
      <c r="S508" s="20" t="n">
        <f aca="false">R508/2</f>
        <v>-37245.9899999999</v>
      </c>
      <c r="U508" s="20" t="n">
        <f aca="false">-226244+42.46*H508</f>
        <v>-76360.2</v>
      </c>
      <c r="V508" s="20" t="n">
        <f aca="false">(-0.0562*(H508^2))+(374.59*H508)-846564</f>
        <v>-224563.88</v>
      </c>
      <c r="W508" s="20" t="n">
        <f aca="false">V508/2</f>
        <v>-112281.94</v>
      </c>
      <c r="X508" s="20" t="n">
        <f aca="false">W508-U508</f>
        <v>-35921.74</v>
      </c>
      <c r="Y508" s="20" t="n">
        <v>1449487.24310835</v>
      </c>
      <c r="Z508" s="20" t="n">
        <f aca="false">-8E-020*H508^6+2E-015*H508^5-0.00000000001*H508^4+0.00000006*H508^3-0.0001*H508^2+0.1593*H508^1+165.05*H508</f>
        <v>583970.663643651</v>
      </c>
      <c r="AA508" s="8" t="n">
        <f aca="false">(4*H508*(-18+25/2000*H508)*(1-LN(H508/1895))-H508*-9.16-0.25*Z508)</f>
        <v>25751.5102182235</v>
      </c>
      <c r="AB508" s="20" t="n">
        <f aca="false">(8*H508*(-1+8/2000*H508)*(1-LN(H508/1895))-H508*-9.16-0.25*Z508)</f>
        <v>26365.1782853949</v>
      </c>
      <c r="AC508" s="20" t="n">
        <f aca="false">(8*$H508*(31.15-15.53/2000*$H508)*(1-LN($H508/1895))-$H508*-9.16-0.25*$Z508)</f>
        <v>-73747.5629441214</v>
      </c>
      <c r="AE508" s="20" t="n">
        <f aca="false">AP508-$AN508</f>
        <v>-6.52507246632002</v>
      </c>
      <c r="AF508" s="20" t="n">
        <f aca="false">AQ508-$AN508</f>
        <v>-6.358011324113</v>
      </c>
      <c r="AG508" s="20" t="n">
        <f aca="false">AR508-$AN508</f>
        <v>-9.7691912523516</v>
      </c>
      <c r="AI508" s="20" t="n">
        <f aca="false">AT508-$AN508</f>
        <v>-10.4093659844275</v>
      </c>
      <c r="AJ508" s="20" t="n">
        <f aca="false">AU508-$AN508</f>
        <v>-5.71282472972036</v>
      </c>
      <c r="AK508" s="20" t="n">
        <f aca="false">AV508-$AN508</f>
        <v>-8.52545912148658</v>
      </c>
      <c r="AL508" s="20" t="n">
        <f aca="false">AW508-$AN508</f>
        <v>-8.48033744202309</v>
      </c>
      <c r="AN508" s="20" t="n">
        <v>8.3578077624015</v>
      </c>
      <c r="AP508" s="20" t="n">
        <f aca="false">1/8.314/$H508*(0.375*68629+0.5*4601)+$AA508/8.314/$H508+LN(1)</f>
        <v>1.83273529608148</v>
      </c>
      <c r="AQ508" s="20" t="n">
        <f aca="false">1/8.314/$H508*(0.4375*68629+0.5*4601)+$AB508/8.314/$H508+LN(1)</f>
        <v>1.9997964382885</v>
      </c>
      <c r="AR508" s="20" t="n">
        <f aca="false">1/8.314/$H508*(0.4375*68629+0.5*4601)+$AC508/8.314/$H508+LN(1)</f>
        <v>-1.4113834899501</v>
      </c>
      <c r="AT508" s="20" t="n">
        <f aca="false">1/8.314/$H508*(0.4375*68629+0.5*4601)+$J508/8.314/$H508+LN(1)</f>
        <v>-2.05155822202596</v>
      </c>
      <c r="AU508" s="20" t="n">
        <f aca="false">1/8.314/$H508*(0.4375*68629+0.5*4601)+$B508/8.314/$H508+LN(1)</f>
        <v>2.64498303268114</v>
      </c>
      <c r="AV508" s="20" t="n">
        <f aca="false">1/8.314/$H508*(0.4375*68629+0.5*4601)+$S508/8.314/$H508+LN(1)</f>
        <v>-0.167651359085085</v>
      </c>
      <c r="AW508" s="20" t="n">
        <f aca="false">1/8.314/$H508*(0.4375*68629+0.5*4601)+$X508/8.314/$H508+LN(1)</f>
        <v>-0.122529679621595</v>
      </c>
    </row>
    <row r="509" s="20" customFormat="true" ht="13.8" hidden="false" customHeight="false" outlineLevel="0" collapsed="false">
      <c r="B509" s="20" t="n">
        <f aca="false">$A$2 + $A$3*H509 +$A$4*H509*LN(H509) + $A$5*H509^2 + $A$6*H509^-1 + $A$7*H509^0.5</f>
        <v>45417.3856285379</v>
      </c>
      <c r="C509" s="20" t="n">
        <v>4300</v>
      </c>
      <c r="D509" s="20" t="n">
        <f aca="false">D508+22/(608-232)</f>
        <v>6.20744680851062</v>
      </c>
      <c r="F509" s="20" t="n">
        <f aca="false">$D$2+$D$3/H509-(($D$4/(8.314*LN(10)))*(1-($D$5/H509)-LN(H509/$D$5)))</f>
        <v>1.3689600490629</v>
      </c>
      <c r="G509" s="20" t="n">
        <f aca="false">8.314*LN(10)*F509*H509</f>
        <v>92641.5688636839</v>
      </c>
      <c r="H509" s="21" t="n">
        <v>3535</v>
      </c>
      <c r="J509" s="20" t="n">
        <f aca="false">-G509</f>
        <v>-92641.5688636839</v>
      </c>
      <c r="K509" s="20" t="n">
        <v>1976</v>
      </c>
      <c r="O509" s="20" t="n">
        <f aca="false">-115997 + 27.036*H509 + 3.124*H509*LN(H509)</f>
        <v>69804.5224698223</v>
      </c>
      <c r="P509" s="20" t="n">
        <f aca="false">(-0.0562*(H509^2)) + (128.59*H509)-38275</f>
        <v>-285997.195</v>
      </c>
      <c r="Q509" s="20" t="n">
        <f aca="false">-998615+342.43*H509</f>
        <v>211875.05</v>
      </c>
      <c r="R509" s="20" t="n">
        <f aca="false">Q509+P509</f>
        <v>-74122.1449999999</v>
      </c>
      <c r="S509" s="20" t="n">
        <f aca="false">R509/2</f>
        <v>-37061.0725</v>
      </c>
      <c r="U509" s="20" t="n">
        <f aca="false">-226244+42.46*H509</f>
        <v>-76147.9</v>
      </c>
      <c r="V509" s="20" t="n">
        <f aca="false">(-0.0562*(H509^2))+(374.59*H509)-846564</f>
        <v>-224676.195</v>
      </c>
      <c r="W509" s="20" t="n">
        <f aca="false">V509/2</f>
        <v>-112338.0975</v>
      </c>
      <c r="X509" s="20" t="n">
        <f aca="false">W509-U509</f>
        <v>-36190.1975</v>
      </c>
      <c r="Y509" s="20" t="n">
        <v>1451950.51808109</v>
      </c>
      <c r="Z509" s="20" t="n">
        <f aca="false">-8E-020*H509^6+2E-015*H509^5-0.00000000001*H509^4+0.00000006*H509^3-0.0001*H509^2+0.1593*H509^1+165.05*H509</f>
        <v>584802.057819248</v>
      </c>
      <c r="AA509" s="8" t="n">
        <f aca="false">(4*H509*(-18+25/2000*H509)*(1-LN(H509/1895))-H509*-9.16-0.25*Z509)</f>
        <v>25596.7922822417</v>
      </c>
      <c r="AB509" s="20" t="n">
        <f aca="false">(8*H509*(-1+8/2000*H509)*(1-LN(H509/1895))-H509*-9.16-0.25*Z509)</f>
        <v>26089.2427022198</v>
      </c>
      <c r="AC509" s="20" t="n">
        <f aca="false">(8*$H509*(31.15-15.53/2000*$H509)*(1-LN($H509/1895))-$H509*-9.16-0.25*$Z509)</f>
        <v>-74416.1613634911</v>
      </c>
      <c r="AE509" s="20" t="n">
        <f aca="false">AP509-$AN509</f>
        <v>-6.58240485748123</v>
      </c>
      <c r="AF509" s="20" t="n">
        <f aca="false">AQ509-$AN509</f>
        <v>-6.4197044645931</v>
      </c>
      <c r="AG509" s="20" t="n">
        <f aca="false">AR509-$AN509</f>
        <v>-9.83941995499344</v>
      </c>
      <c r="AI509" s="20" t="n">
        <f aca="false">AT509-$AN509</f>
        <v>-10.4595429118299</v>
      </c>
      <c r="AJ509" s="20" t="n">
        <f aca="false">AU509-$AN509</f>
        <v>-5.76206072513222</v>
      </c>
      <c r="AK509" s="20" t="n">
        <f aca="false">AV509-$AN509</f>
        <v>-8.56840595112712</v>
      </c>
      <c r="AL509" s="20" t="n">
        <f aca="false">AW509-$AN509</f>
        <v>-8.53877426360358</v>
      </c>
      <c r="AN509" s="20" t="n">
        <v>8.40728357578776</v>
      </c>
      <c r="AP509" s="20" t="n">
        <f aca="false">1/8.314/$H509*(0.375*68629+0.5*4601)+$AA509/8.314/$H509+LN(1)</f>
        <v>1.82487871830653</v>
      </c>
      <c r="AQ509" s="20" t="n">
        <f aca="false">1/8.314/$H509*(0.4375*68629+0.5*4601)+$AB509/8.314/$H509+LN(1)</f>
        <v>1.98757911119466</v>
      </c>
      <c r="AR509" s="20" t="n">
        <f aca="false">1/8.314/$H509*(0.4375*68629+0.5*4601)+$AC509/8.314/$H509+LN(1)</f>
        <v>-1.43213637920568</v>
      </c>
      <c r="AT509" s="20" t="n">
        <f aca="false">1/8.314/$H509*(0.4375*68629+0.5*4601)+$J509/8.314/$H509+LN(1)</f>
        <v>-2.0522593360421</v>
      </c>
      <c r="AU509" s="20" t="n">
        <f aca="false">1/8.314/$H509*(0.4375*68629+0.5*4601)+$B509/8.314/$H509+LN(1)</f>
        <v>2.64522285065554</v>
      </c>
      <c r="AV509" s="20" t="n">
        <f aca="false">1/8.314/$H509*(0.4375*68629+0.5*4601)+$S509/8.314/$H509+LN(1)</f>
        <v>-0.161122375339357</v>
      </c>
      <c r="AW509" s="20" t="n">
        <f aca="false">1/8.314/$H509*(0.4375*68629+0.5*4601)+$X509/8.314/$H509+LN(1)</f>
        <v>-0.131490687815819</v>
      </c>
    </row>
    <row r="510" s="20" customFormat="true" ht="13.8" hidden="false" customHeight="false" outlineLevel="0" collapsed="false">
      <c r="B510" s="20" t="n">
        <f aca="false">$A$2 + $A$3*H510 +$A$4*H510*LN(H510) + $A$5*H510^2 + $A$6*H510^-1 + $A$7*H510^0.5</f>
        <v>45534.0982467479</v>
      </c>
      <c r="C510" s="20" t="n">
        <v>4300</v>
      </c>
      <c r="D510" s="20" t="n">
        <f aca="false">D509+22/(608-232)</f>
        <v>6.26595744680849</v>
      </c>
      <c r="F510" s="20" t="n">
        <f aca="false">$D$2+$D$3/H510-(($D$4/(8.314*LN(10)))*(1-($D$5/H510)-LN(H510/$D$5)))</f>
        <v>1.36859246633511</v>
      </c>
      <c r="G510" s="20" t="n">
        <f aca="false">8.314*LN(10)*F510*H510</f>
        <v>92747.69302149</v>
      </c>
      <c r="H510" s="21" t="n">
        <v>3540</v>
      </c>
      <c r="J510" s="20" t="n">
        <f aca="false">-G510</f>
        <v>-92747.69302149</v>
      </c>
      <c r="K510" s="20" t="n">
        <v>1985</v>
      </c>
      <c r="O510" s="20" t="n">
        <f aca="false">-115997 + 27.036*H510 + 3.124*H510*LN(H510)</f>
        <v>70082.9562304873</v>
      </c>
      <c r="P510" s="20" t="n">
        <f aca="false">(-0.0562*(H510^2)) + (128.59*H510)-38275</f>
        <v>-287342.32</v>
      </c>
      <c r="Q510" s="20" t="n">
        <f aca="false">-998615+342.43*H510</f>
        <v>213587.2</v>
      </c>
      <c r="R510" s="20" t="n">
        <f aca="false">Q510+P510</f>
        <v>-73755.1200000001</v>
      </c>
      <c r="S510" s="20" t="n">
        <f aca="false">R510/2</f>
        <v>-36877.56</v>
      </c>
      <c r="U510" s="20" t="n">
        <f aca="false">-226244+42.46*H510</f>
        <v>-75935.6</v>
      </c>
      <c r="V510" s="20" t="n">
        <f aca="false">(-0.0562*(H510^2))+(374.59*H510)-846564</f>
        <v>-224791.32</v>
      </c>
      <c r="W510" s="20" t="n">
        <f aca="false">V510/2</f>
        <v>-112395.66</v>
      </c>
      <c r="X510" s="20" t="n">
        <f aca="false">W510-U510</f>
        <v>-36460.0600000001</v>
      </c>
      <c r="Y510" s="20" t="n">
        <v>1454413.79305383</v>
      </c>
      <c r="Z510" s="20" t="n">
        <f aca="false">-8E-020*H510^6+2E-015*H510^5-0.00000000001*H510^4+0.00000006*H510^3-0.0001*H510^2+0.1593*H510^1+165.05*H510</f>
        <v>585633.476126</v>
      </c>
      <c r="AA510" s="8" t="n">
        <f aca="false">(4*H510*(-18+25/2000*H510)*(1-LN(H510/1895))-H510*-9.16-0.25*Z510)</f>
        <v>25439.7687716823</v>
      </c>
      <c r="AB510" s="20" t="n">
        <f aca="false">(8*H510*(-1+8/2000*H510)*(1-LN(H510/1895))-H510*-9.16-0.25*Z510)</f>
        <v>25811.5600724907</v>
      </c>
      <c r="AC510" s="20" t="n">
        <f aca="false">(8*$H510*(31.15-15.53/2000*$H510)*(1-LN($H510/1895))-$H510*-9.16-0.25*$Z510)</f>
        <v>-75083.0386191974</v>
      </c>
      <c r="AE510" s="20" t="n">
        <f aca="false">AP510-$AN510</f>
        <v>-6.63979339173174</v>
      </c>
      <c r="AF510" s="20" t="n">
        <f aca="false">AQ510-$AN510</f>
        <v>-6.48142245248121</v>
      </c>
      <c r="AG510" s="20" t="n">
        <f aca="false">AR510-$AN510</f>
        <v>-9.90953155344929</v>
      </c>
      <c r="AI510" s="20" t="n">
        <f aca="false">AT510-$AN510</f>
        <v>-10.509725848359</v>
      </c>
      <c r="AJ510" s="20" t="n">
        <f aca="false">AU510-$AN510</f>
        <v>-5.81130716894689</v>
      </c>
      <c r="AK510" s="20" t="n">
        <f aca="false">AV510-$AN510</f>
        <v>-8.61141896209506</v>
      </c>
      <c r="AL510" s="20" t="n">
        <f aca="false">AW510-$AN510</f>
        <v>-8.5972335094721</v>
      </c>
      <c r="AN510" s="20" t="n">
        <v>8.45675938917402</v>
      </c>
      <c r="AP510" s="20" t="n">
        <f aca="false">1/8.314/$H510*(0.375*68629+0.5*4601)+$AA510/8.314/$H510+LN(1)</f>
        <v>1.81696599744228</v>
      </c>
      <c r="AQ510" s="20" t="n">
        <f aca="false">1/8.314/$H510*(0.4375*68629+0.5*4601)+$AB510/8.314/$H510+LN(1)</f>
        <v>1.97533693669281</v>
      </c>
      <c r="AR510" s="20" t="n">
        <f aca="false">1/8.314/$H510*(0.4375*68629+0.5*4601)+$AC510/8.314/$H510+LN(1)</f>
        <v>-1.45277216427527</v>
      </c>
      <c r="AT510" s="20" t="n">
        <f aca="false">1/8.314/$H510*(0.4375*68629+0.5*4601)+$J510/8.314/$H510+LN(1)</f>
        <v>-2.05296645918497</v>
      </c>
      <c r="AU510" s="20" t="n">
        <f aca="false">1/8.314/$H510*(0.4375*68629+0.5*4601)+$B510/8.314/$H510+LN(1)</f>
        <v>2.64545222022713</v>
      </c>
      <c r="AV510" s="20" t="n">
        <f aca="false">1/8.314/$H510*(0.4375*68629+0.5*4601)+$S510/8.314/$H510+LN(1)</f>
        <v>-0.154659572921042</v>
      </c>
      <c r="AW510" s="20" t="n">
        <f aca="false">1/8.314/$H510*(0.4375*68629+0.5*4601)+$X510/8.314/$H510+LN(1)</f>
        <v>-0.140474120298078</v>
      </c>
    </row>
    <row r="511" s="20" customFormat="true" ht="13.8" hidden="false" customHeight="false" outlineLevel="0" collapsed="false">
      <c r="B511" s="20" t="n">
        <f aca="false">$A$2 + $A$3*H511 +$A$4*H511*LN(H511) + $A$5*H511^2 + $A$6*H511^-1 + $A$7*H511^0.5</f>
        <v>45650.5237764651</v>
      </c>
      <c r="C511" s="20" t="n">
        <v>4300</v>
      </c>
      <c r="D511" s="20" t="n">
        <f aca="false">D510+22/(608-232)</f>
        <v>6.32446808510637</v>
      </c>
      <c r="F511" s="20" t="n">
        <f aca="false">$D$2+$D$3/H511-(($D$4/(8.314*LN(10)))*(1-($D$5/H511)-LN(H511/$D$5)))</f>
        <v>1.36822938059566</v>
      </c>
      <c r="G511" s="20" t="n">
        <f aca="false">8.314*LN(10)*F511*H511</f>
        <v>92854.0519957584</v>
      </c>
      <c r="H511" s="21" t="n">
        <v>3545</v>
      </c>
      <c r="J511" s="20" t="n">
        <f aca="false">-G511</f>
        <v>-92854.0519957584</v>
      </c>
      <c r="K511" s="20" t="n">
        <v>1994</v>
      </c>
      <c r="O511" s="20" t="n">
        <f aca="false">-115997 + 27.036*H511 + 3.124*H511*LN(H511)</f>
        <v>70361.4120533066</v>
      </c>
      <c r="P511" s="20" t="n">
        <f aca="false">(-0.0562*(H511^2)) + (128.59*H511)-38275</f>
        <v>-288690.255</v>
      </c>
      <c r="Q511" s="20" t="n">
        <f aca="false">-998615+342.43*H511</f>
        <v>215299.35</v>
      </c>
      <c r="R511" s="20" t="n">
        <f aca="false">Q511+P511</f>
        <v>-73390.905</v>
      </c>
      <c r="S511" s="20" t="n">
        <f aca="false">R511/2</f>
        <v>-36695.4525</v>
      </c>
      <c r="U511" s="20" t="n">
        <f aca="false">-226244+42.46*H511</f>
        <v>-75723.3</v>
      </c>
      <c r="V511" s="20" t="n">
        <f aca="false">(-0.0562*(H511^2))+(374.59*H511)-846564</f>
        <v>-224909.255</v>
      </c>
      <c r="W511" s="20" t="n">
        <f aca="false">V511/2</f>
        <v>-112454.6275</v>
      </c>
      <c r="X511" s="20" t="n">
        <f aca="false">W511-U511</f>
        <v>-36731.3275000001</v>
      </c>
      <c r="Y511" s="20" t="n">
        <v>1456877.06802657</v>
      </c>
      <c r="Z511" s="20" t="n">
        <f aca="false">-8E-020*H511^6+2E-015*H511^5-0.00000000001*H511^4+0.00000006*H511^3-0.0001*H511^2+0.1593*H511^1+165.05*H511</f>
        <v>586464.91863737</v>
      </c>
      <c r="AA511" s="8" t="n">
        <f aca="false">(4*H511*(-18+25/2000*H511)*(1-LN(H511/1895))-H511*-9.16-0.25*Z511)</f>
        <v>25280.4354154077</v>
      </c>
      <c r="AB511" s="20" t="n">
        <f aca="false">(8*H511*(-1+8/2000*H511)*(1-LN(H511/1895))-H511*-9.16-0.25*Z511)</f>
        <v>25532.1280364453</v>
      </c>
      <c r="AC511" s="20" t="n">
        <f aca="false">(8*$H511*(31.15-15.53/2000*$H511)*(1-LN($H511/1895))-$H511*-9.16-0.25*$Z511)</f>
        <v>-75748.1878502631</v>
      </c>
      <c r="AE511" s="20" t="n">
        <f aca="false">AP511-$AN511</f>
        <v>-6.69674587931347</v>
      </c>
      <c r="AF511" s="20" t="n">
        <f aca="false">AQ511-$AN511</f>
        <v>-6.54267316558956</v>
      </c>
      <c r="AG511" s="20" t="n">
        <f aca="false">AR511-$AN511</f>
        <v>-9.97903421332044</v>
      </c>
      <c r="AI511" s="20" t="n">
        <f aca="false">AT511-$AN511</f>
        <v>-10.5594226602039</v>
      </c>
      <c r="AJ511" s="20" t="n">
        <f aca="false">AU511-$AN511</f>
        <v>-5.86007190335444</v>
      </c>
      <c r="AK511" s="20" t="n">
        <f aca="false">AV511-$AN511</f>
        <v>-8.6540057772411</v>
      </c>
      <c r="AL511" s="20" t="n">
        <f aca="false">AW511-$AN511</f>
        <v>-8.65522298762901</v>
      </c>
      <c r="AN511" s="20" t="n">
        <v>8.50574310544479</v>
      </c>
      <c r="AP511" s="20" t="n">
        <f aca="false">1/8.314/$H511*(0.375*68629+0.5*4601)+$AA511/8.314/$H511+LN(1)</f>
        <v>1.80899722613132</v>
      </c>
      <c r="AQ511" s="20" t="n">
        <f aca="false">1/8.314/$H511*(0.4375*68629+0.5*4601)+$AB511/8.314/$H511+LN(1)</f>
        <v>1.96306993985523</v>
      </c>
      <c r="AR511" s="20" t="n">
        <f aca="false">1/8.314/$H511*(0.4375*68629+0.5*4601)+$AC511/8.314/$H511+LN(1)</f>
        <v>-1.47329110787565</v>
      </c>
      <c r="AT511" s="20" t="n">
        <f aca="false">1/8.314/$H511*(0.4375*68629+0.5*4601)+$J511/8.314/$H511+LN(1)</f>
        <v>-2.05367955475914</v>
      </c>
      <c r="AU511" s="20" t="n">
        <f aca="false">1/8.314/$H511*(0.4375*68629+0.5*4601)+$B511/8.314/$H511+LN(1)</f>
        <v>2.64567120209035</v>
      </c>
      <c r="AV511" s="20" t="n">
        <f aca="false">1/8.314/$H511*(0.4375*68629+0.5*4601)+$S511/8.314/$H511+LN(1)</f>
        <v>-0.14826267179631</v>
      </c>
      <c r="AW511" s="20" t="n">
        <f aca="false">1/8.314/$H511*(0.4375*68629+0.5*4601)+$X511/8.314/$H511+LN(1)</f>
        <v>-0.149479882184218</v>
      </c>
    </row>
    <row r="512" s="20" customFormat="true" ht="13.8" hidden="false" customHeight="false" outlineLevel="0" collapsed="false">
      <c r="B512" s="20" t="n">
        <f aca="false">$A$2 + $A$3*H512 +$A$4*H512*LN(H512) + $A$5*H512^2 + $A$6*H512^-1 + $A$7*H512^0.5</f>
        <v>45766.662701803</v>
      </c>
      <c r="C512" s="20" t="n">
        <v>4300</v>
      </c>
      <c r="D512" s="20" t="n">
        <f aca="false">D511+22/(608-232)</f>
        <v>6.38297872340424</v>
      </c>
      <c r="F512" s="20" t="n">
        <f aca="false">$D$2+$D$3/H512-(($D$4/(8.314*LN(10)))*(1-($D$5/H512)-LN(H512/$D$5)))</f>
        <v>1.36787076796983</v>
      </c>
      <c r="G512" s="20" t="n">
        <f aca="false">8.314*LN(10)*F512*H512</f>
        <v>92960.6454552949</v>
      </c>
      <c r="H512" s="21" t="n">
        <v>3550</v>
      </c>
      <c r="J512" s="20" t="n">
        <f aca="false">-G512</f>
        <v>-92960.6454552949</v>
      </c>
      <c r="K512" s="20" t="n">
        <v>2004</v>
      </c>
      <c r="O512" s="20" t="n">
        <f aca="false">-115997 + 27.036*H512 + 3.124*H512*LN(H512)</f>
        <v>70639.8899071628</v>
      </c>
      <c r="P512" s="20" t="n">
        <f aca="false">(-0.0562*(H512^2)) + (128.59*H512)-38275</f>
        <v>-290041</v>
      </c>
      <c r="Q512" s="20" t="n">
        <f aca="false">-998615+342.43*H512</f>
        <v>217011.5</v>
      </c>
      <c r="R512" s="20" t="n">
        <f aca="false">Q512+P512</f>
        <v>-73029.5</v>
      </c>
      <c r="S512" s="20" t="n">
        <f aca="false">R512/2</f>
        <v>-36514.75</v>
      </c>
      <c r="U512" s="20" t="n">
        <f aca="false">-226244+42.46*H512</f>
        <v>-75511</v>
      </c>
      <c r="V512" s="20" t="n">
        <f aca="false">(-0.0562*(H512^2))+(374.59*H512)-846564</f>
        <v>-225030</v>
      </c>
      <c r="W512" s="20" t="n">
        <f aca="false">V512/2</f>
        <v>-112515</v>
      </c>
      <c r="X512" s="20" t="n">
        <f aca="false">W512-U512</f>
        <v>-37004</v>
      </c>
      <c r="Y512" s="20" t="n">
        <v>1459340.34299931</v>
      </c>
      <c r="Z512" s="20" t="n">
        <f aca="false">-8E-020*H512^6+2E-015*H512^5-0.00000000001*H512^4+0.00000006*H512^3-0.0001*H512^2+0.1593*H512^1+165.05*H512</f>
        <v>587296.385426974</v>
      </c>
      <c r="AA512" s="8" t="n">
        <f aca="false">(4*H512*(-18+25/2000*H512)*(1-LN(H512/1895))-H512*-9.16-0.25*Z512)</f>
        <v>25118.7879492586</v>
      </c>
      <c r="AB512" s="20" t="n">
        <f aca="false">(8*H512*(-1+8/2000*H512)*(1-LN(H512/1895))-H512*-9.16-0.25*Z512)</f>
        <v>25250.9442377004</v>
      </c>
      <c r="AC512" s="20" t="n">
        <f aca="false">(8*$H512*(31.15-15.53/2000*$H512)*(1-LN($H512/1895))-$H512*-9.16-0.25*$Z512)</f>
        <v>-76411.6022089681</v>
      </c>
      <c r="AE512" s="20" t="n">
        <f aca="false">AP512-$AN512</f>
        <v>-6.75359850411905</v>
      </c>
      <c r="AF512" s="20" t="n">
        <f aca="false">AQ512-$AN512</f>
        <v>-6.60379285512238</v>
      </c>
      <c r="AG512" s="20" t="n">
        <f aca="false">AR512-$AN512</f>
        <v>-10.0482644725425</v>
      </c>
      <c r="AI512" s="20" t="n">
        <f aca="false">AT512-$AN512</f>
        <v>-10.6089695871574</v>
      </c>
      <c r="AJ512" s="20" t="n">
        <f aca="false">AU512-$AN512</f>
        <v>-5.90869114431039</v>
      </c>
      <c r="AK512" s="20" t="n">
        <f aca="false">AV512-$AN512</f>
        <v>-8.69650239435878</v>
      </c>
      <c r="AL512" s="20" t="n">
        <f aca="false">AW512-$AN512</f>
        <v>-8.71307887997442</v>
      </c>
      <c r="AN512" s="20" t="n">
        <v>8.55457100084978</v>
      </c>
      <c r="AP512" s="20" t="n">
        <f aca="false">1/8.314/$H512*(0.375*68629+0.5*4601)+$AA512/8.314/$H512+LN(1)</f>
        <v>1.80097249673073</v>
      </c>
      <c r="AQ512" s="20" t="n">
        <f aca="false">1/8.314/$H512*(0.4375*68629+0.5*4601)+$AB512/8.314/$H512+LN(1)</f>
        <v>1.9507781457274</v>
      </c>
      <c r="AR512" s="20" t="n">
        <f aca="false">1/8.314/$H512*(0.4375*68629+0.5*4601)+$AC512/8.314/$H512+LN(1)</f>
        <v>-1.49369347169268</v>
      </c>
      <c r="AT512" s="20" t="n">
        <f aca="false">1/8.314/$H512*(0.4375*68629+0.5*4601)+$J512/8.314/$H512+LN(1)</f>
        <v>-2.05439858630766</v>
      </c>
      <c r="AU512" s="20" t="n">
        <f aca="false">1/8.314/$H512*(0.4375*68629+0.5*4601)+$B512/8.314/$H512+LN(1)</f>
        <v>2.64587985653939</v>
      </c>
      <c r="AV512" s="20" t="n">
        <f aca="false">1/8.314/$H512*(0.4375*68629+0.5*4601)+$S512/8.314/$H512+LN(1)</f>
        <v>-0.141931393508997</v>
      </c>
      <c r="AW512" s="20" t="n">
        <f aca="false">1/8.314/$H512*(0.4375*68629+0.5*4601)+$X512/8.314/$H512+LN(1)</f>
        <v>-0.158507879124639</v>
      </c>
    </row>
    <row r="513" s="20" customFormat="true" ht="13.8" hidden="false" customHeight="false" outlineLevel="0" collapsed="false">
      <c r="B513" s="20" t="n">
        <f aca="false">$A$2 + $A$3*H513 +$A$4*H513*LN(H513) + $A$5*H513^2 + $A$6*H513^-1 + $A$7*H513^0.5</f>
        <v>45882.515505161</v>
      </c>
      <c r="C513" s="20" t="n">
        <v>4300</v>
      </c>
      <c r="D513" s="20" t="n">
        <f aca="false">D512+22/(608-232)</f>
        <v>6.44148936170211</v>
      </c>
      <c r="F513" s="20" t="n">
        <f aca="false">$D$2+$D$3/H513-(($D$4/(8.314*LN(10)))*(1-($D$5/H513)-LN(H513/$D$5)))</f>
        <v>1.36751660473092</v>
      </c>
      <c r="G513" s="20" t="n">
        <f aca="false">8.314*LN(10)*F513*H513</f>
        <v>93067.4730698384</v>
      </c>
      <c r="H513" s="21" t="n">
        <v>3555</v>
      </c>
      <c r="J513" s="20" t="n">
        <f aca="false">-G513</f>
        <v>-93067.4730698384</v>
      </c>
      <c r="K513" s="20" t="n">
        <v>2013</v>
      </c>
      <c r="O513" s="20" t="n">
        <f aca="false">-115997 + 27.036*H513 + 3.124*H513*LN(H513)</f>
        <v>70918.3897610263</v>
      </c>
      <c r="P513" s="20" t="n">
        <f aca="false">(-0.0562*(H513^2)) + (128.59*H513)-38275</f>
        <v>-291394.555</v>
      </c>
      <c r="Q513" s="20" t="n">
        <f aca="false">-998615+342.43*H513</f>
        <v>218723.65</v>
      </c>
      <c r="R513" s="20" t="n">
        <f aca="false">Q513+P513</f>
        <v>-72670.9049999999</v>
      </c>
      <c r="S513" s="20" t="n">
        <f aca="false">R513/2</f>
        <v>-36335.4524999999</v>
      </c>
      <c r="U513" s="20" t="n">
        <f aca="false">-226244+42.46*H513</f>
        <v>-75298.7</v>
      </c>
      <c r="V513" s="20" t="n">
        <f aca="false">(-0.0562*(H513^2))+(374.59*H513)-846564</f>
        <v>-225153.555</v>
      </c>
      <c r="W513" s="20" t="n">
        <f aca="false">V513/2</f>
        <v>-112576.7775</v>
      </c>
      <c r="X513" s="20" t="n">
        <f aca="false">W513-U513</f>
        <v>-37278.0775</v>
      </c>
      <c r="Y513" s="20" t="n">
        <v>1461803.61797206</v>
      </c>
      <c r="Z513" s="20" t="n">
        <f aca="false">-8E-020*H513^6+2E-015*H513^5-0.00000000001*H513^4+0.00000006*H513^3-0.0001*H513^2+0.1593*H513^1+165.05*H513</f>
        <v>588127.876568585</v>
      </c>
      <c r="AA513" s="8" t="n">
        <f aca="false">(4*H513*(-18+25/2000*H513)*(1-LN(H513/1895))-H513*-9.16-0.25*Z513)</f>
        <v>24954.8221160299</v>
      </c>
      <c r="AB513" s="20" t="n">
        <f aca="false">(8*H513*(-1+8/2000*H513)*(1-LN(H513/1895))-H513*-9.16-0.25*Z513)</f>
        <v>24968.006323241</v>
      </c>
      <c r="AC513" s="20" t="n">
        <f aca="false">(8*$H513*(31.15-15.53/2000*$H513)*(1-LN($H513/1895))-$H513*-9.16-0.25*$Z513)</f>
        <v>-77073.2748608021</v>
      </c>
      <c r="AE513" s="20" t="n">
        <f aca="false">AP513-$AN513</f>
        <v>-6.81050699494144</v>
      </c>
      <c r="AF513" s="20" t="n">
        <f aca="false">AQ513-$AN513</f>
        <v>-6.66493731692689</v>
      </c>
      <c r="AG513" s="20" t="n">
        <f aca="false">AR513-$AN513</f>
        <v>-10.1173784126417</v>
      </c>
      <c r="AI513" s="20" t="n">
        <f aca="false">AT513-$AN513</f>
        <v>-10.658522413865</v>
      </c>
      <c r="AJ513" s="20" t="n">
        <f aca="false">AU513-$AN513</f>
        <v>-5.95732065278354</v>
      </c>
      <c r="AK513" s="20" t="n">
        <f aca="false">AV513-$AN513</f>
        <v>-8.73906435742425</v>
      </c>
      <c r="AL513" s="20" t="n">
        <f aca="false">AW513-$AN513</f>
        <v>-8.77095691355532</v>
      </c>
      <c r="AN513" s="20" t="n">
        <v>8.60339889625476</v>
      </c>
      <c r="AP513" s="20" t="n">
        <f aca="false">1/8.314/$H513*(0.375*68629+0.5*4601)+$AA513/8.314/$H513+LN(1)</f>
        <v>1.79289190131332</v>
      </c>
      <c r="AQ513" s="20" t="n">
        <f aca="false">1/8.314/$H513*(0.4375*68629+0.5*4601)+$AB513/8.314/$H513+LN(1)</f>
        <v>1.93846157932787</v>
      </c>
      <c r="AR513" s="20" t="n">
        <f aca="false">1/8.314/$H513*(0.4375*68629+0.5*4601)+$AC513/8.314/$H513+LN(1)</f>
        <v>-1.51397951638695</v>
      </c>
      <c r="AT513" s="20" t="n">
        <f aca="false">1/8.314/$H513*(0.4375*68629+0.5*4601)+$J513/8.314/$H513+LN(1)</f>
        <v>-2.05512351761025</v>
      </c>
      <c r="AU513" s="20" t="n">
        <f aca="false">1/8.314/$H513*(0.4375*68629+0.5*4601)+$B513/8.314/$H513+LN(1)</f>
        <v>2.64607824347122</v>
      </c>
      <c r="AV513" s="20" t="n">
        <f aca="false">1/8.314/$H513*(0.4375*68629+0.5*4601)+$S513/8.314/$H513+LN(1)</f>
        <v>-0.135665461169489</v>
      </c>
      <c r="AW513" s="20" t="n">
        <f aca="false">1/8.314/$H513*(0.4375*68629+0.5*4601)+$X513/8.314/$H513+LN(1)</f>
        <v>-0.167558017300561</v>
      </c>
    </row>
    <row r="514" s="20" customFormat="true" ht="13.8" hidden="false" customHeight="false" outlineLevel="0" collapsed="false">
      <c r="B514" s="20" t="n">
        <f aca="false">$A$2 + $A$3*H514 +$A$4*H514*LN(H514) + $A$5*H514^2 + $A$6*H514^-1 + $A$7*H514^0.5</f>
        <v>45998.082667233</v>
      </c>
      <c r="C514" s="20" t="n">
        <v>4300</v>
      </c>
      <c r="D514" s="20" t="n">
        <f aca="false">D513+22/(608-232)</f>
        <v>6.49999999999998</v>
      </c>
      <c r="F514" s="20" t="n">
        <f aca="false">$D$2+$D$3/H514-(($D$4/(8.314*LN(10)))*(1-($D$5/H514)-LN(H514/$D$5)))</f>
        <v>1.36716686729916</v>
      </c>
      <c r="G514" s="20" t="n">
        <f aca="false">8.314*LN(10)*F514*H514</f>
        <v>93174.5345100567</v>
      </c>
      <c r="H514" s="21" t="n">
        <v>3560</v>
      </c>
      <c r="J514" s="20" t="n">
        <f aca="false">-G514</f>
        <v>-93174.5345100567</v>
      </c>
      <c r="K514" s="20" t="n">
        <v>2022</v>
      </c>
      <c r="O514" s="20" t="n">
        <f aca="false">-115997 + 27.036*H514 + 3.124*H514*LN(H514)</f>
        <v>71196.9115839547</v>
      </c>
      <c r="P514" s="20" t="n">
        <f aca="false">(-0.0562*(H514^2)) + (128.59*H514)-38275</f>
        <v>-292750.92</v>
      </c>
      <c r="Q514" s="20" t="n">
        <f aca="false">-998615+342.43*H514</f>
        <v>220435.8</v>
      </c>
      <c r="R514" s="20" t="n">
        <f aca="false">Q514+P514</f>
        <v>-72315.1199999999</v>
      </c>
      <c r="S514" s="20" t="n">
        <f aca="false">R514/2</f>
        <v>-36157.5599999999</v>
      </c>
      <c r="U514" s="20" t="n">
        <f aca="false">-226244+42.46*H514</f>
        <v>-75086.4</v>
      </c>
      <c r="V514" s="20" t="n">
        <f aca="false">(-0.0562*(H514^2))+(374.59*H514)-846564</f>
        <v>-225279.92</v>
      </c>
      <c r="W514" s="20" t="n">
        <f aca="false">V514/2</f>
        <v>-112639.96</v>
      </c>
      <c r="X514" s="20" t="n">
        <f aca="false">W514-U514</f>
        <v>-37553.56</v>
      </c>
      <c r="Y514" s="20" t="n">
        <v>1464266.8929448</v>
      </c>
      <c r="Z514" s="20" t="n">
        <f aca="false">-8E-020*H514^6+2E-015*H514^5-0.00000000001*H514^4+0.00000006*H514^3-0.0001*H514^2+0.1593*H514^1+165.05*H514</f>
        <v>588959.392136133</v>
      </c>
      <c r="AA514" s="8" t="n">
        <f aca="false">(4*H514*(-18+25/2000*H514)*(1-LN(H514/1895))-H514*-9.16-0.25*Z514)</f>
        <v>24788.533665448</v>
      </c>
      <c r="AB514" s="20" t="n">
        <f aca="false">(8*H514*(-1+8/2000*H514)*(1-LN(H514/1895))-H514*-9.16-0.25*Z514)</f>
        <v>24683.3119434106</v>
      </c>
      <c r="AC514" s="20" t="n">
        <f aca="false">(8*$H514*(31.15-15.53/2000*$H514)*(1-LN($H514/1895))-$H514*-9.16-0.25*$Z514)</f>
        <v>-77733.1989844181</v>
      </c>
      <c r="AE514" s="20" t="n">
        <f aca="false">AP514-$AN514</f>
        <v>-6.86706358147699</v>
      </c>
      <c r="AF514" s="20" t="n">
        <f aca="false">AQ514-$AN514</f>
        <v>-6.72569884749767</v>
      </c>
      <c r="AG514" s="20" t="n">
        <f aca="false">AR514-$AN514</f>
        <v>-10.1859686147452</v>
      </c>
      <c r="AI514" s="20" t="n">
        <f aca="false">AT514-$AN514</f>
        <v>-10.7076734258273</v>
      </c>
      <c r="AJ514" s="20" t="n">
        <f aca="false">AU514-$AN514</f>
        <v>-6.0055526907571</v>
      </c>
      <c r="AK514" s="20" t="n">
        <f aca="false">AV514-$AN514</f>
        <v>-8.78128371258953</v>
      </c>
      <c r="AL514" s="20" t="n">
        <f aca="false">AW514-$AN514</f>
        <v>-8.82844931656604</v>
      </c>
      <c r="AN514" s="20" t="n">
        <v>8.65181911314579</v>
      </c>
      <c r="AP514" s="20" t="n">
        <f aca="false">1/8.314/$H514*(0.375*68629+0.5*4601)+$AA514/8.314/$H514+LN(1)</f>
        <v>1.7847555316688</v>
      </c>
      <c r="AQ514" s="20" t="n">
        <f aca="false">1/8.314/$H514*(0.4375*68629+0.5*4601)+$AB514/8.314/$H514+LN(1)</f>
        <v>1.92612026564812</v>
      </c>
      <c r="AR514" s="20" t="n">
        <f aca="false">1/8.314/$H514*(0.4375*68629+0.5*4601)+$AC514/8.314/$H514+LN(1)</f>
        <v>-1.53414950159938</v>
      </c>
      <c r="AT514" s="20" t="n">
        <f aca="false">1/8.314/$H514*(0.4375*68629+0.5*4601)+$J514/8.314/$H514+LN(1)</f>
        <v>-2.05585431268149</v>
      </c>
      <c r="AU514" s="20" t="n">
        <f aca="false">1/8.314/$H514*(0.4375*68629+0.5*4601)+$B514/8.314/$H514+LN(1)</f>
        <v>2.64626642238869</v>
      </c>
      <c r="AV514" s="20" t="n">
        <f aca="false">1/8.314/$H514*(0.4375*68629+0.5*4601)+$S514/8.314/$H514+LN(1)</f>
        <v>-0.129464599443741</v>
      </c>
      <c r="AW514" s="20" t="n">
        <f aca="false">1/8.314/$H514*(0.4375*68629+0.5*4601)+$X514/8.314/$H514+LN(1)</f>
        <v>-0.17663020342025</v>
      </c>
    </row>
    <row r="515" s="20" customFormat="true" ht="13.8" hidden="false" customHeight="false" outlineLevel="0" collapsed="false">
      <c r="B515" s="20" t="n">
        <f aca="false">$A$2 + $A$3*H515 +$A$4*H515*LN(H515) + $A$5*H515^2 + $A$6*H515^-1 + $A$7*H515^0.5</f>
        <v>46113.3646670152</v>
      </c>
      <c r="C515" s="20" t="n">
        <v>4300</v>
      </c>
      <c r="D515" s="20" t="n">
        <f aca="false">D514+22/(608-232)</f>
        <v>6.55851063829786</v>
      </c>
      <c r="F515" s="20" t="n">
        <f aca="false">$D$2+$D$3/H515-(($D$4/(8.314*LN(10)))*(1-($D$5/H515)-LN(H515/$D$5)))</f>
        <v>1.36682153224063</v>
      </c>
      <c r="G515" s="20" t="n">
        <f aca="false">8.314*LN(10)*F515*H515</f>
        <v>93281.8294475429</v>
      </c>
      <c r="H515" s="21" t="n">
        <v>3565</v>
      </c>
      <c r="J515" s="20" t="n">
        <f aca="false">-G515</f>
        <v>-93281.8294475429</v>
      </c>
      <c r="K515" s="20" t="n">
        <v>2032</v>
      </c>
      <c r="O515" s="20" t="n">
        <f aca="false">-115997 + 27.036*H515 + 3.124*H515*LN(H515)</f>
        <v>71475.4553450926</v>
      </c>
      <c r="P515" s="20" t="n">
        <f aca="false">(-0.0562*(H515^2)) + (128.59*H515)-38275</f>
        <v>-294110.095</v>
      </c>
      <c r="Q515" s="20" t="n">
        <f aca="false">-998615+342.43*H515</f>
        <v>222147.95</v>
      </c>
      <c r="R515" s="20" t="n">
        <f aca="false">Q515+P515</f>
        <v>-71962.145</v>
      </c>
      <c r="S515" s="20" t="n">
        <f aca="false">R515/2</f>
        <v>-35981.0725</v>
      </c>
      <c r="U515" s="20" t="n">
        <f aca="false">-226244+42.46*H515</f>
        <v>-74874.1</v>
      </c>
      <c r="V515" s="20" t="n">
        <f aca="false">(-0.0562*(H515^2))+(374.59*H515)-846564</f>
        <v>-225409.095</v>
      </c>
      <c r="W515" s="20" t="n">
        <f aca="false">V515/2</f>
        <v>-112704.5475</v>
      </c>
      <c r="X515" s="20" t="n">
        <f aca="false">W515-U515</f>
        <v>-37830.4475</v>
      </c>
      <c r="Y515" s="20" t="n">
        <v>1466730.16791754</v>
      </c>
      <c r="Z515" s="20" t="n">
        <f aca="false">-8E-020*H515^6+2E-015*H515^5-0.00000000001*H515^4+0.00000006*H515^3-0.0001*H515^2+0.1593*H515^1+165.05*H515</f>
        <v>589790.932203702</v>
      </c>
      <c r="AA515" s="8" t="n">
        <f aca="false">(4*H515*(-18+25/2000*H515)*(1-LN(H515/1895))-H515*-9.16-0.25*Z515)</f>
        <v>24619.9183541498</v>
      </c>
      <c r="AB515" s="20" t="n">
        <f aca="false">(8*H515*(-1+8/2000*H515)*(1-LN(H515/1895))-H515*-9.16-0.25*Z515)</f>
        <v>24396.8587519017</v>
      </c>
      <c r="AC515" s="20" t="n">
        <f aca="false">(8*$H515*(31.15-15.53/2000*$H515)*(1-LN($H515/1895))-$H515*-9.16-0.25*$Z515)</f>
        <v>-78391.3677715854</v>
      </c>
      <c r="AE515" s="20" t="n">
        <f aca="false">AP515-$AN515</f>
        <v>-6.92357841895938</v>
      </c>
      <c r="AF515" s="20" t="n">
        <f aca="false">AQ515-$AN515</f>
        <v>-6.78638766861206</v>
      </c>
      <c r="AG515" s="20" t="n">
        <f aca="false">AR515-$AN515</f>
        <v>-10.2543455842213</v>
      </c>
      <c r="AI515" s="20" t="n">
        <f aca="false">AT515-$AN515</f>
        <v>-10.7567328340335</v>
      </c>
      <c r="AJ515" s="20" t="n">
        <f aca="false">AU515-$AN515</f>
        <v>-6.05369744586088</v>
      </c>
      <c r="AK515" s="20" t="n">
        <f aca="false">AV515-$AN515</f>
        <v>-8.82347043280682</v>
      </c>
      <c r="AL515" s="20" t="n">
        <f aca="false">AW515-$AN515</f>
        <v>-8.88586624297983</v>
      </c>
      <c r="AN515" s="20" t="n">
        <v>8.70014189826446</v>
      </c>
      <c r="AP515" s="20" t="n">
        <f aca="false">1/8.314/$H515*(0.375*68629+0.5*4601)+$AA515/8.314/$H515+LN(1)</f>
        <v>1.77656347930508</v>
      </c>
      <c r="AQ515" s="20" t="n">
        <f aca="false">1/8.314/$H515*(0.4375*68629+0.5*4601)+$AB515/8.314/$H515+LN(1)</f>
        <v>1.9137542296524</v>
      </c>
      <c r="AR515" s="20" t="n">
        <f aca="false">1/8.314/$H515*(0.4375*68629+0.5*4601)+$AC515/8.314/$H515+LN(1)</f>
        <v>-1.55420368595682</v>
      </c>
      <c r="AT515" s="20" t="n">
        <f aca="false">1/8.314/$H515*(0.4375*68629+0.5*4601)+$J515/8.314/$H515+LN(1)</f>
        <v>-2.05659093576906</v>
      </c>
      <c r="AU515" s="20" t="n">
        <f aca="false">1/8.314/$H515*(0.4375*68629+0.5*4601)+$B515/8.314/$H515+LN(1)</f>
        <v>2.64644445240358</v>
      </c>
      <c r="AV515" s="20" t="n">
        <f aca="false">1/8.314/$H515*(0.4375*68629+0.5*4601)+$S515/8.314/$H515+LN(1)</f>
        <v>-0.123328534542354</v>
      </c>
      <c r="AW515" s="20" t="n">
        <f aca="false">1/8.314/$H515*(0.4375*68629+0.5*4601)+$X515/8.314/$H515+LN(1)</f>
        <v>-0.185724344715365</v>
      </c>
    </row>
    <row r="516" s="20" customFormat="true" ht="13.8" hidden="false" customHeight="false" outlineLevel="0" collapsed="false">
      <c r="B516" s="20" t="n">
        <f aca="false">$A$2 + $A$3*H516 +$A$4*H516*LN(H516) + $A$5*H516^2 + $A$6*H516^-1 + $A$7*H516^0.5</f>
        <v>46228.3619818147</v>
      </c>
      <c r="C516" s="20" t="n">
        <v>4300</v>
      </c>
      <c r="D516" s="20" t="n">
        <f aca="false">D515+22/(608-232)</f>
        <v>6.61702127659573</v>
      </c>
      <c r="F516" s="20" t="n">
        <f aca="false">$D$2+$D$3/H516-(($D$4/(8.314*LN(10)))*(1-($D$5/H516)-LN(H516/$D$5)))</f>
        <v>1.36648057626615</v>
      </c>
      <c r="G516" s="20" t="n">
        <f aca="false">8.314*LN(10)*F516*H516</f>
        <v>93389.3575548109</v>
      </c>
      <c r="H516" s="21" t="n">
        <v>3570</v>
      </c>
      <c r="J516" s="20" t="n">
        <f aca="false">-G516</f>
        <v>-93389.3575548109</v>
      </c>
      <c r="K516" s="20" t="n">
        <v>2041</v>
      </c>
      <c r="O516" s="20" t="n">
        <f aca="false">-115997 + 27.036*H516 + 3.124*H516*LN(H516)</f>
        <v>71754.021013671</v>
      </c>
      <c r="P516" s="20" t="n">
        <f aca="false">(-0.0562*(H516^2)) + (128.59*H516)-38275</f>
        <v>-295472.08</v>
      </c>
      <c r="Q516" s="20" t="n">
        <f aca="false">-998615+342.43*H516</f>
        <v>223860.1</v>
      </c>
      <c r="R516" s="20" t="n">
        <f aca="false">Q516+P516</f>
        <v>-71611.9799999999</v>
      </c>
      <c r="S516" s="20" t="n">
        <f aca="false">R516/2</f>
        <v>-35805.99</v>
      </c>
      <c r="U516" s="20" t="n">
        <f aca="false">-226244+42.46*H516</f>
        <v>-74661.8</v>
      </c>
      <c r="V516" s="20" t="n">
        <f aca="false">(-0.0562*(H516^2))+(374.59*H516)-846564</f>
        <v>-225541.08</v>
      </c>
      <c r="W516" s="20" t="n">
        <f aca="false">V516/2</f>
        <v>-112770.54</v>
      </c>
      <c r="X516" s="20" t="n">
        <f aca="false">W516-U516</f>
        <v>-38108.7400000001</v>
      </c>
      <c r="Y516" s="20" t="n">
        <v>1469193.44289029</v>
      </c>
      <c r="Z516" s="20" t="n">
        <f aca="false">-8E-020*H516^6+2E-015*H516^5-0.00000000001*H516^4+0.00000006*H516^3-0.0001*H516^2+0.1593*H516^1+165.05*H516</f>
        <v>590622.496845531</v>
      </c>
      <c r="AA516" s="8" t="n">
        <f aca="false">(4*H516*(-18+25/2000*H516)*(1-LN(H516/1895))-H516*-9.16-0.25*Z516)</f>
        <v>24448.9719456595</v>
      </c>
      <c r="AB516" s="20" t="n">
        <f aca="false">(8*H516*(-1+8/2000*H516)*(1-LN(H516/1895))-H516*-9.16-0.25*Z516)</f>
        <v>24108.6444057456</v>
      </c>
      <c r="AC516" s="20" t="n">
        <f aca="false">(8*$H516*(31.15-15.53/2000*$H516)*(1-LN($H516/1895))-$H516*-9.16-0.25*$Z516)</f>
        <v>-79047.7744271432</v>
      </c>
      <c r="AE516" s="20" t="n">
        <f aca="false">AP516-$AN516</f>
        <v>-6.98014884793364</v>
      </c>
      <c r="AF516" s="20" t="n">
        <f aca="false">AQ516-$AN516</f>
        <v>-6.84710118710553</v>
      </c>
      <c r="AG516" s="20" t="n">
        <f aca="false">AR516-$AN516</f>
        <v>-10.3226070104607</v>
      </c>
      <c r="AI516" s="20" t="n">
        <f aca="false">AT516-$AN516</f>
        <v>-10.8057980347351</v>
      </c>
      <c r="AJ516" s="20" t="n">
        <f aca="false">AU516-$AN516</f>
        <v>-6.10185229114356</v>
      </c>
      <c r="AK516" s="20" t="n">
        <f aca="false">AV516-$AN516</f>
        <v>-8.86572167759289</v>
      </c>
      <c r="AL516" s="20" t="n">
        <f aca="false">AW516-$AN516</f>
        <v>-8.9433050323204</v>
      </c>
      <c r="AN516" s="20" t="n">
        <v>8.74846468338313</v>
      </c>
      <c r="AP516" s="20" t="n">
        <f aca="false">1/8.314/$H516*(0.375*68629+0.5*4601)+$AA516/8.314/$H516+LN(1)</f>
        <v>1.76831583544949</v>
      </c>
      <c r="AQ516" s="20" t="n">
        <f aca="false">1/8.314/$H516*(0.4375*68629+0.5*4601)+$AB516/8.314/$H516+LN(1)</f>
        <v>1.9013634962776</v>
      </c>
      <c r="AR516" s="20" t="n">
        <f aca="false">1/8.314/$H516*(0.4375*68629+0.5*4601)+$AC516/8.314/$H516+LN(1)</f>
        <v>-1.57414232707758</v>
      </c>
      <c r="AT516" s="20" t="n">
        <f aca="false">1/8.314/$H516*(0.4375*68629+0.5*4601)+$J516/8.314/$H516+LN(1)</f>
        <v>-2.05733335135197</v>
      </c>
      <c r="AU516" s="20" t="n">
        <f aca="false">1/8.314/$H516*(0.4375*68629+0.5*4601)+$B516/8.314/$H516+LN(1)</f>
        <v>2.64661239223957</v>
      </c>
      <c r="AV516" s="20" t="n">
        <f aca="false">1/8.314/$H516*(0.4375*68629+0.5*4601)+$S516/8.314/$H516+LN(1)</f>
        <v>-0.117256994209759</v>
      </c>
      <c r="AW516" s="20" t="n">
        <f aca="false">1/8.314/$H516*(0.4375*68629+0.5*4601)+$X516/8.314/$H516+LN(1)</f>
        <v>-0.194840348937269</v>
      </c>
    </row>
    <row r="517" s="20" customFormat="true" ht="13.8" hidden="false" customHeight="false" outlineLevel="0" collapsed="false">
      <c r="B517" s="20" t="n">
        <f aca="false">$A$2 + $A$3*H517 +$A$4*H517*LN(H517) + $A$5*H517^2 + $A$6*H517^-1 + $A$7*H517^0.5</f>
        <v>46343.0750872574</v>
      </c>
      <c r="C517" s="20" t="n">
        <v>4300</v>
      </c>
      <c r="D517" s="20" t="n">
        <f aca="false">D516+22/(608-232)</f>
        <v>6.6755319148936</v>
      </c>
      <c r="F517" s="20" t="n">
        <f aca="false">$D$2+$D$3/H517-(($D$4/(8.314*LN(10)))*(1-($D$5/H517)-LN(H517/$D$5)))</f>
        <v>1.36614397623027</v>
      </c>
      <c r="G517" s="20" t="n">
        <f aca="false">8.314*LN(10)*F517*H517</f>
        <v>93497.1185052924</v>
      </c>
      <c r="H517" s="21" t="n">
        <v>3575</v>
      </c>
      <c r="J517" s="20" t="n">
        <f aca="false">-G517</f>
        <v>-93497.1185052924</v>
      </c>
      <c r="K517" s="20" t="n">
        <v>2051</v>
      </c>
      <c r="O517" s="20" t="n">
        <f aca="false">-115997 + 27.036*H517 + 3.124*H517*LN(H517)</f>
        <v>72032.6085590073</v>
      </c>
      <c r="P517" s="20" t="n">
        <f aca="false">(-0.0562*(H517^2)) + (128.59*H517)-38275</f>
        <v>-296836.875</v>
      </c>
      <c r="Q517" s="20" t="n">
        <f aca="false">-998615+342.43*H517</f>
        <v>225572.25</v>
      </c>
      <c r="R517" s="20" t="n">
        <f aca="false">Q517+P517</f>
        <v>-71264.625</v>
      </c>
      <c r="S517" s="20" t="n">
        <f aca="false">R517/2</f>
        <v>-35632.3125</v>
      </c>
      <c r="U517" s="20" t="n">
        <f aca="false">-226244+42.46*H517</f>
        <v>-74449.5</v>
      </c>
      <c r="V517" s="20" t="n">
        <f aca="false">(-0.0562*(H517^2))+(374.59*H517)-846564</f>
        <v>-225675.875</v>
      </c>
      <c r="W517" s="20" t="n">
        <f aca="false">V517/2</f>
        <v>-112837.9375</v>
      </c>
      <c r="X517" s="20" t="n">
        <f aca="false">W517-U517</f>
        <v>-38388.4375</v>
      </c>
      <c r="Y517" s="20" t="n">
        <v>1471656.71786303</v>
      </c>
      <c r="Z517" s="20" t="n">
        <f aca="false">-8E-020*H517^6+2E-015*H517^5-0.00000000001*H517^4+0.00000006*H517^3-0.0001*H517^2+0.1593*H517^1+165.05*H517</f>
        <v>591454.086136019</v>
      </c>
      <c r="AA517" s="8" t="n">
        <f aca="false">(4*H517*(-18+25/2000*H517)*(1-LN(H517/1895))-H517*-9.16-0.25*Z517)</f>
        <v>24275.6902103654</v>
      </c>
      <c r="AB517" s="20" t="n">
        <f aca="false">(8*H517*(-1+8/2000*H517)*(1-LN(H517/1895))-H517*-9.16-0.25*Z517)</f>
        <v>23818.666565302</v>
      </c>
      <c r="AC517" s="20" t="n">
        <f aca="false">(8*$H517*(31.15-15.53/2000*$H517)*(1-LN($H517/1895))-$H517*-9.16-0.25*$Z517)</f>
        <v>-79702.4121689549</v>
      </c>
      <c r="AE517" s="20" t="n">
        <f aca="false">AP517-$AN517</f>
        <v>-7.03726786339452</v>
      </c>
      <c r="AF517" s="20" t="n">
        <f aca="false">AQ517-$AN517</f>
        <v>-6.90833246401134</v>
      </c>
      <c r="AG517" s="20" t="n">
        <f aca="false">AR517-$AN517</f>
        <v>-10.3912462360214</v>
      </c>
      <c r="AI517" s="20" t="n">
        <f aca="false">AT517-$AN517</f>
        <v>-10.8553620785833</v>
      </c>
      <c r="AJ517" s="20" t="n">
        <f aca="false">AU517-$AN517</f>
        <v>-6.15051025420917</v>
      </c>
      <c r="AK517" s="20" t="n">
        <f aca="false">AV517-$AN517</f>
        <v>-8.90853026215794</v>
      </c>
      <c r="AL517" s="20" t="n">
        <f aca="false">AW517-$AN517</f>
        <v>-9.00125867879783</v>
      </c>
      <c r="AN517" s="20" t="n">
        <v>8.79728055444443</v>
      </c>
      <c r="AP517" s="20" t="n">
        <f aca="false">1/8.314/$H517*(0.375*68629+0.5*4601)+$AA517/8.314/$H517+LN(1)</f>
        <v>1.76001269104991</v>
      </c>
      <c r="AQ517" s="20" t="n">
        <f aca="false">1/8.314/$H517*(0.4375*68629+0.5*4601)+$AB517/8.314/$H517+LN(1)</f>
        <v>1.88894809043309</v>
      </c>
      <c r="AR517" s="20" t="n">
        <f aca="false">1/8.314/$H517*(0.4375*68629+0.5*4601)+$AC517/8.314/$H517+LN(1)</f>
        <v>-1.59396568157695</v>
      </c>
      <c r="AT517" s="20" t="n">
        <f aca="false">1/8.314/$H517*(0.4375*68629+0.5*4601)+$J517/8.314/$H517+LN(1)</f>
        <v>-2.05808152413882</v>
      </c>
      <c r="AU517" s="20" t="n">
        <f aca="false">1/8.314/$H517*(0.4375*68629+0.5*4601)+$B517/8.314/$H517+LN(1)</f>
        <v>2.64677030023526</v>
      </c>
      <c r="AV517" s="20" t="n">
        <f aca="false">1/8.314/$H517*(0.4375*68629+0.5*4601)+$S517/8.314/$H517+LN(1)</f>
        <v>-0.111249707713504</v>
      </c>
      <c r="AW517" s="20" t="n">
        <f aca="false">1/8.314/$H517*(0.4375*68629+0.5*4601)+$X517/8.314/$H517+LN(1)</f>
        <v>-0.203978124353395</v>
      </c>
    </row>
    <row r="518" s="20" customFormat="true" ht="13.8" hidden="false" customHeight="false" outlineLevel="0" collapsed="false">
      <c r="B518" s="20" t="n">
        <f aca="false">$A$2 + $A$3*H518 +$A$4*H518*LN(H518) + $A$5*H518^2 + $A$6*H518^-1 + $A$7*H518^0.5</f>
        <v>46457.504457296</v>
      </c>
      <c r="C518" s="20" t="n">
        <v>4300</v>
      </c>
      <c r="D518" s="20" t="n">
        <f aca="false">D517+22/(608-232)</f>
        <v>6.73404255319147</v>
      </c>
      <c r="F518" s="20" t="n">
        <f aca="false">$D$2+$D$3/H518-(($D$4/(8.314*LN(10)))*(1-($D$5/H518)-LN(H518/$D$5)))</f>
        <v>1.36581170913013</v>
      </c>
      <c r="G518" s="20" t="n">
        <f aca="false">8.314*LN(10)*F518*H518</f>
        <v>93605.1119733321</v>
      </c>
      <c r="H518" s="21" t="n">
        <v>3580</v>
      </c>
      <c r="J518" s="20" t="n">
        <f aca="false">-G518</f>
        <v>-93605.1119733321</v>
      </c>
      <c r="K518" s="20" t="n">
        <v>2060</v>
      </c>
      <c r="O518" s="20" t="n">
        <f aca="false">-115997 + 27.036*H518 + 3.124*H518*LN(H518)</f>
        <v>72311.2179505045</v>
      </c>
      <c r="P518" s="20" t="n">
        <f aca="false">(-0.0562*(H518^2)) + (128.59*H518)-38275</f>
        <v>-298204.48</v>
      </c>
      <c r="Q518" s="20" t="n">
        <f aca="false">-998615+342.43*H518</f>
        <v>227284.4</v>
      </c>
      <c r="R518" s="20" t="n">
        <f aca="false">Q518+P518</f>
        <v>-70920.0799999999</v>
      </c>
      <c r="S518" s="20" t="n">
        <f aca="false">R518/2</f>
        <v>-35460.0399999999</v>
      </c>
      <c r="U518" s="20" t="n">
        <f aca="false">-226244+42.46*H518</f>
        <v>-74237.2</v>
      </c>
      <c r="V518" s="20" t="n">
        <f aca="false">(-0.0562*(H518^2))+(374.59*H518)-846564</f>
        <v>-225813.48</v>
      </c>
      <c r="W518" s="20" t="n">
        <f aca="false">V518/2</f>
        <v>-112906.74</v>
      </c>
      <c r="X518" s="20" t="n">
        <f aca="false">W518-U518</f>
        <v>-38669.5400000001</v>
      </c>
      <c r="Y518" s="20" t="n">
        <v>1474119.99283577</v>
      </c>
      <c r="Z518" s="20" t="n">
        <f aca="false">-8E-020*H518^6+2E-015*H518^5-0.00000000001*H518^4+0.00000006*H518^3-0.0001*H518^2+0.1593*H518^1+165.05*H518</f>
        <v>592285.700149716</v>
      </c>
      <c r="AA518" s="8" t="n">
        <f aca="false">(4*H518*(-18+25/2000*H518)*(1-LN(H518/1895))-H518*-9.16-0.25*Z518)</f>
        <v>24100.0689255003</v>
      </c>
      <c r="AB518" s="20" t="n">
        <f aca="false">(8*H518*(-1+8/2000*H518)*(1-LN(H518/1895))-H518*-9.16-0.25*Z518)</f>
        <v>23526.922894251</v>
      </c>
      <c r="AC518" s="20" t="n">
        <f aca="false">(8*$H518*(31.15-15.53/2000*$H518)*(1-LN($H518/1895))-$H518*-9.16-0.25*$Z518)</f>
        <v>-80355.2742278614</v>
      </c>
      <c r="AE518" s="20" t="n">
        <f aca="false">AP518-$AN518</f>
        <v>-7.09452123188762</v>
      </c>
      <c r="AF518" s="20" t="n">
        <f aca="false">AQ518-$AN518</f>
        <v>-6.9696673316631</v>
      </c>
      <c r="AG518" s="20" t="n">
        <f aca="false">AR518-$AN518</f>
        <v>-10.4598493737363</v>
      </c>
      <c r="AI518" s="20" t="n">
        <f aca="false">AT518-$AN518</f>
        <v>-10.9050107877298</v>
      </c>
      <c r="AJ518" s="20" t="n">
        <f aca="false">AU518-$AN518</f>
        <v>-6.19925713431659</v>
      </c>
      <c r="AK518" s="20" t="n">
        <f aca="false">AV518-$AN518</f>
        <v>-8.95148177449732</v>
      </c>
      <c r="AL518" s="20" t="n">
        <f aca="false">AW518-$AN518</f>
        <v>-9.05931294840739</v>
      </c>
      <c r="AN518" s="20" t="n">
        <v>8.84617536866372</v>
      </c>
      <c r="AP518" s="20" t="n">
        <f aca="false">1/8.314/$H518*(0.375*68629+0.5*4601)+$AA518/8.314/$H518+LN(1)</f>
        <v>1.7516541367761</v>
      </c>
      <c r="AQ518" s="20" t="n">
        <f aca="false">1/8.314/$H518*(0.4375*68629+0.5*4601)+$AB518/8.314/$H518+LN(1)</f>
        <v>1.87650803700062</v>
      </c>
      <c r="AR518" s="20" t="n">
        <f aca="false">1/8.314/$H518*(0.4375*68629+0.5*4601)+$AC518/8.314/$H518+LN(1)</f>
        <v>-1.6136740050726</v>
      </c>
      <c r="AT518" s="20" t="n">
        <f aca="false">1/8.314/$H518*(0.4375*68629+0.5*4601)+$J518/8.314/$H518+LN(1)</f>
        <v>-2.05883541906605</v>
      </c>
      <c r="AU518" s="20" t="n">
        <f aca="false">1/8.314/$H518*(0.4375*68629+0.5*4601)+$B518/8.314/$H518+LN(1)</f>
        <v>2.64691823434713</v>
      </c>
      <c r="AV518" s="20" t="n">
        <f aca="false">1/8.314/$H518*(0.4375*68629+0.5*4601)+$S518/8.314/$H518+LN(1)</f>
        <v>-0.105306405833599</v>
      </c>
      <c r="AW518" s="20" t="n">
        <f aca="false">1/8.314/$H518*(0.4375*68629+0.5*4601)+$X518/8.314/$H518+LN(1)</f>
        <v>-0.213137579743667</v>
      </c>
    </row>
    <row r="519" s="20" customFormat="true" ht="13.8" hidden="false" customHeight="false" outlineLevel="0" collapsed="false">
      <c r="B519" s="20" t="n">
        <f aca="false">$A$2 + $A$3*H519 +$A$4*H519*LN(H519) + $A$5*H519^2 + $A$6*H519^-1 + $A$7*H519^0.5</f>
        <v>46571.650564217</v>
      </c>
      <c r="C519" s="20" t="n">
        <v>4300</v>
      </c>
      <c r="D519" s="20" t="n">
        <f aca="false">D518+22/(608-232)</f>
        <v>6.79255319148935</v>
      </c>
      <c r="F519" s="20" t="n">
        <f aca="false">$D$2+$D$3/H519-(($D$4/(8.314*LN(10)))*(1-($D$5/H519)-LN(H519/$D$5)))</f>
        <v>1.36548375210447</v>
      </c>
      <c r="G519" s="20" t="n">
        <f aca="false">8.314*LN(10)*F519*H519</f>
        <v>93713.3376341848</v>
      </c>
      <c r="H519" s="21" t="n">
        <v>3585</v>
      </c>
      <c r="J519" s="20" t="n">
        <f aca="false">-G519</f>
        <v>-93713.3376341848</v>
      </c>
      <c r="K519" s="20" t="n">
        <v>2070</v>
      </c>
      <c r="O519" s="20" t="n">
        <f aca="false">-115997 + 27.036*H519 + 3.124*H519*LN(H519)</f>
        <v>72589.8491576513</v>
      </c>
      <c r="P519" s="20" t="n">
        <f aca="false">(-0.0562*(H519^2)) + (128.59*H519)-38275</f>
        <v>-299574.895</v>
      </c>
      <c r="Q519" s="20" t="n">
        <f aca="false">-998615+342.43*H519</f>
        <v>228996.55</v>
      </c>
      <c r="R519" s="20" t="n">
        <f aca="false">Q519+P519</f>
        <v>-70578.345</v>
      </c>
      <c r="S519" s="20" t="n">
        <f aca="false">R519/2</f>
        <v>-35289.1725</v>
      </c>
      <c r="U519" s="20" t="n">
        <f aca="false">-226244+42.46*H519</f>
        <v>-74024.9</v>
      </c>
      <c r="V519" s="20" t="n">
        <f aca="false">(-0.0562*(H519^2))+(374.59*H519)-846564</f>
        <v>-225953.895</v>
      </c>
      <c r="W519" s="20" t="n">
        <f aca="false">V519/2</f>
        <v>-112976.9475</v>
      </c>
      <c r="X519" s="20" t="n">
        <f aca="false">W519-U519</f>
        <v>-38952.0475000001</v>
      </c>
      <c r="Y519" s="20" t="n">
        <v>1476583.26780851</v>
      </c>
      <c r="Z519" s="20" t="n">
        <f aca="false">-8E-020*H519^6+2E-015*H519^5-0.00000000001*H519^4+0.00000006*H519^3-0.0001*H519^2+0.1593*H519^1+165.05*H519</f>
        <v>593117.338961331</v>
      </c>
      <c r="AA519" s="8" t="n">
        <f aca="false">(4*H519*(-18+25/2000*H519)*(1-LN(H519/1895))-H519*-9.16-0.25*Z519)</f>
        <v>23922.1038751169</v>
      </c>
      <c r="AB519" s="20" t="n">
        <f aca="false">(8*H519*(-1+8/2000*H519)*(1-LN(H519/1895))-H519*-9.16-0.25*Z519)</f>
        <v>23233.4110595814</v>
      </c>
      <c r="AC519" s="20" t="n">
        <f aca="false">(8*$H519*(31.15-15.53/2000*$H519)*(1-LN($H519/1895))-$H519*-9.16-0.25*$Z519)</f>
        <v>-81006.3538476363</v>
      </c>
      <c r="AE519" s="20" t="n">
        <f aca="false">AP519-$AN519</f>
        <v>-7.15182991986219</v>
      </c>
      <c r="AF519" s="20" t="n">
        <f aca="false">AQ519-$AN519</f>
        <v>-7.03102682204884</v>
      </c>
      <c r="AG519" s="20" t="n">
        <f aca="false">AR519-$AN519</f>
        <v>-10.5283377350731</v>
      </c>
      <c r="AI519" s="20" t="n">
        <f aca="false">AT519-$AN519</f>
        <v>-10.9546651841792</v>
      </c>
      <c r="AJ519" s="20" t="n">
        <f aca="false">AU519-$AN519</f>
        <v>-6.24801393073059</v>
      </c>
      <c r="AK519" s="20" t="n">
        <f aca="false">AV519-$AN519</f>
        <v>-8.994497003735</v>
      </c>
      <c r="AL519" s="20" t="n">
        <f aca="false">AW519-$AN519</f>
        <v>-9.1173888072799</v>
      </c>
      <c r="AN519" s="20" t="n">
        <v>8.89507018288301</v>
      </c>
      <c r="AP519" s="20" t="n">
        <f aca="false">1/8.314/$H519*(0.375*68629+0.5*4601)+$AA519/8.314/$H519+LN(1)</f>
        <v>1.74324026302082</v>
      </c>
      <c r="AQ519" s="20" t="n">
        <f aca="false">1/8.314/$H519*(0.4375*68629+0.5*4601)+$AB519/8.314/$H519+LN(1)</f>
        <v>1.86404336083417</v>
      </c>
      <c r="AR519" s="20" t="n">
        <f aca="false">1/8.314/$H519*(0.4375*68629+0.5*4601)+$AC519/8.314/$H519+LN(1)</f>
        <v>-1.63326755219008</v>
      </c>
      <c r="AT519" s="20" t="n">
        <f aca="false">1/8.314/$H519*(0.4375*68629+0.5*4601)+$J519/8.314/$H519+LN(1)</f>
        <v>-2.05959500129622</v>
      </c>
      <c r="AU519" s="20" t="n">
        <f aca="false">1/8.314/$H519*(0.4375*68629+0.5*4601)+$B519/8.314/$H519+LN(1)</f>
        <v>2.64705625215242</v>
      </c>
      <c r="AV519" s="20" t="n">
        <f aca="false">1/8.314/$H519*(0.4375*68629+0.5*4601)+$S519/8.314/$H519+LN(1)</f>
        <v>-0.0994268208519913</v>
      </c>
      <c r="AW519" s="20" t="n">
        <f aca="false">1/8.314/$H519*(0.4375*68629+0.5*4601)+$X519/8.314/$H519+LN(1)</f>
        <v>-0.222318624396888</v>
      </c>
    </row>
    <row r="520" s="20" customFormat="true" ht="13.8" hidden="false" customHeight="false" outlineLevel="0" collapsed="false">
      <c r="B520" s="20" t="n">
        <f aca="false">$A$2 + $A$3*H520 +$A$4*H520*LN(H520) + $A$5*H520^2 + $A$6*H520^-1 + $A$7*H520^0.5</f>
        <v>46685.5138786505</v>
      </c>
      <c r="C520" s="20" t="n">
        <v>4300</v>
      </c>
      <c r="D520" s="20" t="n">
        <f aca="false">D519+22/(608-232)</f>
        <v>6.85106382978722</v>
      </c>
      <c r="F520" s="20" t="n">
        <f aca="false">$D$2+$D$3/H520-(($D$4/(8.314*LN(10)))*(1-($D$5/H520)-LN(H520/$D$5)))</f>
        <v>1.36516008243259</v>
      </c>
      <c r="G520" s="20" t="n">
        <f aca="false">8.314*LN(10)*F520*H520</f>
        <v>93821.7951640108</v>
      </c>
      <c r="H520" s="21" t="n">
        <v>3590</v>
      </c>
      <c r="J520" s="20" t="n">
        <f aca="false">-G520</f>
        <v>-93821.7951640108</v>
      </c>
      <c r="K520" s="20" t="n">
        <v>2079</v>
      </c>
      <c r="O520" s="20" t="n">
        <f aca="false">-115997 + 27.036*H520 + 3.124*H520*LN(H520)</f>
        <v>72868.5021500213</v>
      </c>
      <c r="P520" s="20" t="n">
        <f aca="false">(-0.0562*(H520^2)) + (128.59*H520)-38275</f>
        <v>-300948.12</v>
      </c>
      <c r="Q520" s="20" t="n">
        <f aca="false">-998615+342.43*H520</f>
        <v>230708.7</v>
      </c>
      <c r="R520" s="20" t="n">
        <f aca="false">Q520+P520</f>
        <v>-70239.42</v>
      </c>
      <c r="S520" s="20" t="n">
        <f aca="false">R520/2</f>
        <v>-35119.71</v>
      </c>
      <c r="U520" s="20" t="n">
        <f aca="false">-226244+42.46*H520</f>
        <v>-73812.6</v>
      </c>
      <c r="V520" s="20" t="n">
        <f aca="false">(-0.0562*(H520^2))+(374.59*H520)-846564</f>
        <v>-226097.12</v>
      </c>
      <c r="W520" s="20" t="n">
        <f aca="false">V520/2</f>
        <v>-113048.56</v>
      </c>
      <c r="X520" s="20" t="n">
        <f aca="false">W520-U520</f>
        <v>-39235.9600000001</v>
      </c>
      <c r="Y520" s="20" t="n">
        <v>1479046.54278126</v>
      </c>
      <c r="Z520" s="20" t="n">
        <f aca="false">-8E-020*H520^6+2E-015*H520^5-0.00000000001*H520^4+0.00000006*H520^3-0.0001*H520^2+0.1593*H520^1+165.05*H520</f>
        <v>593949.00264573</v>
      </c>
      <c r="AA520" s="8" t="n">
        <f aca="false">(4*H520*(-18+25/2000*H520)*(1-LN(H520/1895))-H520*-9.16-0.25*Z520)</f>
        <v>23741.7908500669</v>
      </c>
      <c r="AB520" s="20" t="n">
        <f aca="false">(8*H520*(-1+8/2000*H520)*(1-LN(H520/1895))-H520*-9.16-0.25*Z520)</f>
        <v>22938.128731582</v>
      </c>
      <c r="AC520" s="20" t="n">
        <f aca="false">(8*$H520*(31.15-15.53/2000*$H520)*(1-LN($H520/1895))-$H520*-9.16-0.25*$Z520)</f>
        <v>-81655.6442849399</v>
      </c>
      <c r="AE520" s="20" t="n">
        <f aca="false">AP520-$AN520</f>
        <v>-7.2085829414064</v>
      </c>
      <c r="AF520" s="20" t="n">
        <f aca="false">AQ520-$AN520</f>
        <v>-7.09180001454762</v>
      </c>
      <c r="AG520" s="20" t="n">
        <f aca="false">AR520-$AN520</f>
        <v>-10.5961006778756</v>
      </c>
      <c r="AI520" s="20" t="n">
        <f aca="false">AT520-$AN520</f>
        <v>-11.0037143375238</v>
      </c>
      <c r="AJ520" s="20" t="n">
        <f aca="false">AU520-$AN520</f>
        <v>-6.29616969045528</v>
      </c>
      <c r="AK520" s="20" t="n">
        <f aca="false">AV520-$AN520</f>
        <v>-9.03696478784949</v>
      </c>
      <c r="AL520" s="20" t="n">
        <f aca="false">AW520-$AN520</f>
        <v>-9.17487526941464</v>
      </c>
      <c r="AN520" s="20" t="n">
        <v>8.94335410130741</v>
      </c>
      <c r="AP520" s="20" t="n">
        <f aca="false">1/8.314/$H520*(0.375*68629+0.5*4601)+$AA520/8.314/$H520+LN(1)</f>
        <v>1.73477115990101</v>
      </c>
      <c r="AQ520" s="20" t="n">
        <f aca="false">1/8.314/$H520*(0.4375*68629+0.5*4601)+$AB520/8.314/$H520+LN(1)</f>
        <v>1.85155408675979</v>
      </c>
      <c r="AR520" s="20" t="n">
        <f aca="false">1/8.314/$H520*(0.4375*68629+0.5*4601)+$AC520/8.314/$H520+LN(1)</f>
        <v>-1.65274657656816</v>
      </c>
      <c r="AT520" s="20" t="n">
        <f aca="false">1/8.314/$H520*(0.4375*68629+0.5*4601)+$J520/8.314/$H520+LN(1)</f>
        <v>-2.06036023621635</v>
      </c>
      <c r="AU520" s="20" t="n">
        <f aca="false">1/8.314/$H520*(0.4375*68629+0.5*4601)+$B520/8.314/$H520+LN(1)</f>
        <v>2.64718441085213</v>
      </c>
      <c r="AV520" s="20" t="n">
        <f aca="false">1/8.314/$H520*(0.4375*68629+0.5*4601)+$S520/8.314/$H520+LN(1)</f>
        <v>-0.0936106865420809</v>
      </c>
      <c r="AW520" s="20" t="n">
        <f aca="false">1/8.314/$H520*(0.4375*68629+0.5*4601)+$X520/8.314/$H520+LN(1)</f>
        <v>-0.231521168107225</v>
      </c>
    </row>
    <row r="521" s="20" customFormat="true" ht="13.8" hidden="false" customHeight="false" outlineLevel="0" collapsed="false">
      <c r="B521" s="20" t="n">
        <f aca="false">$A$2 + $A$3*H521 +$A$4*H521*LN(H521) + $A$5*H521^2 + $A$6*H521^-1 + $A$7*H521^0.5</f>
        <v>46799.0948695765</v>
      </c>
      <c r="C521" s="20" t="n">
        <v>4300</v>
      </c>
      <c r="D521" s="20" t="n">
        <f aca="false">D520+22/(608-232)</f>
        <v>6.90957446808509</v>
      </c>
      <c r="F521" s="20" t="n">
        <f aca="false">$D$2+$D$3/H521-(($D$4/(8.314*LN(10)))*(1-($D$5/H521)-LN(H521/$D$5)))</f>
        <v>1.36484067753328</v>
      </c>
      <c r="G521" s="20" t="n">
        <f aca="false">8.314*LN(10)*F521*H521</f>
        <v>93930.4842398727</v>
      </c>
      <c r="H521" s="21" t="n">
        <v>3595</v>
      </c>
      <c r="J521" s="20" t="n">
        <f aca="false">-G521</f>
        <v>-93930.4842398727</v>
      </c>
      <c r="K521" s="20" t="n">
        <v>2089</v>
      </c>
      <c r="O521" s="20" t="n">
        <f aca="false">-115997 + 27.036*H521 + 3.124*H521*LN(H521)</f>
        <v>73147.176897273</v>
      </c>
      <c r="P521" s="20" t="n">
        <f aca="false">(-0.0562*(H521^2)) + (128.59*H521)-38275</f>
        <v>-302324.155</v>
      </c>
      <c r="Q521" s="20" t="n">
        <f aca="false">-998615+342.43*H521</f>
        <v>232420.85</v>
      </c>
      <c r="R521" s="20" t="n">
        <f aca="false">Q521+P521</f>
        <v>-69903.3049999999</v>
      </c>
      <c r="S521" s="20" t="n">
        <f aca="false">R521/2</f>
        <v>-34951.6524999999</v>
      </c>
      <c r="U521" s="20" t="n">
        <f aca="false">-226244+42.46*H521</f>
        <v>-73600.3</v>
      </c>
      <c r="V521" s="20" t="n">
        <f aca="false">(-0.0562*(H521^2))+(374.59*H521)-846564</f>
        <v>-226243.155</v>
      </c>
      <c r="W521" s="20" t="n">
        <f aca="false">V521/2</f>
        <v>-113121.5775</v>
      </c>
      <c r="X521" s="20" t="n">
        <f aca="false">W521-U521</f>
        <v>-39521.2775000001</v>
      </c>
      <c r="Y521" s="20" t="n">
        <v>1481509.817754</v>
      </c>
      <c r="Z521" s="20" t="n">
        <f aca="false">-8E-020*H521^6+2E-015*H521^5-0.00000000001*H521^4+0.00000006*H521^3-0.0001*H521^2+0.1593*H521^1+165.05*H521</f>
        <v>594780.691277934</v>
      </c>
      <c r="AA521" s="8" t="n">
        <f aca="false">(4*H521*(-18+25/2000*H521)*(1-LN(H521/1895))-H521*-9.16-0.25*Z521)</f>
        <v>23559.1256479797</v>
      </c>
      <c r="AB521" s="20" t="n">
        <f aca="false">(8*H521*(-1+8/2000*H521)*(1-LN(H521/1895))-H521*-9.16-0.25*Z521)</f>
        <v>22641.0735838322</v>
      </c>
      <c r="AC521" s="20" t="n">
        <f aca="false">(8*$H521*(31.15-15.53/2000*$H521)*(1-LN($H521/1895))-$H521*-9.16-0.25*$Z521)</f>
        <v>-82303.1388092737</v>
      </c>
      <c r="AE521" s="20" t="n">
        <f aca="false">AP521-$AN521</f>
        <v>-7.2653799744003</v>
      </c>
      <c r="AF521" s="20" t="n">
        <f aca="false">AQ521-$AN521</f>
        <v>-7.15258665208382</v>
      </c>
      <c r="AG521" s="20" t="n">
        <f aca="false">AR521-$AN521</f>
        <v>-10.6637382225235</v>
      </c>
      <c r="AI521" s="20" t="n">
        <f aca="false">AT521-$AN521</f>
        <v>-11.0527579810955</v>
      </c>
      <c r="AJ521" s="20" t="n">
        <f aca="false">AU521-$AN521</f>
        <v>-6.34432412438554</v>
      </c>
      <c r="AK521" s="20" t="n">
        <f aca="false">AV521-$AN521</f>
        <v>-9.07948462981772</v>
      </c>
      <c r="AL521" s="20" t="n">
        <f aca="false">AW521-$AN521</f>
        <v>-9.23237201283004</v>
      </c>
      <c r="AN521" s="20" t="n">
        <v>8.99162689165935</v>
      </c>
      <c r="AP521" s="20" t="n">
        <f aca="false">1/8.314/$H521*(0.375*68629+0.5*4601)+$AA521/8.314/$H521+LN(1)</f>
        <v>1.72624691725905</v>
      </c>
      <c r="AQ521" s="20" t="n">
        <f aca="false">1/8.314/$H521*(0.4375*68629+0.5*4601)+$AB521/8.314/$H521+LN(1)</f>
        <v>1.83904023957553</v>
      </c>
      <c r="AR521" s="20" t="n">
        <f aca="false">1/8.314/$H521*(0.4375*68629+0.5*4601)+$AC521/8.314/$H521+LN(1)</f>
        <v>-1.6721113308642</v>
      </c>
      <c r="AT521" s="20" t="n">
        <f aca="false">1/8.314/$H521*(0.4375*68629+0.5*4601)+$J521/8.314/$H521+LN(1)</f>
        <v>-2.06113108943618</v>
      </c>
      <c r="AU521" s="20" t="n">
        <f aca="false">1/8.314/$H521*(0.4375*68629+0.5*4601)+$B521/8.314/$H521+LN(1)</f>
        <v>2.64730276727381</v>
      </c>
      <c r="AV521" s="20" t="n">
        <f aca="false">1/8.314/$H521*(0.4375*68629+0.5*4601)+$S521/8.314/$H521+LN(1)</f>
        <v>-0.0878577381583667</v>
      </c>
      <c r="AW521" s="20" t="n">
        <f aca="false">1/8.314/$H521*(0.4375*68629+0.5*4601)+$X521/8.314/$H521+LN(1)</f>
        <v>-0.240745121170688</v>
      </c>
    </row>
    <row r="522" s="20" customFormat="true" ht="13.8" hidden="false" customHeight="false" outlineLevel="0" collapsed="false">
      <c r="B522" s="20" t="n">
        <f aca="false">$A$2 + $A$3*H522 +$A$4*H522*LN(H522) + $A$5*H522^2 + $A$6*H522^-1 + $A$7*H522^0.5</f>
        <v>46912.3940043337</v>
      </c>
      <c r="C522" s="20" t="n">
        <v>4300</v>
      </c>
      <c r="D522" s="20" t="n">
        <f aca="false">D521+22/(608-232)</f>
        <v>6.96808510638296</v>
      </c>
      <c r="F522" s="20" t="n">
        <f aca="false">$D$2+$D$3/H522-(($D$4/(8.314*LN(10)))*(1-($D$5/H522)-LN(H522/$D$5)))</f>
        <v>1.36452551496381</v>
      </c>
      <c r="G522" s="20" t="n">
        <f aca="false">8.314*LN(10)*F522*H522</f>
        <v>94039.4045397312</v>
      </c>
      <c r="H522" s="21" t="n">
        <v>3600</v>
      </c>
      <c r="J522" s="20" t="n">
        <f aca="false">-G522</f>
        <v>-94039.4045397312</v>
      </c>
      <c r="K522" s="20" t="n">
        <v>2098</v>
      </c>
      <c r="O522" s="20" t="n">
        <f aca="false">-115997 + 27.036*H522 + 3.124*H522*LN(H522)</f>
        <v>73425.8733691493</v>
      </c>
      <c r="P522" s="20" t="n">
        <f aca="false">(-0.0562*(H522^2)) + (128.59*H522)-38275</f>
        <v>-303703</v>
      </c>
      <c r="Q522" s="20" t="n">
        <f aca="false">-998615+342.43*H522</f>
        <v>234133</v>
      </c>
      <c r="R522" s="20" t="n">
        <f aca="false">Q522+P522</f>
        <v>-69570</v>
      </c>
      <c r="S522" s="20" t="n">
        <f aca="false">R522/2</f>
        <v>-34785</v>
      </c>
      <c r="U522" s="20" t="n">
        <f aca="false">-226244+42.46*H522</f>
        <v>-73388</v>
      </c>
      <c r="V522" s="20" t="n">
        <f aca="false">(-0.0562*(H522^2))+(374.59*H522)-846564</f>
        <v>-226392</v>
      </c>
      <c r="W522" s="20" t="n">
        <f aca="false">V522/2</f>
        <v>-113196</v>
      </c>
      <c r="X522" s="20" t="n">
        <f aca="false">W522-U522</f>
        <v>-39808</v>
      </c>
      <c r="Y522" s="20" t="n">
        <v>1483973.09272674</v>
      </c>
      <c r="Z522" s="20" t="n">
        <f aca="false">-8E-020*H522^6+2E-015*H522^5-0.00000000001*H522^4+0.00000006*H522^3-0.0001*H522^2+0.1593*H522^1+165.05*H522</f>
        <v>595612.40493312</v>
      </c>
      <c r="AA522" s="8" t="n">
        <f aca="false">(4*H522*(-18+25/2000*H522)*(1-LN(H522/1895))-H522*-9.16-0.25*Z522)</f>
        <v>23374.1040732401</v>
      </c>
      <c r="AB522" s="20" t="n">
        <f aca="false">(8*H522*(-1+8/2000*H522)*(1-LN(H522/1895))-H522*-9.16-0.25*Z522)</f>
        <v>22342.2432931918</v>
      </c>
      <c r="AC522" s="20" t="n">
        <f aca="false">(8*$H522*(31.15-15.53/2000*$H522)*(1-LN($H522/1895))-$H522*-9.16-0.25*$Z522)</f>
        <v>-82948.8307029364</v>
      </c>
      <c r="AE522" s="20" t="n">
        <f aca="false">AP522-$AN522</f>
        <v>-7.32216955208277</v>
      </c>
      <c r="AF522" s="20" t="n">
        <f aca="false">AQ522-$AN522</f>
        <v>-7.2133353326954</v>
      </c>
      <c r="AG522" s="20" t="n">
        <f aca="false">AR522-$AN522</f>
        <v>-10.7311992435061</v>
      </c>
      <c r="AI522" s="20" t="n">
        <f aca="false">AT522-$AN522</f>
        <v>-11.1017447035332</v>
      </c>
      <c r="AJ522" s="20" t="n">
        <f aca="false">AU522-$AN522</f>
        <v>-6.3924257988722</v>
      </c>
      <c r="AK522" s="20" t="n">
        <f aca="false">AV522-$AN522</f>
        <v>-9.12200488917282</v>
      </c>
      <c r="AL522" s="20" t="n">
        <f aca="false">AW522-$AN522</f>
        <v>-9.28982757112829</v>
      </c>
      <c r="AN522" s="20" t="n">
        <v>9.03983717674666</v>
      </c>
      <c r="AP522" s="20" t="n">
        <f aca="false">1/8.314/$H522*(0.375*68629+0.5*4601)+$AA522/8.314/$H522+LN(1)</f>
        <v>1.71766762466389</v>
      </c>
      <c r="AQ522" s="20" t="n">
        <f aca="false">1/8.314/$H522*(0.4375*68629+0.5*4601)+$AB522/8.314/$H522+LN(1)</f>
        <v>1.82650184405126</v>
      </c>
      <c r="AR522" s="20" t="n">
        <f aca="false">1/8.314/$H522*(0.4375*68629+0.5*4601)+$AC522/8.314/$H522+LN(1)</f>
        <v>-1.69136206675943</v>
      </c>
      <c r="AT522" s="20" t="n">
        <f aca="false">1/8.314/$H522*(0.4375*68629+0.5*4601)+$J522/8.314/$H522+LN(1)</f>
        <v>-2.06190752678652</v>
      </c>
      <c r="AU522" s="20" t="n">
        <f aca="false">1/8.314/$H522*(0.4375*68629+0.5*4601)+$B522/8.314/$H522+LN(1)</f>
        <v>2.64741137787446</v>
      </c>
      <c r="AV522" s="20" t="n">
        <f aca="false">1/8.314/$H522*(0.4375*68629+0.5*4601)+$S522/8.314/$H522+LN(1)</f>
        <v>-0.0821677124261622</v>
      </c>
      <c r="AW522" s="20" t="n">
        <f aca="false">1/8.314/$H522*(0.4375*68629+0.5*4601)+$X522/8.314/$H522+LN(1)</f>
        <v>-0.249990394381632</v>
      </c>
    </row>
    <row r="523" s="20" customFormat="true" ht="13.8" hidden="false" customHeight="false" outlineLevel="0" collapsed="false">
      <c r="B523" s="20" t="n">
        <f aca="false">$A$2 + $A$3*H523 +$A$4*H523*LN(H523) + $A$5*H523^2 + $A$6*H523^-1 + $A$7*H523^0.5</f>
        <v>47025.4117486262</v>
      </c>
      <c r="C523" s="20" t="n">
        <v>4300</v>
      </c>
      <c r="D523" s="20" t="n">
        <f aca="false">D522+22/(608-232)</f>
        <v>7.02659574468084</v>
      </c>
      <c r="F523" s="20" t="n">
        <f aca="false">$D$2+$D$3/H523-(($D$4/(8.314*LN(10)))*(1-($D$5/H523)-LN(H523/$D$5)))</f>
        <v>1.36421457241894</v>
      </c>
      <c r="G523" s="20" t="n">
        <f aca="false">8.314*LN(10)*F523*H523</f>
        <v>94148.5557424418</v>
      </c>
      <c r="H523" s="21" t="n">
        <v>3605</v>
      </c>
      <c r="J523" s="20" t="n">
        <f aca="false">-G523</f>
        <v>-94148.5557424418</v>
      </c>
      <c r="K523" s="20" t="n">
        <v>2107</v>
      </c>
      <c r="O523" s="20" t="n">
        <f aca="false">-115997 + 27.036*H523 + 3.124*H523*LN(H523)</f>
        <v>73704.5915354769</v>
      </c>
      <c r="P523" s="20" t="n">
        <f aca="false">(-0.0562*(H523^2)) + (128.59*H523)-38275</f>
        <v>-305084.655</v>
      </c>
      <c r="Q523" s="20" t="n">
        <f aca="false">-998615+342.43*H523</f>
        <v>235845.15</v>
      </c>
      <c r="R523" s="20" t="n">
        <f aca="false">Q523+P523</f>
        <v>-69239.5049999998</v>
      </c>
      <c r="S523" s="20" t="n">
        <f aca="false">R523/2</f>
        <v>-34619.7524999999</v>
      </c>
      <c r="U523" s="20" t="n">
        <f aca="false">-226244+42.46*H523</f>
        <v>-73175.7</v>
      </c>
      <c r="V523" s="20" t="n">
        <f aca="false">(-0.0562*(H523^2))+(374.59*H523)-846564</f>
        <v>-226543.655</v>
      </c>
      <c r="W523" s="20" t="n">
        <f aca="false">V523/2</f>
        <v>-113271.8275</v>
      </c>
      <c r="X523" s="20" t="n">
        <f aca="false">W523-U523</f>
        <v>-40096.1275</v>
      </c>
      <c r="Y523" s="20" t="n">
        <v>1486449.26110846</v>
      </c>
      <c r="Z523" s="20" t="n">
        <f aca="false">-8E-020*H523^6+2E-015*H523^5-0.00000000001*H523^4+0.00000006*H523^3-0.0001*H523^2+0.1593*H523^1+165.05*H523</f>
        <v>596444.143686623</v>
      </c>
      <c r="AA523" s="8" t="n">
        <f aca="false">(4*H523*(-18+25/2000*H523)*(1-LN(H523/1895))-H523*-9.16-0.25*Z523)</f>
        <v>23186.7219369665</v>
      </c>
      <c r="AB523" s="20" t="n">
        <f aca="false">(8*H523*(-1+8/2000*H523)*(1-LN(H523/1895))-H523*-9.16-0.25*Z523)</f>
        <v>22041.6355397916</v>
      </c>
      <c r="AC523" s="20" t="n">
        <f aca="false">(8*$H523*(31.15-15.53/2000*$H523)*(1-LN($H523/1895))-$H523*-9.16-0.25*$Z523)</f>
        <v>-83592.713260978</v>
      </c>
      <c r="AE523" s="20" t="n">
        <f aca="false">AP523-$AN523</f>
        <v>-7.37846514944543</v>
      </c>
      <c r="AF523" s="20" t="n">
        <f aca="false">AQ523-$AN523</f>
        <v>-7.27355959592909</v>
      </c>
      <c r="AG523" s="20" t="n">
        <f aca="false">AR523-$AN523</f>
        <v>-10.7979975558219</v>
      </c>
      <c r="AI523" s="20" t="n">
        <f aca="false">AT523-$AN523</f>
        <v>-11.1501880351753</v>
      </c>
      <c r="AJ523" s="20" t="n">
        <f aca="false">AU523-$AN523</f>
        <v>-6.43998822211434</v>
      </c>
      <c r="AK523" s="20" t="n">
        <f aca="false">AV523-$AN523</f>
        <v>-9.16403886838904</v>
      </c>
      <c r="AL523" s="20" t="n">
        <f aca="false">AW523-$AN523</f>
        <v>-9.346755419887</v>
      </c>
      <c r="AN523" s="20" t="n">
        <v>9.08749852085767</v>
      </c>
      <c r="AP523" s="20" t="n">
        <f aca="false">1/8.314/$H523*(0.375*68629+0.5*4601)+$AA523/8.314/$H523+LN(1)</f>
        <v>1.70903337141224</v>
      </c>
      <c r="AQ523" s="20" t="n">
        <f aca="false">1/8.314/$H523*(0.4375*68629+0.5*4601)+$AB523/8.314/$H523+LN(1)</f>
        <v>1.81393892492858</v>
      </c>
      <c r="AR523" s="20" t="n">
        <f aca="false">1/8.314/$H523*(0.4375*68629+0.5*4601)+$AC523/8.314/$H523+LN(1)</f>
        <v>-1.71049903496427</v>
      </c>
      <c r="AT523" s="20" t="n">
        <f aca="false">1/8.314/$H523*(0.4375*68629+0.5*4601)+$J523/8.314/$H523+LN(1)</f>
        <v>-2.0626895143176</v>
      </c>
      <c r="AU523" s="20" t="n">
        <f aca="false">1/8.314/$H523*(0.4375*68629+0.5*4601)+$B523/8.314/$H523+LN(1)</f>
        <v>2.64751029874333</v>
      </c>
      <c r="AV523" s="20" t="n">
        <f aca="false">1/8.314/$H523*(0.4375*68629+0.5*4601)+$S523/8.314/$H523+LN(1)</f>
        <v>-0.076540347531374</v>
      </c>
      <c r="AW523" s="20" t="n">
        <f aca="false">1/8.314/$H523*(0.4375*68629+0.5*4601)+$X523/8.314/$H523+LN(1)</f>
        <v>-0.259256899029328</v>
      </c>
    </row>
    <row r="524" s="20" customFormat="true" ht="13.8" hidden="false" customHeight="false" outlineLevel="0" collapsed="false">
      <c r="B524" s="20" t="n">
        <f aca="false">$A$2 + $A$3*H524 +$A$4*H524*LN(H524) + $A$5*H524^2 + $A$6*H524^-1 + $A$7*H524^0.5</f>
        <v>47138.1485665317</v>
      </c>
      <c r="C524" s="20" t="n">
        <v>4300</v>
      </c>
      <c r="D524" s="20" t="n">
        <f aca="false">D523+22/(608-232)</f>
        <v>7.08510638297871</v>
      </c>
      <c r="F524" s="20" t="n">
        <f aca="false">$D$2+$D$3/H524-(($D$4/(8.314*LN(10)))*(1-($D$5/H524)-LN(H524/$D$5)))</f>
        <v>1.36390782772987</v>
      </c>
      <c r="G524" s="20" t="n">
        <f aca="false">8.314*LN(10)*F524*H524</f>
        <v>94257.9375277506</v>
      </c>
      <c r="H524" s="21" t="n">
        <v>3610</v>
      </c>
      <c r="J524" s="20" t="n">
        <f aca="false">-G524</f>
        <v>-94257.9375277506</v>
      </c>
      <c r="K524" s="20" t="n">
        <v>2117</v>
      </c>
      <c r="O524" s="20" t="n">
        <f aca="false">-115997 + 27.036*H524 + 3.124*H524*LN(H524)</f>
        <v>73983.3313661666</v>
      </c>
      <c r="P524" s="20" t="n">
        <f aca="false">(-0.0562*(H524^2)) + (128.59*H524)-38275</f>
        <v>-306469.12</v>
      </c>
      <c r="Q524" s="20" t="n">
        <f aca="false">-998615+342.43*H524</f>
        <v>237557.3</v>
      </c>
      <c r="R524" s="20" t="n">
        <f aca="false">Q524+P524</f>
        <v>-68911.82</v>
      </c>
      <c r="S524" s="20" t="n">
        <f aca="false">R524/2</f>
        <v>-34455.91</v>
      </c>
      <c r="U524" s="20" t="n">
        <f aca="false">-226244+42.46*H524</f>
        <v>-72963.4</v>
      </c>
      <c r="V524" s="20" t="n">
        <f aca="false">(-0.0562*(H524^2))+(374.59*H524)-846564</f>
        <v>-226698.12</v>
      </c>
      <c r="W524" s="20" t="n">
        <f aca="false">V524/2</f>
        <v>-113349.06</v>
      </c>
      <c r="X524" s="20" t="n">
        <f aca="false">W524-U524</f>
        <v>-40385.6600000001</v>
      </c>
      <c r="Y524" s="20" t="n">
        <v>1488925.42949018</v>
      </c>
      <c r="Z524" s="20" t="n">
        <f aca="false">-8E-020*H524^6+2E-015*H524^5-0.00000000001*H524^4+0.00000006*H524^3-0.0001*H524^2+0.1593*H524^1+165.05*H524</f>
        <v>597275.907613935</v>
      </c>
      <c r="AA524" s="8" t="n">
        <f aca="false">(4*H524*(-18+25/2000*H524)*(1-LN(H524/1895))-H524*-9.16-0.25*Z524)</f>
        <v>22996.9750569898</v>
      </c>
      <c r="AB524" s="20" t="n">
        <f aca="false">(8*H524*(-1+8/2000*H524)*(1-LN(H524/1895))-H524*-9.16-0.25*Z524)</f>
        <v>21739.2480070242</v>
      </c>
      <c r="AC524" s="20" t="n">
        <f aca="false">(8*$H524*(31.15-15.53/2000*$H524)*(1-LN($H524/1895))-$H524*-9.16-0.25*$Z524)</f>
        <v>-84234.7797911562</v>
      </c>
      <c r="AE524" s="20" t="n">
        <f aca="false">AP524-$AN524</f>
        <v>-7.43481561843895</v>
      </c>
      <c r="AF524" s="20" t="n">
        <f aca="false">AQ524-$AN524</f>
        <v>-7.333808358048</v>
      </c>
      <c r="AG524" s="20" t="n">
        <f aca="false">AR524-$AN524</f>
        <v>-10.8646823501922</v>
      </c>
      <c r="AI524" s="20" t="n">
        <f aca="false">AT524-$AN524</f>
        <v>-11.1986368832661</v>
      </c>
      <c r="AJ524" s="20" t="n">
        <f aca="false">AU524-$AN524</f>
        <v>-6.48756027936393</v>
      </c>
      <c r="AK524" s="20" t="n">
        <f aca="false">AV524-$AN524</f>
        <v>-9.2061352480791</v>
      </c>
      <c r="AL524" s="20" t="n">
        <f aca="false">AW524-$AN524</f>
        <v>-9.40370441186318</v>
      </c>
      <c r="AN524" s="20" t="n">
        <v>9.13515986496868</v>
      </c>
      <c r="AP524" s="20" t="n">
        <f aca="false">1/8.314/$H524*(0.375*68629+0.5*4601)+$AA524/8.314/$H524+LN(1)</f>
        <v>1.70034424652973</v>
      </c>
      <c r="AQ524" s="20" t="n">
        <f aca="false">1/8.314/$H524*(0.4375*68629+0.5*4601)+$AB524/8.314/$H524+LN(1)</f>
        <v>1.80135150692068</v>
      </c>
      <c r="AR524" s="20" t="n">
        <f aca="false">1/8.314/$H524*(0.4375*68629+0.5*4601)+$AC524/8.314/$H524+LN(1)</f>
        <v>-1.72952248522354</v>
      </c>
      <c r="AT524" s="20" t="n">
        <f aca="false">1/8.314/$H524*(0.4375*68629+0.5*4601)+$J524/8.314/$H524+LN(1)</f>
        <v>-2.06347701829743</v>
      </c>
      <c r="AU524" s="20" t="n">
        <f aca="false">1/8.314/$H524*(0.4375*68629+0.5*4601)+$B524/8.314/$H524+LN(1)</f>
        <v>2.64759958560475</v>
      </c>
      <c r="AV524" s="20" t="n">
        <f aca="false">1/8.314/$H524*(0.4375*68629+0.5*4601)+$S524/8.314/$H524+LN(1)</f>
        <v>-0.0709753831104221</v>
      </c>
      <c r="AW524" s="20" t="n">
        <f aca="false">1/8.314/$H524*(0.4375*68629+0.5*4601)+$X524/8.314/$H524+LN(1)</f>
        <v>-0.268544546894504</v>
      </c>
    </row>
    <row r="525" s="20" customFormat="true" ht="13.8" hidden="false" customHeight="false" outlineLevel="0" collapsed="false">
      <c r="B525" s="20" t="n">
        <f aca="false">$A$2 + $A$3*H525 +$A$4*H525*LN(H525) + $A$5*H525^2 + $A$6*H525^-1 + $A$7*H525^0.5</f>
        <v>47250.6049205102</v>
      </c>
      <c r="C525" s="20" t="n">
        <v>4300</v>
      </c>
      <c r="D525" s="20" t="n">
        <f aca="false">D524+22/(608-232)</f>
        <v>7.14361702127658</v>
      </c>
      <c r="F525" s="20" t="n">
        <f aca="false">$D$2+$D$3/H525-(($D$4/(8.314*LN(10)))*(1-($D$5/H525)-LN(H525/$D$5)))</f>
        <v>1.36360525886329</v>
      </c>
      <c r="G525" s="20" t="n">
        <f aca="false">8.314*LN(10)*F525*H525</f>
        <v>94367.5495762908</v>
      </c>
      <c r="H525" s="21" t="n">
        <v>3615</v>
      </c>
      <c r="J525" s="20" t="n">
        <f aca="false">-G525</f>
        <v>-94367.5495762908</v>
      </c>
      <c r="K525" s="20" t="n">
        <v>2126</v>
      </c>
      <c r="O525" s="20" t="n">
        <f aca="false">-115997 + 27.036*H525 + 3.124*H525*LN(H525)</f>
        <v>74262.0928312122</v>
      </c>
      <c r="P525" s="20" t="n">
        <f aca="false">(-0.0562*(H525^2)) + (128.59*H525)-38275</f>
        <v>-307856.395</v>
      </c>
      <c r="Q525" s="20" t="n">
        <f aca="false">-998615+342.43*H525</f>
        <v>239269.45</v>
      </c>
      <c r="R525" s="20" t="n">
        <f aca="false">Q525+P525</f>
        <v>-68586.945</v>
      </c>
      <c r="S525" s="20" t="n">
        <f aca="false">R525/2</f>
        <v>-34293.4725</v>
      </c>
      <c r="U525" s="20" t="n">
        <f aca="false">-226244+42.46*H525</f>
        <v>-72751.1</v>
      </c>
      <c r="V525" s="20" t="n">
        <f aca="false">(-0.0562*(H525^2))+(374.59*H525)-846564</f>
        <v>-226855.395</v>
      </c>
      <c r="W525" s="20" t="n">
        <f aca="false">V525/2</f>
        <v>-113427.6975</v>
      </c>
      <c r="X525" s="20" t="n">
        <f aca="false">W525-U525</f>
        <v>-40676.5975000001</v>
      </c>
      <c r="Y525" s="20" t="n">
        <v>1491401.59787189</v>
      </c>
      <c r="Z525" s="20" t="n">
        <f aca="false">-8E-020*H525^6+2E-015*H525^5-0.00000000001*H525^4+0.00000006*H525^3-0.0001*H525^2+0.1593*H525^1+165.05*H525</f>
        <v>598107.696790703</v>
      </c>
      <c r="AA525" s="8" t="n">
        <f aca="false">(4*H525*(-18+25/2000*H525)*(1-LN(H525/1895))-H525*-9.16-0.25*Z525)</f>
        <v>22804.8592578321</v>
      </c>
      <c r="AB525" s="20" t="n">
        <f aca="false">(8*H525*(-1+8/2000*H525)*(1-LN(H525/1895))-H525*-9.16-0.25*Z525)</f>
        <v>21435.0783815342</v>
      </c>
      <c r="AC525" s="20" t="n">
        <f aca="false">(8*$H525*(31.15-15.53/2000*$H525)*(1-LN($H525/1895))-$H525*-9.16-0.25*$Z525)</f>
        <v>-84875.023613891</v>
      </c>
      <c r="AE525" s="20" t="n">
        <f aca="false">AP525-$AN525</f>
        <v>-7.49125895595782</v>
      </c>
      <c r="AF525" s="20" t="n">
        <f aca="false">AQ525-$AN525</f>
        <v>-7.39411968001765</v>
      </c>
      <c r="AG525" s="20" t="n">
        <f aca="false">AR525-$AN525</f>
        <v>-10.9312919610516</v>
      </c>
      <c r="AI525" s="20" t="n">
        <f aca="false">AT525-$AN525</f>
        <v>-11.24712929994</v>
      </c>
      <c r="AJ525" s="20" t="n">
        <f aca="false">AU525-$AN525</f>
        <v>-6.53518000090897</v>
      </c>
      <c r="AK525" s="20" t="n">
        <f aca="false">AV525-$AN525</f>
        <v>-9.24833185497007</v>
      </c>
      <c r="AL525" s="20" t="n">
        <f aca="false">AW525-$AN525</f>
        <v>-9.46071254497587</v>
      </c>
      <c r="AN525" s="20" t="n">
        <v>9.1828592947299</v>
      </c>
      <c r="AP525" s="20" t="n">
        <f aca="false">1/8.314/$H525*(0.375*68629+0.5*4601)+$AA525/8.314/$H525+LN(1)</f>
        <v>1.69160033877208</v>
      </c>
      <c r="AQ525" s="20" t="n">
        <f aca="false">1/8.314/$H525*(0.4375*68629+0.5*4601)+$AB525/8.314/$H525+LN(1)</f>
        <v>1.78873961471225</v>
      </c>
      <c r="AR525" s="20" t="n">
        <f aca="false">1/8.314/$H525*(0.4375*68629+0.5*4601)+$AC525/8.314/$H525+LN(1)</f>
        <v>-1.74843266632167</v>
      </c>
      <c r="AT525" s="20" t="n">
        <f aca="false">1/8.314/$H525*(0.4375*68629+0.5*4601)+$J525/8.314/$H525+LN(1)</f>
        <v>-2.06427000521012</v>
      </c>
      <c r="AU525" s="20" t="n">
        <f aca="false">1/8.314/$H525*(0.4375*68629+0.5*4601)+$B525/8.314/$H525+LN(1)</f>
        <v>2.64767929382092</v>
      </c>
      <c r="AV525" s="20" t="n">
        <f aca="false">1/8.314/$H525*(0.4375*68629+0.5*4601)+$S525/8.314/$H525+LN(1)</f>
        <v>-0.0654725602401722</v>
      </c>
      <c r="AW525" s="20" t="n">
        <f aca="false">1/8.314/$H525*(0.4375*68629+0.5*4601)+$X525/8.314/$H525+LN(1)</f>
        <v>-0.277853250245967</v>
      </c>
    </row>
    <row r="526" s="20" customFormat="true" ht="13.8" hidden="false" customHeight="false" outlineLevel="0" collapsed="false">
      <c r="B526" s="20" t="n">
        <f aca="false">$A$2 + $A$3*H526 +$A$4*H526*LN(H526) + $A$5*H526^2 + $A$6*H526^-1 + $A$7*H526^0.5</f>
        <v>47362.7812714099</v>
      </c>
      <c r="C526" s="20" t="n">
        <v>4300</v>
      </c>
      <c r="D526" s="20" t="n">
        <f aca="false">D525+22/(608-232)</f>
        <v>7.20212765957445</v>
      </c>
      <c r="F526" s="20" t="n">
        <f aca="false">$D$2+$D$3/H526-(($D$4/(8.314*LN(10)))*(1-($D$5/H526)-LN(H526/$D$5)))</f>
        <v>1.36330684392036</v>
      </c>
      <c r="G526" s="20" t="n">
        <f aca="false">8.314*LN(10)*F526*H526</f>
        <v>94477.3915695794</v>
      </c>
      <c r="H526" s="21" t="n">
        <v>3620</v>
      </c>
      <c r="J526" s="20" t="n">
        <f aca="false">-G526</f>
        <v>-94477.3915695794</v>
      </c>
      <c r="K526" s="20" t="n">
        <v>2136</v>
      </c>
      <c r="O526" s="20" t="n">
        <f aca="false">-115997 + 27.036*H526 + 3.124*H526*LN(H526)</f>
        <v>74540.8759006908</v>
      </c>
      <c r="P526" s="20" t="n">
        <f aca="false">(-0.0562*(H526^2)) + (128.59*H526)-38275</f>
        <v>-309246.48</v>
      </c>
      <c r="Q526" s="20" t="n">
        <f aca="false">-998615+342.43*H526</f>
        <v>240981.6</v>
      </c>
      <c r="R526" s="20" t="n">
        <f aca="false">Q526+P526</f>
        <v>-68264.88</v>
      </c>
      <c r="S526" s="20" t="n">
        <f aca="false">R526/2</f>
        <v>-34132.44</v>
      </c>
      <c r="U526" s="20" t="n">
        <f aca="false">-226244+42.46*H526</f>
        <v>-72538.8</v>
      </c>
      <c r="V526" s="20" t="n">
        <f aca="false">(-0.0562*(H526^2))+(374.59*H526)-846564</f>
        <v>-227015.48</v>
      </c>
      <c r="W526" s="20" t="n">
        <f aca="false">V526/2</f>
        <v>-113507.74</v>
      </c>
      <c r="X526" s="20" t="n">
        <f aca="false">W526-U526</f>
        <v>-40968.9400000001</v>
      </c>
      <c r="Y526" s="20" t="n">
        <v>1493877.76625361</v>
      </c>
      <c r="Z526" s="20" t="n">
        <f aca="false">-8E-020*H526^6+2E-015*H526^5-0.00000000001*H526^4+0.00000006*H526^3-0.0001*H526^2+0.1593*H526^1+165.05*H526</f>
        <v>598939.511292732</v>
      </c>
      <c r="AA526" s="8" t="n">
        <f aca="false">(4*H526*(-18+25/2000*H526)*(1-LN(H526/1895))-H526*-9.16-0.25*Z526)</f>
        <v>22610.3703706848</v>
      </c>
      <c r="AB526" s="20" t="n">
        <f aca="false">(8*H526*(-1+8/2000*H526)*(1-LN(H526/1895))-H526*-9.16-0.25*Z526)</f>
        <v>21129.1243532088</v>
      </c>
      <c r="AC526" s="20" t="n">
        <f aca="false">(8*$H526*(31.15-15.53/2000*$H526)*(1-LN($H526/1895))-$H526*-9.16-0.25*$Z526)</f>
        <v>-85513.4380622219</v>
      </c>
      <c r="AE526" s="20" t="n">
        <f aca="false">AP526-$AN526</f>
        <v>-7.54789019633827</v>
      </c>
      <c r="AF526" s="20" t="n">
        <f aca="false">AQ526-$AN526</f>
        <v>-7.45458866000523</v>
      </c>
      <c r="AG526" s="20" t="n">
        <f aca="false">AR526-$AN526</f>
        <v>-10.9979217590524</v>
      </c>
      <c r="AI526" s="20" t="n">
        <f aca="false">AT526-$AN526</f>
        <v>-11.2957603747189</v>
      </c>
      <c r="AJ526" s="20" t="n">
        <f aca="false">AU526-$AN526</f>
        <v>-6.58294245456991</v>
      </c>
      <c r="AK526" s="20" t="n">
        <f aca="false">AV526-$AN526</f>
        <v>-9.29072355439254</v>
      </c>
      <c r="AL526" s="20" t="n">
        <f aca="false">AW526-$AN526</f>
        <v>-9.51787485480176</v>
      </c>
      <c r="AN526" s="20" t="n">
        <v>9.23069193296453</v>
      </c>
      <c r="AP526" s="20" t="n">
        <f aca="false">1/8.314/$H526*(0.375*68629+0.5*4601)+$AA526/8.314/$H526+LN(1)</f>
        <v>1.68280173662626</v>
      </c>
      <c r="AQ526" s="20" t="n">
        <f aca="false">1/8.314/$H526*(0.4375*68629+0.5*4601)+$AB526/8.314/$H526+LN(1)</f>
        <v>1.7761032729593</v>
      </c>
      <c r="AR526" s="20" t="n">
        <f aca="false">1/8.314/$H526*(0.4375*68629+0.5*4601)+$AC526/8.314/$H526+LN(1)</f>
        <v>-1.76722982608786</v>
      </c>
      <c r="AT526" s="20" t="n">
        <f aca="false">1/8.314/$H526*(0.4375*68629+0.5*4601)+$J526/8.314/$H526+LN(1)</f>
        <v>-2.06506844175435</v>
      </c>
      <c r="AU526" s="20" t="n">
        <f aca="false">1/8.314/$H526*(0.4375*68629+0.5*4601)+$B526/8.314/$H526+LN(1)</f>
        <v>2.64774947839462</v>
      </c>
      <c r="AV526" s="20" t="n">
        <f aca="false">1/8.314/$H526*(0.4375*68629+0.5*4601)+$S526/8.314/$H526+LN(1)</f>
        <v>-0.0600316214280106</v>
      </c>
      <c r="AW526" s="20" t="n">
        <f aca="false">1/8.314/$H526*(0.4375*68629+0.5*4601)+$X526/8.314/$H526+LN(1)</f>
        <v>-0.28718292183723</v>
      </c>
    </row>
    <row r="527" s="20" customFormat="true" ht="13.8" hidden="false" customHeight="false" outlineLevel="0" collapsed="false">
      <c r="B527" s="20" t="n">
        <f aca="false">$A$2 + $A$3*H527 +$A$4*H527*LN(H527) + $A$5*H527^2 + $A$6*H527^-1 + $A$7*H527^0.5</f>
        <v>47474.6780784762</v>
      </c>
      <c r="C527" s="20" t="n">
        <v>4300</v>
      </c>
      <c r="D527" s="20" t="n">
        <f aca="false">D526+22/(608-232)</f>
        <v>7.26063829787233</v>
      </c>
      <c r="F527" s="20" t="n">
        <f aca="false">$D$2+$D$3/H527-(($D$4/(8.314*LN(10)))*(1-($D$5/H527)-LN(H527/$D$5)))</f>
        <v>1.36301256113575</v>
      </c>
      <c r="G527" s="20" t="n">
        <f aca="false">8.314*LN(10)*F527*H527</f>
        <v>94587.4631900128</v>
      </c>
      <c r="H527" s="21" t="n">
        <v>3625</v>
      </c>
      <c r="J527" s="20" t="n">
        <f aca="false">-G527</f>
        <v>-94587.4631900128</v>
      </c>
      <c r="K527" s="20" t="n">
        <v>2146</v>
      </c>
      <c r="O527" s="20" t="n">
        <f aca="false">-115997 + 27.036*H527 + 3.124*H527*LN(H527)</f>
        <v>74819.6805447617</v>
      </c>
      <c r="P527" s="20" t="n">
        <f aca="false">(-0.0562*(H527^2)) + (128.59*H527)-38275</f>
        <v>-310639.375</v>
      </c>
      <c r="Q527" s="20" t="n">
        <f aca="false">-998615+342.43*H527</f>
        <v>242693.75</v>
      </c>
      <c r="R527" s="20" t="n">
        <f aca="false">Q527+P527</f>
        <v>-67945.625</v>
      </c>
      <c r="S527" s="20" t="n">
        <f aca="false">R527/2</f>
        <v>-33972.8125</v>
      </c>
      <c r="U527" s="20" t="n">
        <f aca="false">-226244+42.46*H527</f>
        <v>-72326.5</v>
      </c>
      <c r="V527" s="20" t="n">
        <f aca="false">(-0.0562*(H527^2))+(374.59*H527)-846564</f>
        <v>-227178.375</v>
      </c>
      <c r="W527" s="20" t="n">
        <f aca="false">V527/2</f>
        <v>-113589.1875</v>
      </c>
      <c r="X527" s="20" t="n">
        <f aca="false">W527-U527</f>
        <v>-41262.6875</v>
      </c>
      <c r="Y527" s="20" t="n">
        <v>1496353.93463533</v>
      </c>
      <c r="Z527" s="20" t="n">
        <f aca="false">-8E-020*H527^6+2E-015*H527^5-0.00000000001*H527^4+0.00000006*H527^3-0.0001*H527^2+0.1593*H527^1+165.05*H527</f>
        <v>599771.351195984</v>
      </c>
      <c r="AA527" s="8" t="n">
        <f aca="false">(4*H527*(-18+25/2000*H527)*(1-LN(H527/1895))-H527*-9.16-0.25*Z527)</f>
        <v>22413.5042333882</v>
      </c>
      <c r="AB527" s="20" t="n">
        <f aca="false">(8*H527*(-1+8/2000*H527)*(1-LN(H527/1895))-H527*-9.16-0.25*Z527)</f>
        <v>20821.3836151688</v>
      </c>
      <c r="AC527" s="20" t="n">
        <f aca="false">(8*$H527*(31.15-15.53/2000*$H527)*(1-LN($H527/1895))-$H527*-9.16-0.25*$Z527)</f>
        <v>-86150.0164817629</v>
      </c>
      <c r="AE527" s="20" t="n">
        <f aca="false">AP527-$AN527</f>
        <v>-7.60457604288752</v>
      </c>
      <c r="AF527" s="20" t="n">
        <f aca="false">AQ527-$AN527</f>
        <v>-7.51508206491002</v>
      </c>
      <c r="AG527" s="20" t="n">
        <f aca="false">AR527-$AN527</f>
        <v>-11.0644387826004</v>
      </c>
      <c r="AI527" s="20" t="n">
        <f aca="false">AT527-$AN527</f>
        <v>-11.3443968660409</v>
      </c>
      <c r="AJ527" s="20" t="n">
        <f aca="false">AU527-$AN527</f>
        <v>-6.63071437722717</v>
      </c>
      <c r="AK527" s="20" t="n">
        <f aca="false">AV527-$AN527</f>
        <v>-9.33317688180114</v>
      </c>
      <c r="AL527" s="20" t="n">
        <f aca="false">AW527-$AN527</f>
        <v>-9.57505804610232</v>
      </c>
      <c r="AN527" s="20" t="n">
        <v>9.27852457119916</v>
      </c>
      <c r="AP527" s="20" t="n">
        <f aca="false">1/8.314/$H527*(0.375*68629+0.5*4601)+$AA527/8.314/$H527+LN(1)</f>
        <v>1.67394852831164</v>
      </c>
      <c r="AQ527" s="20" t="n">
        <f aca="false">1/8.314/$H527*(0.4375*68629+0.5*4601)+$AB527/8.314/$H527+LN(1)</f>
        <v>1.76344250628914</v>
      </c>
      <c r="AR527" s="20" t="n">
        <f aca="false">1/8.314/$H527*(0.4375*68629+0.5*4601)+$AC527/8.314/$H527+LN(1)</f>
        <v>-1.78591421140122</v>
      </c>
      <c r="AT527" s="20" t="n">
        <f aca="false">1/8.314/$H527*(0.4375*68629+0.5*4601)+$J527/8.314/$H527+LN(1)</f>
        <v>-2.0658722948417</v>
      </c>
      <c r="AU527" s="20" t="n">
        <f aca="false">1/8.314/$H527*(0.4375*68629+0.5*4601)+$B527/8.314/$H527+LN(1)</f>
        <v>2.64781019397199</v>
      </c>
      <c r="AV527" s="20" t="n">
        <f aca="false">1/8.314/$H527*(0.4375*68629+0.5*4601)+$S527/8.314/$H527+LN(1)</f>
        <v>-0.0546523106019758</v>
      </c>
      <c r="AW527" s="20" t="n">
        <f aca="false">1/8.314/$H527*(0.4375*68629+0.5*4601)+$X527/8.314/$H527+LN(1)</f>
        <v>-0.296533474903155</v>
      </c>
    </row>
    <row r="528" s="20" customFormat="true" ht="13.8" hidden="false" customHeight="false" outlineLevel="0" collapsed="false">
      <c r="B528" s="20" t="n">
        <f aca="false">$A$2 + $A$3*H528 +$A$4*H528*LN(H528) + $A$5*H528^2 + $A$6*H528^-1 + $A$7*H528^0.5</f>
        <v>47586.2957993582</v>
      </c>
      <c r="C528" s="20" t="n">
        <v>4300</v>
      </c>
      <c r="D528" s="20" t="n">
        <f aca="false">D527+22/(608-232)</f>
        <v>7.3191489361702</v>
      </c>
      <c r="F528" s="20" t="n">
        <f aca="false">$D$2+$D$3/H528-(($D$4/(8.314*LN(10)))*(1-($D$5/H528)-LN(H528/$D$5)))</f>
        <v>1.36272238887663</v>
      </c>
      <c r="G528" s="20" t="n">
        <f aca="false">8.314*LN(10)*F528*H528</f>
        <v>94697.7641208637</v>
      </c>
      <c r="H528" s="21" t="n">
        <v>3630</v>
      </c>
      <c r="J528" s="20" t="n">
        <f aca="false">-G528</f>
        <v>-94697.7641208637</v>
      </c>
      <c r="K528" s="20" t="n">
        <v>2155</v>
      </c>
      <c r="O528" s="20" t="n">
        <f aca="false">-115997 + 27.036*H528 + 3.124*H528*LN(H528)</f>
        <v>75098.5067336672</v>
      </c>
      <c r="P528" s="20" t="n">
        <f aca="false">(-0.0562*(H528^2)) + (128.59*H528)-38275</f>
        <v>-312035.08</v>
      </c>
      <c r="Q528" s="20" t="n">
        <f aca="false">-998615+342.43*H528</f>
        <v>244405.9</v>
      </c>
      <c r="R528" s="20" t="n">
        <f aca="false">Q528+P528</f>
        <v>-67629.1799999999</v>
      </c>
      <c r="S528" s="20" t="n">
        <f aca="false">R528/2</f>
        <v>-33814.5899999999</v>
      </c>
      <c r="U528" s="20" t="n">
        <f aca="false">-226244+42.46*H528</f>
        <v>-72114.2</v>
      </c>
      <c r="V528" s="20" t="n">
        <f aca="false">(-0.0562*(H528^2))+(374.59*H528)-846564</f>
        <v>-227344.08</v>
      </c>
      <c r="W528" s="20" t="n">
        <f aca="false">V528/2</f>
        <v>-113672.04</v>
      </c>
      <c r="X528" s="20" t="n">
        <f aca="false">W528-U528</f>
        <v>-41557.8400000001</v>
      </c>
      <c r="Y528" s="20" t="n">
        <v>1498830.10301705</v>
      </c>
      <c r="Z528" s="20" t="n">
        <f aca="false">-8E-020*H528^6+2E-015*H528^5-0.00000000001*H528^4+0.00000006*H528^3-0.0001*H528^2+0.1593*H528^1+165.05*H528</f>
        <v>600603.216576578</v>
      </c>
      <c r="AA528" s="8" t="n">
        <f aca="false">(4*H528*(-18+25/2000*H528)*(1-LN(H528/1895))-H528*-9.16-0.25*Z528)</f>
        <v>22214.2566904097</v>
      </c>
      <c r="AB528" s="20" t="n">
        <f aca="false">(8*H528*(-1+8/2000*H528)*(1-LN(H528/1895))-H528*-9.16-0.25*Z528)</f>
        <v>20511.8538637585</v>
      </c>
      <c r="AC528" s="20" t="n">
        <f aca="false">(8*$H528*(31.15-15.53/2000*$H528)*(1-LN($H528/1895))-$H528*-9.16-0.25*$Z528)</f>
        <v>-86784.7522306595</v>
      </c>
      <c r="AE528" s="20" t="n">
        <f aca="false">AP528-$AN528</f>
        <v>-7.66130339649334</v>
      </c>
      <c r="AF528" s="20" t="n">
        <f aca="false">AQ528-$AN528</f>
        <v>-7.57558685897427</v>
      </c>
      <c r="AG528" s="20" t="n">
        <f aca="false">AR528-$AN528</f>
        <v>-11.1308302664703</v>
      </c>
      <c r="AI528" s="20" t="n">
        <f aca="false">AT528-$AN528</f>
        <v>-11.3930257298695</v>
      </c>
      <c r="AJ528" s="20" t="n">
        <f aca="false">AU528-$AN528</f>
        <v>-6.67848270342928</v>
      </c>
      <c r="AK528" s="20" t="n">
        <f aca="false">AV528-$AN528</f>
        <v>-9.37567857137541</v>
      </c>
      <c r="AL528" s="20" t="n">
        <f aca="false">AW528-$AN528</f>
        <v>-9.63224902143112</v>
      </c>
      <c r="AN528" s="20" t="n">
        <v>9.32634419827445</v>
      </c>
      <c r="AP528" s="20" t="n">
        <f aca="false">1/8.314/$H528*(0.375*68629+0.5*4601)+$AA528/8.314/$H528+LN(1)</f>
        <v>1.66504080178111</v>
      </c>
      <c r="AQ528" s="20" t="n">
        <f aca="false">1/8.314/$H528*(0.4375*68629+0.5*4601)+$AB528/8.314/$H528+LN(1)</f>
        <v>1.75075733930018</v>
      </c>
      <c r="AR528" s="20" t="n">
        <f aca="false">1/8.314/$H528*(0.4375*68629+0.5*4601)+$AC528/8.314/$H528+LN(1)</f>
        <v>-1.80448606819588</v>
      </c>
      <c r="AT528" s="20" t="n">
        <f aca="false">1/8.314/$H528*(0.4375*68629+0.5*4601)+$J528/8.314/$H528+LN(1)</f>
        <v>-2.06668153159508</v>
      </c>
      <c r="AU528" s="20" t="n">
        <f aca="false">1/8.314/$H528*(0.4375*68629+0.5*4601)+$B528/8.314/$H528+LN(1)</f>
        <v>2.64786149484517</v>
      </c>
      <c r="AV528" s="20" t="n">
        <f aca="false">1/8.314/$H528*(0.4375*68629+0.5*4601)+$S528/8.314/$H528+LN(1)</f>
        <v>-0.0493343731009641</v>
      </c>
      <c r="AW528" s="20" t="n">
        <f aca="false">1/8.314/$H528*(0.4375*68629+0.5*4601)+$X528/8.314/$H528+LN(1)</f>
        <v>-0.305904823156667</v>
      </c>
    </row>
    <row r="529" s="20" customFormat="true" ht="13.8" hidden="false" customHeight="false" outlineLevel="0" collapsed="false">
      <c r="B529" s="20" t="n">
        <f aca="false">$A$2 + $A$3*H529 +$A$4*H529*LN(H529) + $A$5*H529^2 + $A$6*H529^-1 + $A$7*H529^0.5</f>
        <v>47697.6348901172</v>
      </c>
      <c r="C529" s="20" t="n">
        <v>4300</v>
      </c>
      <c r="D529" s="20" t="n">
        <f aca="false">D528+22/(608-232)</f>
        <v>7.37765957446807</v>
      </c>
      <c r="F529" s="20" t="n">
        <f aca="false">$D$2+$D$3/H529-(($D$4/(8.314*LN(10)))*(1-($D$5/H529)-LN(H529/$D$5)))</f>
        <v>1.36243630564177</v>
      </c>
      <c r="G529" s="20" t="n">
        <f aca="false">8.314*LN(10)*F529*H529</f>
        <v>94808.2940462774</v>
      </c>
      <c r="H529" s="21" t="n">
        <v>3635</v>
      </c>
      <c r="J529" s="20" t="n">
        <f aca="false">-G529</f>
        <v>-94808.2940462774</v>
      </c>
      <c r="K529" s="20" t="n">
        <v>2165</v>
      </c>
      <c r="O529" s="20" t="n">
        <f aca="false">-115997 + 27.036*H529 + 3.124*H529*LN(H529)</f>
        <v>75377.3544377309</v>
      </c>
      <c r="P529" s="20" t="n">
        <f aca="false">(-0.0562*(H529^2)) + (128.59*H529)-38275</f>
        <v>-313433.595</v>
      </c>
      <c r="Q529" s="20" t="n">
        <f aca="false">-998615+342.43*H529</f>
        <v>246118.05</v>
      </c>
      <c r="R529" s="20" t="n">
        <f aca="false">Q529+P529</f>
        <v>-67315.5449999999</v>
      </c>
      <c r="S529" s="20" t="n">
        <f aca="false">R529/2</f>
        <v>-33657.7725</v>
      </c>
      <c r="U529" s="20" t="n">
        <f aca="false">-226244+42.46*H529</f>
        <v>-71901.9</v>
      </c>
      <c r="V529" s="20" t="n">
        <f aca="false">(-0.0562*(H529^2))+(374.59*H529)-846564</f>
        <v>-227512.595</v>
      </c>
      <c r="W529" s="20" t="n">
        <f aca="false">V529/2</f>
        <v>-113756.2975</v>
      </c>
      <c r="X529" s="20" t="n">
        <f aca="false">W529-U529</f>
        <v>-41854.3975000001</v>
      </c>
      <c r="Y529" s="20" t="n">
        <v>1501306.27139876</v>
      </c>
      <c r="Z529" s="20" t="n">
        <f aca="false">-8E-020*H529^6+2E-015*H529^5-0.00000000001*H529^4+0.00000006*H529^3-0.0001*H529^2+0.1593*H529^1+165.05*H529</f>
        <v>601435.107510791</v>
      </c>
      <c r="AA529" s="8" t="n">
        <f aca="false">(4*H529*(-18+25/2000*H529)*(1-LN(H529/1895))-H529*-9.16-0.25*Z529)</f>
        <v>22012.6235928226</v>
      </c>
      <c r="AB529" s="20" t="n">
        <f aca="false">(8*H529*(-1+8/2000*H529)*(1-LN(H529/1895))-H529*-9.16-0.25*Z529)</f>
        <v>20200.532798537</v>
      </c>
      <c r="AC529" s="20" t="n">
        <f aca="false">(8*$H529*(31.15-15.53/2000*$H529)*(1-LN($H529/1895))-$H529*-9.16-0.25*$Z529)</f>
        <v>-87417.6386795451</v>
      </c>
      <c r="AE529" s="20" t="n">
        <f aca="false">AP529-$AN529</f>
        <v>-7.71806430768553</v>
      </c>
      <c r="AF529" s="20" t="n">
        <f aca="false">AQ529-$AN529</f>
        <v>-7.63609515584591</v>
      </c>
      <c r="AG529" s="20" t="n">
        <f aca="false">AR529-$AN529</f>
        <v>-11.1970885938738</v>
      </c>
      <c r="AI529" s="20" t="n">
        <f aca="false">AT529-$AN529</f>
        <v>-11.441639071755</v>
      </c>
      <c r="AJ529" s="20" t="n">
        <f aca="false">AU529-$AN529</f>
        <v>-6.7262395174527</v>
      </c>
      <c r="AK529" s="20" t="n">
        <f aca="false">AV529-$AN529</f>
        <v>-9.41822050807282</v>
      </c>
      <c r="AL529" s="20" t="n">
        <f aca="false">AW529-$AN529</f>
        <v>-9.68943983319321</v>
      </c>
      <c r="AN529" s="20" t="n">
        <v>9.37414295240778</v>
      </c>
      <c r="AP529" s="20" t="n">
        <f aca="false">1/8.314/$H529*(0.375*68629+0.5*4601)+$AA529/8.314/$H529+LN(1)</f>
        <v>1.65607864472225</v>
      </c>
      <c r="AQ529" s="20" t="n">
        <f aca="false">1/8.314/$H529*(0.4375*68629+0.5*4601)+$AB529/8.314/$H529+LN(1)</f>
        <v>1.73804779656187</v>
      </c>
      <c r="AR529" s="20" t="n">
        <f aca="false">1/8.314/$H529*(0.4375*68629+0.5*4601)+$AC529/8.314/$H529+LN(1)</f>
        <v>-1.82294564146603</v>
      </c>
      <c r="AT529" s="20" t="n">
        <f aca="false">1/8.314/$H529*(0.4375*68629+0.5*4601)+$J529/8.314/$H529+LN(1)</f>
        <v>-2.06749611934717</v>
      </c>
      <c r="AU529" s="20" t="n">
        <f aca="false">1/8.314/$H529*(0.4375*68629+0.5*4601)+$B529/8.314/$H529+LN(1)</f>
        <v>2.64790343495508</v>
      </c>
      <c r="AV529" s="20" t="n">
        <f aca="false">1/8.314/$H529*(0.4375*68629+0.5*4601)+$S529/8.314/$H529+LN(1)</f>
        <v>-0.0440775556650426</v>
      </c>
      <c r="AW529" s="20" t="n">
        <f aca="false">1/8.314/$H529*(0.4375*68629+0.5*4601)+$X529/8.314/$H529+LN(1)</f>
        <v>-0.315296880785432</v>
      </c>
    </row>
    <row r="530" s="20" customFormat="true" ht="13.8" hidden="false" customHeight="false" outlineLevel="0" collapsed="false">
      <c r="B530" s="20" t="n">
        <f aca="false">$A$2 + $A$3*H530 +$A$4*H530*LN(H530) + $A$5*H530^2 + $A$6*H530^-1 + $A$7*H530^0.5</f>
        <v>47808.6958052325</v>
      </c>
      <c r="C530" s="20" t="n">
        <v>4300</v>
      </c>
      <c r="D530" s="20" t="n">
        <f aca="false">D529+22/(608-232)</f>
        <v>7.43617021276594</v>
      </c>
      <c r="F530" s="20" t="n">
        <f aca="false">$D$2+$D$3/H530-(($D$4/(8.314*LN(10)))*(1-($D$5/H530)-LN(H530/$D$5)))</f>
        <v>1.36215429006052</v>
      </c>
      <c r="G530" s="20" t="n">
        <f aca="false">8.314*LN(10)*F530*H530</f>
        <v>94919.052651268</v>
      </c>
      <c r="H530" s="21" t="n">
        <v>3640</v>
      </c>
      <c r="J530" s="20" t="n">
        <f aca="false">-G530</f>
        <v>-94919.052651268</v>
      </c>
      <c r="K530" s="20" t="n">
        <v>2174</v>
      </c>
      <c r="O530" s="20" t="n">
        <f aca="false">-115997 + 27.036*H530 + 3.124*H530*LN(H530)</f>
        <v>75656.2236273585</v>
      </c>
      <c r="P530" s="20" t="n">
        <f aca="false">(-0.0562*(H530^2)) + (128.59*H530)-38275</f>
        <v>-314834.92</v>
      </c>
      <c r="Q530" s="20" t="n">
        <f aca="false">-998615+342.43*H530</f>
        <v>247830.2</v>
      </c>
      <c r="R530" s="20" t="n">
        <f aca="false">Q530+P530</f>
        <v>-67004.72</v>
      </c>
      <c r="S530" s="20" t="n">
        <f aca="false">R530/2</f>
        <v>-33502.36</v>
      </c>
      <c r="U530" s="20" t="n">
        <f aca="false">-226244+42.46*H530</f>
        <v>-71689.6</v>
      </c>
      <c r="V530" s="20" t="n">
        <f aca="false">(-0.0562*(H530^2))+(374.59*H530)-846564</f>
        <v>-227683.92</v>
      </c>
      <c r="W530" s="20" t="n">
        <f aca="false">V530/2</f>
        <v>-113841.96</v>
      </c>
      <c r="X530" s="20" t="n">
        <f aca="false">W530-U530</f>
        <v>-42152.3600000001</v>
      </c>
      <c r="Y530" s="20" t="n">
        <v>1503782.43978048</v>
      </c>
      <c r="Z530" s="20" t="n">
        <f aca="false">-8E-020*H530^6+2E-015*H530^5-0.00000000001*H530^4+0.00000006*H530^3-0.0001*H530^2+0.1593*H530^1+165.05*H530</f>
        <v>602267.024075056</v>
      </c>
      <c r="AA530" s="8" t="n">
        <f aca="false">(4*H530*(-18+25/2000*H530)*(1-LN(H530/1895))-H530*-9.16-0.25*Z530)</f>
        <v>21808.6007982864</v>
      </c>
      <c r="AB530" s="20" t="n">
        <f aca="false">(8*H530*(-1+8/2000*H530)*(1-LN(H530/1895))-H530*-9.16-0.25*Z530)</f>
        <v>19887.418122269</v>
      </c>
      <c r="AC530" s="20" t="n">
        <f aca="false">(8*$H530*(31.15-15.53/2000*$H530)*(1-LN($H530/1895))-$H530*-9.16-0.25*$Z530)</f>
        <v>-88048.6692114973</v>
      </c>
      <c r="AE530" s="20" t="n">
        <f aca="false">AP530-$AN530</f>
        <v>-7.77487956198267</v>
      </c>
      <c r="AF530" s="20" t="n">
        <f aca="false">AQ530-$AN530</f>
        <v>-7.69662780392654</v>
      </c>
      <c r="AG530" s="20" t="n">
        <f aca="false">AR530-$AN530</f>
        <v>-11.2632348818121</v>
      </c>
      <c r="AI530" s="20" t="n">
        <f aca="false">AT530-$AN530</f>
        <v>-11.49025773218</v>
      </c>
      <c r="AJ530" s="20" t="n">
        <f aca="false">AU530-$AN530</f>
        <v>-6.77400563864715</v>
      </c>
      <c r="AK530" s="20" t="n">
        <f aca="false">AV530-$AN530</f>
        <v>-9.46082331296693</v>
      </c>
      <c r="AL530" s="20" t="n">
        <f aca="false">AW530-$AN530</f>
        <v>-9.74665126898974</v>
      </c>
      <c r="AN530" s="20" t="n">
        <v>9.42194170654112</v>
      </c>
      <c r="AP530" s="20" t="n">
        <f aca="false">1/8.314/$H530*(0.375*68629+0.5*4601)+$AA530/8.314/$H530+LN(1)</f>
        <v>1.64706214455844</v>
      </c>
      <c r="AQ530" s="20" t="n">
        <f aca="false">1/8.314/$H530*(0.4375*68629+0.5*4601)+$AB530/8.314/$H530+LN(1)</f>
        <v>1.72531390261458</v>
      </c>
      <c r="AR530" s="20" t="n">
        <f aca="false">1/8.314/$H530*(0.4375*68629+0.5*4601)+$AC530/8.314/$H530+LN(1)</f>
        <v>-1.84129317527093</v>
      </c>
      <c r="AT530" s="20" t="n">
        <f aca="false">1/8.314/$H530*(0.4375*68629+0.5*4601)+$J530/8.314/$H530+LN(1)</f>
        <v>-2.06831602563887</v>
      </c>
      <c r="AU530" s="20" t="n">
        <f aca="false">1/8.314/$H530*(0.4375*68629+0.5*4601)+$B530/8.314/$H530+LN(1)</f>
        <v>2.64793606789397</v>
      </c>
      <c r="AV530" s="20" t="n">
        <f aca="false">1/8.314/$H530*(0.4375*68629+0.5*4601)+$S530/8.314/$H530+LN(1)</f>
        <v>-0.0388816064258095</v>
      </c>
      <c r="AW530" s="20" t="n">
        <f aca="false">1/8.314/$H530*(0.4375*68629+0.5*4601)+$X530/8.314/$H530+LN(1)</f>
        <v>-0.32470956244862</v>
      </c>
    </row>
    <row r="531" s="20" customFormat="true" ht="13.8" hidden="false" customHeight="false" outlineLevel="0" collapsed="false">
      <c r="B531" s="20" t="n">
        <f aca="false">$A$2 + $A$3*H531 +$A$4*H531*LN(H531) + $A$5*H531^2 + $A$6*H531^-1 + $A$7*H531^0.5</f>
        <v>47919.4789976109</v>
      </c>
      <c r="C531" s="20" t="n">
        <v>4300</v>
      </c>
      <c r="D531" s="20" t="n">
        <f aca="false">D530+22/(608-232)</f>
        <v>7.49468085106382</v>
      </c>
      <c r="F531" s="20" t="n">
        <f aca="false">$D$2+$D$3/H531-(($D$4/(8.314*LN(10)))*(1-($D$5/H531)-LN(H531/$D$5)))</f>
        <v>1.3618763208919</v>
      </c>
      <c r="G531" s="20" t="n">
        <f aca="false">8.314*LN(10)*F531*H531</f>
        <v>95030.0396217151</v>
      </c>
      <c r="H531" s="21" t="n">
        <v>3645</v>
      </c>
      <c r="J531" s="20" t="n">
        <f aca="false">-G531</f>
        <v>-95030.0396217151</v>
      </c>
      <c r="K531" s="20" t="n">
        <v>2184</v>
      </c>
      <c r="O531" s="20" t="n">
        <f aca="false">-115997 + 27.036*H531 + 3.124*H531*LN(H531)</f>
        <v>75935.1142730368</v>
      </c>
      <c r="P531" s="20" t="n">
        <f aca="false">(-0.0562*(H531^2)) + (128.59*H531)-38275</f>
        <v>-316239.055</v>
      </c>
      <c r="Q531" s="20" t="n">
        <f aca="false">-998615+342.43*H531</f>
        <v>249542.35</v>
      </c>
      <c r="R531" s="20" t="n">
        <f aca="false">Q531+P531</f>
        <v>-66696.7049999999</v>
      </c>
      <c r="S531" s="20" t="n">
        <f aca="false">R531/2</f>
        <v>-33348.3524999999</v>
      </c>
      <c r="U531" s="20" t="n">
        <f aca="false">-226244+42.46*H531</f>
        <v>-71477.3</v>
      </c>
      <c r="V531" s="20" t="n">
        <f aca="false">(-0.0562*(H531^2))+(374.59*H531)-846564</f>
        <v>-227858.055</v>
      </c>
      <c r="W531" s="20" t="n">
        <f aca="false">V531/2</f>
        <v>-113929.0275</v>
      </c>
      <c r="X531" s="20" t="n">
        <f aca="false">W531-U531</f>
        <v>-42451.7275000001</v>
      </c>
      <c r="Y531" s="20" t="n">
        <v>1506258.6081622</v>
      </c>
      <c r="Z531" s="20" t="n">
        <f aca="false">-8E-020*H531^6+2E-015*H531^5-0.00000000001*H531^4+0.00000006*H531^3-0.0001*H531^2+0.1593*H531^1+165.05*H531</f>
        <v>603098.966345964</v>
      </c>
      <c r="AA531" s="8" t="n">
        <f aca="false">(4*H531*(-18+25/2000*H531)*(1-LN(H531/1895))-H531*-9.16-0.25*Z531)</f>
        <v>21602.1841710249</v>
      </c>
      <c r="AB531" s="20" t="n">
        <f aca="false">(8*H531*(-1+8/2000*H531)*(1-LN(H531/1895))-H531*-9.16-0.25*Z531)</f>
        <v>19572.5075409151</v>
      </c>
      <c r="AC531" s="20" t="n">
        <f aca="false">(8*$H531*(31.15-15.53/2000*$H531)*(1-LN($H531/1895))-$H531*-9.16-0.25*$Z531)</f>
        <v>-88677.8372219957</v>
      </c>
      <c r="AE531" s="20" t="n">
        <f aca="false">AP531-$AN531</f>
        <v>-7.83141103695957</v>
      </c>
      <c r="AF531" s="20" t="n">
        <f aca="false">AQ531-$AN531</f>
        <v>-7.75684674344008</v>
      </c>
      <c r="AG531" s="20" t="n">
        <f aca="false">AR531-$AN531</f>
        <v>-11.3289313381495</v>
      </c>
      <c r="AI531" s="20" t="n">
        <f aca="false">AT531-$AN531</f>
        <v>-11.5385436436273</v>
      </c>
      <c r="AJ531" s="20" t="n">
        <f aca="false">AU531-$AN531</f>
        <v>-6.82144297850145</v>
      </c>
      <c r="AK531" s="20" t="n">
        <f aca="false">AV531-$AN531</f>
        <v>-9.50314870030643</v>
      </c>
      <c r="AL531" s="20" t="n">
        <f aca="false">AW531-$AN531</f>
        <v>-9.80354520868324</v>
      </c>
      <c r="AN531" s="20" t="n">
        <v>9.46940242540958</v>
      </c>
      <c r="AP531" s="20" t="n">
        <f aca="false">1/8.314/$H531*(0.375*68629+0.5*4601)+$AA531/8.314/$H531+LN(1)</f>
        <v>1.63799138845001</v>
      </c>
      <c r="AQ531" s="20" t="n">
        <f aca="false">1/8.314/$H531*(0.4375*68629+0.5*4601)+$AB531/8.314/$H531+LN(1)</f>
        <v>1.7125556819695</v>
      </c>
      <c r="AR531" s="20" t="n">
        <f aca="false">1/8.314/$H531*(0.4375*68629+0.5*4601)+$AC531/8.314/$H531+LN(1)</f>
        <v>-1.85952891273997</v>
      </c>
      <c r="AT531" s="20" t="n">
        <f aca="false">1/8.314/$H531*(0.4375*68629+0.5*4601)+$J531/8.314/$H531+LN(1)</f>
        <v>-2.06914121821771</v>
      </c>
      <c r="AU531" s="20" t="n">
        <f aca="false">1/8.314/$H531*(0.4375*68629+0.5*4601)+$B531/8.314/$H531+LN(1)</f>
        <v>2.64795944690813</v>
      </c>
      <c r="AV531" s="20" t="n">
        <f aca="false">1/8.314/$H531*(0.4375*68629+0.5*4601)+$S531/8.314/$H531+LN(1)</f>
        <v>-0.0337462748968538</v>
      </c>
      <c r="AW531" s="20" t="n">
        <f aca="false">1/8.314/$H531*(0.4375*68629+0.5*4601)+$X531/8.314/$H531+LN(1)</f>
        <v>-0.334142783273659</v>
      </c>
    </row>
    <row r="532" s="20" customFormat="true" ht="13.8" hidden="false" customHeight="false" outlineLevel="0" collapsed="false">
      <c r="B532" s="20" t="n">
        <f aca="false">$A$2 + $A$3*H532 +$A$4*H532*LN(H532) + $A$5*H532^2 + $A$6*H532^-1 + $A$7*H532^0.5</f>
        <v>48029.9849185932</v>
      </c>
      <c r="C532" s="20" t="n">
        <v>4300</v>
      </c>
      <c r="D532" s="20" t="n">
        <f aca="false">D531+22/(608-232)</f>
        <v>7.55319148936169</v>
      </c>
      <c r="F532" s="20" t="n">
        <f aca="false">$D$2+$D$3/H532-(($D$4/(8.314*LN(10)))*(1-($D$5/H532)-LN(H532/$D$5)))</f>
        <v>1.36160237702366</v>
      </c>
      <c r="G532" s="20" t="n">
        <f aca="false">8.314*LN(10)*F532*H532</f>
        <v>95141.2546443599</v>
      </c>
      <c r="H532" s="21" t="n">
        <v>3650</v>
      </c>
      <c r="J532" s="20" t="n">
        <f aca="false">-G532</f>
        <v>-95141.2546443599</v>
      </c>
      <c r="K532" s="20" t="n">
        <v>2194</v>
      </c>
      <c r="O532" s="20" t="n">
        <f aca="false">-115997 + 27.036*H532 + 3.124*H532*LN(H532)</f>
        <v>76214.0263453336</v>
      </c>
      <c r="P532" s="20" t="n">
        <f aca="false">(-0.0562*(H532^2)) + (128.59*H532)-38275</f>
        <v>-317646</v>
      </c>
      <c r="Q532" s="20" t="n">
        <f aca="false">-998615+342.43*H532</f>
        <v>251254.5</v>
      </c>
      <c r="R532" s="20" t="n">
        <f aca="false">Q532+P532</f>
        <v>-66391.5</v>
      </c>
      <c r="S532" s="20" t="n">
        <f aca="false">R532/2</f>
        <v>-33195.75</v>
      </c>
      <c r="U532" s="20" t="n">
        <f aca="false">-226244+42.46*H532</f>
        <v>-71265</v>
      </c>
      <c r="V532" s="20" t="n">
        <f aca="false">(-0.0562*(H532^2))+(374.59*H532)-846564</f>
        <v>-228035</v>
      </c>
      <c r="W532" s="20" t="n">
        <f aca="false">V532/2</f>
        <v>-114017.5</v>
      </c>
      <c r="X532" s="20" t="n">
        <f aca="false">W532-U532</f>
        <v>-42752.5</v>
      </c>
      <c r="Y532" s="20" t="n">
        <v>1508734.77654392</v>
      </c>
      <c r="Z532" s="20" t="n">
        <f aca="false">-8E-020*H532^6+2E-015*H532^5-0.00000000001*H532^4+0.00000006*H532^3-0.0001*H532^2+0.1593*H532^1+165.05*H532</f>
        <v>603930.934400264</v>
      </c>
      <c r="AA532" s="8" t="n">
        <f aca="false">(4*H532*(-18+25/2000*H532)*(1-LN(H532/1895))-H532*-9.16-0.25*Z532)</f>
        <v>21393.3695818052</v>
      </c>
      <c r="AB532" s="20" t="n">
        <f aca="false">(8*H532*(-1+8/2000*H532)*(1-LN(H532/1895))-H532*-9.16-0.25*Z532)</f>
        <v>19255.7987636227</v>
      </c>
      <c r="AC532" s="20" t="n">
        <f aca="false">(8*$H532*(31.15-15.53/2000*$H532)*(1-LN($H532/1895))-$H532*-9.16-0.25*$Z532)</f>
        <v>-89305.1361188787</v>
      </c>
      <c r="AE532" s="20" t="n">
        <f aca="false">AP532-$AN532</f>
        <v>-7.88774713375661</v>
      </c>
      <c r="AF532" s="20" t="n">
        <f aca="false">AQ532-$AN532</f>
        <v>-7.81684043794339</v>
      </c>
      <c r="AG532" s="20" t="n">
        <f aca="false">AR532-$AN532</f>
        <v>-11.3942666931294</v>
      </c>
      <c r="AI532" s="20" t="n">
        <f aca="false">AT532-$AN532</f>
        <v>-11.5865852620883</v>
      </c>
      <c r="AJ532" s="20" t="n">
        <f aca="false">AU532-$AN532</f>
        <v>-6.8686399721514</v>
      </c>
      <c r="AK532" s="20" t="n">
        <f aca="false">AV532-$AN532</f>
        <v>-9.54528490901621</v>
      </c>
      <c r="AL532" s="20" t="n">
        <f aca="false">AW532-$AN532</f>
        <v>-9.86021005590493</v>
      </c>
      <c r="AN532" s="20" t="n">
        <v>9.5166135970519</v>
      </c>
      <c r="AP532" s="20" t="n">
        <f aca="false">1/8.314/$H532*(0.375*68629+0.5*4601)+$AA532/8.314/$H532+LN(1)</f>
        <v>1.62886646329529</v>
      </c>
      <c r="AQ532" s="20" t="n">
        <f aca="false">1/8.314/$H532*(0.4375*68629+0.5*4601)+$AB532/8.314/$H532+LN(1)</f>
        <v>1.69977315910851</v>
      </c>
      <c r="AR532" s="20" t="n">
        <f aca="false">1/8.314/$H532*(0.4375*68629+0.5*4601)+$AC532/8.314/$H532+LN(1)</f>
        <v>-1.87765309607754</v>
      </c>
      <c r="AT532" s="20" t="n">
        <f aca="false">1/8.314/$H532*(0.4375*68629+0.5*4601)+$J532/8.314/$H532+LN(1)</f>
        <v>-2.06997166503636</v>
      </c>
      <c r="AU532" s="20" t="n">
        <f aca="false">1/8.314/$H532*(0.4375*68629+0.5*4601)+$B532/8.314/$H532+LN(1)</f>
        <v>2.6479736249005</v>
      </c>
      <c r="AV532" s="20" t="n">
        <f aca="false">1/8.314/$H532*(0.4375*68629+0.5*4601)+$S532/8.314/$H532+LN(1)</f>
        <v>-0.0286713119643052</v>
      </c>
      <c r="AW532" s="20" t="n">
        <f aca="false">1/8.314/$H532*(0.4375*68629+0.5*4601)+$X532/8.314/$H532+LN(1)</f>
        <v>-0.343596458853032</v>
      </c>
    </row>
    <row r="533" s="20" customFormat="true" ht="13.8" hidden="false" customHeight="false" outlineLevel="0" collapsed="false">
      <c r="B533" s="20" t="n">
        <f aca="false">$A$2 + $A$3*H533 +$A$4*H533*LN(H533) + $A$5*H533^2 + $A$6*H533^-1 + $A$7*H533^0.5</f>
        <v>48140.2140179606</v>
      </c>
      <c r="C533" s="20" t="n">
        <v>4300</v>
      </c>
      <c r="D533" s="20" t="n">
        <f aca="false">D532+22/(608-232)</f>
        <v>7.61170212765956</v>
      </c>
      <c r="F533" s="20" t="n">
        <f aca="false">$D$2+$D$3/H533-(($D$4/(8.314*LN(10)))*(1-($D$5/H533)-LN(H533/$D$5)))</f>
        <v>1.36133243747132</v>
      </c>
      <c r="G533" s="20" t="n">
        <f aca="false">8.314*LN(10)*F533*H533</f>
        <v>95252.6974068019</v>
      </c>
      <c r="H533" s="21" t="n">
        <v>3655</v>
      </c>
      <c r="J533" s="20" t="n">
        <f aca="false">-G533</f>
        <v>-95252.6974068019</v>
      </c>
      <c r="K533" s="20" t="n">
        <v>2203</v>
      </c>
      <c r="O533" s="20" t="n">
        <f aca="false">-115997 + 27.036*H533 + 3.124*H533*LN(H533)</f>
        <v>76492.9598148974</v>
      </c>
      <c r="P533" s="20" t="n">
        <f aca="false">(-0.0562*(H533^2)) + (128.59*H533)-38275</f>
        <v>-319055.755</v>
      </c>
      <c r="Q533" s="20" t="n">
        <f aca="false">-998615+342.43*H533</f>
        <v>252966.65</v>
      </c>
      <c r="R533" s="20" t="n">
        <f aca="false">Q533+P533</f>
        <v>-66089.1049999998</v>
      </c>
      <c r="S533" s="20" t="n">
        <f aca="false">R533/2</f>
        <v>-33044.5524999999</v>
      </c>
      <c r="U533" s="20" t="n">
        <f aca="false">-226244+42.46*H533</f>
        <v>-71052.7</v>
      </c>
      <c r="V533" s="20" t="n">
        <f aca="false">(-0.0562*(H533^2))+(374.59*H533)-846564</f>
        <v>-228214.755</v>
      </c>
      <c r="W533" s="20" t="n">
        <f aca="false">V533/2</f>
        <v>-114107.3775</v>
      </c>
      <c r="X533" s="20" t="n">
        <f aca="false">W533-U533</f>
        <v>-43054.6775</v>
      </c>
      <c r="Y533" s="20" t="n">
        <v>1511210.94492563</v>
      </c>
      <c r="Z533" s="20" t="n">
        <f aca="false">-8E-020*H533^6+2E-015*H533^5-0.00000000001*H533^4+0.00000006*H533^3-0.0001*H533^2+0.1593*H533^1+165.05*H533</f>
        <v>604762.928314861</v>
      </c>
      <c r="AA533" s="8" t="n">
        <f aca="false">(4*H533*(-18+25/2000*H533)*(1-LN(H533/1895))-H533*-9.16-0.25*Z533)</f>
        <v>21182.1529079189</v>
      </c>
      <c r="AB533" s="20" t="n">
        <f aca="false">(8*H533*(-1+8/2000*H533)*(1-LN(H533/1895))-H533*-9.16-0.25*Z533)</f>
        <v>18937.2895027173</v>
      </c>
      <c r="AC533" s="20" t="n">
        <f aca="false">(8*$H533*(31.15-15.53/2000*$H533)*(1-LN($H533/1895))-$H533*-9.16-0.25*$Z533)</f>
        <v>-89930.5593223006</v>
      </c>
      <c r="AE533" s="20" t="n">
        <f aca="false">AP533-$AN533</f>
        <v>-7.94413731296237</v>
      </c>
      <c r="AF533" s="20" t="n">
        <f aca="false">AQ533-$AN533</f>
        <v>-7.8768584102101</v>
      </c>
      <c r="AG533" s="20" t="n">
        <f aca="false">AR533-$AN533</f>
        <v>-11.4594907352623</v>
      </c>
      <c r="AI533" s="20" t="n">
        <f aca="false">AT533-$AN533</f>
        <v>-11.6346321029453</v>
      </c>
      <c r="AJ533" s="20" t="n">
        <f aca="false">AU533-$AN533</f>
        <v>-6.915846114261</v>
      </c>
      <c r="AK533" s="20" t="n">
        <f aca="false">AV533-$AN533</f>
        <v>-9.58748123857164</v>
      </c>
      <c r="AL533" s="20" t="n">
        <f aca="false">AW533-$AN533</f>
        <v>-9.91689527393533</v>
      </c>
      <c r="AN533" s="20" t="n">
        <v>9.56382476869422</v>
      </c>
      <c r="AP533" s="20" t="n">
        <f aca="false">1/8.314/$H533*(0.375*68629+0.5*4601)+$AA533/8.314/$H533+LN(1)</f>
        <v>1.61968745573185</v>
      </c>
      <c r="AQ533" s="20" t="n">
        <f aca="false">1/8.314/$H533*(0.4375*68629+0.5*4601)+$AB533/8.314/$H533+LN(1)</f>
        <v>1.68696635848413</v>
      </c>
      <c r="AR533" s="20" t="n">
        <f aca="false">1/8.314/$H533*(0.4375*68629+0.5*4601)+$AC533/8.314/$H533+LN(1)</f>
        <v>-1.89566596656804</v>
      </c>
      <c r="AT533" s="20" t="n">
        <f aca="false">1/8.314/$H533*(0.4375*68629+0.5*4601)+$J533/8.314/$H533+LN(1)</f>
        <v>-2.07080733425109</v>
      </c>
      <c r="AU533" s="20" t="n">
        <f aca="false">1/8.314/$H533*(0.4375*68629+0.5*4601)+$B533/8.314/$H533+LN(1)</f>
        <v>2.64797865443322</v>
      </c>
      <c r="AV533" s="20" t="n">
        <f aca="false">1/8.314/$H533*(0.4375*68629+0.5*4601)+$S533/8.314/$H533+LN(1)</f>
        <v>-0.0236564698774173</v>
      </c>
      <c r="AW533" s="20" t="n">
        <f aca="false">1/8.314/$H533*(0.4375*68629+0.5*4601)+$X533/8.314/$H533+LN(1)</f>
        <v>-0.353070505241106</v>
      </c>
    </row>
    <row r="534" s="20" customFormat="true" ht="13.8" hidden="false" customHeight="false" outlineLevel="0" collapsed="false">
      <c r="B534" s="20" t="n">
        <f aca="false">$A$2 + $A$3*H534 +$A$4*H534*LN(H534) + $A$5*H534^2 + $A$6*H534^-1 + $A$7*H534^0.5</f>
        <v>48250.166743943</v>
      </c>
      <c r="C534" s="20" t="n">
        <v>4300</v>
      </c>
      <c r="D534" s="20" t="n">
        <f aca="false">D533+22/(608-232)</f>
        <v>7.67021276595743</v>
      </c>
      <c r="F534" s="20" t="n">
        <f aca="false">$D$2+$D$3/H534-(($D$4/(8.314*LN(10)))*(1-($D$5/H534)-LN(H534/$D$5)))</f>
        <v>1.3610664813773</v>
      </c>
      <c r="G534" s="20" t="n">
        <f aca="false">8.314*LN(10)*F534*H534</f>
        <v>95364.3675974954</v>
      </c>
      <c r="H534" s="21" t="n">
        <v>3660</v>
      </c>
      <c r="J534" s="20" t="n">
        <f aca="false">-G534</f>
        <v>-95364.3675974954</v>
      </c>
      <c r="K534" s="20" t="n">
        <v>2213</v>
      </c>
      <c r="O534" s="20" t="n">
        <f aca="false">-115997 + 27.036*H534 + 3.124*H534*LN(H534)</f>
        <v>76771.9146524569</v>
      </c>
      <c r="P534" s="20" t="n">
        <f aca="false">(-0.0562*(H534^2)) + (128.59*H534)-38275</f>
        <v>-320468.32</v>
      </c>
      <c r="Q534" s="20" t="n">
        <f aca="false">-998615+342.43*H534</f>
        <v>254678.8</v>
      </c>
      <c r="R534" s="20" t="n">
        <f aca="false">Q534+P534</f>
        <v>-65789.5199999999</v>
      </c>
      <c r="S534" s="20" t="n">
        <f aca="false">R534/2</f>
        <v>-32894.76</v>
      </c>
      <c r="U534" s="20" t="n">
        <f aca="false">-226244+42.46*H534</f>
        <v>-70840.4</v>
      </c>
      <c r="V534" s="20" t="n">
        <f aca="false">(-0.0562*(H534^2))+(374.59*H534)-846564</f>
        <v>-228397.32</v>
      </c>
      <c r="W534" s="20" t="n">
        <f aca="false">V534/2</f>
        <v>-114198.66</v>
      </c>
      <c r="X534" s="20" t="n">
        <f aca="false">W534-U534</f>
        <v>-43358.26</v>
      </c>
      <c r="Y534" s="20" t="n">
        <v>1513687.11330735</v>
      </c>
      <c r="Z534" s="20" t="n">
        <f aca="false">-8E-020*H534^6+2E-015*H534^5-0.00000000001*H534^4+0.00000006*H534^3-0.0001*H534^2+0.1593*H534^1+165.05*H534</f>
        <v>605594.94816682</v>
      </c>
      <c r="AA534" s="8" t="n">
        <f aca="false">(4*H534*(-18+25/2000*H534)*(1-LN(H534/1895))-H534*-9.16-0.25*Z534)</f>
        <v>20968.5300331591</v>
      </c>
      <c r="AB534" s="20" t="n">
        <f aca="false">(8*H534*(-1+8/2000*H534)*(1-LN(H534/1895))-H534*-9.16-0.25*Z534)</f>
        <v>18616.9774736929</v>
      </c>
      <c r="AC534" s="20" t="n">
        <f aca="false">(8*$H534*(31.15-15.53/2000*$H534)*(1-LN($H534/1895))-$H534*-9.16-0.25*$Z534)</f>
        <v>-90554.1002646898</v>
      </c>
      <c r="AE534" s="20" t="n">
        <f aca="false">AP534-$AN534</f>
        <v>-8.00013864626755</v>
      </c>
      <c r="AF534" s="20" t="n">
        <f aca="false">AQ534-$AN534</f>
        <v>-7.93645779388563</v>
      </c>
      <c r="AG534" s="20" t="n">
        <f aca="false">AR534-$AN534</f>
        <v>-11.5241608629857</v>
      </c>
      <c r="AI534" s="20" t="n">
        <f aca="false">AT534-$AN534</f>
        <v>-11.6822412926253</v>
      </c>
      <c r="AJ534" s="20" t="n">
        <f aca="false">AU534-$AN534</f>
        <v>-6.96261851067481</v>
      </c>
      <c r="AK534" s="20" t="n">
        <f aca="false">AV534-$AN534</f>
        <v>-9.62929460064429</v>
      </c>
      <c r="AL534" s="20" t="n">
        <f aca="false">AW534-$AN534</f>
        <v>-9.97315793735596</v>
      </c>
      <c r="AN534" s="20" t="n">
        <v>9.610593098405</v>
      </c>
      <c r="AP534" s="20" t="n">
        <f aca="false">1/8.314/$H534*(0.375*68629+0.5*4601)+$AA534/8.314/$H534+LN(1)</f>
        <v>1.61045445213745</v>
      </c>
      <c r="AQ534" s="20" t="n">
        <f aca="false">1/8.314/$H534*(0.4375*68629+0.5*4601)+$AB534/8.314/$H534+LN(1)</f>
        <v>1.67413530451937</v>
      </c>
      <c r="AR534" s="20" t="n">
        <f aca="false">1/8.314/$H534*(0.4375*68629+0.5*4601)+$AC534/8.314/$H534+LN(1)</f>
        <v>-1.91356776458071</v>
      </c>
      <c r="AT534" s="20" t="n">
        <f aca="false">1/8.314/$H534*(0.4375*68629+0.5*4601)+$J534/8.314/$H534+LN(1)</f>
        <v>-2.07164819422028</v>
      </c>
      <c r="AU534" s="20" t="n">
        <f aca="false">1/8.314/$H534*(0.4375*68629+0.5*4601)+$B534/8.314/$H534+LN(1)</f>
        <v>2.64797458773019</v>
      </c>
      <c r="AV534" s="20" t="n">
        <f aca="false">1/8.314/$H534*(0.4375*68629+0.5*4601)+$S534/8.314/$H534+LN(1)</f>
        <v>-0.0187015022392918</v>
      </c>
      <c r="AW534" s="20" t="n">
        <f aca="false">1/8.314/$H534*(0.4375*68629+0.5*4601)+$X534/8.314/$H534+LN(1)</f>
        <v>-0.362564838950957</v>
      </c>
    </row>
    <row r="535" s="20" customFormat="true" ht="13.8" hidden="false" customHeight="false" outlineLevel="0" collapsed="false">
      <c r="B535" s="20" t="n">
        <f aca="false">$A$2 + $A$3*H535 +$A$4*H535*LN(H535) + $A$5*H535^2 + $A$6*H535^-1 + $A$7*H535^0.5</f>
        <v>48359.8435432266</v>
      </c>
      <c r="C535" s="20" t="n">
        <v>4300</v>
      </c>
      <c r="D535" s="20" t="n">
        <f aca="false">D534+22/(608-232)</f>
        <v>7.7287234042553</v>
      </c>
      <c r="F535" s="20" t="n">
        <f aca="false">$D$2+$D$3/H535-(($D$4/(8.314*LN(10)))*(1-($D$5/H535)-LN(H535/$D$5)))</f>
        <v>1.36080448800995</v>
      </c>
      <c r="G535" s="20" t="n">
        <f aca="false">8.314*LN(10)*F535*H535</f>
        <v>95476.2649057459</v>
      </c>
      <c r="H535" s="21" t="n">
        <v>3665</v>
      </c>
      <c r="J535" s="20" t="n">
        <f aca="false">-G535</f>
        <v>-95476.2649057459</v>
      </c>
      <c r="K535" s="20" t="n">
        <v>2222</v>
      </c>
      <c r="O535" s="20" t="n">
        <f aca="false">-115997 + 27.036*H535 + 3.124*H535*LN(H535)</f>
        <v>77050.8908288209</v>
      </c>
      <c r="P535" s="20" t="n">
        <f aca="false">(-0.0562*(H535^2)) + (128.59*H535)-38275</f>
        <v>-321883.695</v>
      </c>
      <c r="Q535" s="20" t="n">
        <f aca="false">-998615+342.43*H535</f>
        <v>256390.95</v>
      </c>
      <c r="R535" s="20" t="n">
        <f aca="false">Q535+P535</f>
        <v>-65492.7450000001</v>
      </c>
      <c r="S535" s="20" t="n">
        <f aca="false">R535/2</f>
        <v>-32746.3725</v>
      </c>
      <c r="U535" s="20" t="n">
        <f aca="false">-226244+42.46*H535</f>
        <v>-70628.1</v>
      </c>
      <c r="V535" s="20" t="n">
        <f aca="false">(-0.0562*(H535^2))+(374.59*H535)-846564</f>
        <v>-228582.695</v>
      </c>
      <c r="W535" s="20" t="n">
        <f aca="false">V535/2</f>
        <v>-114291.3475</v>
      </c>
      <c r="X535" s="20" t="n">
        <f aca="false">W535-U535</f>
        <v>-43663.2475000001</v>
      </c>
      <c r="Y535" s="20" t="n">
        <v>1516163.28168907</v>
      </c>
      <c r="Z535" s="20" t="n">
        <f aca="false">-8E-020*H535^6+2E-015*H535^5-0.00000000001*H535^4+0.00000006*H535^3-0.0001*H535^2+0.1593*H535^1+165.05*H535</f>
        <v>606426.994033362</v>
      </c>
      <c r="AA535" s="8" t="n">
        <f aca="false">(4*H535*(-18+25/2000*H535)*(1-LN(H535/1895))-H535*-9.16-0.25*Z535)</f>
        <v>20752.4968478018</v>
      </c>
      <c r="AB535" s="20" t="n">
        <f aca="false">(8*H535*(-1+8/2000*H535)*(1-LN(H535/1895))-H535*-9.16-0.25*Z535)</f>
        <v>18294.860395203</v>
      </c>
      <c r="AC535" s="20" t="n">
        <f aca="false">(8*$H535*(31.15-15.53/2000*$H535)*(1-LN($H535/1895))-$H535*-9.16-0.25*$Z535)</f>
        <v>-91175.7523907063</v>
      </c>
      <c r="AE535" s="20" t="n">
        <f aca="false">AP535-$AN535</f>
        <v>-8.05605906631868</v>
      </c>
      <c r="AF535" s="20" t="n">
        <f aca="false">AQ535-$AN535</f>
        <v>-7.99594658334231</v>
      </c>
      <c r="AG535" s="20" t="n">
        <f aca="false">AR535-$AN535</f>
        <v>-11.5885853345245</v>
      </c>
      <c r="AI535" s="20" t="n">
        <f aca="false">AT535-$AN535</f>
        <v>-11.7297208184529</v>
      </c>
      <c r="AJ535" s="20" t="n">
        <f aca="false">AU535-$AN535</f>
        <v>-7.00926512827027</v>
      </c>
      <c r="AK535" s="20" t="n">
        <f aca="false">AV535-$AN535</f>
        <v>-9.67103276894758</v>
      </c>
      <c r="AL535" s="20" t="n">
        <f aca="false">AW535-$AN535</f>
        <v>-10.0293059819012</v>
      </c>
      <c r="AN535" s="20" t="n">
        <v>9.65722660494997</v>
      </c>
      <c r="AP535" s="20" t="n">
        <f aca="false">1/8.314/$H535*(0.375*68629+0.5*4601)+$AA535/8.314/$H535+LN(1)</f>
        <v>1.60116753863129</v>
      </c>
      <c r="AQ535" s="20" t="n">
        <f aca="false">1/8.314/$H535*(0.4375*68629+0.5*4601)+$AB535/8.314/$H535+LN(1)</f>
        <v>1.66128002160766</v>
      </c>
      <c r="AR535" s="20" t="n">
        <f aca="false">1/8.314/$H535*(0.4375*68629+0.5*4601)+$AC535/8.314/$H535+LN(1)</f>
        <v>-1.93135872957451</v>
      </c>
      <c r="AT535" s="20" t="n">
        <f aca="false">1/8.314/$H535*(0.4375*68629+0.5*4601)+$J535/8.314/$H535+LN(1)</f>
        <v>-2.07249421350289</v>
      </c>
      <c r="AU535" s="20" t="n">
        <f aca="false">1/8.314/$H535*(0.4375*68629+0.5*4601)+$B535/8.314/$H535+LN(1)</f>
        <v>2.6479614766797</v>
      </c>
      <c r="AV535" s="20" t="n">
        <f aca="false">1/8.314/$H535*(0.4375*68629+0.5*4601)+$S535/8.314/$H535+LN(1)</f>
        <v>-0.0138061639976104</v>
      </c>
      <c r="AW535" s="20" t="n">
        <f aca="false">1/8.314/$H535*(0.4375*68629+0.5*4601)+$X535/8.314/$H535+LN(1)</f>
        <v>-0.372079376951255</v>
      </c>
    </row>
    <row r="536" s="20" customFormat="true" ht="13.8" hidden="false" customHeight="false" outlineLevel="0" collapsed="false">
      <c r="B536" s="20" t="n">
        <f aca="false">$A$2 + $A$3*H536 +$A$4*H536*LN(H536) + $A$5*H536^2 + $A$6*H536^-1 + $A$7*H536^0.5</f>
        <v>48469.2448609598</v>
      </c>
      <c r="C536" s="20" t="n">
        <v>4300</v>
      </c>
      <c r="D536" s="20" t="n">
        <f aca="false">D535+22/(608-232)</f>
        <v>7.78723404255318</v>
      </c>
      <c r="F536" s="20" t="n">
        <f aca="false">$D$2+$D$3/H536-(($D$4/(8.314*LN(10)))*(1-($D$5/H536)-LN(H536/$D$5)))</f>
        <v>1.36054643676267</v>
      </c>
      <c r="G536" s="20" t="n">
        <f aca="false">8.314*LN(10)*F536*H536</f>
        <v>95588.3890217066</v>
      </c>
      <c r="H536" s="21" t="n">
        <v>3670</v>
      </c>
      <c r="J536" s="20" t="n">
        <f aca="false">-G536</f>
        <v>-95588.3890217066</v>
      </c>
      <c r="K536" s="20" t="n">
        <v>2232</v>
      </c>
      <c r="O536" s="20" t="n">
        <f aca="false">-115997 + 27.036*H536 + 3.124*H536*LN(H536)</f>
        <v>77329.8883148777</v>
      </c>
      <c r="P536" s="20" t="n">
        <f aca="false">(-0.0562*(H536^2)) + (128.59*H536)-38275</f>
        <v>-323301.88</v>
      </c>
      <c r="Q536" s="20" t="n">
        <f aca="false">-998615+342.43*H536</f>
        <v>258103.1</v>
      </c>
      <c r="R536" s="20" t="n">
        <f aca="false">Q536+P536</f>
        <v>-65198.78</v>
      </c>
      <c r="S536" s="20" t="n">
        <f aca="false">R536/2</f>
        <v>-32599.39</v>
      </c>
      <c r="U536" s="20" t="n">
        <f aca="false">-226244+42.46*H536</f>
        <v>-70415.8</v>
      </c>
      <c r="V536" s="20" t="n">
        <f aca="false">(-0.0562*(H536^2))+(374.59*H536)-846564</f>
        <v>-228770.88</v>
      </c>
      <c r="W536" s="20" t="n">
        <f aca="false">V536/2</f>
        <v>-114385.44</v>
      </c>
      <c r="X536" s="20" t="n">
        <f aca="false">W536-U536</f>
        <v>-43969.6400000001</v>
      </c>
      <c r="Y536" s="20" t="n">
        <v>1518639.45007079</v>
      </c>
      <c r="Z536" s="20" t="n">
        <f aca="false">-8E-020*H536^6+2E-015*H536^5-0.00000000001*H536^4+0.00000006*H536^3-0.0001*H536^2+0.1593*H536^1+165.05*H536</f>
        <v>607259.065991867</v>
      </c>
      <c r="AA536" s="8" t="n">
        <f aca="false">(4*H536*(-18+25/2000*H536)*(1-LN(H536/1895))-H536*-9.16-0.25*Z536)</f>
        <v>20534.0492485847</v>
      </c>
      <c r="AB536" s="20" t="n">
        <f aca="false">(8*H536*(-1+8/2000*H536)*(1-LN(H536/1895))-H536*-9.16-0.25*Z536)</f>
        <v>17970.9359890519</v>
      </c>
      <c r="AC536" s="20" t="n">
        <f aca="false">(8*$H536*(31.15-15.53/2000*$H536)*(1-LN($H536/1895))-$H536*-9.16-0.25*$Z536)</f>
        <v>-91795.5091571998</v>
      </c>
      <c r="AE536" s="20" t="n">
        <f aca="false">AP536-$AN536</f>
        <v>-8.11203331041994</v>
      </c>
      <c r="AF536" s="20" t="n">
        <f aca="false">AQ536-$AN536</f>
        <v>-8.05545957738217</v>
      </c>
      <c r="AG536" s="20" t="n">
        <f aca="false">AR536-$AN536</f>
        <v>-11.6528992115979</v>
      </c>
      <c r="AI536" s="20" t="n">
        <f aca="false">AT536-$AN536</f>
        <v>-11.777205472352</v>
      </c>
      <c r="AJ536" s="20" t="n">
        <f aca="false">AU536-$AN536</f>
        <v>-7.05592073865808</v>
      </c>
      <c r="AK536" s="20" t="n">
        <f aca="false">AV536-$AN536</f>
        <v>-9.71283032293043</v>
      </c>
      <c r="AL536" s="20" t="n">
        <f aca="false">AW536-$AN536</f>
        <v>-10.0854741481581</v>
      </c>
      <c r="AN536" s="20" t="n">
        <v>9.70386011149494</v>
      </c>
      <c r="AP536" s="20" t="n">
        <f aca="false">1/8.314/$H536*(0.375*68629+0.5*4601)+$AA536/8.314/$H536+LN(1)</f>
        <v>1.591826801075</v>
      </c>
      <c r="AQ536" s="20" t="n">
        <f aca="false">1/8.314/$H536*(0.4375*68629+0.5*4601)+$AB536/8.314/$H536+LN(1)</f>
        <v>1.64840053411277</v>
      </c>
      <c r="AR536" s="20" t="n">
        <f aca="false">1/8.314/$H536*(0.4375*68629+0.5*4601)+$AC536/8.314/$H536+LN(1)</f>
        <v>-1.94903910010297</v>
      </c>
      <c r="AT536" s="20" t="n">
        <f aca="false">1/8.314/$H536*(0.4375*68629+0.5*4601)+$J536/8.314/$H536+LN(1)</f>
        <v>-2.07334536085702</v>
      </c>
      <c r="AU536" s="20" t="n">
        <f aca="false">1/8.314/$H536*(0.4375*68629+0.5*4601)+$B536/8.314/$H536+LN(1)</f>
        <v>2.64793937283686</v>
      </c>
      <c r="AV536" s="20" t="n">
        <f aca="false">1/8.314/$H536*(0.4375*68629+0.5*4601)+$S536/8.314/$H536+LN(1)</f>
        <v>-0.00897021143548882</v>
      </c>
      <c r="AW536" s="20" t="n">
        <f aca="false">1/8.314/$H536*(0.4375*68629+0.5*4601)+$X536/8.314/$H536+LN(1)</f>
        <v>-0.381614036663155</v>
      </c>
    </row>
    <row r="537" s="20" customFormat="true" ht="13.8" hidden="false" customHeight="false" outlineLevel="0" collapsed="false">
      <c r="B537" s="20" t="n">
        <f aca="false">$A$2 + $A$3*H537 +$A$4*H537*LN(H537) + $A$5*H537^2 + $A$6*H537^-1 + $A$7*H537^0.5</f>
        <v>48578.3711407611</v>
      </c>
      <c r="C537" s="20" t="n">
        <v>4300</v>
      </c>
      <c r="D537" s="20" t="n">
        <f aca="false">D536+22/(608-232)</f>
        <v>7.84574468085105</v>
      </c>
      <c r="F537" s="20" t="n">
        <f aca="false">$D$2+$D$3/H537-(($D$4/(8.314*LN(10)))*(1-($D$5/H537)-LN(H537/$D$5)))</f>
        <v>1.360292307153</v>
      </c>
      <c r="G537" s="20" t="n">
        <f aca="false">8.314*LN(10)*F537*H537</f>
        <v>95700.739636375</v>
      </c>
      <c r="H537" s="21" t="n">
        <v>3675</v>
      </c>
      <c r="J537" s="20" t="n">
        <f aca="false">-G537</f>
        <v>-95700.739636375</v>
      </c>
      <c r="K537" s="20" t="n">
        <v>2242</v>
      </c>
      <c r="O537" s="20" t="n">
        <f aca="false">-115997 + 27.036*H537 + 3.124*H537*LN(H537)</f>
        <v>77608.907081595</v>
      </c>
      <c r="P537" s="20" t="n">
        <f aca="false">(-0.0562*(H537^2)) + (128.59*H537)-38275</f>
        <v>-324722.875</v>
      </c>
      <c r="Q537" s="20" t="n">
        <f aca="false">-998615+342.43*H537</f>
        <v>259815.25</v>
      </c>
      <c r="R537" s="20" t="n">
        <f aca="false">Q537+P537</f>
        <v>-64907.625</v>
      </c>
      <c r="S537" s="20" t="n">
        <f aca="false">R537/2</f>
        <v>-32453.8125</v>
      </c>
      <c r="U537" s="20" t="n">
        <f aca="false">-226244+42.46*H537</f>
        <v>-70203.5</v>
      </c>
      <c r="V537" s="20" t="n">
        <f aca="false">(-0.0562*(H537^2))+(374.59*H537)-846564</f>
        <v>-228961.875</v>
      </c>
      <c r="W537" s="20" t="n">
        <f aca="false">V537/2</f>
        <v>-114480.9375</v>
      </c>
      <c r="X537" s="20" t="n">
        <f aca="false">W537-U537</f>
        <v>-44277.4375</v>
      </c>
      <c r="Y537" s="20" t="n">
        <v>1521115.6184525</v>
      </c>
      <c r="Z537" s="20" t="n">
        <f aca="false">-8E-020*H537^6+2E-015*H537^5-0.00000000001*H537^4+0.00000006*H537^3-0.0001*H537^2+0.1593*H537^1+165.05*H537</f>
        <v>608091.164119873</v>
      </c>
      <c r="AA537" s="8" t="n">
        <f aca="false">(4*H537*(-18+25/2000*H537)*(1-LN(H537/1895))-H537*-9.16-0.25*Z537)</f>
        <v>20313.1831386872</v>
      </c>
      <c r="AB537" s="20" t="n">
        <f aca="false">(8*H537*(-1+8/2000*H537)*(1-LN(H537/1895))-H537*-9.16-0.25*Z537)</f>
        <v>17645.2019801852</v>
      </c>
      <c r="AC537" s="20" t="n">
        <f aca="false">(8*$H537*(31.15-15.53/2000*$H537)*(1-LN($H537/1895))-$H537*-9.16-0.25*$Z537)</f>
        <v>-92413.364033168</v>
      </c>
      <c r="AE537" s="20" t="n">
        <f aca="false">AP537-$AN537</f>
        <v>-8.16860679247344</v>
      </c>
      <c r="AF537" s="20" t="n">
        <f aca="false">AQ537-$AN537</f>
        <v>-8.11554225117851</v>
      </c>
      <c r="AG537" s="20" t="n">
        <f aca="false">AR537-$AN537</f>
        <v>-11.7176482313661</v>
      </c>
      <c r="AI537" s="20" t="n">
        <f aca="false">AT537-$AN537</f>
        <v>-11.8252407227856</v>
      </c>
      <c r="AJ537" s="20" t="n">
        <f aca="false">AU537-$AN537</f>
        <v>-7.10313079012108</v>
      </c>
      <c r="AK537" s="20" t="n">
        <f aca="false">AV537-$AN537</f>
        <v>-9.75523251970959</v>
      </c>
      <c r="AL537" s="20" t="n">
        <f aca="false">AW537-$AN537</f>
        <v>-10.1422078535044</v>
      </c>
      <c r="AN537" s="20" t="n">
        <v>9.75103911754719</v>
      </c>
      <c r="AP537" s="20" t="n">
        <f aca="false">1/8.314/$H537*(0.375*68629+0.5*4601)+$AA537/8.314/$H537+LN(1)</f>
        <v>1.58243232507375</v>
      </c>
      <c r="AQ537" s="20" t="n">
        <f aca="false">1/8.314/$H537*(0.4375*68629+0.5*4601)+$AB537/8.314/$H537+LN(1)</f>
        <v>1.63549686636868</v>
      </c>
      <c r="AR537" s="20" t="n">
        <f aca="false">1/8.314/$H537*(0.4375*68629+0.5*4601)+$AC537/8.314/$H537+LN(1)</f>
        <v>-1.96660911381893</v>
      </c>
      <c r="AT537" s="20" t="n">
        <f aca="false">1/8.314/$H537*(0.4375*68629+0.5*4601)+$J537/8.314/$H537+LN(1)</f>
        <v>-2.07420160523844</v>
      </c>
      <c r="AU537" s="20" t="n">
        <f aca="false">1/8.314/$H537*(0.4375*68629+0.5*4601)+$B537/8.314/$H537+LN(1)</f>
        <v>2.64790832742611</v>
      </c>
      <c r="AV537" s="20" t="n">
        <f aca="false">1/8.314/$H537*(0.4375*68629+0.5*4601)+$S537/8.314/$H537+LN(1)</f>
        <v>-0.00419340216240438</v>
      </c>
      <c r="AW537" s="20" t="n">
        <f aca="false">1/8.314/$H537*(0.4375*68629+0.5*4601)+$X537/8.314/$H537+LN(1)</f>
        <v>-0.391168735957217</v>
      </c>
    </row>
    <row r="538" s="20" customFormat="true" ht="13.8" hidden="false" customHeight="false" outlineLevel="0" collapsed="false">
      <c r="B538" s="20" t="n">
        <f aca="false">$A$2 + $A$3*H538 +$A$4*H538*LN(H538) + $A$5*H538^2 + $A$6*H538^-1 + $A$7*H538^0.5</f>
        <v>48687.222824726</v>
      </c>
      <c r="C538" s="20" t="n">
        <v>4300</v>
      </c>
      <c r="D538" s="20" t="n">
        <f aca="false">D537+22/(608-232)</f>
        <v>7.90425531914892</v>
      </c>
      <c r="F538" s="20" t="n">
        <f aca="false">$D$2+$D$3/H538-(($D$4/(8.314*LN(10)))*(1-($D$5/H538)-LN(H538/$D$5)))</f>
        <v>1.36004207882175</v>
      </c>
      <c r="G538" s="20" t="n">
        <f aca="false">8.314*LN(10)*F538*H538</f>
        <v>95813.3164415894</v>
      </c>
      <c r="H538" s="21" t="n">
        <v>3680</v>
      </c>
      <c r="J538" s="20" t="n">
        <f aca="false">-G538</f>
        <v>-95813.3164415894</v>
      </c>
      <c r="K538" s="20" t="n">
        <v>2251</v>
      </c>
      <c r="O538" s="20" t="n">
        <f aca="false">-115997 + 27.036*H538 + 3.124*H538*LN(H538)</f>
        <v>77887.9471000196</v>
      </c>
      <c r="P538" s="20" t="n">
        <f aca="false">(-0.0562*(H538^2)) + (128.59*H538)-38275</f>
        <v>-326146.68</v>
      </c>
      <c r="Q538" s="20" t="n">
        <f aca="false">-998615+342.43*H538</f>
        <v>261527.4</v>
      </c>
      <c r="R538" s="20" t="n">
        <f aca="false">Q538+P538</f>
        <v>-64619.2799999999</v>
      </c>
      <c r="S538" s="20" t="n">
        <f aca="false">R538/2</f>
        <v>-32309.6399999999</v>
      </c>
      <c r="U538" s="20" t="n">
        <f aca="false">-226244+42.46*H538</f>
        <v>-69991.2</v>
      </c>
      <c r="V538" s="20" t="n">
        <f aca="false">(-0.0562*(H538^2))+(374.59*H538)-846564</f>
        <v>-229155.68</v>
      </c>
      <c r="W538" s="20" t="n">
        <f aca="false">V538/2</f>
        <v>-114577.84</v>
      </c>
      <c r="X538" s="20" t="n">
        <f aca="false">W538-U538</f>
        <v>-44586.64</v>
      </c>
      <c r="Y538" s="20" t="n">
        <v>1523591.78683422</v>
      </c>
      <c r="Z538" s="20" t="n">
        <f aca="false">-8E-020*H538^6+2E-015*H538^5-0.00000000001*H538^4+0.00000006*H538^3-0.0001*H538^2+0.1593*H538^1+165.05*H538</f>
        <v>608923.288495073</v>
      </c>
      <c r="AA538" s="8" t="n">
        <f aca="false">(4*H538*(-18+25/2000*H538)*(1-LN(H538/1895))-H538*-9.16-0.25*Z538)</f>
        <v>20089.8944277109</v>
      </c>
      <c r="AB538" s="20" t="n">
        <f aca="false">(8*H538*(-1+8/2000*H538)*(1-LN(H538/1895))-H538*-9.16-0.25*Z538)</f>
        <v>17317.6560966813</v>
      </c>
      <c r="AC538" s="20" t="n">
        <f aca="false">(8*$H538*(31.15-15.53/2000*$H538)*(1-LN($H538/1895))-$H538*-9.16-0.25*$Z538)</f>
        <v>-93029.3104997148</v>
      </c>
      <c r="AE538" s="20" t="n">
        <f aca="false">AP538-$AN538</f>
        <v>-8.2252578935789</v>
      </c>
      <c r="AF538" s="20" t="n">
        <f aca="false">AQ538-$AN538</f>
        <v>-8.17567304687682</v>
      </c>
      <c r="AG538" s="20" t="n">
        <f aca="false">AR538-$AN538</f>
        <v>-11.7823110970357</v>
      </c>
      <c r="AI538" s="20" t="n">
        <f aca="false">AT538-$AN538</f>
        <v>-11.8733050053554</v>
      </c>
      <c r="AJ538" s="20" t="n">
        <f aca="false">AU538-$AN538</f>
        <v>-7.15037369821255</v>
      </c>
      <c r="AK538" s="20" t="n">
        <f aca="false">AV538-$AN538</f>
        <v>-9.79771758466148</v>
      </c>
      <c r="AL538" s="20" t="n">
        <f aca="false">AW538-$AN538</f>
        <v>-10.1989854827067</v>
      </c>
      <c r="AN538" s="20" t="n">
        <v>9.79824208955632</v>
      </c>
      <c r="AP538" s="20" t="n">
        <f aca="false">1/8.314/$H538*(0.375*68629+0.5*4601)+$AA538/8.314/$H538+LN(1)</f>
        <v>1.57298419597742</v>
      </c>
      <c r="AQ538" s="20" t="n">
        <f aca="false">1/8.314/$H538*(0.4375*68629+0.5*4601)+$AB538/8.314/$H538+LN(1)</f>
        <v>1.6225690426795</v>
      </c>
      <c r="AR538" s="20" t="n">
        <f aca="false">1/8.314/$H538*(0.4375*68629+0.5*4601)+$AC538/8.314/$H538+LN(1)</f>
        <v>-1.98406900747936</v>
      </c>
      <c r="AT538" s="20" t="n">
        <f aca="false">1/8.314/$H538*(0.4375*68629+0.5*4601)+$J538/8.314/$H538+LN(1)</f>
        <v>-2.07506291579909</v>
      </c>
      <c r="AU538" s="20" t="n">
        <f aca="false">1/8.314/$H538*(0.4375*68629+0.5*4601)+$B538/8.314/$H538+LN(1)</f>
        <v>2.64786839134377</v>
      </c>
      <c r="AV538" s="20" t="n">
        <f aca="false">1/8.314/$H538*(0.4375*68629+0.5*4601)+$S538/8.314/$H538+LN(1)</f>
        <v>0.000524504894836797</v>
      </c>
      <c r="AW538" s="20" t="n">
        <f aca="false">1/8.314/$H538*(0.4375*68629+0.5*4601)+$X538/8.314/$H538+LN(1)</f>
        <v>-0.400743393150371</v>
      </c>
    </row>
    <row r="539" s="20" customFormat="true" ht="13.8" hidden="false" customHeight="false" outlineLevel="0" collapsed="false">
      <c r="B539" s="20" t="n">
        <f aca="false">$A$2 + $A$3*H539 +$A$4*H539*LN(H539) + $A$5*H539^2 + $A$6*H539^-1 + $A$7*H539^0.5</f>
        <v>48795.8003534352</v>
      </c>
      <c r="C539" s="20" t="n">
        <v>4300</v>
      </c>
      <c r="D539" s="20" t="n">
        <f aca="false">D538+22/(608-232)</f>
        <v>7.96276595744679</v>
      </c>
      <c r="F539" s="20" t="n">
        <f aca="false">$D$2+$D$3/H539-(($D$4/(8.314*LN(10)))*(1-($D$5/H539)-LN(H539/$D$5)))</f>
        <v>1.35979573153207</v>
      </c>
      <c r="G539" s="20" t="n">
        <f aca="false">8.314*LN(10)*F539*H539</f>
        <v>95926.1191300254</v>
      </c>
      <c r="H539" s="21" t="n">
        <v>3685</v>
      </c>
      <c r="J539" s="20" t="n">
        <f aca="false">-G539</f>
        <v>-95926.1191300254</v>
      </c>
      <c r="K539" s="20" t="n">
        <v>2261</v>
      </c>
      <c r="O539" s="20" t="n">
        <f aca="false">-115997 + 27.036*H539 + 3.124*H539*LN(H539)</f>
        <v>78167.0083412767</v>
      </c>
      <c r="P539" s="20" t="n">
        <f aca="false">(-0.0562*(H539^2)) + (128.59*H539)-38275</f>
        <v>-327573.295</v>
      </c>
      <c r="Q539" s="20" t="n">
        <f aca="false">-998615+342.43*H539</f>
        <v>263239.55</v>
      </c>
      <c r="R539" s="20" t="n">
        <f aca="false">Q539+P539</f>
        <v>-64333.7449999999</v>
      </c>
      <c r="S539" s="20" t="n">
        <f aca="false">R539/2</f>
        <v>-32166.8724999999</v>
      </c>
      <c r="U539" s="20" t="n">
        <f aca="false">-226244+42.46*H539</f>
        <v>-69778.9</v>
      </c>
      <c r="V539" s="20" t="n">
        <f aca="false">(-0.0562*(H539^2))+(374.59*H539)-846564</f>
        <v>-229352.295</v>
      </c>
      <c r="W539" s="20" t="n">
        <f aca="false">V539/2</f>
        <v>-114676.1475</v>
      </c>
      <c r="X539" s="20" t="n">
        <f aca="false">W539-U539</f>
        <v>-44897.2475</v>
      </c>
      <c r="Y539" s="20" t="n">
        <v>1526067.95521594</v>
      </c>
      <c r="Z539" s="20" t="n">
        <f aca="false">-8E-020*H539^6+2E-015*H539^5-0.00000000001*H539^4+0.00000006*H539^3-0.0001*H539^2+0.1593*H539^1+165.05*H539</f>
        <v>609755.439195323</v>
      </c>
      <c r="AA539" s="8" t="n">
        <f aca="false">(4*H539*(-18+25/2000*H539)*(1-LN(H539/1895))-H539*-9.16-0.25*Z539)</f>
        <v>19864.179031658</v>
      </c>
      <c r="AB539" s="20" t="n">
        <f aca="false">(8*H539*(-1+8/2000*H539)*(1-LN(H539/1895))-H539*-9.16-0.25*Z539)</f>
        <v>16988.2960697423</v>
      </c>
      <c r="AC539" s="20" t="n">
        <f aca="false">(8*$H539*(31.15-15.53/2000*$H539)*(1-LN($H539/1895))-$H539*-9.16-0.25*$Z539)</f>
        <v>-93643.3420500095</v>
      </c>
      <c r="AE539" s="20" t="n">
        <f aca="false">AP539-$AN539</f>
        <v>-8.28188620722104</v>
      </c>
      <c r="AF539" s="20" t="n">
        <f aca="false">AQ539-$AN539</f>
        <v>-8.23575161878316</v>
      </c>
      <c r="AG539" s="20" t="n">
        <f aca="false">AR539-$AN539</f>
        <v>-11.8467877230526</v>
      </c>
      <c r="AI539" s="20" t="n">
        <f aca="false">AT539-$AN539</f>
        <v>-11.9212979679883</v>
      </c>
      <c r="AJ539" s="20" t="n">
        <f aca="false">AU539-$AN539</f>
        <v>-7.19754909094214</v>
      </c>
      <c r="AK539" s="20" t="n">
        <f aca="false">AV539-$AN539</f>
        <v>-9.84018495660155</v>
      </c>
      <c r="AL539" s="20" t="n">
        <f aca="false">AW539-$AN539</f>
        <v>-10.2557066331054</v>
      </c>
      <c r="AN539" s="20" t="n">
        <v>9.84536870610256</v>
      </c>
      <c r="AP539" s="20" t="n">
        <f aca="false">1/8.314/$H539*(0.375*68629+0.5*4601)+$AA539/8.314/$H539+LN(1)</f>
        <v>1.56348249888152</v>
      </c>
      <c r="AQ539" s="20" t="n">
        <f aca="false">1/8.314/$H539*(0.4375*68629+0.5*4601)+$AB539/8.314/$H539+LN(1)</f>
        <v>1.6096170873194</v>
      </c>
      <c r="AR539" s="20" t="n">
        <f aca="false">1/8.314/$H539*(0.4375*68629+0.5*4601)+$AC539/8.314/$H539+LN(1)</f>
        <v>-2.00141901695003</v>
      </c>
      <c r="AT539" s="20" t="n">
        <f aca="false">1/8.314/$H539*(0.4375*68629+0.5*4601)+$J539/8.314/$H539+LN(1)</f>
        <v>-2.07592926188569</v>
      </c>
      <c r="AU539" s="20" t="n">
        <f aca="false">1/8.314/$H539*(0.4375*68629+0.5*4601)+$B539/8.314/$H539+LN(1)</f>
        <v>2.64781961516042</v>
      </c>
      <c r="AV539" s="20" t="n">
        <f aca="false">1/8.314/$H539*(0.4375*68629+0.5*4601)+$S539/8.314/$H539+LN(1)</f>
        <v>0.00518374950101541</v>
      </c>
      <c r="AW539" s="20" t="n">
        <f aca="false">1/8.314/$H539*(0.4375*68629+0.5*4601)+$X539/8.314/$H539+LN(1)</f>
        <v>-0.410337927002859</v>
      </c>
    </row>
    <row r="540" s="20" customFormat="true" ht="13.8" hidden="false" customHeight="false" outlineLevel="0" collapsed="false">
      <c r="B540" s="20" t="n">
        <f aca="false">$A$2 + $A$3*H540 +$A$4*H540*LN(H540) + $A$5*H540^2 + $A$6*H540^-1 + $A$7*H540^0.5</f>
        <v>48904.1041659595</v>
      </c>
      <c r="C540" s="20" t="n">
        <v>4300</v>
      </c>
      <c r="D540" s="20" t="n">
        <f aca="false">D539+22/(608-232)</f>
        <v>8.02127659574467</v>
      </c>
      <c r="F540" s="20" t="n">
        <f aca="false">$D$2+$D$3/H540-(($D$4/(8.314*LN(10)))*(1-($D$5/H540)-LN(H540/$D$5)))</f>
        <v>1.35955324516864</v>
      </c>
      <c r="G540" s="20" t="n">
        <f aca="false">8.314*LN(10)*F540*H540</f>
        <v>96039.1473951928</v>
      </c>
      <c r="H540" s="21" t="n">
        <v>3690</v>
      </c>
      <c r="J540" s="20" t="n">
        <f aca="false">-G540</f>
        <v>-96039.1473951928</v>
      </c>
      <c r="K540" s="20" t="n">
        <v>2271</v>
      </c>
      <c r="O540" s="20" t="n">
        <f aca="false">-115997 + 27.036*H540 + 3.124*H540*LN(H540)</f>
        <v>78446.0907765703</v>
      </c>
      <c r="P540" s="20" t="n">
        <f aca="false">(-0.0562*(H540^2)) + (128.59*H540)-38275</f>
        <v>-329002.72</v>
      </c>
      <c r="Q540" s="20" t="n">
        <f aca="false">-998615+342.43*H540</f>
        <v>264951.7</v>
      </c>
      <c r="R540" s="20" t="n">
        <f aca="false">Q540+P540</f>
        <v>-64051.02</v>
      </c>
      <c r="S540" s="20" t="n">
        <f aca="false">R540/2</f>
        <v>-32025.51</v>
      </c>
      <c r="U540" s="20" t="n">
        <f aca="false">-226244+42.46*H540</f>
        <v>-69566.6</v>
      </c>
      <c r="V540" s="20" t="n">
        <f aca="false">(-0.0562*(H540^2))+(374.59*H540)-846564</f>
        <v>-229551.72</v>
      </c>
      <c r="W540" s="20" t="n">
        <f aca="false">V540/2</f>
        <v>-114775.86</v>
      </c>
      <c r="X540" s="20" t="n">
        <f aca="false">W540-U540</f>
        <v>-45209.26</v>
      </c>
      <c r="Y540" s="20" t="n">
        <v>1528544.12359766</v>
      </c>
      <c r="Z540" s="20" t="n">
        <f aca="false">-8E-020*H540^6+2E-015*H540^5-0.00000000001*H540^4+0.00000006*H540^3-0.0001*H540^2+0.1593*H540^1+165.05*H540</f>
        <v>610587.616298635</v>
      </c>
      <c r="AA540" s="8" t="n">
        <f aca="false">(4*H540*(-18+25/2000*H540)*(1-LN(H540/1895))-H540*-9.16-0.25*Z540)</f>
        <v>19636.0328729124</v>
      </c>
      <c r="AB540" s="20" t="n">
        <f aca="false">(8*H540*(-1+8/2000*H540)*(1-LN(H540/1895))-H540*-9.16-0.25*Z540)</f>
        <v>16657.1196336848</v>
      </c>
      <c r="AC540" s="20" t="n">
        <f aca="false">(8*$H540*(31.15-15.53/2000*$H540)*(1-LN($H540/1895))-$H540*-9.16-0.25*$Z540)</f>
        <v>-94255.4521892451</v>
      </c>
      <c r="AE540" s="20" t="n">
        <f aca="false">AP540-$AN540</f>
        <v>-8.3382788247832</v>
      </c>
      <c r="AF540" s="20" t="n">
        <f aca="false">AQ540-$AN540</f>
        <v>-8.29556511887908</v>
      </c>
      <c r="AG540" s="20" t="n">
        <f aca="false">AR540-$AN540</f>
        <v>-11.9108655206219</v>
      </c>
      <c r="AI540" s="20" t="n">
        <f aca="false">AT540-$AN540</f>
        <v>-11.9690067564499</v>
      </c>
      <c r="AJ540" s="20" t="n">
        <f aca="false">AU540-$AN540</f>
        <v>-7.24444409428822</v>
      </c>
      <c r="AK540" s="20" t="n">
        <f aca="false">AV540-$AN540</f>
        <v>-9.88242157329022</v>
      </c>
      <c r="AL540" s="20" t="n">
        <f aca="false">AW540-$AN540</f>
        <v>-10.3121584001269</v>
      </c>
      <c r="AN540" s="20" t="n">
        <v>9.8922061434116</v>
      </c>
      <c r="AP540" s="20" t="n">
        <f aca="false">1/8.314/$H540*(0.375*68629+0.5*4601)+$AA540/8.314/$H540+LN(1)</f>
        <v>1.5539273186284</v>
      </c>
      <c r="AQ540" s="20" t="n">
        <f aca="false">1/8.314/$H540*(0.4375*68629+0.5*4601)+$AB540/8.314/$H540+LN(1)</f>
        <v>1.59664102453252</v>
      </c>
      <c r="AR540" s="20" t="n">
        <f aca="false">1/8.314/$H540*(0.4375*68629+0.5*4601)+$AC540/8.314/$H540+LN(1)</f>
        <v>-2.01865937721025</v>
      </c>
      <c r="AT540" s="20" t="n">
        <f aca="false">1/8.314/$H540*(0.4375*68629+0.5*4601)+$J540/8.314/$H540+LN(1)</f>
        <v>-2.07680061303827</v>
      </c>
      <c r="AU540" s="20" t="n">
        <f aca="false">1/8.314/$H540*(0.4375*68629+0.5*4601)+$B540/8.314/$H540+LN(1)</f>
        <v>2.64776204912338</v>
      </c>
      <c r="AV540" s="20" t="n">
        <f aca="false">1/8.314/$H540*(0.4375*68629+0.5*4601)+$S540/8.314/$H540+LN(1)</f>
        <v>0.00978457012138145</v>
      </c>
      <c r="AW540" s="20" t="n">
        <f aca="false">1/8.314/$H540*(0.4375*68629+0.5*4601)+$X540/8.314/$H540+LN(1)</f>
        <v>-0.419952256715255</v>
      </c>
    </row>
    <row r="541" s="20" customFormat="true" ht="13.8" hidden="false" customHeight="false" outlineLevel="0" collapsed="false">
      <c r="B541" s="20" t="n">
        <f aca="false">$A$2 + $A$3*H541 +$A$4*H541*LN(H541) + $A$5*H541^2 + $A$6*H541^-1 + $A$7*H541^0.5</f>
        <v>49012.1346998685</v>
      </c>
      <c r="C541" s="20" t="n">
        <v>4300</v>
      </c>
      <c r="D541" s="20" t="n">
        <f aca="false">D540+22/(608-232)</f>
        <v>8.07978723404254</v>
      </c>
      <c r="F541" s="20" t="n">
        <f aca="false">$D$2+$D$3/H541-(($D$4/(8.314*LN(10)))*(1-($D$5/H541)-LN(H541/$D$5)))</f>
        <v>1.35931459973672</v>
      </c>
      <c r="G541" s="20" t="n">
        <f aca="false">8.314*LN(10)*F541*H541</f>
        <v>96152.4009314318</v>
      </c>
      <c r="H541" s="21" t="n">
        <v>3695</v>
      </c>
      <c r="J541" s="20" t="n">
        <f aca="false">-G541</f>
        <v>-96152.4009314318</v>
      </c>
      <c r="K541" s="20" t="n">
        <v>2281</v>
      </c>
      <c r="O541" s="20" t="n">
        <f aca="false">-115997 + 27.036*H541 + 3.124*H541*LN(H541)</f>
        <v>78725.1943771819</v>
      </c>
      <c r="P541" s="20" t="n">
        <f aca="false">(-0.0562*(H541^2)) + (128.59*H541)-38275</f>
        <v>-330434.955</v>
      </c>
      <c r="Q541" s="20" t="n">
        <f aca="false">-998615+342.43*H541</f>
        <v>266663.85</v>
      </c>
      <c r="R541" s="20" t="n">
        <f aca="false">Q541+P541</f>
        <v>-63771.1049999999</v>
      </c>
      <c r="S541" s="20" t="n">
        <f aca="false">R541/2</f>
        <v>-31885.5525</v>
      </c>
      <c r="U541" s="20" t="n">
        <f aca="false">-226244+42.46*H541</f>
        <v>-69354.3</v>
      </c>
      <c r="V541" s="20" t="n">
        <f aca="false">(-0.0562*(H541^2))+(374.59*H541)-846564</f>
        <v>-229753.955</v>
      </c>
      <c r="W541" s="20" t="n">
        <f aca="false">V541/2</f>
        <v>-114876.9775</v>
      </c>
      <c r="X541" s="20" t="n">
        <f aca="false">W541-U541</f>
        <v>-45522.6775000001</v>
      </c>
      <c r="Y541" s="20" t="n">
        <v>1531020.29197937</v>
      </c>
      <c r="Z541" s="20" t="n">
        <f aca="false">-8E-020*H541^6+2E-015*H541^5-0.00000000001*H541^4+0.00000006*H541^3-0.0001*H541^2+0.1593*H541^1+165.05*H541</f>
        <v>611419.819883177</v>
      </c>
      <c r="AA541" s="8" t="n">
        <f aca="false">(4*H541*(-18+25/2000*H541)*(1-LN(H541/1895))-H541*-9.16-0.25*Z541)</f>
        <v>19405.4518802201</v>
      </c>
      <c r="AB541" s="20" t="n">
        <f aca="false">(8*H541*(-1+8/2000*H541)*(1-LN(H541/1895))-H541*-9.16-0.25*Z541)</f>
        <v>16324.1245259315</v>
      </c>
      <c r="AC541" s="20" t="n">
        <f aca="false">(8*$H541*(31.15-15.53/2000*$H541)*(1-LN($H541/1895))-$H541*-9.16-0.25*$Z541)</f>
        <v>-94865.6344345977</v>
      </c>
      <c r="AE541" s="20" t="n">
        <f aca="false">AP541-$AN541</f>
        <v>-8.39472484091238</v>
      </c>
      <c r="AF541" s="20" t="n">
        <f aca="false">AQ541-$AN541</f>
        <v>-8.35540270218779</v>
      </c>
      <c r="AG541" s="20" t="n">
        <f aca="false">AR541-$AN541</f>
        <v>-11.9748339030782</v>
      </c>
      <c r="AI541" s="20" t="n">
        <f aca="false">AT541-$AN541</f>
        <v>-12.0167205197094</v>
      </c>
      <c r="AJ541" s="20" t="n">
        <f aca="false">AU541-$AN541</f>
        <v>-7.29134783756155</v>
      </c>
      <c r="AK541" s="20" t="n">
        <f aca="false">AV541-$AN541</f>
        <v>-9.92471637679021</v>
      </c>
      <c r="AL541" s="20" t="n">
        <f aca="false">AW541-$AN541</f>
        <v>-10.3686298826461</v>
      </c>
      <c r="AN541" s="20" t="n">
        <v>9.93904358072065</v>
      </c>
      <c r="AP541" s="20" t="n">
        <f aca="false">1/8.314/$H541*(0.375*68629+0.5*4601)+$AA541/8.314/$H541+LN(1)</f>
        <v>1.54431873980827</v>
      </c>
      <c r="AQ541" s="20" t="n">
        <f aca="false">1/8.314/$H541*(0.4375*68629+0.5*4601)+$AB541/8.314/$H541+LN(1)</f>
        <v>1.58364087853286</v>
      </c>
      <c r="AR541" s="20" t="n">
        <f aca="false">1/8.314/$H541*(0.4375*68629+0.5*4601)+$AC541/8.314/$H541+LN(1)</f>
        <v>-2.03579032235754</v>
      </c>
      <c r="AT541" s="20" t="n">
        <f aca="false">1/8.314/$H541*(0.4375*68629+0.5*4601)+$J541/8.314/$H541+LN(1)</f>
        <v>-2.0776769389888</v>
      </c>
      <c r="AU541" s="20" t="n">
        <f aca="false">1/8.314/$H541*(0.4375*68629+0.5*4601)+$B541/8.314/$H541+LN(1)</f>
        <v>2.6476957431591</v>
      </c>
      <c r="AV541" s="20" t="n">
        <f aca="false">1/8.314/$H541*(0.4375*68629+0.5*4601)+$S541/8.314/$H541+LN(1)</f>
        <v>0.0143272039304405</v>
      </c>
      <c r="AW541" s="20" t="n">
        <f aca="false">1/8.314/$H541*(0.4375*68629+0.5*4601)+$X541/8.314/$H541+LN(1)</f>
        <v>-0.429586301925477</v>
      </c>
    </row>
    <row r="542" s="20" customFormat="true" ht="13.8" hidden="false" customHeight="false" outlineLevel="0" collapsed="false">
      <c r="B542" s="20" t="n">
        <f aca="false">$A$2 + $A$3*H542 +$A$4*H542*LN(H542) + $A$5*H542^2 + $A$6*H542^-1 + $A$7*H542^0.5</f>
        <v>49119.8923912364</v>
      </c>
      <c r="C542" s="20" t="n">
        <v>4300</v>
      </c>
      <c r="D542" s="20" t="n">
        <f aca="false">D541+22/(608-232)</f>
        <v>8.13829787234041</v>
      </c>
      <c r="F542" s="20" t="n">
        <f aca="false">$D$2+$D$3/H542-(($D$4/(8.314*LN(10)))*(1-($D$5/H542)-LN(H542/$D$5)))</f>
        <v>1.35907977536135</v>
      </c>
      <c r="G542" s="20" t="n">
        <f aca="false">8.314*LN(10)*F542*H542</f>
        <v>96265.87943391</v>
      </c>
      <c r="H542" s="21" t="n">
        <v>3700</v>
      </c>
      <c r="J542" s="20" t="n">
        <f aca="false">-G542</f>
        <v>-96265.87943391</v>
      </c>
      <c r="K542" s="20" t="n">
        <v>2290</v>
      </c>
      <c r="O542" s="20" t="n">
        <f aca="false">-115997 + 27.036*H542 + 3.124*H542*LN(H542)</f>
        <v>79004.3191144712</v>
      </c>
      <c r="P542" s="20" t="n">
        <f aca="false">(-0.0562*(H542^2)) + (128.59*H542)-38275</f>
        <v>-331870</v>
      </c>
      <c r="Q542" s="20" t="n">
        <f aca="false">-998615+342.43*H542</f>
        <v>268376</v>
      </c>
      <c r="R542" s="20" t="n">
        <f aca="false">Q542+P542</f>
        <v>-63494</v>
      </c>
      <c r="S542" s="20" t="n">
        <f aca="false">R542/2</f>
        <v>-31747</v>
      </c>
      <c r="U542" s="20" t="n">
        <f aca="false">-226244+42.46*H542</f>
        <v>-69142</v>
      </c>
      <c r="V542" s="20" t="n">
        <f aca="false">(-0.0562*(H542^2))+(374.59*H542)-846564</f>
        <v>-229959</v>
      </c>
      <c r="W542" s="20" t="n">
        <f aca="false">V542/2</f>
        <v>-114979.5</v>
      </c>
      <c r="X542" s="20" t="n">
        <f aca="false">W542-U542</f>
        <v>-45837.5</v>
      </c>
      <c r="Y542" s="20" t="n">
        <v>1533496.46036109</v>
      </c>
      <c r="Z542" s="20" t="n">
        <f aca="false">-8E-020*H542^6+2E-015*H542^5-0.00000000001*H542^4+0.00000006*H542^3-0.0001*H542^2+0.1593*H542^1+165.05*H542</f>
        <v>612252.05002728</v>
      </c>
      <c r="AA542" s="8" t="n">
        <f aca="false">(4*H542*(-18+25/2000*H542)*(1-LN(H542/1895))-H542*-9.16-0.25*Z542)</f>
        <v>19172.4319886686</v>
      </c>
      <c r="AB542" s="20" t="n">
        <f aca="false">(8*H542*(-1+8/2000*H542)*(1-LN(H542/1895))-H542*-9.16-0.25*Z542)</f>
        <v>15989.3084870024</v>
      </c>
      <c r="AC542" s="20" t="n">
        <f aca="false">(8*$H542*(31.15-15.53/2000*$H542)*(1-LN($H542/1895))-$H542*-9.16-0.25*$Z542)</f>
        <v>-95473.8823151857</v>
      </c>
      <c r="AE542" s="20" t="n">
        <f aca="false">AP542-$AN542</f>
        <v>-8.45096301570681</v>
      </c>
      <c r="AF542" s="20" t="n">
        <f aca="false">AQ542-$AN542</f>
        <v>-8.4150031889628</v>
      </c>
      <c r="AG542" s="20" t="n">
        <f aca="false">AR542-$AN542</f>
        <v>-12.0384319480792</v>
      </c>
      <c r="AI542" s="20" t="n">
        <f aca="false">AT542-$AN542</f>
        <v>-12.0641780721267</v>
      </c>
      <c r="AJ542" s="20" t="n">
        <f aca="false">AU542-$AN542</f>
        <v>-7.33799911559148</v>
      </c>
      <c r="AK542" s="20" t="n">
        <f aca="false">AV542-$AN542</f>
        <v>-9.96680797564636</v>
      </c>
      <c r="AL542" s="20" t="n">
        <f aca="false">AW542-$AN542</f>
        <v>-10.4248598451729</v>
      </c>
      <c r="AN542" s="20" t="n">
        <v>9.98561986246703</v>
      </c>
      <c r="AP542" s="20" t="n">
        <f aca="false">1/8.314/$H542*(0.375*68629+0.5*4601)+$AA542/8.314/$H542+LN(1)</f>
        <v>1.53465684676022</v>
      </c>
      <c r="AQ542" s="20" t="n">
        <f aca="false">1/8.314/$H542*(0.4375*68629+0.5*4601)+$AB542/8.314/$H542+LN(1)</f>
        <v>1.57061667350423</v>
      </c>
      <c r="AR542" s="20" t="n">
        <f aca="false">1/8.314/$H542*(0.4375*68629+0.5*4601)+$AC542/8.314/$H542+LN(1)</f>
        <v>-2.05281208561221</v>
      </c>
      <c r="AT542" s="20" t="n">
        <f aca="false">1/8.314/$H542*(0.4375*68629+0.5*4601)+$J542/8.314/$H542+LN(1)</f>
        <v>-2.07855820965971</v>
      </c>
      <c r="AU542" s="20" t="n">
        <f aca="false">1/8.314/$H542*(0.4375*68629+0.5*4601)+$B542/8.314/$H542+LN(1)</f>
        <v>2.64762074687555</v>
      </c>
      <c r="AV542" s="20" t="n">
        <f aca="false">1/8.314/$H542*(0.4375*68629+0.5*4601)+$S542/8.314/$H542+LN(1)</f>
        <v>0.0188118868206673</v>
      </c>
      <c r="AW542" s="20" t="n">
        <f aca="false">1/8.314/$H542*(0.4375*68629+0.5*4601)+$X542/8.314/$H542+LN(1)</f>
        <v>-0.439239982705824</v>
      </c>
    </row>
    <row r="543" s="20" customFormat="true" ht="13.8" hidden="false" customHeight="false" outlineLevel="0" collapsed="false">
      <c r="B543" s="20" t="n">
        <f aca="false">$A$2 + $A$3*H543 +$A$4*H543*LN(H543) + $A$5*H543^2 + $A$6*H543^-1 + $A$7*H543^0.5</f>
        <v>49227.3776746499</v>
      </c>
      <c r="C543" s="20" t="n">
        <v>4300</v>
      </c>
      <c r="D543" s="20" t="n">
        <f aca="false">D542+22/(608-232)</f>
        <v>8.19680851063828</v>
      </c>
      <c r="F543" s="20" t="n">
        <f aca="false">$D$2+$D$3/H543-(($D$4/(8.314*LN(10)))*(1-($D$5/H543)-LN(H543/$D$5)))</f>
        <v>1.35884875228648</v>
      </c>
      <c r="G543" s="20" t="n">
        <f aca="false">8.314*LN(10)*F543*H543</f>
        <v>96379.5825986188</v>
      </c>
      <c r="H543" s="21" t="n">
        <v>3705</v>
      </c>
      <c r="J543" s="20" t="n">
        <f aca="false">-G543</f>
        <v>-96379.5825986188</v>
      </c>
      <c r="K543" s="20" t="n">
        <v>2300</v>
      </c>
      <c r="O543" s="20" t="n">
        <f aca="false">-115997 + 27.036*H543 + 3.124*H543*LN(H543)</f>
        <v>79283.464959875</v>
      </c>
      <c r="P543" s="20" t="n">
        <f aca="false">(-0.0562*(H543^2)) + (128.59*H543)-38275</f>
        <v>-333307.855</v>
      </c>
      <c r="Q543" s="20" t="n">
        <f aca="false">-998615+342.43*H543</f>
        <v>270088.15</v>
      </c>
      <c r="R543" s="20" t="n">
        <f aca="false">Q543+P543</f>
        <v>-63219.7049999999</v>
      </c>
      <c r="S543" s="20" t="n">
        <f aca="false">R543/2</f>
        <v>-31609.8524999999</v>
      </c>
      <c r="U543" s="20" t="n">
        <f aca="false">-226244+42.46*H543</f>
        <v>-68929.7</v>
      </c>
      <c r="V543" s="20" t="n">
        <f aca="false">(-0.0562*(H543^2))+(374.59*H543)-846564</f>
        <v>-230166.855</v>
      </c>
      <c r="W543" s="20" t="n">
        <f aca="false">V543/2</f>
        <v>-115083.4275</v>
      </c>
      <c r="X543" s="20" t="n">
        <f aca="false">W543-U543</f>
        <v>-46153.7275000001</v>
      </c>
      <c r="Y543" s="20" t="n">
        <v>1535985.241649</v>
      </c>
      <c r="Z543" s="20" t="n">
        <f aca="false">-8E-020*H543^6+2E-015*H543^5-0.00000000001*H543^4+0.00000006*H543^3-0.0001*H543^2+0.1593*H543^1+165.05*H543</f>
        <v>613084.30680943</v>
      </c>
      <c r="AA543" s="8" t="n">
        <f aca="false">(4*H543*(-18+25/2000*H543)*(1-LN(H543/1895))-H543*-9.16-0.25*Z543)</f>
        <v>18936.9691396674</v>
      </c>
      <c r="AB543" s="20" t="n">
        <f aca="false">(8*H543*(-1+8/2000*H543)*(1-LN(H543/1895))-H543*-9.16-0.25*Z543)</f>
        <v>15652.6692605059</v>
      </c>
      <c r="AC543" s="20" t="n">
        <f aca="false">(8*$H543*(31.15-15.53/2000*$H543)*(1-LN($H543/1895))-$H543*-9.16-0.25*$Z543)</f>
        <v>-96080.189372029</v>
      </c>
      <c r="AE543" s="20" t="n">
        <f aca="false">AP543-$AN543</f>
        <v>-8.50696003438406</v>
      </c>
      <c r="AF543" s="20" t="n">
        <f aca="false">AQ543-$AN543</f>
        <v>-8.47433332435725</v>
      </c>
      <c r="AG543" s="20" t="n">
        <f aca="false">AR543-$AN543</f>
        <v>-12.1016266572794</v>
      </c>
      <c r="AI543" s="20" t="n">
        <f aca="false">AT543-$AN543</f>
        <v>-12.11134615312</v>
      </c>
      <c r="AJ543" s="20" t="n">
        <f aca="false">AU543-$AN543</f>
        <v>-7.38436464839277</v>
      </c>
      <c r="AK543" s="20" t="n">
        <f aca="false">AV543-$AN543</f>
        <v>-10.0086629045462</v>
      </c>
      <c r="AL543" s="20" t="n">
        <f aca="false">AW543-$AN543</f>
        <v>-10.4808149775175</v>
      </c>
      <c r="AN543" s="20" t="n">
        <v>10.0319017579574</v>
      </c>
      <c r="AP543" s="20" t="n">
        <f aca="false">1/8.314/$H543*(0.375*68629+0.5*4601)+$AA543/8.314/$H543+LN(1)</f>
        <v>1.52494172357334</v>
      </c>
      <c r="AQ543" s="20" t="n">
        <f aca="false">1/8.314/$H543*(0.4375*68629+0.5*4601)+$AB543/8.314/$H543+LN(1)</f>
        <v>1.55756843360015</v>
      </c>
      <c r="AR543" s="20" t="n">
        <f aca="false">1/8.314/$H543*(0.4375*68629+0.5*4601)+$AC543/8.314/$H543+LN(1)</f>
        <v>-2.06972489932202</v>
      </c>
      <c r="AT543" s="20" t="n">
        <f aca="false">1/8.314/$H543*(0.4375*68629+0.5*4601)+$J543/8.314/$H543+LN(1)</f>
        <v>-2.07944439516257</v>
      </c>
      <c r="AU543" s="20" t="n">
        <f aca="false">1/8.314/$H543*(0.4375*68629+0.5*4601)+$B543/8.314/$H543+LN(1)</f>
        <v>2.64753710956463</v>
      </c>
      <c r="AV543" s="20" t="n">
        <f aca="false">1/8.314/$H543*(0.4375*68629+0.5*4601)+$S543/8.314/$H543+LN(1)</f>
        <v>0.0232388534111705</v>
      </c>
      <c r="AW543" s="20" t="n">
        <f aca="false">1/8.314/$H543*(0.4375*68629+0.5*4601)+$X543/8.314/$H543+LN(1)</f>
        <v>-0.44891321956007</v>
      </c>
    </row>
    <row r="544" s="20" customFormat="true" ht="13.8" hidden="false" customHeight="false" outlineLevel="0" collapsed="false">
      <c r="B544" s="20" t="n">
        <f aca="false">$A$2 + $A$3*H544 +$A$4*H544*LN(H544) + $A$5*H544^2 + $A$6*H544^-1 + $A$7*H544^0.5</f>
        <v>49334.5909832151</v>
      </c>
      <c r="C544" s="20" t="n">
        <v>4300</v>
      </c>
      <c r="D544" s="20" t="n">
        <f aca="false">D543+22/(608-232)</f>
        <v>8.25531914893615</v>
      </c>
      <c r="F544" s="20" t="n">
        <f aca="false">$D$2+$D$3/H544-(($D$4/(8.314*LN(10)))*(1-($D$5/H544)-LN(H544/$D$5)))</f>
        <v>1.3586215108741</v>
      </c>
      <c r="G544" s="20" t="n">
        <f aca="false">8.314*LN(10)*F544*H544</f>
        <v>96493.51012237</v>
      </c>
      <c r="H544" s="21" t="n">
        <v>3710</v>
      </c>
      <c r="J544" s="20" t="n">
        <f aca="false">-G544</f>
        <v>-96493.51012237</v>
      </c>
      <c r="K544" s="20" t="n">
        <v>2309</v>
      </c>
      <c r="O544" s="20" t="n">
        <f aca="false">-115997 + 27.036*H544 + 3.124*H544*LN(H544)</f>
        <v>79562.6318849074</v>
      </c>
      <c r="P544" s="20" t="n">
        <f aca="false">(-0.0562*(H544^2)) + (128.59*H544)-38275</f>
        <v>-334748.52</v>
      </c>
      <c r="Q544" s="20" t="n">
        <f aca="false">-998615+342.43*H544</f>
        <v>271800.3</v>
      </c>
      <c r="R544" s="20" t="n">
        <f aca="false">Q544+P544</f>
        <v>-62948.22</v>
      </c>
      <c r="S544" s="20" t="n">
        <f aca="false">R544/2</f>
        <v>-31474.11</v>
      </c>
      <c r="U544" s="20" t="n">
        <f aca="false">-226244+42.46*H544</f>
        <v>-68717.4</v>
      </c>
      <c r="V544" s="20" t="n">
        <f aca="false">(-0.0562*(H544^2))+(374.59*H544)-846564</f>
        <v>-230377.52</v>
      </c>
      <c r="W544" s="20" t="n">
        <f aca="false">V544/2</f>
        <v>-115188.76</v>
      </c>
      <c r="X544" s="20" t="n">
        <f aca="false">W544-U544</f>
        <v>-46471.3600000001</v>
      </c>
      <c r="Y544" s="20" t="n">
        <v>1538474.02293691</v>
      </c>
      <c r="Z544" s="20" t="n">
        <f aca="false">-8E-020*H544^6+2E-015*H544^5-0.00000000001*H544^4+0.00000006*H544^3-0.0001*H544^2+0.1593*H544^1+165.05*H544</f>
        <v>613916.590308273</v>
      </c>
      <c r="AA544" s="8" t="n">
        <f aca="false">(4*H544*(-18+25/2000*H544)*(1-LN(H544/1895))-H544*-9.16-0.25*Z544)</f>
        <v>18699.0592809288</v>
      </c>
      <c r="AB544" s="20" t="n">
        <f aca="false">(8*H544*(-1+8/2000*H544)*(1-LN(H544/1895))-H544*-9.16-0.25*Z544)</f>
        <v>15314.2045931294</v>
      </c>
      <c r="AC544" s="20" t="n">
        <f aca="false">(8*$H544*(31.15-15.53/2000*$H544)*(1-LN($H544/1895))-$H544*-9.16-0.25*$Z544)</f>
        <v>-96684.5491580092</v>
      </c>
      <c r="AE544" s="20" t="n">
        <f aca="false">AP544-$AN544</f>
        <v>-8.56301019935997</v>
      </c>
      <c r="AF544" s="20" t="n">
        <f aca="false">AQ544-$AN544</f>
        <v>-8.53368747050394</v>
      </c>
      <c r="AG544" s="20" t="n">
        <f aca="false">AR544-$AN544</f>
        <v>-12.1647126484144</v>
      </c>
      <c r="AI544" s="20" t="n">
        <f aca="false">AT544-$AN544</f>
        <v>-12.1585191192444</v>
      </c>
      <c r="AJ544" s="20" t="n">
        <f aca="false">AU544-$AN544</f>
        <v>-7.4307387732432</v>
      </c>
      <c r="AK544" s="20" t="n">
        <f aca="false">AV544-$AN544</f>
        <v>-10.0505753163914</v>
      </c>
      <c r="AL544" s="20" t="n">
        <f aca="false">AW544-$AN544</f>
        <v>-10.5367895868682</v>
      </c>
      <c r="AN544" s="20" t="n">
        <v>10.0781836534477</v>
      </c>
      <c r="AP544" s="20" t="n">
        <f aca="false">1/8.314/$H544*(0.375*68629+0.5*4601)+$AA544/8.314/$H544+LN(1)</f>
        <v>1.51517345408773</v>
      </c>
      <c r="AQ544" s="20" t="n">
        <f aca="false">1/8.314/$H544*(0.4375*68629+0.5*4601)+$AB544/8.314/$H544+LN(1)</f>
        <v>1.54449618294376</v>
      </c>
      <c r="AR544" s="20" t="n">
        <f aca="false">1/8.314/$H544*(0.4375*68629+0.5*4601)+$AC544/8.314/$H544+LN(1)</f>
        <v>-2.08652899496673</v>
      </c>
      <c r="AT544" s="20" t="n">
        <f aca="false">1/8.314/$H544*(0.4375*68629+0.5*4601)+$J544/8.314/$H544+LN(1)</f>
        <v>-2.08033546579666</v>
      </c>
      <c r="AU544" s="20" t="n">
        <f aca="false">1/8.314/$H544*(0.4375*68629+0.5*4601)+$B544/8.314/$H544+LN(1)</f>
        <v>2.6474448802045</v>
      </c>
      <c r="AV544" s="20" t="n">
        <f aca="false">1/8.314/$H544*(0.4375*68629+0.5*4601)+$S544/8.314/$H544+LN(1)</f>
        <v>0.0276083370562568</v>
      </c>
      <c r="AW544" s="20" t="n">
        <f aca="false">1/8.314/$H544*(0.4375*68629+0.5*4601)+$X544/8.314/$H544+LN(1)</f>
        <v>-0.458605933420525</v>
      </c>
    </row>
    <row r="545" s="20" customFormat="true" ht="13.8" hidden="false" customHeight="false" outlineLevel="0" collapsed="false">
      <c r="B545" s="20" t="n">
        <f aca="false">$A$2 + $A$3*H545 +$A$4*H545*LN(H545) + $A$5*H545^2 + $A$6*H545^-1 + $A$7*H545^0.5</f>
        <v>49441.5327485625</v>
      </c>
      <c r="C545" s="20" t="n">
        <v>4300</v>
      </c>
      <c r="D545" s="20" t="n">
        <f aca="false">D544+22/(608-232)</f>
        <v>8.31382978723402</v>
      </c>
      <c r="F545" s="20" t="n">
        <f aca="false">$D$2+$D$3/H545-(($D$4/(8.314*LN(10)))*(1-($D$5/H545)-LN(H545/$D$5)))</f>
        <v>1.35839803160341</v>
      </c>
      <c r="G545" s="20" t="n">
        <f aca="false">8.314*LN(10)*F545*H545</f>
        <v>96607.6617027928</v>
      </c>
      <c r="H545" s="21" t="n">
        <v>3715</v>
      </c>
      <c r="J545" s="20" t="n">
        <f aca="false">-G545</f>
        <v>-96607.6617027928</v>
      </c>
      <c r="K545" s="20" t="n">
        <v>2319</v>
      </c>
      <c r="O545" s="20" t="n">
        <f aca="false">-115997 + 27.036*H545 + 3.124*H545*LN(H545)</f>
        <v>79841.8198611591</v>
      </c>
      <c r="P545" s="20" t="n">
        <f aca="false">(-0.0562*(H545^2)) + (128.59*H545)-38275</f>
        <v>-336191.995</v>
      </c>
      <c r="Q545" s="20" t="n">
        <f aca="false">-998615+342.43*H545</f>
        <v>273512.45</v>
      </c>
      <c r="R545" s="20" t="n">
        <f aca="false">Q545+P545</f>
        <v>-62679.545</v>
      </c>
      <c r="S545" s="20" t="n">
        <f aca="false">R545/2</f>
        <v>-31339.7725</v>
      </c>
      <c r="U545" s="20" t="n">
        <f aca="false">-226244+42.46*H545</f>
        <v>-68505.1</v>
      </c>
      <c r="V545" s="20" t="n">
        <f aca="false">(-0.0562*(H545^2))+(374.59*H545)-846564</f>
        <v>-230590.995</v>
      </c>
      <c r="W545" s="20" t="n">
        <f aca="false">V545/2</f>
        <v>-115295.4975</v>
      </c>
      <c r="X545" s="20" t="n">
        <f aca="false">W545-U545</f>
        <v>-46790.3975000001</v>
      </c>
      <c r="Y545" s="20" t="n">
        <v>1540962.80422481</v>
      </c>
      <c r="Z545" s="20" t="n">
        <f aca="false">-8E-020*H545^6+2E-015*H545^5-0.00000000001*H545^4+0.00000006*H545^3-0.0001*H545^2+0.1593*H545^1+165.05*H545</f>
        <v>614748.900602613</v>
      </c>
      <c r="AA545" s="8" t="n">
        <f aca="false">(4*H545*(-18+25/2000*H545)*(1-LN(H545/1895))-H545*-9.16-0.25*Z545)</f>
        <v>18458.6983664483</v>
      </c>
      <c r="AB545" s="20" t="n">
        <f aca="false">(8*H545*(-1+8/2000*H545)*(1-LN(H545/1895))-H545*-9.16-0.25*Z545)</f>
        <v>14973.9122346321</v>
      </c>
      <c r="AC545" s="20" t="n">
        <f aca="false">(8*$H545*(31.15-15.53/2000*$H545)*(1-LN($H545/1895))-$H545*-9.16-0.25*$Z545)</f>
        <v>-97286.9552378288</v>
      </c>
      <c r="AE545" s="20" t="n">
        <f aca="false">AP545-$AN545</f>
        <v>-8.61871398619405</v>
      </c>
      <c r="AF545" s="20" t="n">
        <f aca="false">AQ545-$AN545</f>
        <v>-8.59266616246181</v>
      </c>
      <c r="AG545" s="20" t="n">
        <f aca="false">AR545-$AN545</f>
        <v>-12.2272907112522</v>
      </c>
      <c r="AI545" s="20" t="n">
        <f aca="false">AT545-$AN545</f>
        <v>-12.2052975001372</v>
      </c>
      <c r="AJ545" s="20" t="n">
        <f aca="false">AU545-$AN545</f>
        <v>-7.47672200062772</v>
      </c>
      <c r="AK545" s="20" t="n">
        <f aca="false">AV545-$AN545</f>
        <v>-10.0921455382356</v>
      </c>
      <c r="AL545" s="20" t="n">
        <f aca="false">AW545-$AN545</f>
        <v>-10.5923841537348</v>
      </c>
      <c r="AN545" s="20" t="n">
        <v>10.1240661080896</v>
      </c>
      <c r="AP545" s="20" t="n">
        <f aca="false">1/8.314/$H545*(0.375*68629+0.5*4601)+$AA545/8.314/$H545+LN(1)</f>
        <v>1.50535212189556</v>
      </c>
      <c r="AQ545" s="20" t="n">
        <f aca="false">1/8.314/$H545*(0.4375*68629+0.5*4601)+$AB545/8.314/$H545+LN(1)</f>
        <v>1.53139994562779</v>
      </c>
      <c r="AR545" s="20" t="n">
        <f aca="false">1/8.314/$H545*(0.4375*68629+0.5*4601)+$AC545/8.314/$H545+LN(1)</f>
        <v>-2.10322460316264</v>
      </c>
      <c r="AT545" s="20" t="n">
        <f aca="false">1/8.314/$H545*(0.4375*68629+0.5*4601)+$J545/8.314/$H545+LN(1)</f>
        <v>-2.08123139204762</v>
      </c>
      <c r="AU545" s="20" t="n">
        <f aca="false">1/8.314/$H545*(0.4375*68629+0.5*4601)+$B545/8.314/$H545+LN(1)</f>
        <v>2.64734410746188</v>
      </c>
      <c r="AV545" s="20" t="n">
        <f aca="false">1/8.314/$H545*(0.4375*68629+0.5*4601)+$S545/8.314/$H545+LN(1)</f>
        <v>0.0319205698539593</v>
      </c>
      <c r="AW545" s="20" t="n">
        <f aca="false">1/8.314/$H545*(0.4375*68629+0.5*4601)+$X545/8.314/$H545+LN(1)</f>
        <v>-0.468318045645172</v>
      </c>
    </row>
    <row r="546" s="20" customFormat="true" ht="13.8" hidden="false" customHeight="false" outlineLevel="0" collapsed="false">
      <c r="B546" s="20" t="n">
        <f aca="false">$A$2 + $A$3*H546 +$A$4*H546*LN(H546) + $A$5*H546^2 + $A$6*H546^-1 + $A$7*H546^0.5</f>
        <v>49548.2034008566</v>
      </c>
      <c r="C546" s="20" t="n">
        <v>4300</v>
      </c>
      <c r="D546" s="20" t="n">
        <f aca="false">D545+22/(608-232)</f>
        <v>8.3723404255319</v>
      </c>
      <c r="F546" s="20" t="n">
        <f aca="false">$D$2+$D$3/H546-(($D$4/(8.314*LN(10)))*(1-($D$5/H546)-LN(H546/$D$5)))</f>
        <v>1.35817829507001</v>
      </c>
      <c r="G546" s="20" t="n">
        <f aca="false">8.314*LN(10)*F546*H546</f>
        <v>96722.0370383302</v>
      </c>
      <c r="H546" s="21" t="n">
        <v>3720</v>
      </c>
      <c r="J546" s="20" t="n">
        <f aca="false">-G546</f>
        <v>-96722.0370383302</v>
      </c>
      <c r="K546" s="20" t="n">
        <v>2329</v>
      </c>
      <c r="O546" s="20" t="n">
        <f aca="false">-115997 + 27.036*H546 + 3.124*H546*LN(H546)</f>
        <v>80121.0288602973</v>
      </c>
      <c r="P546" s="20" t="n">
        <f aca="false">(-0.0562*(H546^2)) + (128.59*H546)-38275</f>
        <v>-337638.28</v>
      </c>
      <c r="Q546" s="20" t="n">
        <f aca="false">-998615+342.43*H546</f>
        <v>275224.6</v>
      </c>
      <c r="R546" s="20" t="n">
        <f aca="false">Q546+P546</f>
        <v>-62413.6799999999</v>
      </c>
      <c r="S546" s="20" t="n">
        <f aca="false">R546/2</f>
        <v>-31206.8399999999</v>
      </c>
      <c r="U546" s="20" t="n">
        <f aca="false">-226244+42.46*H546</f>
        <v>-68292.8</v>
      </c>
      <c r="V546" s="20" t="n">
        <f aca="false">(-0.0562*(H546^2))+(374.59*H546)-846564</f>
        <v>-230807.28</v>
      </c>
      <c r="W546" s="20" t="n">
        <f aca="false">V546/2</f>
        <v>-115403.64</v>
      </c>
      <c r="X546" s="20" t="n">
        <f aca="false">W546-U546</f>
        <v>-47110.8400000001</v>
      </c>
      <c r="Y546" s="20" t="n">
        <v>1543451.58551272</v>
      </c>
      <c r="Z546" s="20" t="n">
        <f aca="false">-8E-020*H546^6+2E-015*H546^5-0.00000000001*H546^4+0.00000006*H546^3-0.0001*H546^2+0.1593*H546^1+165.05*H546</f>
        <v>615581.237771414</v>
      </c>
      <c r="AA546" s="8" t="n">
        <f aca="false">(4*H546*(-18+25/2000*H546)*(1-LN(H546/1895))-H546*-9.16-0.25*Z546)</f>
        <v>18215.8823564842</v>
      </c>
      <c r="AB546" s="20" t="n">
        <f aca="false">(8*H546*(-1+8/2000*H546)*(1-LN(H546/1895))-H546*-9.16-0.25*Z546)</f>
        <v>14631.7899378349</v>
      </c>
      <c r="AC546" s="20" t="n">
        <f aca="false">(8*$H546*(31.15-15.53/2000*$H546)*(1-LN($H546/1895))-$H546*-9.16-0.25*$Z546)</f>
        <v>-97887.401187972</v>
      </c>
      <c r="AE546" s="20" t="n">
        <f aca="false">AP546-$AN546</f>
        <v>-8.67432398387343</v>
      </c>
      <c r="AF546" s="20" t="n">
        <f aca="false">AQ546-$AN546</f>
        <v>-8.65152204850109</v>
      </c>
      <c r="AG546" s="20" t="n">
        <f aca="false">AR546-$AN546</f>
        <v>-12.2896137478826</v>
      </c>
      <c r="AI546" s="20" t="n">
        <f aca="false">AT546-$AN546</f>
        <v>-12.2519339388016</v>
      </c>
      <c r="AJ546" s="20" t="n">
        <f aca="false">AU546-$AN546</f>
        <v>-7.52256695452107</v>
      </c>
      <c r="AK546" s="20" t="n">
        <f aca="false">AV546-$AN546</f>
        <v>-10.133626011561</v>
      </c>
      <c r="AL546" s="20" t="n">
        <f aca="false">AW546-$AN546</f>
        <v>-10.6478512722303</v>
      </c>
      <c r="AN546" s="20" t="n">
        <v>10.1698017942155</v>
      </c>
      <c r="AP546" s="20" t="n">
        <f aca="false">1/8.314/$H546*(0.375*68629+0.5*4601)+$AA546/8.314/$H546+LN(1)</f>
        <v>1.49547781034207</v>
      </c>
      <c r="AQ546" s="20" t="n">
        <f aca="false">1/8.314/$H546*(0.4375*68629+0.5*4601)+$AB546/8.314/$H546+LN(1)</f>
        <v>1.51827974571441</v>
      </c>
      <c r="AR546" s="20" t="n">
        <f aca="false">1/8.314/$H546*(0.4375*68629+0.5*4601)+$AC546/8.314/$H546+LN(1)</f>
        <v>-2.11981195366709</v>
      </c>
      <c r="AT546" s="20" t="n">
        <f aca="false">1/8.314/$H546*(0.4375*68629+0.5*4601)+$J546/8.314/$H546+LN(1)</f>
        <v>-2.08213214458609</v>
      </c>
      <c r="AU546" s="20" t="n">
        <f aca="false">1/8.314/$H546*(0.4375*68629+0.5*4601)+$B546/8.314/$H546+LN(1)</f>
        <v>2.64723483969443</v>
      </c>
      <c r="AV546" s="20" t="n">
        <f aca="false">1/8.314/$H546*(0.4375*68629+0.5*4601)+$S546/8.314/$H546+LN(1)</f>
        <v>0.03617578265447</v>
      </c>
      <c r="AW546" s="20" t="n">
        <f aca="false">1/8.314/$H546*(0.4375*68629+0.5*4601)+$X546/8.314/$H546+LN(1)</f>
        <v>-0.478049478014803</v>
      </c>
    </row>
    <row r="547" s="20" customFormat="true" ht="13.8" hidden="false" customHeight="false" outlineLevel="0" collapsed="false">
      <c r="B547" s="20" t="n">
        <f aca="false">$A$2 + $A$3*H547 +$A$4*H547*LN(H547) + $A$5*H547^2 + $A$6*H547^-1 + $A$7*H547^0.5</f>
        <v>49654.6033687999</v>
      </c>
      <c r="C547" s="20" t="n">
        <v>4300</v>
      </c>
      <c r="D547" s="20" t="n">
        <f aca="false">D546+22/(608-232)</f>
        <v>8.43085106382977</v>
      </c>
      <c r="F547" s="20" t="n">
        <f aca="false">$D$2+$D$3/H547-(($D$4/(8.314*LN(10)))*(1-($D$5/H547)-LN(H547/$D$5)))</f>
        <v>1.35796228198503</v>
      </c>
      <c r="G547" s="20" t="n">
        <f aca="false">8.314*LN(10)*F547*H547</f>
        <v>96836.635828236</v>
      </c>
      <c r="H547" s="21" t="n">
        <v>3725</v>
      </c>
      <c r="J547" s="20" t="n">
        <f aca="false">-G547</f>
        <v>-96836.635828236</v>
      </c>
      <c r="K547" s="20" t="n">
        <v>2338</v>
      </c>
      <c r="O547" s="20" t="n">
        <f aca="false">-115997 + 27.036*H547 + 3.124*H547*LN(H547)</f>
        <v>80400.2588540655</v>
      </c>
      <c r="P547" s="20" t="n">
        <f aca="false">(-0.0562*(H547^2)) + (128.59*H547)-38275</f>
        <v>-339087.375</v>
      </c>
      <c r="Q547" s="20" t="n">
        <f aca="false">-998615+342.43*H547</f>
        <v>276936.75</v>
      </c>
      <c r="R547" s="20" t="n">
        <f aca="false">Q547+P547</f>
        <v>-62150.625</v>
      </c>
      <c r="S547" s="20" t="n">
        <f aca="false">R547/2</f>
        <v>-31075.3125</v>
      </c>
      <c r="U547" s="20" t="n">
        <f aca="false">-226244+42.46*H547</f>
        <v>-68080.5</v>
      </c>
      <c r="V547" s="20" t="n">
        <f aca="false">(-0.0562*(H547^2))+(374.59*H547)-846564</f>
        <v>-231026.375</v>
      </c>
      <c r="W547" s="20" t="n">
        <f aca="false">V547/2</f>
        <v>-115513.1875</v>
      </c>
      <c r="X547" s="20" t="n">
        <f aca="false">W547-U547</f>
        <v>-47432.6875</v>
      </c>
      <c r="Y547" s="20" t="n">
        <v>1545940.36680063</v>
      </c>
      <c r="Z547" s="20" t="n">
        <f aca="false">-8E-020*H547^6+2E-015*H547^5-0.00000000001*H547^4+0.00000006*H547^3-0.0001*H547^2+0.1593*H547^1+165.05*H547</f>
        <v>616413.601893797</v>
      </c>
      <c r="AA547" s="8" t="n">
        <f aca="false">(4*H547*(-18+25/2000*H547)*(1-LN(H547/1895))-H547*-9.16-0.25*Z547)</f>
        <v>17970.6072175402</v>
      </c>
      <c r="AB547" s="20" t="n">
        <f aca="false">(8*H547*(-1+8/2000*H547)*(1-LN(H547/1895))-H547*-9.16-0.25*Z547)</f>
        <v>14287.8354586123</v>
      </c>
      <c r="AC547" s="20" t="n">
        <f aca="false">(8*$H547*(31.15-15.53/2000*$H547)*(1-LN($H547/1895))-$H547*-9.16-0.25*$Z547)</f>
        <v>-98485.8805966642</v>
      </c>
      <c r="AE547" s="20" t="n">
        <f aca="false">AP547-$AN547</f>
        <v>-8.72998687781473</v>
      </c>
      <c r="AF547" s="20" t="n">
        <f aca="false">AQ547-$AN547</f>
        <v>-8.71040187310618</v>
      </c>
      <c r="AG547" s="20" t="n">
        <f aca="false">AR547-$AN547</f>
        <v>-12.3518287557244</v>
      </c>
      <c r="AI547" s="20" t="n">
        <f aca="false">AT547-$AN547</f>
        <v>-12.2985751746078</v>
      </c>
      <c r="AJ547" s="20" t="n">
        <f aca="false">AU547-$AN547</f>
        <v>-7.56842035538843</v>
      </c>
      <c r="AK547" s="20" t="n">
        <f aca="false">AV547-$AN547</f>
        <v>-10.1751632752729</v>
      </c>
      <c r="AL547" s="20" t="n">
        <f aca="false">AW547-$AN547</f>
        <v>-10.7033376330716</v>
      </c>
      <c r="AN547" s="20" t="n">
        <v>10.2155374803414</v>
      </c>
      <c r="AP547" s="20" t="n">
        <f aca="false">1/8.314/$H547*(0.375*68629+0.5*4601)+$AA547/8.314/$H547+LN(1)</f>
        <v>1.48555060252667</v>
      </c>
      <c r="AQ547" s="20" t="n">
        <f aca="false">1/8.314/$H547*(0.4375*68629+0.5*4601)+$AB547/8.314/$H547+LN(1)</f>
        <v>1.50513560723522</v>
      </c>
      <c r="AR547" s="20" t="n">
        <f aca="false">1/8.314/$H547*(0.4375*68629+0.5*4601)+$AC547/8.314/$H547+LN(1)</f>
        <v>-2.13629127538297</v>
      </c>
      <c r="AT547" s="20" t="n">
        <f aca="false">1/8.314/$H547*(0.4375*68629+0.5*4601)+$J547/8.314/$H547+LN(1)</f>
        <v>-2.08303769426635</v>
      </c>
      <c r="AU547" s="20" t="n">
        <f aca="false">1/8.314/$H547*(0.4375*68629+0.5*4601)+$B547/8.314/$H547+LN(1)</f>
        <v>2.64711712495297</v>
      </c>
      <c r="AV547" s="20" t="n">
        <f aca="false">1/8.314/$H547*(0.4375*68629+0.5*4601)+$S547/8.314/$H547+LN(1)</f>
        <v>0.0403742050685105</v>
      </c>
      <c r="AW547" s="20" t="n">
        <f aca="false">1/8.314/$H547*(0.4375*68629+0.5*4601)+$X547/8.314/$H547+LN(1)</f>
        <v>-0.487800152730173</v>
      </c>
    </row>
    <row r="548" s="20" customFormat="true" ht="13.8" hidden="false" customHeight="false" outlineLevel="0" collapsed="false">
      <c r="B548" s="20" t="n">
        <f aca="false">$A$2 + $A$3*H548 +$A$4*H548*LN(H548) + $A$5*H548^2 + $A$6*H548^-1 + $A$7*H548^0.5</f>
        <v>49760.7330796421</v>
      </c>
      <c r="C548" s="20" t="n">
        <v>4300</v>
      </c>
      <c r="D548" s="20" t="n">
        <f aca="false">D547+22/(608-232)</f>
        <v>8.48936170212764</v>
      </c>
      <c r="F548" s="20" t="n">
        <f aca="false">$D$2+$D$3/H548-(($D$4/(8.314*LN(10)))*(1-($D$5/H548)-LN(H548/$D$5)))</f>
        <v>1.35774997317435</v>
      </c>
      <c r="G548" s="20" t="n">
        <f aca="false">8.314*LN(10)*F548*H548</f>
        <v>96951.4577725712</v>
      </c>
      <c r="H548" s="21" t="n">
        <v>3730</v>
      </c>
      <c r="J548" s="20" t="n">
        <f aca="false">-G548</f>
        <v>-96951.4577725712</v>
      </c>
      <c r="K548" s="20" t="n">
        <v>2348</v>
      </c>
      <c r="O548" s="20" t="n">
        <f aca="false">-115997 + 27.036*H548 + 3.124*H548*LN(H548)</f>
        <v>80679.5098142829</v>
      </c>
      <c r="P548" s="20" t="n">
        <f aca="false">(-0.0562*(H548^2)) + (128.59*H548)-38275</f>
        <v>-340539.28</v>
      </c>
      <c r="Q548" s="20" t="n">
        <f aca="false">-998615+342.43*H548</f>
        <v>278648.9</v>
      </c>
      <c r="R548" s="20" t="n">
        <f aca="false">Q548+P548</f>
        <v>-61890.3799999998</v>
      </c>
      <c r="S548" s="20" t="n">
        <f aca="false">R548/2</f>
        <v>-30945.1899999999</v>
      </c>
      <c r="U548" s="20" t="n">
        <f aca="false">-226244+42.46*H548</f>
        <v>-67868.2</v>
      </c>
      <c r="V548" s="20" t="n">
        <f aca="false">(-0.0562*(H548^2))+(374.59*H548)-846564</f>
        <v>-231248.28</v>
      </c>
      <c r="W548" s="20" t="n">
        <f aca="false">V548/2</f>
        <v>-115624.14</v>
      </c>
      <c r="X548" s="20" t="n">
        <f aca="false">W548-U548</f>
        <v>-47755.94</v>
      </c>
      <c r="Y548" s="20" t="n">
        <v>1548429.14808854</v>
      </c>
      <c r="Z548" s="20" t="n">
        <f aca="false">-8E-020*H548^6+2E-015*H548^5-0.00000000001*H548^4+0.00000006*H548^3-0.0001*H548^2+0.1593*H548^1+165.05*H548</f>
        <v>617245.993049043</v>
      </c>
      <c r="AA548" s="8" t="n">
        <f aca="false">(4*H548*(-18+25/2000*H548)*(1-LN(H548/1895))-H548*-9.16-0.25*Z548)</f>
        <v>17722.8689223441</v>
      </c>
      <c r="AB548" s="20" t="n">
        <f aca="false">(8*H548*(-1+8/2000*H548)*(1-LN(H548/1895))-H548*-9.16-0.25*Z548)</f>
        <v>13942.0465558842</v>
      </c>
      <c r="AC548" s="20" t="n">
        <f aca="false">(8*$H548*(31.15-15.53/2000*$H548)*(1-LN($H548/1895))-$H548*-9.16-0.25*$Z548)</f>
        <v>-99082.387063833</v>
      </c>
      <c r="AE548" s="20" t="n">
        <f aca="false">AP548-$AN548</f>
        <v>-8.78635737966647</v>
      </c>
      <c r="AF548" s="20" t="n">
        <f aca="false">AQ548-$AN548</f>
        <v>-8.76996040677924</v>
      </c>
      <c r="AG548" s="20" t="n">
        <f aca="false">AR548-$AN548</f>
        <v>-12.4145907573336</v>
      </c>
      <c r="AI548" s="20" t="n">
        <f aca="false">AT548-$AN548</f>
        <v>-12.3458759730954</v>
      </c>
      <c r="AJ548" s="20" t="n">
        <f aca="false">AU548-$AN548</f>
        <v>-7.61493694998657</v>
      </c>
      <c r="AK548" s="20" t="n">
        <f aca="false">AV548-$AN548</f>
        <v>-10.2174118954947</v>
      </c>
      <c r="AL548" s="20" t="n">
        <f aca="false">AW548-$AN548</f>
        <v>-10.7594979533796</v>
      </c>
      <c r="AN548" s="20" t="n">
        <v>10.2619279609704</v>
      </c>
      <c r="AP548" s="20" t="n">
        <f aca="false">1/8.314/$H548*(0.375*68629+0.5*4601)+$AA548/8.314/$H548+LN(1)</f>
        <v>1.47557058130393</v>
      </c>
      <c r="AQ548" s="20" t="n">
        <f aca="false">1/8.314/$H548*(0.4375*68629+0.5*4601)+$AB548/8.314/$H548+LN(1)</f>
        <v>1.49196755419117</v>
      </c>
      <c r="AR548" s="20" t="n">
        <f aca="false">1/8.314/$H548*(0.4375*68629+0.5*4601)+$AC548/8.314/$H548+LN(1)</f>
        <v>-2.15266279636315</v>
      </c>
      <c r="AT548" s="20" t="n">
        <f aca="false">1/8.314/$H548*(0.4375*68629+0.5*4601)+$J548/8.314/$H548+LN(1)</f>
        <v>-2.08394801212501</v>
      </c>
      <c r="AU548" s="20" t="n">
        <f aca="false">1/8.314/$H548*(0.4375*68629+0.5*4601)+$B548/8.314/$H548+LN(1)</f>
        <v>2.64699101098383</v>
      </c>
      <c r="AV548" s="20" t="n">
        <f aca="false">1/8.314/$H548*(0.4375*68629+0.5*4601)+$S548/8.314/$H548+LN(1)</f>
        <v>0.0445160654756597</v>
      </c>
      <c r="AW548" s="20" t="n">
        <f aca="false">1/8.314/$H548*(0.4375*68629+0.5*4601)+$X548/8.314/$H548+LN(1)</f>
        <v>-0.4975699924092</v>
      </c>
    </row>
    <row r="549" s="20" customFormat="true" ht="13.8" hidden="false" customHeight="false" outlineLevel="0" collapsed="false">
      <c r="B549" s="20" t="n">
        <f aca="false">$A$2 + $A$3*H549 +$A$4*H549*LN(H549) + $A$5*H549^2 + $A$6*H549^-1 + $A$7*H549^0.5</f>
        <v>49866.5929591841</v>
      </c>
      <c r="C549" s="20" t="n">
        <v>4300</v>
      </c>
      <c r="D549" s="20" t="n">
        <f aca="false">D548+22/(608-232)</f>
        <v>8.54787234042551</v>
      </c>
      <c r="F549" s="20" t="n">
        <f aca="false">$D$2+$D$3/H549-(($D$4/(8.314*LN(10)))*(1-($D$5/H549)-LN(H549/$D$5)))</f>
        <v>1.35754134957776</v>
      </c>
      <c r="G549" s="20" t="n">
        <f aca="false">8.314*LN(10)*F549*H549</f>
        <v>97066.5025722011</v>
      </c>
      <c r="H549" s="21" t="n">
        <v>3735</v>
      </c>
      <c r="J549" s="20" t="n">
        <f aca="false">-G549</f>
        <v>-97066.5025722011</v>
      </c>
      <c r="K549" s="20" t="n">
        <v>2358</v>
      </c>
      <c r="O549" s="20" t="n">
        <f aca="false">-115997 + 27.036*H549 + 3.124*H549*LN(H549)</f>
        <v>80958.7817128445</v>
      </c>
      <c r="P549" s="20" t="n">
        <f aca="false">(-0.0562*(H549^2)) + (128.59*H549)-38275</f>
        <v>-341993.995</v>
      </c>
      <c r="Q549" s="20" t="n">
        <f aca="false">-998615+342.43*H549</f>
        <v>280361.05</v>
      </c>
      <c r="R549" s="20" t="n">
        <f aca="false">Q549+P549</f>
        <v>-61632.945</v>
      </c>
      <c r="S549" s="20" t="n">
        <f aca="false">R549/2</f>
        <v>-30816.4725</v>
      </c>
      <c r="U549" s="20" t="n">
        <f aca="false">-226244+42.46*H549</f>
        <v>-67655.9</v>
      </c>
      <c r="V549" s="20" t="n">
        <f aca="false">(-0.0562*(H549^2))+(374.59*H549)-846564</f>
        <v>-231472.995</v>
      </c>
      <c r="W549" s="20" t="n">
        <f aca="false">V549/2</f>
        <v>-115736.4975</v>
      </c>
      <c r="X549" s="20" t="n">
        <f aca="false">W549-U549</f>
        <v>-48080.5975000001</v>
      </c>
      <c r="Y549" s="20" t="n">
        <v>1550917.92937644</v>
      </c>
      <c r="Z549" s="20" t="n">
        <f aca="false">-8E-020*H549^6+2E-015*H549^5-0.00000000001*H549^4+0.00000006*H549^3-0.0001*H549^2+0.1593*H549^1+165.05*H549</f>
        <v>618078.411316593</v>
      </c>
      <c r="AA549" s="8" t="n">
        <f aca="false">(4*H549*(-18+25/2000*H549)*(1-LN(H549/1895))-H549*-9.16-0.25*Z549)</f>
        <v>17472.6634498296</v>
      </c>
      <c r="AB549" s="20" t="n">
        <f aca="false">(8*H549*(-1+8/2000*H549)*(1-LN(H549/1895))-H549*-9.16-0.25*Z549)</f>
        <v>13594.4209916067</v>
      </c>
      <c r="AC549" s="20" t="n">
        <f aca="false">(8*$H549*(31.15-15.53/2000*$H549)*(1-LN($H549/1895))-$H549*-9.16-0.25*$Z549)</f>
        <v>-99676.9142010684</v>
      </c>
      <c r="AE549" s="20" t="n">
        <f aca="false">AP549-$AN549</f>
        <v>-8.84278555983773</v>
      </c>
      <c r="AF549" s="20" t="n">
        <f aca="false">AQ549-$AN549</f>
        <v>-8.82954777856986</v>
      </c>
      <c r="AG549" s="20" t="n">
        <f aca="false">AR549-$AN549</f>
        <v>-12.4772501329372</v>
      </c>
      <c r="AI549" s="20" t="n">
        <f aca="false">AT549-$AN549</f>
        <v>-12.3931864585019</v>
      </c>
      <c r="AJ549" s="20" t="n">
        <f aca="false">AU549-$AN549</f>
        <v>-7.66146684389129</v>
      </c>
      <c r="AK549" s="20" t="n">
        <f aca="false">AV549-$AN549</f>
        <v>-10.2597217980897</v>
      </c>
      <c r="AL549" s="20" t="n">
        <f aca="false">AW549-$AN549</f>
        <v>-10.8156823092065</v>
      </c>
      <c r="AN549" s="20" t="n">
        <v>10.3083233891223</v>
      </c>
      <c r="AP549" s="20" t="n">
        <f aca="false">1/8.314/$H549*(0.375*68629+0.5*4601)+$AA549/8.314/$H549+LN(1)</f>
        <v>1.46553782928457</v>
      </c>
      <c r="AQ549" s="20" t="n">
        <f aca="false">1/8.314/$H549*(0.4375*68629+0.5*4601)+$AB549/8.314/$H549+LN(1)</f>
        <v>1.47877561055244</v>
      </c>
      <c r="AR549" s="20" t="n">
        <f aca="false">1/8.314/$H549*(0.4375*68629+0.5*4601)+$AC549/8.314/$H549+LN(1)</f>
        <v>-2.16892674381492</v>
      </c>
      <c r="AT549" s="20" t="n">
        <f aca="false">1/8.314/$H549*(0.4375*68629+0.5*4601)+$J549/8.314/$H549+LN(1)</f>
        <v>-2.08486306937963</v>
      </c>
      <c r="AU549" s="20" t="n">
        <f aca="false">1/8.314/$H549*(0.4375*68629+0.5*4601)+$B549/8.314/$H549+LN(1)</f>
        <v>2.64685654523101</v>
      </c>
      <c r="AV549" s="20" t="n">
        <f aca="false">1/8.314/$H549*(0.4375*68629+0.5*4601)+$S549/8.314/$H549+LN(1)</f>
        <v>0.0486015910325621</v>
      </c>
      <c r="AW549" s="20" t="n">
        <f aca="false">1/8.314/$H549*(0.4375*68629+0.5*4601)+$X549/8.314/$H549+LN(1)</f>
        <v>-0.507358920084155</v>
      </c>
    </row>
    <row r="550" s="20" customFormat="true" ht="13.8" hidden="false" customHeight="false" outlineLevel="0" collapsed="false">
      <c r="B550" s="20" t="n">
        <f aca="false">$A$2 + $A$3*H550 +$A$4*H550*LN(H550) + $A$5*H550^2 + $A$6*H550^-1 + $A$7*H550^0.5</f>
        <v>49972.1834317873</v>
      </c>
      <c r="C550" s="20" t="n">
        <v>4300</v>
      </c>
      <c r="D550" s="20" t="n">
        <f aca="false">D549+22/(608-232)</f>
        <v>8.60638297872338</v>
      </c>
      <c r="F550" s="20" t="n">
        <f aca="false">$D$2+$D$3/H550-(($D$4/(8.314*LN(10)))*(1-($D$5/H550)-LN(H550/$D$5)))</f>
        <v>1.35733639224816</v>
      </c>
      <c r="G550" s="20" t="n">
        <f aca="false">8.314*LN(10)*F550*H550</f>
        <v>97181.7699287917</v>
      </c>
      <c r="H550" s="21" t="n">
        <v>3740</v>
      </c>
      <c r="J550" s="20" t="n">
        <f aca="false">-G550</f>
        <v>-97181.7699287917</v>
      </c>
      <c r="K550" s="20" t="n">
        <v>2368</v>
      </c>
      <c r="O550" s="20" t="n">
        <f aca="false">-115997 + 27.036*H550 + 3.124*H550*LN(H550)</f>
        <v>81238.0745217201</v>
      </c>
      <c r="P550" s="20" t="n">
        <f aca="false">(-0.0562*(H550^2)) + (128.59*H550)-38275</f>
        <v>-343451.52</v>
      </c>
      <c r="Q550" s="20" t="n">
        <f aca="false">-998615+342.43*H550</f>
        <v>282073.2</v>
      </c>
      <c r="R550" s="20" t="n">
        <f aca="false">Q550+P550</f>
        <v>-61378.32</v>
      </c>
      <c r="S550" s="20" t="n">
        <f aca="false">R550/2</f>
        <v>-30689.16</v>
      </c>
      <c r="U550" s="20" t="n">
        <f aca="false">-226244+42.46*H550</f>
        <v>-67443.6</v>
      </c>
      <c r="V550" s="20" t="n">
        <f aca="false">(-0.0562*(H550^2))+(374.59*H550)-846564</f>
        <v>-231700.52</v>
      </c>
      <c r="W550" s="20" t="n">
        <f aca="false">V550/2</f>
        <v>-115850.26</v>
      </c>
      <c r="X550" s="20" t="n">
        <f aca="false">W550-U550</f>
        <v>-48406.6600000001</v>
      </c>
      <c r="Y550" s="20" t="n">
        <v>1553406.71066435</v>
      </c>
      <c r="Z550" s="20" t="n">
        <f aca="false">-8E-020*H550^6+2E-015*H550^5-0.00000000001*H550^4+0.00000006*H550^3-0.0001*H550^2+0.1593*H550^1+165.05*H550</f>
        <v>618910.856776044</v>
      </c>
      <c r="AA550" s="8" t="n">
        <f aca="false">(4*H550*(-18+25/2000*H550)*(1-LN(H550/1895))-H550*-9.16-0.25*Z550)</f>
        <v>17219.9867851179</v>
      </c>
      <c r="AB550" s="20" t="n">
        <f aca="false">(8*H550*(-1+8/2000*H550)*(1-LN(H550/1895))-H550*-9.16-0.25*Z550)</f>
        <v>13244.956530764</v>
      </c>
      <c r="AC550" s="20" t="n">
        <f aca="false">(8*$H550*(31.15-15.53/2000*$H550)*(1-LN($H550/1895))-$H550*-9.16-0.25*$Z550)</f>
        <v>-100269.455631584</v>
      </c>
      <c r="AE550" s="20" t="n">
        <f aca="false">AP550-$AN550</f>
        <v>-8.89914269973016</v>
      </c>
      <c r="AF550" s="20" t="n">
        <f aca="false">AQ550-$AN550</f>
        <v>-8.88903532830826</v>
      </c>
      <c r="AG550" s="20" t="n">
        <f aca="false">AR550-$AN550</f>
        <v>-12.539678472671</v>
      </c>
      <c r="AI550" s="20" t="n">
        <f aca="false">AT550-$AN550</f>
        <v>-12.4403779659942</v>
      </c>
      <c r="AJ550" s="20" t="n">
        <f aca="false">AU550-$AN550</f>
        <v>-7.7078813537282</v>
      </c>
      <c r="AK550" s="20" t="n">
        <f aca="false">AV550-$AN550</f>
        <v>-10.3019641208856</v>
      </c>
      <c r="AL550" s="20" t="n">
        <f aca="false">AW550-$AN550</f>
        <v>-10.8717619877656</v>
      </c>
      <c r="AN550" s="20" t="n">
        <v>10.3545951285667</v>
      </c>
      <c r="AP550" s="20" t="n">
        <f aca="false">1/8.314/$H550*(0.375*68629+0.5*4601)+$AA550/8.314/$H550+LN(1)</f>
        <v>1.45545242883655</v>
      </c>
      <c r="AQ550" s="20" t="n">
        <f aca="false">1/8.314/$H550*(0.4375*68629+0.5*4601)+$AB550/8.314/$H550+LN(1)</f>
        <v>1.46555980025844</v>
      </c>
      <c r="AR550" s="20" t="n">
        <f aca="false">1/8.314/$H550*(0.4375*68629+0.5*4601)+$AC550/8.314/$H550+LN(1)</f>
        <v>-2.18508334410434</v>
      </c>
      <c r="AT550" s="20" t="n">
        <f aca="false">1/8.314/$H550*(0.4375*68629+0.5*4601)+$J550/8.314/$H550+LN(1)</f>
        <v>-2.08578283742748</v>
      </c>
      <c r="AU550" s="20" t="n">
        <f aca="false">1/8.314/$H550*(0.4375*68629+0.5*4601)+$B550/8.314/$H550+LN(1)</f>
        <v>2.6467137748385</v>
      </c>
      <c r="AV550" s="20" t="n">
        <f aca="false">1/8.314/$H550*(0.4375*68629+0.5*4601)+$S550/8.314/$H550+LN(1)</f>
        <v>0.0526310076811357</v>
      </c>
      <c r="AW550" s="20" t="n">
        <f aca="false">1/8.314/$H550*(0.4375*68629+0.5*4601)+$X550/8.314/$H550+LN(1)</f>
        <v>-0.517166859198905</v>
      </c>
    </row>
    <row r="551" s="20" customFormat="true" ht="13.8" hidden="false" customHeight="false" outlineLevel="0" collapsed="false">
      <c r="B551" s="20" t="n">
        <f aca="false">$A$2 + $A$3*H551 +$A$4*H551*LN(H551) + $A$5*H551^2 + $A$6*H551^-1 + $A$7*H551^0.5</f>
        <v>50077.5049203782</v>
      </c>
      <c r="C551" s="20" t="n">
        <v>4300</v>
      </c>
      <c r="D551" s="20" t="n">
        <f aca="false">D550+22/(608-232)</f>
        <v>8.66489361702125</v>
      </c>
      <c r="F551" s="20" t="n">
        <f aca="false">$D$2+$D$3/H551-(($D$4/(8.314*LN(10)))*(1-($D$5/H551)-LN(H551/$D$5)))</f>
        <v>1.35713508235078</v>
      </c>
      <c r="G551" s="20" t="n">
        <f aca="false">8.314*LN(10)*F551*H551</f>
        <v>97297.2595448067</v>
      </c>
      <c r="H551" s="21" t="n">
        <v>3745</v>
      </c>
      <c r="J551" s="20" t="n">
        <f aca="false">-G551</f>
        <v>-97297.2595448067</v>
      </c>
      <c r="K551" s="20" t="n">
        <v>2378</v>
      </c>
      <c r="O551" s="20" t="n">
        <f aca="false">-115997 + 27.036*H551 + 3.124*H551*LN(H551)</f>
        <v>81517.388212955</v>
      </c>
      <c r="P551" s="20" t="n">
        <f aca="false">(-0.0562*(H551^2)) + (128.59*H551)-38275</f>
        <v>-344911.855</v>
      </c>
      <c r="Q551" s="20" t="n">
        <f aca="false">-998615+342.43*H551</f>
        <v>283785.35</v>
      </c>
      <c r="R551" s="20" t="n">
        <f aca="false">Q551+P551</f>
        <v>-61126.5049999999</v>
      </c>
      <c r="S551" s="20" t="n">
        <f aca="false">R551/2</f>
        <v>-30563.2525</v>
      </c>
      <c r="U551" s="20" t="n">
        <f aca="false">-226244+42.46*H551</f>
        <v>-67231.3</v>
      </c>
      <c r="V551" s="20" t="n">
        <f aca="false">(-0.0562*(H551^2))+(374.59*H551)-846564</f>
        <v>-231930.855</v>
      </c>
      <c r="W551" s="20" t="n">
        <f aca="false">V551/2</f>
        <v>-115965.4275</v>
      </c>
      <c r="X551" s="20" t="n">
        <f aca="false">W551-U551</f>
        <v>-48734.1275000001</v>
      </c>
      <c r="Y551" s="20" t="n">
        <v>1555895.49195226</v>
      </c>
      <c r="Z551" s="20" t="n">
        <f aca="false">-8E-020*H551^6+2E-015*H551^5-0.00000000001*H551^4+0.00000006*H551^3-0.0001*H551^2+0.1593*H551^1+165.05*H551</f>
        <v>619743.329507155</v>
      </c>
      <c r="AA551" s="8" t="n">
        <f aca="false">(4*H551*(-18+25/2000*H551)*(1-LN(H551/1895))-H551*-9.16-0.25*Z551)</f>
        <v>16964.8349194971</v>
      </c>
      <c r="AB551" s="20" t="n">
        <f aca="false">(8*H551*(-1+8/2000*H551)*(1-LN(H551/1895))-H551*-9.16-0.25*Z551)</f>
        <v>12893.6509413597</v>
      </c>
      <c r="AC551" s="20" t="n">
        <f aca="false">(8*$H551*(31.15-15.53/2000*$H551)*(1-LN($H551/1895))-$H551*-9.16-0.25*$Z551)</f>
        <v>-100860.004990178</v>
      </c>
      <c r="AE551" s="20" t="n">
        <f aca="false">AP551-$AN551</f>
        <v>-8.95528367091211</v>
      </c>
      <c r="AF551" s="20" t="n">
        <f aca="false">AQ551-$AN551</f>
        <v>-8.94827798578041</v>
      </c>
      <c r="AG551" s="20" t="n">
        <f aca="false">AR551-$AN551</f>
        <v>-12.6017309557588</v>
      </c>
      <c r="AI551" s="20" t="n">
        <f aca="false">AT551-$AN551</f>
        <v>-12.4873054208423</v>
      </c>
      <c r="AJ551" s="20" t="n">
        <f aca="false">AU551-$AN551</f>
        <v>-7.75403538634566</v>
      </c>
      <c r="AK551" s="20" t="n">
        <f aca="false">AV551-$AN551</f>
        <v>-10.3439935928414</v>
      </c>
      <c r="AL551" s="20" t="n">
        <f aca="false">AW551-$AN551</f>
        <v>-10.9275918666043</v>
      </c>
      <c r="AN551" s="20" t="n">
        <v>10.4005981329981</v>
      </c>
      <c r="AP551" s="20" t="n">
        <f aca="false">1/8.314/$H551*(0.375*68629+0.5*4601)+$AA551/8.314/$H551+LN(1)</f>
        <v>1.44531446208599</v>
      </c>
      <c r="AQ551" s="20" t="n">
        <f aca="false">1/8.314/$H551*(0.4375*68629+0.5*4601)+$AB551/8.314/$H551+LN(1)</f>
        <v>1.45232014721769</v>
      </c>
      <c r="AR551" s="20" t="n">
        <f aca="false">1/8.314/$H551*(0.4375*68629+0.5*4601)+$AC551/8.314/$H551+LN(1)</f>
        <v>-2.20113282276065</v>
      </c>
      <c r="AT551" s="20" t="n">
        <f aca="false">1/8.314/$H551*(0.4375*68629+0.5*4601)+$J551/8.314/$H551+LN(1)</f>
        <v>-2.0867072878442</v>
      </c>
      <c r="AU551" s="20" t="n">
        <f aca="false">1/8.314/$H551*(0.4375*68629+0.5*4601)+$B551/8.314/$H551+LN(1)</f>
        <v>2.64656274665244</v>
      </c>
      <c r="AV551" s="20" t="n">
        <f aca="false">1/8.314/$H551*(0.4375*68629+0.5*4601)+$S551/8.314/$H551+LN(1)</f>
        <v>0.0566045401566624</v>
      </c>
      <c r="AW551" s="20" t="n">
        <f aca="false">1/8.314/$H551*(0.4375*68629+0.5*4601)+$X551/8.314/$H551+LN(1)</f>
        <v>-0.526993733606162</v>
      </c>
    </row>
    <row r="552" s="20" customFormat="true" ht="13.8" hidden="false" customHeight="false" outlineLevel="0" collapsed="false">
      <c r="B552" s="20" t="n">
        <f aca="false">$A$2 + $A$3*H552 +$A$4*H552*LN(H552) + $A$5*H552^2 + $A$6*H552^-1 + $A$7*H552^0.5</f>
        <v>50182.5578464563</v>
      </c>
      <c r="C552" s="20" t="n">
        <v>4300</v>
      </c>
      <c r="D552" s="20" t="n">
        <f aca="false">D551+22/(608-232)</f>
        <v>8.72340425531912</v>
      </c>
      <c r="F552" s="20" t="n">
        <f aca="false">$D$2+$D$3/H552-(($D$4/(8.314*LN(10)))*(1-($D$5/H552)-LN(H552/$D$5)))</f>
        <v>1.35693740116234</v>
      </c>
      <c r="G552" s="20" t="n">
        <f aca="false">8.314*LN(10)*F552*H552</f>
        <v>97412.9711235046</v>
      </c>
      <c r="H552" s="21" t="n">
        <v>3750</v>
      </c>
      <c r="J552" s="20" t="n">
        <f aca="false">-G552</f>
        <v>-97412.9711235046</v>
      </c>
      <c r="K552" s="20" t="n">
        <v>2388</v>
      </c>
      <c r="O552" s="20" t="n">
        <f aca="false">-115997 + 27.036*H552 + 3.124*H552*LN(H552)</f>
        <v>81796.7227586686</v>
      </c>
      <c r="P552" s="20" t="n">
        <f aca="false">(-0.0562*(H552^2)) + (128.59*H552)-38275</f>
        <v>-346375</v>
      </c>
      <c r="Q552" s="20" t="n">
        <f aca="false">-998615+342.43*H552</f>
        <v>285497.5</v>
      </c>
      <c r="R552" s="20" t="n">
        <f aca="false">Q552+P552</f>
        <v>-60877.5</v>
      </c>
      <c r="S552" s="20" t="n">
        <f aca="false">R552/2</f>
        <v>-30438.75</v>
      </c>
      <c r="U552" s="20" t="n">
        <f aca="false">-226244+42.46*H552</f>
        <v>-67019</v>
      </c>
      <c r="V552" s="20" t="n">
        <f aca="false">(-0.0562*(H552^2))+(374.59*H552)-846564</f>
        <v>-232164</v>
      </c>
      <c r="W552" s="20" t="n">
        <f aca="false">V552/2</f>
        <v>-116082</v>
      </c>
      <c r="X552" s="20" t="n">
        <f aca="false">W552-U552</f>
        <v>-49063</v>
      </c>
      <c r="Y552" s="20" t="n">
        <v>1558384.27324017</v>
      </c>
      <c r="Z552" s="20" t="n">
        <f aca="false">-8E-020*H552^6+2E-015*H552^5-0.00000000001*H552^4+0.00000006*H552^3-0.0001*H552^2+0.1593*H552^1+165.05*H552</f>
        <v>620575.829589844</v>
      </c>
      <c r="AA552" s="8" t="n">
        <f aca="false">(4*H552*(-18+25/2000*H552)*(1-LN(H552/1895))-H552*-9.16-0.25*Z552)</f>
        <v>16707.2038504044</v>
      </c>
      <c r="AB552" s="20" t="n">
        <f aca="false">(8*H552*(-1+8/2000*H552)*(1-LN(H552/1895))-H552*-9.16-0.25*Z552)</f>
        <v>12540.5019944086</v>
      </c>
      <c r="AC552" s="20" t="n">
        <f aca="false">(8*$H552*(31.15-15.53/2000*$H552)*(1-LN($H552/1895))-$H552*-9.16-0.25*$Z552)</f>
        <v>-101448.555923194</v>
      </c>
      <c r="AE552" s="20" t="n">
        <f aca="false">AP552-$AN552</f>
        <v>-9.01147712651113</v>
      </c>
      <c r="AF552" s="20" t="n">
        <f aca="false">AQ552-$AN552</f>
        <v>-9.00754446212161</v>
      </c>
      <c r="AG552" s="20" t="n">
        <f aca="false">AR552-$AN552</f>
        <v>-12.66367654191</v>
      </c>
      <c r="AI552" s="20" t="n">
        <f aca="false">AT552-$AN552</f>
        <v>-12.5342375298119</v>
      </c>
      <c r="AJ552" s="20" t="n">
        <f aca="false">AU552-$AN552</f>
        <v>-7.80019763020604</v>
      </c>
      <c r="AK552" s="20" t="n">
        <f aca="false">AV552-$AN552</f>
        <v>-10.3860787254336</v>
      </c>
      <c r="AL552" s="20" t="n">
        <f aca="false">AW552-$AN552</f>
        <v>-10.9834406049942</v>
      </c>
      <c r="AN552" s="20" t="n">
        <v>10.4466011374294</v>
      </c>
      <c r="AP552" s="20" t="n">
        <f aca="false">1/8.314/$H552*(0.375*68629+0.5*4601)+$AA552/8.314/$H552+LN(1)</f>
        <v>1.43512401091827</v>
      </c>
      <c r="AQ552" s="20" t="n">
        <f aca="false">1/8.314/$H552*(0.4375*68629+0.5*4601)+$AB552/8.314/$H552+LN(1)</f>
        <v>1.43905667530779</v>
      </c>
      <c r="AR552" s="20" t="n">
        <f aca="false">1/8.314/$H552*(0.4375*68629+0.5*4601)+$AC552/8.314/$H552+LN(1)</f>
        <v>-2.21707540448061</v>
      </c>
      <c r="AT552" s="20" t="n">
        <f aca="false">1/8.314/$H552*(0.4375*68629+0.5*4601)+$J552/8.314/$H552+LN(1)</f>
        <v>-2.08763639238247</v>
      </c>
      <c r="AU552" s="20" t="n">
        <f aca="false">1/8.314/$H552*(0.4375*68629+0.5*4601)+$B552/8.314/$H552+LN(1)</f>
        <v>2.64640350722336</v>
      </c>
      <c r="AV552" s="20" t="n">
        <f aca="false">1/8.314/$H552*(0.4375*68629+0.5*4601)+$S552/8.314/$H552+LN(1)</f>
        <v>0.0605224119958303</v>
      </c>
      <c r="AW552" s="20" t="n">
        <f aca="false">1/8.314/$H552*(0.4375*68629+0.5*4601)+$X552/8.314/$H552+LN(1)</f>
        <v>-0.53683946756475</v>
      </c>
    </row>
    <row r="553" s="20" customFormat="true" ht="13.8" hidden="false" customHeight="false" outlineLevel="0" collapsed="false">
      <c r="B553" s="20" t="n">
        <f aca="false">$A$2 + $A$3*H553 +$A$4*H553*LN(H553) + $A$5*H553^2 + $A$6*H553^-1 + $A$7*H553^0.5</f>
        <v>50287.3426300995</v>
      </c>
      <c r="C553" s="20" t="n">
        <v>4300</v>
      </c>
      <c r="D553" s="20" t="n">
        <f aca="false">D552+22/(608-232)</f>
        <v>8.781914893617</v>
      </c>
      <c r="F553" s="20" t="n">
        <f aca="false">$D$2+$D$3/H553-(($D$4/(8.314*LN(10)))*(1-($D$5/H553)-LN(H553/$D$5)))</f>
        <v>1.35674333007032</v>
      </c>
      <c r="G553" s="20" t="n">
        <f aca="false">8.314*LN(10)*F553*H553</f>
        <v>97528.9043689348</v>
      </c>
      <c r="H553" s="21" t="n">
        <v>3755</v>
      </c>
      <c r="J553" s="20" t="n">
        <f aca="false">-G553</f>
        <v>-97528.9043689348</v>
      </c>
      <c r="K553" s="20" t="n">
        <v>2397</v>
      </c>
      <c r="O553" s="20" t="n">
        <f aca="false">-115997 + 27.036*H553 + 3.124*H553*LN(H553)</f>
        <v>82076.0781310551</v>
      </c>
      <c r="P553" s="20" t="n">
        <f aca="false">(-0.0562*(H553^2)) + (128.59*H553)-38275</f>
        <v>-347840.955</v>
      </c>
      <c r="Q553" s="20" t="n">
        <f aca="false">-998615+342.43*H553</f>
        <v>287209.65</v>
      </c>
      <c r="R553" s="20" t="n">
        <f aca="false">Q553+P553</f>
        <v>-60631.3049999999</v>
      </c>
      <c r="S553" s="20" t="n">
        <f aca="false">R553/2</f>
        <v>-30315.6524999999</v>
      </c>
      <c r="U553" s="20" t="n">
        <f aca="false">-226244+42.46*H553</f>
        <v>-66806.7</v>
      </c>
      <c r="V553" s="20" t="n">
        <f aca="false">(-0.0562*(H553^2))+(374.59*H553)-846564</f>
        <v>-232399.955</v>
      </c>
      <c r="W553" s="20" t="n">
        <f aca="false">V553/2</f>
        <v>-116199.9775</v>
      </c>
      <c r="X553" s="20" t="n">
        <f aca="false">W553-U553</f>
        <v>-49393.2775000001</v>
      </c>
      <c r="Y553" s="20" t="n">
        <v>1560873.05452807</v>
      </c>
      <c r="Z553" s="20" t="n">
        <f aca="false">-8E-020*H553^6+2E-015*H553^5-0.00000000001*H553^4+0.00000006*H553^3-0.0001*H553^2+0.1593*H553^1+165.05*H553</f>
        <v>621408.357104186</v>
      </c>
      <c r="AA553" s="8" t="n">
        <f aca="false">(4*H553*(-18+25/2000*H553)*(1-LN(H553/1895))-H553*-9.16-0.25*Z553)</f>
        <v>16447.0895814074</v>
      </c>
      <c r="AB553" s="20" t="n">
        <f aca="false">(8*H553*(-1+8/2000*H553)*(1-LN(H553/1895))-H553*-9.16-0.25*Z553)</f>
        <v>12185.5074639278</v>
      </c>
      <c r="AC553" s="20" t="n">
        <f aca="false">(8*$H553*(31.15-15.53/2000*$H553)*(1-LN($H553/1895))-$H553*-9.16-0.25*$Z553)</f>
        <v>-102035.102088483</v>
      </c>
      <c r="AE553" s="20" t="n">
        <f aca="false">AP553-$AN553</f>
        <v>-9.06738397822443</v>
      </c>
      <c r="AF553" s="20" t="n">
        <f aca="false">AQ553-$AN553</f>
        <v>-9.06649572682808</v>
      </c>
      <c r="AG553" s="20" t="n">
        <f aca="false">AR553-$AN553</f>
        <v>-12.7251764483361</v>
      </c>
      <c r="AI553" s="20" t="n">
        <f aca="false">AT553-$AN553</f>
        <v>-12.5808352581742</v>
      </c>
      <c r="AJ553" s="20" t="n">
        <f aca="false">AU553-$AN553</f>
        <v>-7.8460290323951</v>
      </c>
      <c r="AK553" s="20" t="n">
        <f aca="false">AV553-$AN553</f>
        <v>-10.4278802896587</v>
      </c>
      <c r="AL553" s="20" t="n">
        <f aca="false">AW553-$AN553</f>
        <v>-11.0389691209403</v>
      </c>
      <c r="AN553" s="20" t="n">
        <v>10.4922651352034</v>
      </c>
      <c r="AP553" s="20" t="n">
        <f aca="false">1/8.314/$H553*(0.375*68629+0.5*4601)+$AA553/8.314/$H553+LN(1)</f>
        <v>1.42488115697897</v>
      </c>
      <c r="AQ553" s="20" t="n">
        <f aca="false">1/8.314/$H553*(0.4375*68629+0.5*4601)+$AB553/8.314/$H553+LN(1)</f>
        <v>1.42576940837532</v>
      </c>
      <c r="AR553" s="20" t="n">
        <f aca="false">1/8.314/$H553*(0.4375*68629+0.5*4601)+$AC553/8.314/$H553+LN(1)</f>
        <v>-2.23291131313274</v>
      </c>
      <c r="AT553" s="20" t="n">
        <f aca="false">1/8.314/$H553*(0.4375*68629+0.5*4601)+$J553/8.314/$H553+LN(1)</f>
        <v>-2.08857012297082</v>
      </c>
      <c r="AU553" s="20" t="n">
        <f aca="false">1/8.314/$H553*(0.4375*68629+0.5*4601)+$B553/8.314/$H553+LN(1)</f>
        <v>2.6462361028083</v>
      </c>
      <c r="AV553" s="20" t="n">
        <f aca="false">1/8.314/$H553*(0.4375*68629+0.5*4601)+$S553/8.314/$H553+LN(1)</f>
        <v>0.0643848455447283</v>
      </c>
      <c r="AW553" s="20" t="n">
        <f aca="false">1/8.314/$H553*(0.4375*68629+0.5*4601)+$X553/8.314/$H553+LN(1)</f>
        <v>-0.546703985736925</v>
      </c>
    </row>
    <row r="554" s="20" customFormat="true" ht="13.8" hidden="false" customHeight="false" outlineLevel="0" collapsed="false">
      <c r="B554" s="20" t="n">
        <f aca="false">$A$2 + $A$3*H554 +$A$4*H554*LN(H554) + $A$5*H554^2 + $A$6*H554^-1 + $A$7*H554^0.5</f>
        <v>50391.8596899712</v>
      </c>
      <c r="C554" s="20" t="n">
        <v>4300</v>
      </c>
      <c r="D554" s="20" t="n">
        <f aca="false">D553+22/(608-232)</f>
        <v>8.84042553191487</v>
      </c>
      <c r="F554" s="20" t="n">
        <f aca="false">$D$2+$D$3/H554-(($D$4/(8.314*LN(10)))*(1-($D$5/H554)-LN(H554/$D$5)))</f>
        <v>1.35655285057213</v>
      </c>
      <c r="G554" s="20" t="n">
        <f aca="false">8.314*LN(10)*F554*H554</f>
        <v>97645.058985935</v>
      </c>
      <c r="H554" s="21" t="n">
        <v>3760</v>
      </c>
      <c r="J554" s="20" t="n">
        <f aca="false">-G554</f>
        <v>-97645.058985935</v>
      </c>
      <c r="K554" s="20" t="n">
        <v>2407</v>
      </c>
      <c r="O554" s="20" t="n">
        <f aca="false">-115997 + 27.036*H554 + 3.124*H554*LN(H554)</f>
        <v>82355.4543023825</v>
      </c>
      <c r="P554" s="20" t="n">
        <f aca="false">(-0.0562*(H554^2)) + (128.59*H554)-38275</f>
        <v>-349309.72</v>
      </c>
      <c r="Q554" s="20" t="n">
        <f aca="false">-998615+342.43*H554</f>
        <v>288921.8</v>
      </c>
      <c r="R554" s="20" t="n">
        <f aca="false">Q554+P554</f>
        <v>-60387.9199999999</v>
      </c>
      <c r="S554" s="20" t="n">
        <f aca="false">R554/2</f>
        <v>-30193.96</v>
      </c>
      <c r="U554" s="20" t="n">
        <f aca="false">-226244+42.46*H554</f>
        <v>-66594.4</v>
      </c>
      <c r="V554" s="20" t="n">
        <f aca="false">(-0.0562*(H554^2))+(374.59*H554)-846564</f>
        <v>-232638.72</v>
      </c>
      <c r="W554" s="20" t="n">
        <f aca="false">V554/2</f>
        <v>-116319.36</v>
      </c>
      <c r="X554" s="20" t="n">
        <f aca="false">W554-U554</f>
        <v>-49724.9600000001</v>
      </c>
      <c r="Y554" s="20" t="n">
        <v>1563361.83581598</v>
      </c>
      <c r="Z554" s="20" t="n">
        <f aca="false">-8E-020*H554^6+2E-015*H554^5-0.00000000001*H554^4+0.00000006*H554^3-0.0001*H554^2+0.1593*H554^1+165.05*H554</f>
        <v>622240.912130419</v>
      </c>
      <c r="AA554" s="8" t="n">
        <f aca="false">(4*H554*(-18+25/2000*H554)*(1-LN(H554/1895))-H554*-9.16-0.25*Z554)</f>
        <v>16184.4881221842</v>
      </c>
      <c r="AB554" s="20" t="n">
        <f aca="false">(8*H554*(-1+8/2000*H554)*(1-LN(H554/1895))-H554*-9.16-0.25*Z554)</f>
        <v>11828.6651269289</v>
      </c>
      <c r="AC554" s="20" t="n">
        <f aca="false">(8*$H554*(31.15-15.53/2000*$H554)*(1-LN($H554/1895))-$H554*-9.16-0.25*$Z554)</f>
        <v>-102619.637155364</v>
      </c>
      <c r="AE554" s="20" t="n">
        <f aca="false">AP554-$AN554</f>
        <v>-9.12315658143255</v>
      </c>
      <c r="AF554" s="20" t="n">
        <f aca="false">AQ554-$AN554</f>
        <v>-9.12528419287158</v>
      </c>
      <c r="AG554" s="20" t="n">
        <f aca="false">AR554-$AN554</f>
        <v>-12.7863833348691</v>
      </c>
      <c r="AI554" s="20" t="n">
        <f aca="false">AT554-$AN554</f>
        <v>-12.6272510148197</v>
      </c>
      <c r="AJ554" s="20" t="n">
        <f aca="false">AU554-$AN554</f>
        <v>-7.89168198373439</v>
      </c>
      <c r="AK554" s="20" t="n">
        <f aca="false">AV554-$AN554</f>
        <v>-10.4695505011407</v>
      </c>
      <c r="AL554" s="20" t="n">
        <f aca="false">AW554-$AN554</f>
        <v>-11.0943297762931</v>
      </c>
      <c r="AN554" s="20" t="n">
        <v>10.5377425631074</v>
      </c>
      <c r="AP554" s="20" t="n">
        <f aca="false">1/8.314/$H554*(0.375*68629+0.5*4601)+$AA554/8.314/$H554+LN(1)</f>
        <v>1.41458598167485</v>
      </c>
      <c r="AQ554" s="20" t="n">
        <f aca="false">1/8.314/$H554*(0.4375*68629+0.5*4601)+$AB554/8.314/$H554+LN(1)</f>
        <v>1.41245837023583</v>
      </c>
      <c r="AR554" s="20" t="n">
        <f aca="false">1/8.314/$H554*(0.4375*68629+0.5*4601)+$AC554/8.314/$H554+LN(1)</f>
        <v>-2.24864077176167</v>
      </c>
      <c r="AT554" s="20" t="n">
        <f aca="false">1/8.314/$H554*(0.4375*68629+0.5*4601)+$J554/8.314/$H554+LN(1)</f>
        <v>-2.08950845171228</v>
      </c>
      <c r="AU554" s="20" t="n">
        <f aca="false">1/8.314/$H554*(0.4375*68629+0.5*4601)+$B554/8.314/$H554+LN(1)</f>
        <v>2.64606057937301</v>
      </c>
      <c r="AV554" s="20" t="n">
        <f aca="false">1/8.314/$H554*(0.4375*68629+0.5*4601)+$S554/8.314/$H554+LN(1)</f>
        <v>0.0681920619667428</v>
      </c>
      <c r="AW554" s="20" t="n">
        <f aca="false">1/8.314/$H554*(0.4375*68629+0.5*4601)+$X554/8.314/$H554+LN(1)</f>
        <v>-0.556587213185656</v>
      </c>
    </row>
    <row r="555" s="20" customFormat="true" ht="13.8" hidden="false" customHeight="false" outlineLevel="0" collapsed="false">
      <c r="B555" s="20" t="n">
        <f aca="false">$A$2 + $A$3*H555 +$A$4*H555*LN(H555) + $A$5*H555^2 + $A$6*H555^-1 + $A$7*H555^0.5</f>
        <v>50496.1094433271</v>
      </c>
      <c r="C555" s="20" t="n">
        <v>4300</v>
      </c>
      <c r="D555" s="20" t="n">
        <f aca="false">D554+22/(608-232)</f>
        <v>8.89893617021274</v>
      </c>
      <c r="F555" s="20" t="n">
        <f aca="false">$D$2+$D$3/H555-(($D$4/(8.314*LN(10)))*(1-($D$5/H555)-LN(H555/$D$5)))</f>
        <v>1.35636594427438</v>
      </c>
      <c r="G555" s="20" t="n">
        <f aca="false">8.314*LN(10)*F555*H555</f>
        <v>97761.4346801281</v>
      </c>
      <c r="H555" s="21" t="n">
        <v>3765</v>
      </c>
      <c r="J555" s="20" t="n">
        <f aca="false">-G555</f>
        <v>-97761.4346801281</v>
      </c>
      <c r="K555" s="20" t="n">
        <v>2417</v>
      </c>
      <c r="O555" s="20" t="n">
        <f aca="false">-115997 + 27.036*H555 + 3.124*H555*LN(H555)</f>
        <v>82634.8512449926</v>
      </c>
      <c r="P555" s="20" t="n">
        <f aca="false">(-0.0562*(H555^2)) + (128.59*H555)-38275</f>
        <v>-350781.295</v>
      </c>
      <c r="Q555" s="20" t="n">
        <f aca="false">-998615+342.43*H555</f>
        <v>290633.95</v>
      </c>
      <c r="R555" s="20" t="n">
        <f aca="false">Q555+P555</f>
        <v>-60147.345</v>
      </c>
      <c r="S555" s="20" t="n">
        <f aca="false">R555/2</f>
        <v>-30073.6725</v>
      </c>
      <c r="U555" s="20" t="n">
        <f aca="false">-226244+42.46*H555</f>
        <v>-66382.1</v>
      </c>
      <c r="V555" s="20" t="n">
        <f aca="false">(-0.0562*(H555^2))+(374.59*H555)-846564</f>
        <v>-232880.295</v>
      </c>
      <c r="W555" s="20" t="n">
        <f aca="false">V555/2</f>
        <v>-116440.1475</v>
      </c>
      <c r="X555" s="20" t="n">
        <f aca="false">W555-U555</f>
        <v>-50058.0475000001</v>
      </c>
      <c r="Y555" s="20" t="n">
        <v>1565850.61710389</v>
      </c>
      <c r="Z555" s="20" t="n">
        <f aca="false">-8E-020*H555^6+2E-015*H555^5-0.00000000001*H555^4+0.00000006*H555^3-0.0001*H555^2+0.1593*H555^1+165.05*H555</f>
        <v>623073.494748937</v>
      </c>
      <c r="AA555" s="8" t="n">
        <f aca="false">(4*H555*(-18+25/2000*H555)*(1-LN(H555/1895))-H555*-9.16-0.25*Z555)</f>
        <v>15919.3954885063</v>
      </c>
      <c r="AB555" s="20" t="n">
        <f aca="false">(8*H555*(-1+8/2000*H555)*(1-LN(H555/1895))-H555*-9.16-0.25*Z555)</f>
        <v>11469.9727634093</v>
      </c>
      <c r="AC555" s="20" t="n">
        <f aca="false">(8*$H555*(31.15-15.53/2000*$H555)*(1-LN($H555/1895))-$H555*-9.16-0.25*$Z555)</f>
        <v>-103202.154804586</v>
      </c>
      <c r="AE555" s="20" t="n">
        <f aca="false">AP555-$AN555</f>
        <v>-9.17898142483648</v>
      </c>
      <c r="AF555" s="20" t="n">
        <f aca="false">AQ555-$AN555</f>
        <v>-9.18409640633769</v>
      </c>
      <c r="AG555" s="20" t="n">
        <f aca="false">AR555-$AN555</f>
        <v>-12.8474839936037</v>
      </c>
      <c r="AI555" s="20" t="n">
        <f aca="false">AT555-$AN555</f>
        <v>-12.6736713418946</v>
      </c>
      <c r="AJ555" s="20" t="n">
        <f aca="false">AU555-$AN555</f>
        <v>-7.93734300841729</v>
      </c>
      <c r="AK555" s="20" t="n">
        <f aca="false">AV555-$AN555</f>
        <v>-10.511275709761</v>
      </c>
      <c r="AL555" s="20" t="n">
        <f aca="false">AW555-$AN555</f>
        <v>-11.1497090663834</v>
      </c>
      <c r="AN555" s="20" t="n">
        <v>10.5832199910114</v>
      </c>
      <c r="AP555" s="20" t="n">
        <f aca="false">1/8.314/$H555*(0.375*68629+0.5*4601)+$AA555/8.314/$H555+LN(1)</f>
        <v>1.40423856617492</v>
      </c>
      <c r="AQ555" s="20" t="n">
        <f aca="false">1/8.314/$H555*(0.4375*68629+0.5*4601)+$AB555/8.314/$H555+LN(1)</f>
        <v>1.39912358467371</v>
      </c>
      <c r="AR555" s="20" t="n">
        <f aca="false">1/8.314/$H555*(0.4375*68629+0.5*4601)+$AC555/8.314/$H555+LN(1)</f>
        <v>-2.26426400259234</v>
      </c>
      <c r="AT555" s="20" t="n">
        <f aca="false">1/8.314/$H555*(0.4375*68629+0.5*4601)+$J555/8.314/$H555+LN(1)</f>
        <v>-2.09045135088315</v>
      </c>
      <c r="AU555" s="20" t="n">
        <f aca="false">1/8.314/$H555*(0.4375*68629+0.5*4601)+$B555/8.314/$H555+LN(1)</f>
        <v>2.64587698259411</v>
      </c>
      <c r="AV555" s="20" t="n">
        <f aca="false">1/8.314/$H555*(0.4375*68629+0.5*4601)+$S555/8.314/$H555+LN(1)</f>
        <v>0.071944281250429</v>
      </c>
      <c r="AW555" s="20" t="n">
        <f aca="false">1/8.314/$H555*(0.4375*68629+0.5*4601)+$X555/8.314/$H555+LN(1)</f>
        <v>-0.566489075371997</v>
      </c>
    </row>
    <row r="556" s="20" customFormat="true" ht="13.8" hidden="false" customHeight="false" outlineLevel="0" collapsed="false">
      <c r="B556" s="20" t="n">
        <f aca="false">$A$2 + $A$3*H556 +$A$4*H556*LN(H556) + $A$5*H556^2 + $A$6*H556^-1 + $A$7*H556^0.5</f>
        <v>50600.0923060199</v>
      </c>
      <c r="C556" s="20" t="n">
        <v>4300</v>
      </c>
      <c r="D556" s="20" t="n">
        <f aca="false">D555+22/(608-232)</f>
        <v>8.95744680851061</v>
      </c>
      <c r="F556" s="20" t="n">
        <f aca="false">$D$2+$D$3/H556-(($D$4/(8.314*LN(10)))*(1-($D$5/H556)-LN(H556/$D$5)))</f>
        <v>1.35618259289207</v>
      </c>
      <c r="G556" s="20" t="n">
        <f aca="false">8.314*LN(10)*F556*H556</f>
        <v>97878.0311579186</v>
      </c>
      <c r="H556" s="21" t="n">
        <v>3770</v>
      </c>
      <c r="J556" s="20" t="n">
        <f aca="false">-G556</f>
        <v>-97878.0311579186</v>
      </c>
      <c r="K556" s="20" t="n">
        <v>2427</v>
      </c>
      <c r="O556" s="20" t="n">
        <f aca="false">-115997 + 27.036*H556 + 3.124*H556*LN(H556)</f>
        <v>82914.2689313007</v>
      </c>
      <c r="P556" s="20" t="n">
        <f aca="false">(-0.0562*(H556^2)) + (128.59*H556)-38275</f>
        <v>-352255.68</v>
      </c>
      <c r="Q556" s="20" t="n">
        <f aca="false">-998615+342.43*H556</f>
        <v>292346.1</v>
      </c>
      <c r="R556" s="20" t="n">
        <f aca="false">Q556+P556</f>
        <v>-59909.5799999999</v>
      </c>
      <c r="S556" s="20" t="n">
        <f aca="false">R556/2</f>
        <v>-29954.7899999999</v>
      </c>
      <c r="U556" s="20" t="n">
        <f aca="false">-226244+42.46*H556</f>
        <v>-66169.8</v>
      </c>
      <c r="V556" s="20" t="n">
        <f aca="false">(-0.0562*(H556^2))+(374.59*H556)-846564</f>
        <v>-233124.68</v>
      </c>
      <c r="W556" s="20" t="n">
        <f aca="false">V556/2</f>
        <v>-116562.34</v>
      </c>
      <c r="X556" s="20" t="n">
        <f aca="false">W556-U556</f>
        <v>-50392.5400000001</v>
      </c>
      <c r="Y556" s="20" t="n">
        <v>1568339.39839179</v>
      </c>
      <c r="Z556" s="20" t="n">
        <f aca="false">-8E-020*H556^6+2E-015*H556^5-0.00000000001*H556^4+0.00000006*H556^3-0.0001*H556^2+0.1593*H556^1+165.05*H556</f>
        <v>623906.105040294</v>
      </c>
      <c r="AA556" s="8" t="n">
        <f aca="false">(4*H556*(-18+25/2000*H556)*(1-LN(H556/1895))-H556*-9.16-0.25*Z556)</f>
        <v>15651.8077022192</v>
      </c>
      <c r="AB556" s="20" t="n">
        <f aca="false">(8*H556*(-1+8/2000*H556)*(1-LN(H556/1895))-H556*-9.16-0.25*Z556)</f>
        <v>11109.428156344</v>
      </c>
      <c r="AC556" s="20" t="n">
        <f aca="false">(8*$H556*(31.15-15.53/2000*$H556)*(1-LN($H556/1895))-$H556*-9.16-0.25*$Z556)</f>
        <v>-103782.648728292</v>
      </c>
      <c r="AE556" s="20" t="n">
        <f aca="false">AP556-$AN556</f>
        <v>-9.23435466258405</v>
      </c>
      <c r="AF556" s="20" t="n">
        <f aca="false">AQ556-$AN556</f>
        <v>-9.24242857855319</v>
      </c>
      <c r="AG556" s="20" t="n">
        <f aca="false">AR556-$AN556</f>
        <v>-12.9079748810297</v>
      </c>
      <c r="AI556" s="20" t="n">
        <f aca="false">AT556-$AN556</f>
        <v>-12.7195924469272</v>
      </c>
      <c r="AJ556" s="20" t="n">
        <f aca="false">AU556-$AN556</f>
        <v>-7.98250829613429</v>
      </c>
      <c r="AK556" s="20" t="n">
        <f aca="false">AV556-$AN556</f>
        <v>-10.5525519317781</v>
      </c>
      <c r="AL556" s="20" t="n">
        <f aca="false">AW556-$AN556</f>
        <v>-11.2046031521478</v>
      </c>
      <c r="AN556" s="20" t="n">
        <v>10.6281936539954</v>
      </c>
      <c r="AP556" s="20" t="n">
        <f aca="false">1/8.314/$H556*(0.375*68629+0.5*4601)+$AA556/8.314/$H556+LN(1)</f>
        <v>1.39383899141135</v>
      </c>
      <c r="AQ556" s="20" t="n">
        <f aca="false">1/8.314/$H556*(0.4375*68629+0.5*4601)+$AB556/8.314/$H556+LN(1)</f>
        <v>1.38576507544221</v>
      </c>
      <c r="AR556" s="20" t="n">
        <f aca="false">1/8.314/$H556*(0.4375*68629+0.5*4601)+$AC556/8.314/$H556+LN(1)</f>
        <v>-2.27978122703428</v>
      </c>
      <c r="AT556" s="20" t="n">
        <f aca="false">1/8.314/$H556*(0.4375*68629+0.5*4601)+$J556/8.314/$H556+LN(1)</f>
        <v>-2.09139879293176</v>
      </c>
      <c r="AU556" s="20" t="n">
        <f aca="false">1/8.314/$H556*(0.4375*68629+0.5*4601)+$B556/8.314/$H556+LN(1)</f>
        <v>2.64568535786111</v>
      </c>
      <c r="AV556" s="20" t="n">
        <f aca="false">1/8.314/$H556*(0.4375*68629+0.5*4601)+$S556/8.314/$H556+LN(1)</f>
        <v>0.0756417222172964</v>
      </c>
      <c r="AW556" s="20" t="n">
        <f aca="false">1/8.314/$H556*(0.4375*68629+0.5*4601)+$X556/8.314/$H556+LN(1)</f>
        <v>-0.576409498152427</v>
      </c>
    </row>
    <row r="557" s="20" customFormat="true" ht="13.8" hidden="false" customHeight="false" outlineLevel="0" collapsed="false">
      <c r="B557" s="20" t="n">
        <f aca="false">$A$2 + $A$3*H557 +$A$4*H557*LN(H557) + $A$5*H557^2 + $A$6*H557^-1 + $A$7*H557^0.5</f>
        <v>50703.8086925084</v>
      </c>
      <c r="C557" s="20" t="n">
        <v>4300</v>
      </c>
      <c r="D557" s="20" t="n">
        <f aca="false">D556+22/(608-232)</f>
        <v>9.01595744680848</v>
      </c>
      <c r="F557" s="20" t="n">
        <f aca="false">$D$2+$D$3/H557-(($D$4/(8.314*LN(10)))*(1-($D$5/H557)-LN(H557/$D$5)))</f>
        <v>1.35600277824787</v>
      </c>
      <c r="G557" s="20" t="n">
        <f aca="false">8.314*LN(10)*F557*H557</f>
        <v>97994.8481264899</v>
      </c>
      <c r="H557" s="21" t="n">
        <v>3775</v>
      </c>
      <c r="J557" s="20" t="n">
        <f aca="false">-G557</f>
        <v>-97994.8481264899</v>
      </c>
      <c r="K557" s="20" t="n">
        <v>2436</v>
      </c>
      <c r="O557" s="20" t="n">
        <f aca="false">-115997 + 27.036*H557 + 3.124*H557*LN(H557)</f>
        <v>83193.7073337953</v>
      </c>
      <c r="P557" s="20" t="n">
        <f aca="false">(-0.0562*(H557^2)) + (128.59*H557)-38275</f>
        <v>-353732.875</v>
      </c>
      <c r="Q557" s="20" t="n">
        <f aca="false">-998615+342.43*H557</f>
        <v>294058.25</v>
      </c>
      <c r="R557" s="20" t="n">
        <f aca="false">Q557+P557</f>
        <v>-59674.625</v>
      </c>
      <c r="S557" s="20" t="n">
        <f aca="false">R557/2</f>
        <v>-29837.3125</v>
      </c>
      <c r="U557" s="20" t="n">
        <f aca="false">-226244+42.46*H557</f>
        <v>-65957.5</v>
      </c>
      <c r="V557" s="20" t="n">
        <f aca="false">(-0.0562*(H557^2))+(374.59*H557)-846564</f>
        <v>-233371.875</v>
      </c>
      <c r="W557" s="20" t="n">
        <f aca="false">V557/2</f>
        <v>-116685.9375</v>
      </c>
      <c r="X557" s="20" t="n">
        <f aca="false">W557-U557</f>
        <v>-50728.4375</v>
      </c>
      <c r="Y557" s="20" t="n">
        <v>1570828.1796797</v>
      </c>
      <c r="Z557" s="20" t="n">
        <f aca="false">-8E-020*H557^6+2E-015*H557^5-0.00000000001*H557^4+0.00000006*H557^3-0.0001*H557^2+0.1593*H557^1+165.05*H557</f>
        <v>624738.743085207</v>
      </c>
      <c r="AA557" s="8" t="n">
        <f aca="false">(4*H557*(-18+25/2000*H557)*(1-LN(H557/1895))-H557*-9.16-0.25*Z557)</f>
        <v>15381.7207912231</v>
      </c>
      <c r="AB557" s="20" t="n">
        <f aca="false">(8*H557*(-1+8/2000*H557)*(1-LN(H557/1895))-H557*-9.16-0.25*Z557)</f>
        <v>10747.0290916773</v>
      </c>
      <c r="AC557" s="20" t="n">
        <f aca="false">(8*$H557*(31.15-15.53/2000*$H557)*(1-LN($H557/1895))-$H557*-9.16-0.25*$Z557)</f>
        <v>-104361.112629979</v>
      </c>
      <c r="AE557" s="20" t="n">
        <f aca="false">AP557-$AN557</f>
        <v>-9.28976697999515</v>
      </c>
      <c r="AF557" s="20" t="n">
        <f aca="false">AQ557-$AN557</f>
        <v>-9.30077145181229</v>
      </c>
      <c r="AG557" s="20" t="n">
        <f aca="false">AR557-$AN557</f>
        <v>-12.9683469837613</v>
      </c>
      <c r="AI557" s="20" t="n">
        <f aca="false">AT557-$AN557</f>
        <v>-12.7655050685528</v>
      </c>
      <c r="AJ557" s="20" t="n">
        <f aca="false">AU557-$AN557</f>
        <v>-8.02766856779694</v>
      </c>
      <c r="AK557" s="20" t="n">
        <f aca="false">AV557-$AN557</f>
        <v>-10.5938697155461</v>
      </c>
      <c r="AL557" s="20" t="n">
        <f aca="false">AW557-$AN557</f>
        <v>-11.2595027258518</v>
      </c>
      <c r="AN557" s="20" t="n">
        <v>10.6731543180756</v>
      </c>
      <c r="AP557" s="20" t="n">
        <f aca="false">1/8.314/$H557*(0.375*68629+0.5*4601)+$AA557/8.314/$H557+LN(1)</f>
        <v>1.38338733808045</v>
      </c>
      <c r="AQ557" s="20" t="n">
        <f aca="false">1/8.314/$H557*(0.4375*68629+0.5*4601)+$AB557/8.314/$H557+LN(1)</f>
        <v>1.37238286626331</v>
      </c>
      <c r="AR557" s="20" t="n">
        <f aca="false">1/8.314/$H557*(0.4375*68629+0.5*4601)+$AC557/8.314/$H557+LN(1)</f>
        <v>-2.29519266568571</v>
      </c>
      <c r="AT557" s="20" t="n">
        <f aca="false">1/8.314/$H557*(0.4375*68629+0.5*4601)+$J557/8.314/$H557+LN(1)</f>
        <v>-2.09235075047721</v>
      </c>
      <c r="AU557" s="20" t="n">
        <f aca="false">1/8.314/$H557*(0.4375*68629+0.5*4601)+$B557/8.314/$H557+LN(1)</f>
        <v>2.64548575027866</v>
      </c>
      <c r="AV557" s="20" t="n">
        <f aca="false">1/8.314/$H557*(0.4375*68629+0.5*4601)+$S557/8.314/$H557+LN(1)</f>
        <v>0.079284602529524</v>
      </c>
      <c r="AW557" s="20" t="n">
        <f aca="false">1/8.314/$H557*(0.4375*68629+0.5*4601)+$X557/8.314/$H557+LN(1)</f>
        <v>-0.58634840777624</v>
      </c>
    </row>
    <row r="558" s="20" customFormat="true" ht="13.8" hidden="false" customHeight="false" outlineLevel="0" collapsed="false">
      <c r="B558" s="20" t="n">
        <f aca="false">$A$2 + $A$3*H558 +$A$4*H558*LN(H558) + $A$5*H558^2 + $A$6*H558^-1 + $A$7*H558^0.5</f>
        <v>50807.2590158617</v>
      </c>
      <c r="C558" s="20" t="n">
        <v>4300</v>
      </c>
      <c r="D558" s="20" t="n">
        <f aca="false">D557+22/(608-232)</f>
        <v>9.07446808510635</v>
      </c>
      <c r="F558" s="20" t="n">
        <f aca="false">$D$2+$D$3/H558-(($D$4/(8.314*LN(10)))*(1-($D$5/H558)-LN(H558/$D$5)))</f>
        <v>1.35582648227133</v>
      </c>
      <c r="G558" s="20" t="n">
        <f aca="false">8.314*LN(10)*F558*H558</f>
        <v>98111.8852938011</v>
      </c>
      <c r="H558" s="21" t="n">
        <v>3780</v>
      </c>
      <c r="J558" s="20" t="n">
        <f aca="false">-G558</f>
        <v>-98111.8852938011</v>
      </c>
      <c r="K558" s="20" t="n">
        <v>2446</v>
      </c>
      <c r="O558" s="20" t="n">
        <f aca="false">-115997 + 27.036*H558 + 3.124*H558*LN(H558)</f>
        <v>83473.1664250376</v>
      </c>
      <c r="P558" s="20" t="n">
        <f aca="false">(-0.0562*(H558^2)) + (128.59*H558)-38275</f>
        <v>-355212.88</v>
      </c>
      <c r="Q558" s="20" t="n">
        <f aca="false">-998615+342.43*H558</f>
        <v>295770.4</v>
      </c>
      <c r="R558" s="20" t="n">
        <f aca="false">Q558+P558</f>
        <v>-59442.4799999998</v>
      </c>
      <c r="S558" s="20" t="n">
        <f aca="false">R558/2</f>
        <v>-29721.2399999999</v>
      </c>
      <c r="U558" s="20" t="n">
        <f aca="false">-226244+42.46*H558</f>
        <v>-65745.2</v>
      </c>
      <c r="V558" s="20" t="n">
        <f aca="false">(-0.0562*(H558^2))+(374.59*H558)-846564</f>
        <v>-233621.88</v>
      </c>
      <c r="W558" s="20" t="n">
        <f aca="false">V558/2</f>
        <v>-116810.94</v>
      </c>
      <c r="X558" s="20" t="n">
        <f aca="false">W558-U558</f>
        <v>-51065.74</v>
      </c>
      <c r="Y558" s="20" t="n">
        <v>1573316.96096761</v>
      </c>
      <c r="Z558" s="20" t="n">
        <f aca="false">-8E-020*H558^6+2E-015*H558^5-0.00000000001*H558^4+0.00000006*H558^3-0.0001*H558^2+0.1593*H558^1+165.05*H558</f>
        <v>625571.408964549</v>
      </c>
      <c r="AA558" s="8" t="n">
        <f aca="false">(4*H558*(-18+25/2000*H558)*(1-LN(H558/1895))-H558*-9.16-0.25*Z558)</f>
        <v>15109.1307894564</v>
      </c>
      <c r="AB558" s="20" t="n">
        <f aca="false">(8*H558*(-1+8/2000*H558)*(1-LN(H558/1895))-H558*-9.16-0.25*Z558)</f>
        <v>10382.7733583146</v>
      </c>
      <c r="AC558" s="20" t="n">
        <f aca="false">(8*$H558*(31.15-15.53/2000*$H558)*(1-LN($H558/1895))-$H558*-9.16-0.25*$Z558)</f>
        <v>-104937.540224459</v>
      </c>
      <c r="AE558" s="20" t="n">
        <f aca="false">AP558-$AN558</f>
        <v>-9.34535842433201</v>
      </c>
      <c r="AF558" s="20" t="n">
        <f aca="false">AQ558-$AN558</f>
        <v>-9.35926513014797</v>
      </c>
      <c r="AG558" s="20" t="n">
        <f aca="false">AR558-$AN558</f>
        <v>-13.0287406493135</v>
      </c>
      <c r="AI558" s="20" t="n">
        <f aca="false">AT558-$AN558</f>
        <v>-12.8115493072839</v>
      </c>
      <c r="AJ558" s="20" t="n">
        <f aca="false">AU558-$AN558</f>
        <v>-8.07296390630717</v>
      </c>
      <c r="AK558" s="20" t="n">
        <f aca="false">AV558-$AN558</f>
        <v>-10.635368972278</v>
      </c>
      <c r="AL558" s="20" t="n">
        <f aca="false">AW558-$AN558</f>
        <v>-11.3145478418586</v>
      </c>
      <c r="AN558" s="20" t="n">
        <v>10.7182421109757</v>
      </c>
      <c r="AP558" s="20" t="n">
        <f aca="false">1/8.314/$H558*(0.375*68629+0.5*4601)+$AA558/8.314/$H558+LN(1)</f>
        <v>1.37288368664369</v>
      </c>
      <c r="AQ558" s="20" t="n">
        <f aca="false">1/8.314/$H558*(0.4375*68629+0.5*4601)+$AB558/8.314/$H558+LN(1)</f>
        <v>1.35897698082773</v>
      </c>
      <c r="AR558" s="20" t="n">
        <f aca="false">1/8.314/$H558*(0.4375*68629+0.5*4601)+$AC558/8.314/$H558+LN(1)</f>
        <v>-2.3104985383378</v>
      </c>
      <c r="AT558" s="20" t="n">
        <f aca="false">1/8.314/$H558*(0.4375*68629+0.5*4601)+$J558/8.314/$H558+LN(1)</f>
        <v>-2.09330719630817</v>
      </c>
      <c r="AU558" s="20" t="n">
        <f aca="false">1/8.314/$H558*(0.4375*68629+0.5*4601)+$B558/8.314/$H558+LN(1)</f>
        <v>2.64527820466853</v>
      </c>
      <c r="AV558" s="20" t="n">
        <f aca="false">1/8.314/$H558*(0.4375*68629+0.5*4601)+$S558/8.314/$H558+LN(1)</f>
        <v>0.0828731386976548</v>
      </c>
      <c r="AW558" s="20" t="n">
        <f aca="false">1/8.314/$H558*(0.4375*68629+0.5*4601)+$X558/8.314/$H558+LN(1)</f>
        <v>-0.59630573088295</v>
      </c>
    </row>
    <row r="559" s="20" customFormat="true" ht="13.8" hidden="false" customHeight="false" outlineLevel="0" collapsed="false">
      <c r="B559" s="20" t="n">
        <f aca="false">$A$2 + $A$3*H559 +$A$4*H559*LN(H559) + $A$5*H559^2 + $A$6*H559^-1 + $A$7*H559^0.5</f>
        <v>50910.4436877659</v>
      </c>
      <c r="C559" s="20" t="n">
        <v>4300</v>
      </c>
      <c r="D559" s="20" t="n">
        <f aca="false">D558+22/(608-232)</f>
        <v>9.13297872340423</v>
      </c>
      <c r="F559" s="20" t="n">
        <f aca="false">$D$2+$D$3/H559-(($D$4/(8.314*LN(10)))*(1-($D$5/H559)-LN(H559/$D$5)))</f>
        <v>1.35565368699817</v>
      </c>
      <c r="G559" s="20" t="n">
        <f aca="false">8.314*LN(10)*F559*H559</f>
        <v>98229.1423685839</v>
      </c>
      <c r="H559" s="21" t="n">
        <v>3785</v>
      </c>
      <c r="J559" s="20" t="n">
        <f aca="false">-G559</f>
        <v>-98229.1423685839</v>
      </c>
      <c r="K559" s="20" t="n">
        <v>2456</v>
      </c>
      <c r="O559" s="20" t="n">
        <f aca="false">-115997 + 27.036*H559 + 3.124*H559*LN(H559)</f>
        <v>83752.6461776616</v>
      </c>
      <c r="P559" s="20" t="n">
        <f aca="false">(-0.0562*(H559^2)) + (128.59*H559)-38275</f>
        <v>-356695.695</v>
      </c>
      <c r="Q559" s="20" t="n">
        <f aca="false">-998615+342.43*H559</f>
        <v>297482.55</v>
      </c>
      <c r="R559" s="20" t="n">
        <f aca="false">Q559+P559</f>
        <v>-59213.1449999999</v>
      </c>
      <c r="S559" s="20" t="n">
        <f aca="false">R559/2</f>
        <v>-29606.5725</v>
      </c>
      <c r="U559" s="20" t="n">
        <f aca="false">-226244+42.46*H559</f>
        <v>-65532.9</v>
      </c>
      <c r="V559" s="20" t="n">
        <f aca="false">(-0.0562*(H559^2))+(374.59*H559)-846564</f>
        <v>-233874.695</v>
      </c>
      <c r="W559" s="20" t="n">
        <f aca="false">V559/2</f>
        <v>-116937.3475</v>
      </c>
      <c r="X559" s="20" t="n">
        <f aca="false">W559-U559</f>
        <v>-51404.4475</v>
      </c>
      <c r="Y559" s="20" t="n">
        <v>1575805.74225552</v>
      </c>
      <c r="Z559" s="20" t="n">
        <f aca="false">-8E-020*H559^6+2E-015*H559^5-0.00000000001*H559^4+0.00000006*H559^3-0.0001*H559^2+0.1593*H559^1+165.05*H559</f>
        <v>626404.102759353</v>
      </c>
      <c r="AA559" s="8" t="n">
        <f aca="false">(4*H559*(-18+25/2000*H559)*(1-LN(H559/1895))-H559*-9.16-0.25*Z559)</f>
        <v>14834.0337368759</v>
      </c>
      <c r="AB559" s="20" t="n">
        <f aca="false">(8*H559*(-1+8/2000*H559)*(1-LN(H559/1895))-H559*-9.16-0.25*Z559)</f>
        <v>10016.658748114</v>
      </c>
      <c r="AC559" s="20" t="n">
        <f aca="false">(8*$H559*(31.15-15.53/2000*$H559)*(1-LN($H559/1895))-$H559*-9.16-0.25*$Z559)</f>
        <v>-105511.925237825</v>
      </c>
      <c r="AE559" s="20" t="n">
        <f aca="false">AP559-$AN559</f>
        <v>-9.40129192160054</v>
      </c>
      <c r="AF559" s="20" t="n">
        <f aca="false">AQ559-$AN559</f>
        <v>-9.41807259613439</v>
      </c>
      <c r="AG559" s="20" t="n">
        <f aca="false">AR559-$AN559</f>
        <v>-13.089319102908</v>
      </c>
      <c r="AI559" s="20" t="n">
        <f aca="false">AT559-$AN559</f>
        <v>-12.8578881423108</v>
      </c>
      <c r="AJ559" s="20" t="n">
        <f aca="false">AU559-$AN559</f>
        <v>-8.11855727335749</v>
      </c>
      <c r="AK559" s="20" t="n">
        <f aca="false">AV559-$AN559</f>
        <v>-10.677212492841</v>
      </c>
      <c r="AL559" s="20" t="n">
        <f aca="false">AW559-$AN559</f>
        <v>-11.3699014334289</v>
      </c>
      <c r="AN559" s="20" t="n">
        <v>10.7636200389292</v>
      </c>
      <c r="AP559" s="20" t="n">
        <f aca="false">1/8.314/$H559*(0.375*68629+0.5*4601)+$AA559/8.314/$H559+LN(1)</f>
        <v>1.36232811732866</v>
      </c>
      <c r="AQ559" s="20" t="n">
        <f aca="false">1/8.314/$H559*(0.4375*68629+0.5*4601)+$AB559/8.314/$H559+LN(1)</f>
        <v>1.34554744279481</v>
      </c>
      <c r="AR559" s="20" t="n">
        <f aca="false">1/8.314/$H559*(0.4375*68629+0.5*4601)+$AC559/8.314/$H559+LN(1)</f>
        <v>-2.32569906397876</v>
      </c>
      <c r="AT559" s="20" t="n">
        <f aca="false">1/8.314/$H559*(0.4375*68629+0.5*4601)+$J559/8.314/$H559+LN(1)</f>
        <v>-2.09426810338163</v>
      </c>
      <c r="AU559" s="20" t="n">
        <f aca="false">1/8.314/$H559*(0.4375*68629+0.5*4601)+$B559/8.314/$H559+LN(1)</f>
        <v>2.64506276557171</v>
      </c>
      <c r="AV559" s="20" t="n">
        <f aca="false">1/8.314/$H559*(0.4375*68629+0.5*4601)+$S559/8.314/$H559+LN(1)</f>
        <v>0.0864075460881678</v>
      </c>
      <c r="AW559" s="20" t="n">
        <f aca="false">1/8.314/$H559*(0.4375*68629+0.5*4601)+$X559/8.314/$H559+LN(1)</f>
        <v>-0.606281394499706</v>
      </c>
    </row>
    <row r="560" s="20" customFormat="true" ht="13.8" hidden="false" customHeight="false" outlineLevel="0" collapsed="false">
      <c r="B560" s="20" t="n">
        <f aca="false">$A$2 + $A$3*H560 +$A$4*H560*LN(H560) + $A$5*H560^2 + $A$6*H560^-1 + $A$7*H560^0.5</f>
        <v>51013.3631185307</v>
      </c>
      <c r="C560" s="20" t="n">
        <v>4300</v>
      </c>
      <c r="D560" s="20" t="n">
        <f aca="false">D559+22/(608-232)</f>
        <v>9.1914893617021</v>
      </c>
      <c r="F560" s="20" t="n">
        <f aca="false">$D$2+$D$3/H560-(($D$4/(8.314*LN(10)))*(1-($D$5/H560)-LN(H560/$D$5)))</f>
        <v>1.35548437456947</v>
      </c>
      <c r="G560" s="20" t="n">
        <f aca="false">8.314*LN(10)*F560*H560</f>
        <v>98346.6190603393</v>
      </c>
      <c r="H560" s="21" t="n">
        <v>3790</v>
      </c>
      <c r="J560" s="20" t="n">
        <f aca="false">-G560</f>
        <v>-98346.6190603393</v>
      </c>
      <c r="K560" s="20" t="n">
        <v>2466</v>
      </c>
      <c r="O560" s="20" t="n">
        <f aca="false">-115997 + 27.036*H560 + 3.124*H560*LN(H560)</f>
        <v>84032.1465643735</v>
      </c>
      <c r="P560" s="20" t="n">
        <f aca="false">(-0.0562*(H560^2)) + (128.59*H560)-38275</f>
        <v>-358181.32</v>
      </c>
      <c r="Q560" s="20" t="n">
        <f aca="false">-998615+342.43*H560</f>
        <v>299194.7</v>
      </c>
      <c r="R560" s="20" t="n">
        <f aca="false">Q560+P560</f>
        <v>-58986.6200000001</v>
      </c>
      <c r="S560" s="20" t="n">
        <f aca="false">R560/2</f>
        <v>-29493.31</v>
      </c>
      <c r="U560" s="20" t="n">
        <f aca="false">-226244+42.46*H560</f>
        <v>-65320.6</v>
      </c>
      <c r="V560" s="20" t="n">
        <f aca="false">(-0.0562*(H560^2))+(374.59*H560)-846564</f>
        <v>-234130.32</v>
      </c>
      <c r="W560" s="20" t="n">
        <f aca="false">V560/2</f>
        <v>-117065.16</v>
      </c>
      <c r="X560" s="20" t="n">
        <f aca="false">W560-U560</f>
        <v>-51744.5600000001</v>
      </c>
      <c r="Y560" s="20" t="n">
        <v>1578294.52354343</v>
      </c>
      <c r="Z560" s="20" t="n">
        <f aca="false">-8E-020*H560^6+2E-015*H560^5-0.00000000001*H560^4+0.00000006*H560^3-0.0001*H560^2+0.1593*H560^1+165.05*H560</f>
        <v>627236.824550814</v>
      </c>
      <c r="AA560" s="8" t="n">
        <f aca="false">(4*H560*(-18+25/2000*H560)*(1-LN(H560/1895))-H560*-9.16-0.25*Z560)</f>
        <v>14556.4256794389</v>
      </c>
      <c r="AB560" s="20" t="n">
        <f aca="false">(8*H560*(-1+8/2000*H560)*(1-LN(H560/1895))-H560*-9.16-0.25*Z560)</f>
        <v>9648.68305587856</v>
      </c>
      <c r="AC560" s="20" t="n">
        <f aca="false">(8*$H560*(31.15-15.53/2000*$H560)*(1-LN($H560/1895))-$H560*-9.16-0.25*$Z560)</f>
        <v>-106084.261407411</v>
      </c>
      <c r="AE560" s="20" t="n">
        <f aca="false">AP560-$AN560</f>
        <v>-9.4572772567526</v>
      </c>
      <c r="AF560" s="20" t="n">
        <f aca="false">AQ560-$AN560</f>
        <v>-9.47690369109009</v>
      </c>
      <c r="AG560" s="20" t="n">
        <f aca="false">AR560-$AN560</f>
        <v>-13.1497924276806</v>
      </c>
      <c r="AI560" s="20" t="n">
        <f aca="false">AT560-$AN560</f>
        <v>-12.9042314117043</v>
      </c>
      <c r="AJ560" s="20" t="n">
        <f aca="false">AU560-$AN560</f>
        <v>-8.16415848963214</v>
      </c>
      <c r="AK560" s="20" t="n">
        <f aca="false">AV560-$AN560</f>
        <v>-10.7191099279515</v>
      </c>
      <c r="AL560" s="20" t="n">
        <f aca="false">AW560-$AN560</f>
        <v>-11.4252732929213</v>
      </c>
      <c r="AN560" s="20" t="n">
        <v>10.8089979668826</v>
      </c>
      <c r="AP560" s="20" t="n">
        <f aca="false">1/8.314/$H560*(0.375*68629+0.5*4601)+$AA560/8.314/$H560+LN(1)</f>
        <v>1.35172071013</v>
      </c>
      <c r="AQ560" s="20" t="n">
        <f aca="false">1/8.314/$H560*(0.4375*68629+0.5*4601)+$AB560/8.314/$H560+LN(1)</f>
        <v>1.33209427579251</v>
      </c>
      <c r="AR560" s="20" t="n">
        <f aca="false">1/8.314/$H560*(0.4375*68629+0.5*4601)+$AC560/8.314/$H560+LN(1)</f>
        <v>-2.34079446079796</v>
      </c>
      <c r="AT560" s="20" t="n">
        <f aca="false">1/8.314/$H560*(0.4375*68629+0.5*4601)+$J560/8.314/$H560+LN(1)</f>
        <v>-2.09523344482173</v>
      </c>
      <c r="AU560" s="20" t="n">
        <f aca="false">1/8.314/$H560*(0.4375*68629+0.5*4601)+$B560/8.314/$H560+LN(1)</f>
        <v>2.64483947725046</v>
      </c>
      <c r="AV560" s="20" t="n">
        <f aca="false">1/8.314/$H560*(0.4375*68629+0.5*4601)+$S560/8.314/$H560+LN(1)</f>
        <v>0.0898880389310578</v>
      </c>
      <c r="AW560" s="20" t="n">
        <f aca="false">1/8.314/$H560*(0.4375*68629+0.5*4601)+$X560/8.314/$H560+LN(1)</f>
        <v>-0.616275326038735</v>
      </c>
    </row>
    <row r="561" s="20" customFormat="true" ht="13.8" hidden="false" customHeight="false" outlineLevel="0" collapsed="false">
      <c r="B561" s="20" t="n">
        <f aca="false">$A$2 + $A$3*H561 +$A$4*H561*LN(H561) + $A$5*H561^2 + $A$6*H561^-1 + $A$7*H561^0.5</f>
        <v>51116.0177170953</v>
      </c>
      <c r="C561" s="20" t="n">
        <v>4300</v>
      </c>
      <c r="D561" s="20" t="n">
        <f aca="false">D560+22/(608-232)</f>
        <v>9.24999999999997</v>
      </c>
      <c r="F561" s="20" t="n">
        <f aca="false">$D$2+$D$3/H561-(($D$4/(8.314*LN(10)))*(1-($D$5/H561)-LN(H561/$D$5)))</f>
        <v>1.35531852723103</v>
      </c>
      <c r="G561" s="20" t="n">
        <f aca="false">8.314*LN(10)*F561*H561</f>
        <v>98464.3150793352</v>
      </c>
      <c r="H561" s="21" t="n">
        <v>3795</v>
      </c>
      <c r="J561" s="20" t="n">
        <f aca="false">-G561</f>
        <v>-98464.3150793352</v>
      </c>
      <c r="K561" s="20" t="n">
        <v>2476</v>
      </c>
      <c r="O561" s="20" t="n">
        <f aca="false">-115997 + 27.036*H561 + 3.124*H561*LN(H561)</f>
        <v>84311.6675579516</v>
      </c>
      <c r="P561" s="20" t="n">
        <f aca="false">(-0.0562*(H561^2)) + (128.59*H561)-38275</f>
        <v>-359669.755</v>
      </c>
      <c r="Q561" s="20" t="n">
        <f aca="false">-998615+342.43*H561</f>
        <v>300906.85</v>
      </c>
      <c r="R561" s="20" t="n">
        <f aca="false">Q561+P561</f>
        <v>-58762.905</v>
      </c>
      <c r="S561" s="20" t="n">
        <f aca="false">R561/2</f>
        <v>-29381.4525</v>
      </c>
      <c r="U561" s="20" t="n">
        <f aca="false">-226244+42.46*H561</f>
        <v>-65108.3</v>
      </c>
      <c r="V561" s="20" t="n">
        <f aca="false">(-0.0562*(H561^2))+(374.59*H561)-846564</f>
        <v>-234388.755</v>
      </c>
      <c r="W561" s="20" t="n">
        <f aca="false">V561/2</f>
        <v>-117194.3775</v>
      </c>
      <c r="X561" s="20" t="n">
        <f aca="false">W561-U561</f>
        <v>-52086.0775000001</v>
      </c>
      <c r="Y561" s="20" t="n">
        <v>1580783.30483133</v>
      </c>
      <c r="Z561" s="20" t="n">
        <f aca="false">-8E-020*H561^6+2E-015*H561^5-0.00000000001*H561^4+0.00000006*H561^3-0.0001*H561^2+0.1593*H561^1+165.05*H561</f>
        <v>628069.574420285</v>
      </c>
      <c r="AA561" s="8" t="n">
        <f aca="false">(4*H561*(-18+25/2000*H561)*(1-LN(H561/1895))-H561*-9.16-0.25*Z561)</f>
        <v>14276.3026690853</v>
      </c>
      <c r="AB561" s="20" t="n">
        <f aca="false">(8*H561*(-1+8/2000*H561)*(1-LN(H561/1895))-H561*-9.16-0.25*Z561)</f>
        <v>9278.84407934753</v>
      </c>
      <c r="AC561" s="20" t="n">
        <f aca="false">(8*$H561*(31.15-15.53/2000*$H561)*(1-LN($H561/1895))-$H561*-9.16-0.25*$Z561)</f>
        <v>-106654.542481757</v>
      </c>
      <c r="AE561" s="20" t="n">
        <f aca="false">AP561-$AN561</f>
        <v>-9.51325373935813</v>
      </c>
      <c r="AF561" s="20" t="n">
        <f aca="false">AQ561-$AN561</f>
        <v>-9.53569778075116</v>
      </c>
      <c r="AG561" s="20" t="n">
        <f aca="false">AR561-$AN561</f>
        <v>-13.2101002303585</v>
      </c>
      <c r="AI561" s="20" t="n">
        <f aca="false">AT561-$AN561</f>
        <v>-12.950518478087</v>
      </c>
      <c r="AJ561" s="20" t="n">
        <f aca="false">AU561-$AN561</f>
        <v>-8.20970690047817</v>
      </c>
      <c r="AK561" s="20" t="n">
        <f aca="false">AV561-$AN561</f>
        <v>-10.7610004538412</v>
      </c>
      <c r="AL561" s="20" t="n">
        <f aca="false">AW561-$AN561</f>
        <v>-11.4806027374633</v>
      </c>
      <c r="AN561" s="20" t="n">
        <v>10.8543152841685</v>
      </c>
      <c r="AP561" s="20" t="n">
        <f aca="false">1/8.314/$H561*(0.375*68629+0.5*4601)+$AA561/8.314/$H561+LN(1)</f>
        <v>1.34106154481037</v>
      </c>
      <c r="AQ561" s="20" t="n">
        <f aca="false">1/8.314/$H561*(0.4375*68629+0.5*4601)+$AB561/8.314/$H561+LN(1)</f>
        <v>1.31861750341734</v>
      </c>
      <c r="AR561" s="20" t="n">
        <f aca="false">1/8.314/$H561*(0.4375*68629+0.5*4601)+$AC561/8.314/$H561+LN(1)</f>
        <v>-2.35578494619</v>
      </c>
      <c r="AT561" s="20" t="n">
        <f aca="false">1/8.314/$H561*(0.4375*68629+0.5*4601)+$J561/8.314/$H561+LN(1)</f>
        <v>-2.09620319391851</v>
      </c>
      <c r="AU561" s="20" t="n">
        <f aca="false">1/8.314/$H561*(0.4375*68629+0.5*4601)+$B561/8.314/$H561+LN(1)</f>
        <v>2.64460838369033</v>
      </c>
      <c r="AV561" s="20" t="n">
        <f aca="false">1/8.314/$H561*(0.4375*68629+0.5*4601)+$S561/8.314/$H561+LN(1)</f>
        <v>0.0933148303273086</v>
      </c>
      <c r="AW561" s="20" t="n">
        <f aca="false">1/8.314/$H561*(0.4375*68629+0.5*4601)+$X561/8.314/$H561+LN(1)</f>
        <v>-0.62628745329481</v>
      </c>
    </row>
    <row r="562" s="20" customFormat="true" ht="13.8" hidden="false" customHeight="false" outlineLevel="0" collapsed="false">
      <c r="B562" s="20" t="n">
        <f aca="false">$A$2 + $A$3*H562 +$A$4*H562*LN(H562) + $A$5*H562^2 + $A$6*H562^-1 + $A$7*H562^0.5</f>
        <v>51218.4078910353</v>
      </c>
      <c r="C562" s="20" t="n">
        <v>4300</v>
      </c>
      <c r="D562" s="20" t="n">
        <f aca="false">D561+22/(608-232)</f>
        <v>9.30851063829784</v>
      </c>
      <c r="F562" s="20" t="n">
        <f aca="false">$D$2+$D$3/H562-(($D$4/(8.314*LN(10)))*(1-($D$5/H562)-LN(H562/$D$5)))</f>
        <v>1.35515612733256</v>
      </c>
      <c r="G562" s="20" t="n">
        <f aca="false">8.314*LN(10)*F562*H562</f>
        <v>98582.2301366026</v>
      </c>
      <c r="H562" s="21" t="n">
        <v>3800</v>
      </c>
      <c r="J562" s="20" t="n">
        <f aca="false">-G562</f>
        <v>-98582.2301366026</v>
      </c>
      <c r="K562" s="20" t="n">
        <v>2486</v>
      </c>
      <c r="O562" s="20" t="n">
        <f aca="false">-115997 + 27.036*H562 + 3.124*H562*LN(H562)</f>
        <v>84591.2091312457</v>
      </c>
      <c r="P562" s="20" t="n">
        <f aca="false">(-0.0562*(H562^2)) + (128.59*H562)-38275</f>
        <v>-361161</v>
      </c>
      <c r="Q562" s="20" t="n">
        <f aca="false">-998615+342.43*H562</f>
        <v>302619</v>
      </c>
      <c r="R562" s="20" t="n">
        <f aca="false">Q562+P562</f>
        <v>-58542</v>
      </c>
      <c r="S562" s="20" t="n">
        <f aca="false">R562/2</f>
        <v>-29271</v>
      </c>
      <c r="U562" s="20" t="n">
        <f aca="false">-226244+42.46*H562</f>
        <v>-64896</v>
      </c>
      <c r="V562" s="20" t="n">
        <f aca="false">(-0.0562*(H562^2))+(374.59*H562)-846564</f>
        <v>-234650</v>
      </c>
      <c r="W562" s="20" t="n">
        <f aca="false">V562/2</f>
        <v>-117325</v>
      </c>
      <c r="X562" s="20" t="n">
        <f aca="false">W562-U562</f>
        <v>-52429</v>
      </c>
      <c r="Y562" s="20" t="n">
        <v>1583272.08611924</v>
      </c>
      <c r="Z562" s="20" t="n">
        <f aca="false">-8E-020*H562^6+2E-015*H562^5-0.00000000001*H562^4+0.00000006*H562^3-0.0001*H562^2+0.1593*H562^1+165.05*H562</f>
        <v>628902.35244928</v>
      </c>
      <c r="AA562" s="8" t="n">
        <f aca="false">(4*H562*(-18+25/2000*H562)*(1-LN(H562/1895))-H562*-9.16-0.25*Z562)</f>
        <v>13993.6607637191</v>
      </c>
      <c r="AB562" s="20" t="n">
        <f aca="false">(8*H562*(-1+8/2000*H562)*(1-LN(H562/1895))-H562*-9.16-0.25*Z562)</f>
        <v>8907.13961918882</v>
      </c>
      <c r="AC562" s="20" t="n">
        <f aca="false">(8*$H562*(31.15-15.53/2000*$H562)*(1-LN($H562/1895))-$H562*-9.16-0.25*$Z562)</f>
        <v>-107222.762220569</v>
      </c>
      <c r="AE562" s="20" t="n">
        <f aca="false">AP562-$AN562</f>
        <v>-9.56925354487697</v>
      </c>
      <c r="AF562" s="20" t="n">
        <f aca="false">AQ562-$AN562</f>
        <v>-9.59448709654411</v>
      </c>
      <c r="AG562" s="20" t="n">
        <f aca="false">AR562-$AN562</f>
        <v>-13.2702749825372</v>
      </c>
      <c r="AI562" s="20" t="n">
        <f aca="false">AT562-$AN562</f>
        <v>-12.9967815699052</v>
      </c>
      <c r="AJ562" s="20" t="n">
        <f aca="false">AU562-$AN562</f>
        <v>-8.25523471717619</v>
      </c>
      <c r="AK562" s="20" t="n">
        <f aca="false">AV562-$AN562</f>
        <v>-10.8029161135221</v>
      </c>
      <c r="AL562" s="20" t="n">
        <f aca="false">AW562-$AN562</f>
        <v>-11.5359219502211</v>
      </c>
      <c r="AN562" s="20" t="n">
        <v>10.8996042457784</v>
      </c>
      <c r="AP562" s="20" t="n">
        <f aca="false">1/8.314/$H562*(0.375*68629+0.5*4601)+$AA562/8.314/$H562+LN(1)</f>
        <v>1.33035070090143</v>
      </c>
      <c r="AQ562" s="20" t="n">
        <f aca="false">1/8.314/$H562*(0.4375*68629+0.5*4601)+$AB562/8.314/$H562+LN(1)</f>
        <v>1.30511714923429</v>
      </c>
      <c r="AR562" s="20" t="n">
        <f aca="false">1/8.314/$H562*(0.4375*68629+0.5*4601)+$AC562/8.314/$H562+LN(1)</f>
        <v>-2.37067073675882</v>
      </c>
      <c r="AT562" s="20" t="n">
        <f aca="false">1/8.314/$H562*(0.4375*68629+0.5*4601)+$J562/8.314/$H562+LN(1)</f>
        <v>-2.09717732412679</v>
      </c>
      <c r="AU562" s="20" t="n">
        <f aca="false">1/8.314/$H562*(0.4375*68629+0.5*4601)+$B562/8.314/$H562+LN(1)</f>
        <v>2.64436952860221</v>
      </c>
      <c r="AV562" s="20" t="n">
        <f aca="false">1/8.314/$H562*(0.4375*68629+0.5*4601)+$S562/8.314/$H562+LN(1)</f>
        <v>0.0966881322563084</v>
      </c>
      <c r="AW562" s="20" t="n">
        <f aca="false">1/8.314/$H562*(0.4375*68629+0.5*4601)+$X562/8.314/$H562+LN(1)</f>
        <v>-0.636317704442728</v>
      </c>
    </row>
    <row r="563" s="20" customFormat="true" ht="13.8" hidden="false" customHeight="false" outlineLevel="0" collapsed="false">
      <c r="B563" s="20" t="n">
        <f aca="false">$A$2 + $A$3*H563 +$A$4*H563*LN(H563) + $A$5*H563^2 + $A$6*H563^-1 + $A$7*H563^0.5</f>
        <v>51320.5340465679</v>
      </c>
      <c r="C563" s="20" t="n">
        <v>4300</v>
      </c>
      <c r="D563" s="20" t="n">
        <f aca="false">D562+22/(608-232)</f>
        <v>9.36702127659571</v>
      </c>
      <c r="F563" s="20" t="n">
        <f aca="false">$D$2+$D$3/H563-(($D$4/(8.314*LN(10)))*(1-($D$5/H563)-LN(H563/$D$5)))</f>
        <v>1.35499715732698</v>
      </c>
      <c r="G563" s="20" t="n">
        <f aca="false">8.314*LN(10)*F563*H563</f>
        <v>98700.3639439332</v>
      </c>
      <c r="H563" s="21" t="n">
        <v>3805</v>
      </c>
      <c r="J563" s="20" t="n">
        <f aca="false">-G563</f>
        <v>-98700.3639439332</v>
      </c>
      <c r="K563" s="20" t="n">
        <v>2495</v>
      </c>
      <c r="O563" s="20" t="n">
        <f aca="false">-115997 + 27.036*H563 + 3.124*H563*LN(H563)</f>
        <v>84870.7712571774</v>
      </c>
      <c r="P563" s="20" t="n">
        <f aca="false">(-0.0562*(H563^2)) + (128.59*H563)-38275</f>
        <v>-362655.055</v>
      </c>
      <c r="Q563" s="20" t="n">
        <f aca="false">-998615+342.43*H563</f>
        <v>304331.15</v>
      </c>
      <c r="R563" s="20" t="n">
        <f aca="false">Q563+P563</f>
        <v>-58323.9049999999</v>
      </c>
      <c r="S563" s="20" t="n">
        <f aca="false">R563/2</f>
        <v>-29161.9524999999</v>
      </c>
      <c r="U563" s="20" t="n">
        <f aca="false">-226244+42.46*H563</f>
        <v>-64683.7</v>
      </c>
      <c r="V563" s="20" t="n">
        <f aca="false">(-0.0562*(H563^2))+(374.59*H563)-846564</f>
        <v>-234914.055</v>
      </c>
      <c r="W563" s="20" t="n">
        <f aca="false">V563/2</f>
        <v>-117457.0275</v>
      </c>
      <c r="X563" s="20" t="n">
        <f aca="false">W563-U563</f>
        <v>-52773.3275000001</v>
      </c>
      <c r="Y563" s="20" t="n">
        <v>1585773.05877407</v>
      </c>
      <c r="Z563" s="20" t="n">
        <f aca="false">-8E-020*H563^6+2E-015*H563^5-0.00000000001*H563^4+0.00000006*H563^3-0.0001*H563^2+0.1593*H563^1+165.05*H563</f>
        <v>629735.158719472</v>
      </c>
      <c r="AA563" s="8" t="n">
        <f aca="false">(4*H563*(-18+25/2000*H563)*(1-LN(H563/1895))-H563*-9.16-0.25*Z563)</f>
        <v>13708.496027191</v>
      </c>
      <c r="AB563" s="20" t="n">
        <f aca="false">(8*H563*(-1+8/2000*H563)*(1-LN(H563/1895))-H563*-9.16-0.25*Z563)</f>
        <v>8533.56747899062</v>
      </c>
      <c r="AC563" s="20" t="n">
        <f aca="false">(8*$H563*(31.15-15.53/2000*$H563)*(1-LN($H563/1895))-$H563*-9.16-0.25*$Z563)</f>
        <v>-107788.914394684</v>
      </c>
      <c r="AE563" s="20" t="n">
        <f aca="false">AP563-$AN563</f>
        <v>-9.62526591648723</v>
      </c>
      <c r="AF563" s="20" t="n">
        <f aca="false">AQ563-$AN563</f>
        <v>-9.65326093741517</v>
      </c>
      <c r="AG563" s="20" t="n">
        <f aca="false">AR563-$AN563</f>
        <v>-13.3303062225137</v>
      </c>
      <c r="AI563" s="20" t="n">
        <f aca="false">AT563-$AN563</f>
        <v>-13.0430099832569</v>
      </c>
      <c r="AJ563" s="20" t="n">
        <f aca="false">AU563-$AN563</f>
        <v>-8.30073121876771</v>
      </c>
      <c r="AK563" s="20" t="n">
        <f aca="false">AV563-$AN563</f>
        <v>-10.8448460186088</v>
      </c>
      <c r="AL563" s="20" t="n">
        <f aca="false">AW563-$AN563</f>
        <v>-11.5912201822268</v>
      </c>
      <c r="AN563" s="20" t="n">
        <v>10.944854174192</v>
      </c>
      <c r="AP563" s="20" t="n">
        <f aca="false">1/8.314/$H563*(0.375*68629+0.5*4601)+$AA563/8.314/$H563+LN(1)</f>
        <v>1.31958825770477</v>
      </c>
      <c r="AQ563" s="20" t="n">
        <f aca="false">1/8.314/$H563*(0.4375*68629+0.5*4601)+$AB563/8.314/$H563+LN(1)</f>
        <v>1.29159323677683</v>
      </c>
      <c r="AR563" s="20" t="n">
        <f aca="false">1/8.314/$H563*(0.4375*68629+0.5*4601)+$AC563/8.314/$H563+LN(1)</f>
        <v>-2.38545204832165</v>
      </c>
      <c r="AT563" s="20" t="n">
        <f aca="false">1/8.314/$H563*(0.4375*68629+0.5*4601)+$J563/8.314/$H563+LN(1)</f>
        <v>-2.09815580906494</v>
      </c>
      <c r="AU563" s="20" t="n">
        <f aca="false">1/8.314/$H563*(0.4375*68629+0.5*4601)+$B563/8.314/$H563+LN(1)</f>
        <v>2.6441229554243</v>
      </c>
      <c r="AV563" s="20" t="n">
        <f aca="false">1/8.314/$H563*(0.4375*68629+0.5*4601)+$S563/8.314/$H563+LN(1)</f>
        <v>0.100008155583242</v>
      </c>
      <c r="AW563" s="20" t="n">
        <f aca="false">1/8.314/$H563*(0.4375*68629+0.5*4601)+$X563/8.314/$H563+LN(1)</f>
        <v>-0.646366008034831</v>
      </c>
    </row>
    <row r="564" s="20" customFormat="true" ht="13.8" hidden="false" customHeight="false" outlineLevel="0" collapsed="false">
      <c r="B564" s="20" t="n">
        <f aca="false">$A$2 + $A$3*H564 +$A$4*H564*LN(H564) + $A$5*H564^2 + $A$6*H564^-1 + $A$7*H564^0.5</f>
        <v>51422.3965885586</v>
      </c>
      <c r="C564" s="20" t="n">
        <v>4300</v>
      </c>
      <c r="D564" s="20" t="n">
        <f aca="false">D563+22/(608-232)</f>
        <v>9.42553191489358</v>
      </c>
      <c r="F564" s="20" t="n">
        <f aca="false">$D$2+$D$3/H564-(($D$4/(8.314*LN(10)))*(1-($D$5/H564)-LN(H564/$D$5)))</f>
        <v>1.35484159976972</v>
      </c>
      <c r="G564" s="20" t="n">
        <f aca="false">8.314*LN(10)*F564*H564</f>
        <v>98818.7162138758</v>
      </c>
      <c r="H564" s="21" t="n">
        <v>3810</v>
      </c>
      <c r="J564" s="20" t="n">
        <f aca="false">-G564</f>
        <v>-98818.7162138758</v>
      </c>
      <c r="K564" s="20" t="n">
        <v>2505</v>
      </c>
      <c r="O564" s="20" t="n">
        <f aca="false">-115997 + 27.036*H564 + 3.124*H564*LN(H564)</f>
        <v>85150.3539087391</v>
      </c>
      <c r="P564" s="20" t="n">
        <f aca="false">(-0.0562*(H564^2)) + (128.59*H564)-38275</f>
        <v>-364151.92</v>
      </c>
      <c r="Q564" s="20" t="n">
        <f aca="false">-998615+342.43*H564</f>
        <v>306043.3</v>
      </c>
      <c r="R564" s="20" t="n">
        <f aca="false">Q564+P564</f>
        <v>-58108.6199999999</v>
      </c>
      <c r="S564" s="20" t="n">
        <f aca="false">R564/2</f>
        <v>-29054.3099999999</v>
      </c>
      <c r="U564" s="20" t="n">
        <f aca="false">-226244+42.46*H564</f>
        <v>-64471.4</v>
      </c>
      <c r="V564" s="20" t="n">
        <f aca="false">(-0.0562*(H564^2))+(374.59*H564)-846564</f>
        <v>-235180.92</v>
      </c>
      <c r="W564" s="20" t="n">
        <f aca="false">V564/2</f>
        <v>-117590.46</v>
      </c>
      <c r="X564" s="20" t="n">
        <f aca="false">W564-U564</f>
        <v>-53119.06</v>
      </c>
      <c r="Y564" s="20" t="n">
        <v>1588274.03142891</v>
      </c>
      <c r="Z564" s="20" t="n">
        <f aca="false">-8E-020*H564^6+2E-015*H564^5-0.00000000001*H564^4+0.00000006*H564^3-0.0001*H564^2+0.1593*H564^1+165.05*H564</f>
        <v>630567.993312696</v>
      </c>
      <c r="AA564" s="8" t="n">
        <f aca="false">(4*H564*(-18+25/2000*H564)*(1-LN(H564/1895))-H564*-9.16-0.25*Z564)</f>
        <v>13420.8045292798</v>
      </c>
      <c r="AB564" s="20" t="n">
        <f aca="false">(8*H564*(-1+8/2000*H564)*(1-LN(H564/1895))-H564*-9.16-0.25*Z564)</f>
        <v>8158.1254652534</v>
      </c>
      <c r="AC564" s="20" t="n">
        <f aca="false">(8*$H564*(31.15-15.53/2000*$H564)*(1-LN($H564/1895))-$H564*-9.16-0.25*$Z564)</f>
        <v>-108352.992786036</v>
      </c>
      <c r="AE564" s="20" t="n">
        <f aca="false">AP564-$AN564</f>
        <v>-9.68087143719777</v>
      </c>
      <c r="AF564" s="20" t="n">
        <f aca="false">AQ564-$AN564</f>
        <v>-9.71159994194379</v>
      </c>
      <c r="AG564" s="20" t="n">
        <f aca="false">AR564-$AN564</f>
        <v>-13.3897748274037</v>
      </c>
      <c r="AI564" s="20" t="n">
        <f aca="false">AT564-$AN564</f>
        <v>-13.0887843540043</v>
      </c>
      <c r="AJ564" s="20" t="n">
        <f aca="false">AU564-$AN564</f>
        <v>-8.34577702416651</v>
      </c>
      <c r="AK564" s="20" t="n">
        <f aca="false">AV564-$AN564</f>
        <v>-10.8863706214242</v>
      </c>
      <c r="AL564" s="20" t="n">
        <f aca="false">AW564-$AN564</f>
        <v>-11.6460780244891</v>
      </c>
      <c r="AN564" s="20" t="n">
        <v>10.9896457314906</v>
      </c>
      <c r="AP564" s="20" t="n">
        <f aca="false">1/8.314/$H564*(0.375*68629+0.5*4601)+$AA564/8.314/$H564+LN(1)</f>
        <v>1.30877429429283</v>
      </c>
      <c r="AQ564" s="20" t="n">
        <f aca="false">1/8.314/$H564*(0.4375*68629+0.5*4601)+$AB564/8.314/$H564+LN(1)</f>
        <v>1.27804578954682</v>
      </c>
      <c r="AR564" s="20" t="n">
        <f aca="false">1/8.314/$H564*(0.4375*68629+0.5*4601)+$AC564/8.314/$H564+LN(1)</f>
        <v>-2.40012909591311</v>
      </c>
      <c r="AT564" s="20" t="n">
        <f aca="false">1/8.314/$H564*(0.4375*68629+0.5*4601)+$J564/8.314/$H564+LN(1)</f>
        <v>-2.09913862251371</v>
      </c>
      <c r="AU564" s="20" t="n">
        <f aca="false">1/8.314/$H564*(0.4375*68629+0.5*4601)+$B564/8.314/$H564+LN(1)</f>
        <v>2.6438687073241</v>
      </c>
      <c r="AV564" s="20" t="n">
        <f aca="false">1/8.314/$H564*(0.4375*68629+0.5*4601)+$S564/8.314/$H564+LN(1)</f>
        <v>0.103275110066379</v>
      </c>
      <c r="AW564" s="20" t="n">
        <f aca="false">1/8.314/$H564*(0.4375*68629+0.5*4601)+$X564/8.314/$H564+LN(1)</f>
        <v>-0.656432292998498</v>
      </c>
    </row>
    <row r="565" s="20" customFormat="true" ht="13.8" hidden="false" customHeight="false" outlineLevel="0" collapsed="false">
      <c r="B565" s="20" t="n">
        <f aca="false">$A$2 + $A$3*H565 +$A$4*H565*LN(H565) + $A$5*H565^2 + $A$6*H565^-1 + $A$7*H565^0.5</f>
        <v>51523.9959205269</v>
      </c>
      <c r="C565" s="20" t="n">
        <v>4300</v>
      </c>
      <c r="D565" s="20" t="n">
        <f aca="false">D564+22/(608-232)</f>
        <v>9.48404255319145</v>
      </c>
      <c r="F565" s="20" t="n">
        <f aca="false">$D$2+$D$3/H565-(($D$4/(8.314*LN(10)))*(1-($D$5/H565)-LN(H565/$D$5)))</f>
        <v>1.35468943731799</v>
      </c>
      <c r="G565" s="20" t="n">
        <f aca="false">8.314*LN(10)*F565*H565</f>
        <v>98937.2866597341</v>
      </c>
      <c r="H565" s="21" t="n">
        <v>3815</v>
      </c>
      <c r="J565" s="20" t="n">
        <f aca="false">-G565</f>
        <v>-98937.2866597341</v>
      </c>
      <c r="K565" s="20" t="n">
        <v>2515</v>
      </c>
      <c r="O565" s="20" t="n">
        <f aca="false">-115997 + 27.036*H565 + 3.124*H565*LN(H565)</f>
        <v>85429.9570589944</v>
      </c>
      <c r="P565" s="20" t="n">
        <f aca="false">(-0.0562*(H565^2)) + (128.59*H565)-38275</f>
        <v>-365651.595</v>
      </c>
      <c r="Q565" s="20" t="n">
        <f aca="false">-998615+342.43*H565</f>
        <v>307755.45</v>
      </c>
      <c r="R565" s="20" t="n">
        <f aca="false">Q565+P565</f>
        <v>-57896.145</v>
      </c>
      <c r="S565" s="20" t="n">
        <f aca="false">R565/2</f>
        <v>-28948.0725</v>
      </c>
      <c r="U565" s="20" t="n">
        <f aca="false">-226244+42.46*H565</f>
        <v>-64259.1</v>
      </c>
      <c r="V565" s="20" t="n">
        <f aca="false">(-0.0562*(H565^2))+(374.59*H565)-846564</f>
        <v>-235450.595</v>
      </c>
      <c r="W565" s="20" t="n">
        <f aca="false">V565/2</f>
        <v>-117725.2975</v>
      </c>
      <c r="X565" s="20" t="n">
        <f aca="false">W565-U565</f>
        <v>-53466.1975</v>
      </c>
      <c r="Y565" s="20" t="n">
        <v>1590775.00408374</v>
      </c>
      <c r="Z565" s="20" t="n">
        <f aca="false">-8E-020*H565^6+2E-015*H565^5-0.00000000001*H565^4+0.00000006*H565^3-0.0001*H565^2+0.1593*H565^1+165.05*H565</f>
        <v>631400.856310944</v>
      </c>
      <c r="AA565" s="8" t="n">
        <f aca="false">(4*H565*(-18+25/2000*H565)*(1-LN(H565/1895))-H565*-9.16-0.25*Z565)</f>
        <v>13130.5823456753</v>
      </c>
      <c r="AB565" s="20" t="n">
        <f aca="false">(8*H565*(-1+8/2000*H565)*(1-LN(H565/1895))-H565*-9.16-0.25*Z565)</f>
        <v>7780.81138738207</v>
      </c>
      <c r="AC565" s="20" t="n">
        <f aca="false">(8*$H565*(31.15-15.53/2000*$H565)*(1-LN($H565/1895))-$H565*-9.16-0.25*$Z565)</f>
        <v>-108914.991187614</v>
      </c>
      <c r="AE565" s="20" t="n">
        <f aca="false">AP565-$AN565</f>
        <v>-9.73652839927929</v>
      </c>
      <c r="AF565" s="20" t="n">
        <f aca="false">AQ565-$AN565</f>
        <v>-9.76996245777473</v>
      </c>
      <c r="AG565" s="20" t="n">
        <f aca="false">AR565-$AN565</f>
        <v>-13.4491393825783</v>
      </c>
      <c r="AI565" s="20" t="n">
        <f aca="false">AT565-$AN565</f>
        <v>-13.1345630272043</v>
      </c>
      <c r="AJ565" s="20" t="n">
        <f aca="false">AU565-$AN565</f>
        <v>-8.39083046158883</v>
      </c>
      <c r="AK565" s="20" t="n">
        <f aca="false">AV565-$AN565</f>
        <v>-10.9279480844249</v>
      </c>
      <c r="AL565" s="20" t="n">
        <f aca="false">AW565-$AN565</f>
        <v>-11.7009537774229</v>
      </c>
      <c r="AN565" s="20" t="n">
        <v>11.0344372887892</v>
      </c>
      <c r="AP565" s="20" t="n">
        <f aca="false">1/8.314/$H565*(0.375*68629+0.5*4601)+$AA565/8.314/$H565+LN(1)</f>
        <v>1.29790888950991</v>
      </c>
      <c r="AQ565" s="20" t="n">
        <f aca="false">1/8.314/$H565*(0.4375*68629+0.5*4601)+$AB565/8.314/$H565+LN(1)</f>
        <v>1.26447483101447</v>
      </c>
      <c r="AR565" s="20" t="n">
        <f aca="false">1/8.314/$H565*(0.4375*68629+0.5*4601)+$AC565/8.314/$H565+LN(1)</f>
        <v>-2.41470209378909</v>
      </c>
      <c r="AT565" s="20" t="n">
        <f aca="false">1/8.314/$H565*(0.4375*68629+0.5*4601)+$J565/8.314/$H565+LN(1)</f>
        <v>-2.10012573841511</v>
      </c>
      <c r="AU565" s="20" t="n">
        <f aca="false">1/8.314/$H565*(0.4375*68629+0.5*4601)+$B565/8.314/$H565+LN(1)</f>
        <v>2.64360682720037</v>
      </c>
      <c r="AV565" s="20" t="n">
        <f aca="false">1/8.314/$H565*(0.4375*68629+0.5*4601)+$S565/8.314/$H565+LN(1)</f>
        <v>0.106489204364349</v>
      </c>
      <c r="AW565" s="20" t="n">
        <f aca="false">1/8.314/$H565*(0.4375*68629+0.5*4601)+$X565/8.314/$H565+LN(1)</f>
        <v>-0.66651648863371</v>
      </c>
    </row>
    <row r="566" s="20" customFormat="true" ht="13.8" hidden="false" customHeight="false" outlineLevel="0" collapsed="false">
      <c r="B566" s="20" t="n">
        <f aca="false">$A$2 + $A$3*H566 +$A$4*H566*LN(H566) + $A$5*H566^2 + $A$6*H566^-1 + $A$7*H566^0.5</f>
        <v>51625.3324446534</v>
      </c>
      <c r="C566" s="20" t="n">
        <v>4300</v>
      </c>
      <c r="D566" s="20" t="n">
        <f aca="false">D565+22/(608-232)</f>
        <v>9.54255319148933</v>
      </c>
      <c r="F566" s="20" t="n">
        <f aca="false">$D$2+$D$3/H566-(($D$4/(8.314*LN(10)))*(1-($D$5/H566)-LN(H566/$D$5)))</f>
        <v>1.35454065273007</v>
      </c>
      <c r="G566" s="20" t="n">
        <f aca="false">8.314*LN(10)*F566*H566</f>
        <v>99056.0749955631</v>
      </c>
      <c r="H566" s="21" t="n">
        <v>3820</v>
      </c>
      <c r="J566" s="20" t="n">
        <f aca="false">-G566</f>
        <v>-99056.0749955631</v>
      </c>
      <c r="K566" s="20" t="n">
        <v>2525</v>
      </c>
      <c r="O566" s="20" t="n">
        <f aca="false">-115997 + 27.036*H566 + 3.124*H566*LN(H566)</f>
        <v>85709.5806810773</v>
      </c>
      <c r="P566" s="20" t="n">
        <f aca="false">(-0.0562*(H566^2)) + (128.59*H566)-38275</f>
        <v>-367154.08</v>
      </c>
      <c r="Q566" s="20" t="n">
        <f aca="false">-998615+342.43*H566</f>
        <v>309467.6</v>
      </c>
      <c r="R566" s="20" t="n">
        <f aca="false">Q566+P566</f>
        <v>-57686.4799999999</v>
      </c>
      <c r="S566" s="20" t="n">
        <f aca="false">R566/2</f>
        <v>-28843.24</v>
      </c>
      <c r="U566" s="20" t="n">
        <f aca="false">-226244+42.46*H566</f>
        <v>-64046.8</v>
      </c>
      <c r="V566" s="20" t="n">
        <f aca="false">(-0.0562*(H566^2))+(374.59*H566)-846564</f>
        <v>-235723.08</v>
      </c>
      <c r="W566" s="20" t="n">
        <f aca="false">V566/2</f>
        <v>-117861.54</v>
      </c>
      <c r="X566" s="20" t="n">
        <f aca="false">W566-U566</f>
        <v>-53814.7400000001</v>
      </c>
      <c r="Y566" s="20" t="n">
        <v>1593275.97673857</v>
      </c>
      <c r="Z566" s="20" t="n">
        <f aca="false">-8E-020*H566^6+2E-015*H566^5-0.00000000001*H566^4+0.00000006*H566^3-0.0001*H566^2+0.1593*H566^1+165.05*H566</f>
        <v>632233.747796371</v>
      </c>
      <c r="AA566" s="8" t="n">
        <f aca="false">(4*H566*(-18+25/2000*H566)*(1-LN(H566/1895))-H566*-9.16-0.25*Z566)</f>
        <v>12837.8255579597</v>
      </c>
      <c r="AB566" s="20" t="n">
        <f aca="false">(8*H566*(-1+8/2000*H566)*(1-LN(H566/1895))-H566*-9.16-0.25*Z566)</f>
        <v>7401.62305767776</v>
      </c>
      <c r="AC566" s="20" t="n">
        <f aca="false">(8*$H566*(31.15-15.53/2000*$H566)*(1-LN($H566/1895))-$H566*-9.16-0.25*$Z566)</f>
        <v>-109474.903403429</v>
      </c>
      <c r="AE566" s="20" t="n">
        <f aca="false">AP566-$AN566</f>
        <v>-9.79200409491798</v>
      </c>
      <c r="AF566" s="20" t="n">
        <f aca="false">AQ566-$AN566</f>
        <v>-9.82811583227268</v>
      </c>
      <c r="AG566" s="20" t="n">
        <f aca="false">AR566-$AN566</f>
        <v>-13.5081674723218</v>
      </c>
      <c r="AI566" s="20" t="n">
        <f aca="false">AT566-$AN566</f>
        <v>-13.1801133477623</v>
      </c>
      <c r="AJ566" s="20" t="n">
        <f aca="false">AU566-$AN566</f>
        <v>-8.43565885920588</v>
      </c>
      <c r="AK566" s="20" t="n">
        <f aca="false">AV566-$AN566</f>
        <v>-10.9693455708477</v>
      </c>
      <c r="AL566" s="20" t="n">
        <f aca="false">AW566-$AN566</f>
        <v>-11.7556147415016</v>
      </c>
      <c r="AN566" s="20" t="n">
        <v>11.078996216891</v>
      </c>
      <c r="AP566" s="20" t="n">
        <f aca="false">1/8.314/$H566*(0.375*68629+0.5*4601)+$AA566/8.314/$H566+LN(1)</f>
        <v>1.28699212197302</v>
      </c>
      <c r="AQ566" s="20" t="n">
        <f aca="false">1/8.314/$H566*(0.4375*68629+0.5*4601)+$AB566/8.314/$H566+LN(1)</f>
        <v>1.25088038461832</v>
      </c>
      <c r="AR566" s="20" t="n">
        <f aca="false">1/8.314/$H566*(0.4375*68629+0.5*4601)+$AC566/8.314/$H566+LN(1)</f>
        <v>-2.4291712554308</v>
      </c>
      <c r="AT566" s="20" t="n">
        <f aca="false">1/8.314/$H566*(0.4375*68629+0.5*4601)+$J566/8.314/$H566+LN(1)</f>
        <v>-2.10111713087126</v>
      </c>
      <c r="AU566" s="20" t="n">
        <f aca="false">1/8.314/$H566*(0.4375*68629+0.5*4601)+$B566/8.314/$H566+LN(1)</f>
        <v>2.64333735768512</v>
      </c>
      <c r="AV566" s="20" t="n">
        <f aca="false">1/8.314/$H566*(0.4375*68629+0.5*4601)+$S566/8.314/$H566+LN(1)</f>
        <v>0.109650646043325</v>
      </c>
      <c r="AW566" s="20" t="n">
        <f aca="false">1/8.314/$H566*(0.4375*68629+0.5*4601)+$X566/8.314/$H566+LN(1)</f>
        <v>-0.676618524610608</v>
      </c>
    </row>
    <row r="567" s="20" customFormat="true" ht="13.8" hidden="false" customHeight="false" outlineLevel="0" collapsed="false">
      <c r="B567" s="20" t="n">
        <f aca="false">$A$2 + $A$3*H567 +$A$4*H567*LN(H567) + $A$5*H567^2 + $A$6*H567^-1 + $A$7*H567^0.5</f>
        <v>51726.4065617838</v>
      </c>
      <c r="C567" s="20" t="n">
        <v>4300</v>
      </c>
      <c r="D567" s="20" t="n">
        <f aca="false">D566+22/(608-232)</f>
        <v>9.6010638297872</v>
      </c>
      <c r="F567" s="20" t="n">
        <f aca="false">$D$2+$D$3/H567-(($D$4/(8.314*LN(10)))*(1-($D$5/H567)-LN(H567/$D$5)))</f>
        <v>1.35439522886462</v>
      </c>
      <c r="G567" s="20" t="n">
        <f aca="false">8.314*LN(10)*F567*H567</f>
        <v>99175.0809361662</v>
      </c>
      <c r="H567" s="21" t="n">
        <v>3825</v>
      </c>
      <c r="J567" s="20" t="n">
        <f aca="false">-G567</f>
        <v>-99175.0809361662</v>
      </c>
      <c r="K567" s="20" t="n">
        <v>2535</v>
      </c>
      <c r="O567" s="20" t="n">
        <f aca="false">-115997 + 27.036*H567 + 3.124*H567*LN(H567)</f>
        <v>85989.2247481922</v>
      </c>
      <c r="P567" s="20" t="n">
        <f aca="false">(-0.0562*(H567^2)) + (128.59*H567)-38275</f>
        <v>-368659.375</v>
      </c>
      <c r="Q567" s="20" t="n">
        <f aca="false">-998615+342.43*H567</f>
        <v>311179.75</v>
      </c>
      <c r="R567" s="20" t="n">
        <f aca="false">Q567+P567</f>
        <v>-57479.625</v>
      </c>
      <c r="S567" s="20" t="n">
        <f aca="false">R567/2</f>
        <v>-28739.8125</v>
      </c>
      <c r="U567" s="20" t="n">
        <f aca="false">-226244+42.46*H567</f>
        <v>-63834.5</v>
      </c>
      <c r="V567" s="20" t="n">
        <f aca="false">(-0.0562*(H567^2))+(374.59*H567)-846564</f>
        <v>-235998.375</v>
      </c>
      <c r="W567" s="20" t="n">
        <f aca="false">V567/2</f>
        <v>-117999.1875</v>
      </c>
      <c r="X567" s="20" t="n">
        <f aca="false">W567-U567</f>
        <v>-54164.6875</v>
      </c>
      <c r="Y567" s="20" t="n">
        <v>1595776.94939341</v>
      </c>
      <c r="Z567" s="20" t="n">
        <f aca="false">-8E-020*H567^6+2E-015*H567^5-0.00000000001*H567^4+0.00000006*H567^3-0.0001*H567^2+0.1593*H567^1+165.05*H567</f>
        <v>633066.66785129</v>
      </c>
      <c r="AA567" s="8" t="n">
        <f aca="false">(4*H567*(-18+25/2000*H567)*(1-LN(H567/1895))-H567*-9.16-0.25*Z567)</f>
        <v>12542.5302535909</v>
      </c>
      <c r="AB567" s="20" t="n">
        <f aca="false">(8*H567*(-1+8/2000*H567)*(1-LN(H567/1895))-H567*-9.16-0.25*Z567)</f>
        <v>7020.55829132994</v>
      </c>
      <c r="AC567" s="20" t="n">
        <f aca="false">(8*$H567*(31.15-15.53/2000*$H567)*(1-LN($H567/1895))-$H567*-9.16-0.25*$Z567)</f>
        <v>-110032.723248479</v>
      </c>
      <c r="AE567" s="20" t="n">
        <f aca="false">AP567-$AN567</f>
        <v>-9.84727464948783</v>
      </c>
      <c r="AF567" s="20" t="n">
        <f aca="false">AQ567-$AN567</f>
        <v>-9.88603624579553</v>
      </c>
      <c r="AG567" s="20" t="n">
        <f aca="false">AR567-$AN567</f>
        <v>-13.5668355131093</v>
      </c>
      <c r="AI567" s="20" t="n">
        <f aca="false">AT567-$AN567</f>
        <v>-13.2254114937039</v>
      </c>
      <c r="AJ567" s="20" t="n">
        <f aca="false">AU567-$AN567</f>
        <v>-8.48023837841524</v>
      </c>
      <c r="AK567" s="20" t="n">
        <f aca="false">AV567-$AN567</f>
        <v>-11.0105390779765</v>
      </c>
      <c r="AL567" s="20" t="n">
        <f aca="false">AW567-$AN567</f>
        <v>-11.8100370505278</v>
      </c>
      <c r="AN567" s="20" t="n">
        <v>11.1232987195607</v>
      </c>
      <c r="AP567" s="20" t="n">
        <f aca="false">1/8.314/$H567*(0.375*68629+0.5*4601)+$AA567/8.314/$H567+LN(1)</f>
        <v>1.27602407007287</v>
      </c>
      <c r="AQ567" s="20" t="n">
        <f aca="false">1/8.314/$H567*(0.4375*68629+0.5*4601)+$AB567/8.314/$H567+LN(1)</f>
        <v>1.23726247376517</v>
      </c>
      <c r="AR567" s="20" t="n">
        <f aca="false">1/8.314/$H567*(0.4375*68629+0.5*4601)+$AC567/8.314/$H567+LN(1)</f>
        <v>-2.44353679354862</v>
      </c>
      <c r="AT567" s="20" t="n">
        <f aca="false">1/8.314/$H567*(0.4375*68629+0.5*4601)+$J567/8.314/$H567+LN(1)</f>
        <v>-2.10211277414319</v>
      </c>
      <c r="AU567" s="20" t="n">
        <f aca="false">1/8.314/$H567*(0.4375*68629+0.5*4601)+$B567/8.314/$H567+LN(1)</f>
        <v>2.64306034114546</v>
      </c>
      <c r="AV567" s="20" t="n">
        <f aca="false">1/8.314/$H567*(0.4375*68629+0.5*4601)+$S567/8.314/$H567+LN(1)</f>
        <v>0.112759641584162</v>
      </c>
      <c r="AW567" s="20" t="n">
        <f aca="false">1/8.314/$H567*(0.4375*68629+0.5*4601)+$X567/8.314/$H567+LN(1)</f>
        <v>-0.686738330967059</v>
      </c>
    </row>
    <row r="568" s="20" customFormat="true" ht="13.8" hidden="false" customHeight="false" outlineLevel="0" collapsed="false">
      <c r="B568" s="20" t="n">
        <f aca="false">$A$2 + $A$3*H568 +$A$4*H568*LN(H568) + $A$5*H568^2 + $A$6*H568^-1 + $A$7*H568^0.5</f>
        <v>51827.2186714362</v>
      </c>
      <c r="C568" s="20" t="n">
        <v>4300</v>
      </c>
      <c r="D568" s="20" t="n">
        <f aca="false">D567+22/(608-232)</f>
        <v>9.65957446808507</v>
      </c>
      <c r="F568" s="20" t="n">
        <f aca="false">$D$2+$D$3/H568-(($D$4/(8.314*LN(10)))*(1-($D$5/H568)-LN(H568/$D$5)))</f>
        <v>1.35425314867998</v>
      </c>
      <c r="G568" s="20" t="n">
        <f aca="false">8.314*LN(10)*F568*H568</f>
        <v>99294.3041970927</v>
      </c>
      <c r="H568" s="21" t="n">
        <v>3830</v>
      </c>
      <c r="J568" s="20" t="n">
        <f aca="false">-G568</f>
        <v>-99294.3041970927</v>
      </c>
      <c r="K568" s="20" t="n">
        <v>2545</v>
      </c>
      <c r="O568" s="20" t="n">
        <f aca="false">-115997 + 27.036*H568 + 3.124*H568*LN(H568)</f>
        <v>86268.8892336136</v>
      </c>
      <c r="P568" s="20" t="n">
        <f aca="false">(-0.0562*(H568^2)) + (128.59*H568)-38275</f>
        <v>-370167.48</v>
      </c>
      <c r="Q568" s="20" t="n">
        <f aca="false">-998615+342.43*H568</f>
        <v>312891.9</v>
      </c>
      <c r="R568" s="20" t="n">
        <f aca="false">Q568+P568</f>
        <v>-57275.5799999999</v>
      </c>
      <c r="S568" s="20" t="n">
        <f aca="false">R568/2</f>
        <v>-28637.79</v>
      </c>
      <c r="U568" s="20" t="n">
        <f aca="false">-226244+42.46*H568</f>
        <v>-63622.2</v>
      </c>
      <c r="V568" s="20" t="n">
        <f aca="false">(-0.0562*(H568^2))+(374.59*H568)-846564</f>
        <v>-236276.48</v>
      </c>
      <c r="W568" s="20" t="n">
        <f aca="false">V568/2</f>
        <v>-118138.24</v>
      </c>
      <c r="X568" s="20" t="n">
        <f aca="false">W568-U568</f>
        <v>-54516.0400000001</v>
      </c>
      <c r="Y568" s="20" t="n">
        <v>1598277.92204824</v>
      </c>
      <c r="Z568" s="20" t="n">
        <f aca="false">-8E-020*H568^6+2E-015*H568^5-0.00000000001*H568^4+0.00000006*H568^3-0.0001*H568^2+0.1593*H568^1+165.05*H568</f>
        <v>633899.616558178</v>
      </c>
      <c r="AA568" s="8" t="n">
        <f aca="false">(4*H568*(-18+25/2000*H568)*(1-LN(H568/1895))-H568*-9.16-0.25*Z568)</f>
        <v>12244.6925258833</v>
      </c>
      <c r="AB568" s="20" t="n">
        <f aca="false">(8*H568*(-1+8/2000*H568)*(1-LN(H568/1895))-H568*-9.16-0.25*Z568)</f>
        <v>6637.61490640871</v>
      </c>
      <c r="AC568" s="20" t="n">
        <f aca="false">(8*$H568*(31.15-15.53/2000*$H568)*(1-LN($H568/1895))-$H568*-9.16-0.25*$Z568)</f>
        <v>-110588.44454871</v>
      </c>
      <c r="AE568" s="20" t="n">
        <f aca="false">AP568-$AN568</f>
        <v>-9.90259641025555</v>
      </c>
      <c r="AF568" s="20" t="n">
        <f aca="false">AQ568-$AN568</f>
        <v>-9.94398010040023</v>
      </c>
      <c r="AG568" s="20" t="n">
        <f aca="false">AR568-$AN568</f>
        <v>-13.6254001423163</v>
      </c>
      <c r="AI568" s="20" t="n">
        <f aca="false">AT568-$AN568</f>
        <v>-13.2707138648801</v>
      </c>
      <c r="AJ568" s="20" t="n">
        <f aca="false">AU568-$AN568</f>
        <v>-8.52482540254473</v>
      </c>
      <c r="AK568" s="20" t="n">
        <f aca="false">AV568-$AN568</f>
        <v>-11.0517848258408</v>
      </c>
      <c r="AL568" s="20" t="n">
        <f aca="false">AW568-$AN568</f>
        <v>-11.8644770603366</v>
      </c>
      <c r="AN568" s="20" t="n">
        <v>11.1676012222303</v>
      </c>
      <c r="AP568" s="20" t="n">
        <f aca="false">1/8.314/$H568*(0.375*68629+0.5*4601)+$AA568/8.314/$H568+LN(1)</f>
        <v>1.26500481197475</v>
      </c>
      <c r="AQ568" s="20" t="n">
        <f aca="false">1/8.314/$H568*(0.4375*68629+0.5*4601)+$AB568/8.314/$H568+LN(1)</f>
        <v>1.22362112183007</v>
      </c>
      <c r="AR568" s="20" t="n">
        <f aca="false">1/8.314/$H568*(0.4375*68629+0.5*4601)+$AC568/8.314/$H568+LN(1)</f>
        <v>-2.45779892008604</v>
      </c>
      <c r="AT568" s="20" t="n">
        <f aca="false">1/8.314/$H568*(0.4375*68629+0.5*4601)+$J568/8.314/$H568+LN(1)</f>
        <v>-2.10311264264978</v>
      </c>
      <c r="AU568" s="20" t="n">
        <f aca="false">1/8.314/$H568*(0.4375*68629+0.5*4601)+$B568/8.314/$H568+LN(1)</f>
        <v>2.64277581968557</v>
      </c>
      <c r="AV568" s="20" t="n">
        <f aca="false">1/8.314/$H568*(0.4375*68629+0.5*4601)+$S568/8.314/$H568+LN(1)</f>
        <v>0.115816396389495</v>
      </c>
      <c r="AW568" s="20" t="n">
        <f aca="false">1/8.314/$H568*(0.4375*68629+0.5*4601)+$X568/8.314/$H568+LN(1)</f>
        <v>-0.696875838106288</v>
      </c>
    </row>
    <row r="569" s="20" customFormat="true" ht="13.8" hidden="false" customHeight="false" outlineLevel="0" collapsed="false">
      <c r="B569" s="20" t="n">
        <f aca="false">$A$2 + $A$3*H569 +$A$4*H569*LN(H569) + $A$5*H569^2 + $A$6*H569^-1 + $A$7*H569^0.5</f>
        <v>51927.7691718082</v>
      </c>
      <c r="C569" s="20" t="n">
        <v>4300</v>
      </c>
      <c r="D569" s="20" t="n">
        <f aca="false">D568+22/(608-232)</f>
        <v>9.71808510638294</v>
      </c>
      <c r="F569" s="20" t="n">
        <f aca="false">$D$2+$D$3/H569-(($D$4/(8.314*LN(10)))*(1-($D$5/H569)-LN(H569/$D$5)))</f>
        <v>1.35411439523348</v>
      </c>
      <c r="G569" s="20" t="n">
        <f aca="false">8.314*LN(10)*F569*H569</f>
        <v>99413.7444946344</v>
      </c>
      <c r="H569" s="21" t="n">
        <v>3835</v>
      </c>
      <c r="J569" s="20" t="n">
        <f aca="false">-G569</f>
        <v>-99413.7444946344</v>
      </c>
      <c r="K569" s="20" t="n">
        <v>2555</v>
      </c>
      <c r="O569" s="20" t="n">
        <f aca="false">-115997 + 27.036*H569 + 3.124*H569*LN(H569)</f>
        <v>86548.5741106857</v>
      </c>
      <c r="P569" s="20" t="n">
        <f aca="false">(-0.0562*(H569^2)) + (128.59*H569)-38275</f>
        <v>-371678.395</v>
      </c>
      <c r="Q569" s="20" t="n">
        <f aca="false">-998615+342.43*H569</f>
        <v>314604.05</v>
      </c>
      <c r="R569" s="20" t="n">
        <f aca="false">Q569+P569</f>
        <v>-57074.345</v>
      </c>
      <c r="S569" s="20" t="n">
        <f aca="false">R569/2</f>
        <v>-28537.1725</v>
      </c>
      <c r="U569" s="20" t="n">
        <f aca="false">-226244+42.46*H569</f>
        <v>-63409.9</v>
      </c>
      <c r="V569" s="20" t="n">
        <f aca="false">(-0.0562*(H569^2))+(374.59*H569)-846564</f>
        <v>-236557.395</v>
      </c>
      <c r="W569" s="20" t="n">
        <f aca="false">V569/2</f>
        <v>-118278.6975</v>
      </c>
      <c r="X569" s="20" t="n">
        <f aca="false">W569-U569</f>
        <v>-54868.7975000001</v>
      </c>
      <c r="Y569" s="20" t="n">
        <v>1600778.89470307</v>
      </c>
      <c r="Z569" s="20" t="n">
        <f aca="false">-8E-020*H569^6+2E-015*H569^5-0.00000000001*H569^4+0.00000006*H569^3-0.0001*H569^2+0.1593*H569^1+165.05*H569</f>
        <v>634732.593999669</v>
      </c>
      <c r="AA569" s="8" t="n">
        <f aca="false">(4*H569*(-18+25/2000*H569)*(1-LN(H569/1895))-H569*-9.16-0.25*Z569)</f>
        <v>11944.3084739922</v>
      </c>
      <c r="AB569" s="20" t="n">
        <f aca="false">(8*H569*(-1+8/2000*H569)*(1-LN(H569/1895))-H569*-9.16-0.25*Z569)</f>
        <v>6252.79072385648</v>
      </c>
      <c r="AC569" s="20" t="n">
        <f aca="false">(8*$H569*(31.15-15.53/2000*$H569)*(1-LN($H569/1895))-$H569*-9.16-0.25*$Z569)</f>
        <v>-111142.061140983</v>
      </c>
      <c r="AE569" s="20" t="n">
        <f aca="false">AP569-$AN569</f>
        <v>-9.95781623653263</v>
      </c>
      <c r="AF569" s="20" t="n">
        <f aca="false">AQ569-$AN569</f>
        <v>-10.0017943099959</v>
      </c>
      <c r="AG569" s="20" t="n">
        <f aca="false">AR569-$AN569</f>
        <v>-13.6837085083757</v>
      </c>
      <c r="AI569" s="20" t="n">
        <f aca="false">AT569-$AN569</f>
        <v>-13.3158673731187</v>
      </c>
      <c r="AJ569" s="20" t="n">
        <f aca="false">AU569-$AN569</f>
        <v>-8.56926682700345</v>
      </c>
      <c r="AK569" s="20" t="n">
        <f aca="false">AV569-$AN569</f>
        <v>-11.0929295473614</v>
      </c>
      <c r="AL569" s="20" t="n">
        <f aca="false">AW569-$AN569</f>
        <v>-11.9187816389466</v>
      </c>
      <c r="AN569" s="20" t="n">
        <v>11.2117506621521</v>
      </c>
      <c r="AP569" s="20" t="n">
        <f aca="false">1/8.314/$H569*(0.375*68629+0.5*4601)+$AA569/8.314/$H569+LN(1)</f>
        <v>1.25393442561948</v>
      </c>
      <c r="AQ569" s="20" t="n">
        <f aca="false">1/8.314/$H569*(0.4375*68629+0.5*4601)+$AB569/8.314/$H569+LN(1)</f>
        <v>1.20995635215624</v>
      </c>
      <c r="AR569" s="20" t="n">
        <f aca="false">1/8.314/$H569*(0.4375*68629+0.5*4601)+$AC569/8.314/$H569+LN(1)</f>
        <v>-2.47195784622356</v>
      </c>
      <c r="AT569" s="20" t="n">
        <f aca="false">1/8.314/$H569*(0.4375*68629+0.5*4601)+$J569/8.314/$H569+LN(1)</f>
        <v>-2.10411671096661</v>
      </c>
      <c r="AU569" s="20" t="n">
        <f aca="false">1/8.314/$H569*(0.4375*68629+0.5*4601)+$B569/8.314/$H569+LN(1)</f>
        <v>2.64248383514865</v>
      </c>
      <c r="AV569" s="20" t="n">
        <f aca="false">1/8.314/$H569*(0.4375*68629+0.5*4601)+$S569/8.314/$H569+LN(1)</f>
        <v>0.118821114790748</v>
      </c>
      <c r="AW569" s="20" t="n">
        <f aca="false">1/8.314/$H569*(0.4375*68629+0.5*4601)+$X569/8.314/$H569+LN(1)</f>
        <v>-0.707030976794458</v>
      </c>
    </row>
    <row r="570" s="20" customFormat="true" ht="13.8" hidden="false" customHeight="false" outlineLevel="0" collapsed="false">
      <c r="B570" s="20" t="n">
        <f aca="false">$A$2 + $A$3*H570 +$A$4*H570*LN(H570) + $A$5*H570^2 + $A$6*H570^-1 + $A$7*H570^0.5</f>
        <v>52028.0584597801</v>
      </c>
      <c r="C570" s="20" t="n">
        <v>4300</v>
      </c>
      <c r="D570" s="20" t="n">
        <f aca="false">D569+22/(608-232)</f>
        <v>9.77659574468081</v>
      </c>
      <c r="F570" s="20" t="n">
        <f aca="false">$D$2+$D$3/H570-(($D$4/(8.314*LN(10)))*(1-($D$5/H570)-LN(H570/$D$5)))</f>
        <v>1.35397895168076</v>
      </c>
      <c r="G570" s="20" t="n">
        <f aca="false">8.314*LN(10)*F570*H570</f>
        <v>99533.4015458228</v>
      </c>
      <c r="H570" s="21" t="n">
        <v>3840</v>
      </c>
      <c r="J570" s="20" t="n">
        <f aca="false">-G570</f>
        <v>-99533.4015458228</v>
      </c>
      <c r="K570" s="20" t="n">
        <v>2564</v>
      </c>
      <c r="O570" s="20" t="n">
        <f aca="false">-115997 + 27.036*H570 + 3.124*H570*LN(H570)</f>
        <v>86828.2793528222</v>
      </c>
      <c r="P570" s="20" t="n">
        <f aca="false">(-0.0562*(H570^2)) + (128.59*H570)-38275</f>
        <v>-373192.12</v>
      </c>
      <c r="Q570" s="20" t="n">
        <f aca="false">-998615+342.43*H570</f>
        <v>316316.2</v>
      </c>
      <c r="R570" s="20" t="n">
        <f aca="false">Q570+P570</f>
        <v>-56875.92</v>
      </c>
      <c r="S570" s="20" t="n">
        <f aca="false">R570/2</f>
        <v>-28437.96</v>
      </c>
      <c r="U570" s="20" t="n">
        <f aca="false">-226244+42.46*H570</f>
        <v>-63197.6</v>
      </c>
      <c r="V570" s="20" t="n">
        <f aca="false">(-0.0562*(H570^2))+(374.59*H570)-846564</f>
        <v>-236841.12</v>
      </c>
      <c r="W570" s="20" t="n">
        <f aca="false">V570/2</f>
        <v>-118420.56</v>
      </c>
      <c r="X570" s="20" t="n">
        <f aca="false">W570-U570</f>
        <v>-55222.9600000001</v>
      </c>
      <c r="Y570" s="20" t="n">
        <v>1603279.86735791</v>
      </c>
      <c r="Z570" s="20" t="n">
        <f aca="false">-8E-020*H570^6+2E-015*H570^5-0.00000000001*H570^4+0.00000006*H570^3-0.0001*H570^2+0.1593*H570^1+165.05*H570</f>
        <v>635565.600258557</v>
      </c>
      <c r="AA570" s="8" t="n">
        <f aca="false">(4*H570*(-18+25/2000*H570)*(1-LN(H570/1895))-H570*-9.16-0.25*Z570)</f>
        <v>11641.3742028954</v>
      </c>
      <c r="AB570" s="20" t="n">
        <f aca="false">(8*H570*(-1+8/2000*H570)*(1-LN(H570/1895))-H570*-9.16-0.25*Z570)</f>
        <v>5866.08356748056</v>
      </c>
      <c r="AC570" s="20" t="n">
        <f aca="false">(8*$H570*(31.15-15.53/2000*$H570)*(1-LN($H570/1895))-$H570*-9.16-0.25*$Z570)</f>
        <v>-111693.566873035</v>
      </c>
      <c r="AE570" s="20" t="n">
        <f aca="false">AP570-$AN570</f>
        <v>-10.0130648200952</v>
      </c>
      <c r="AF570" s="20" t="n">
        <f aca="false">AQ570-$AN570</f>
        <v>-10.0596096207644</v>
      </c>
      <c r="AG570" s="20" t="n">
        <f aca="false">AR570-$AN570</f>
        <v>-13.741891591202</v>
      </c>
      <c r="AI570" s="20" t="n">
        <f aca="false">AT570-$AN570</f>
        <v>-13.3610027626443</v>
      </c>
      <c r="AJ570" s="20" t="n">
        <f aca="false">AU570-$AN570</f>
        <v>-8.61369337970082</v>
      </c>
      <c r="AK570" s="20" t="n">
        <f aca="false">AV570-$AN570</f>
        <v>-11.1341038087644</v>
      </c>
      <c r="AL570" s="20" t="n">
        <f aca="false">AW570-$AN570</f>
        <v>-11.9730814869778</v>
      </c>
      <c r="AN570" s="20" t="n">
        <v>11.2558778088195</v>
      </c>
      <c r="AP570" s="20" t="n">
        <f aca="false">1/8.314/$H570*(0.375*68629+0.5*4601)+$AA570/8.314/$H570+LN(1)</f>
        <v>1.24281298872432</v>
      </c>
      <c r="AQ570" s="20" t="n">
        <f aca="false">1/8.314/$H570*(0.4375*68629+0.5*4601)+$AB570/8.314/$H570+LN(1)</f>
        <v>1.19626818805506</v>
      </c>
      <c r="AR570" s="20" t="n">
        <f aca="false">1/8.314/$H570*(0.4375*68629+0.5*4601)+$AC570/8.314/$H570+LN(1)</f>
        <v>-2.48601378238247</v>
      </c>
      <c r="AT570" s="20" t="n">
        <f aca="false">1/8.314/$H570*(0.4375*68629+0.5*4601)+$J570/8.314/$H570+LN(1)</f>
        <v>-2.10512495382483</v>
      </c>
      <c r="AU570" s="20" t="n">
        <f aca="false">1/8.314/$H570*(0.4375*68629+0.5*4601)+$B570/8.314/$H570+LN(1)</f>
        <v>2.64218442911868</v>
      </c>
      <c r="AV570" s="20" t="n">
        <f aca="false">1/8.314/$H570*(0.4375*68629+0.5*4601)+$S570/8.314/$H570+LN(1)</f>
        <v>0.121774000055128</v>
      </c>
      <c r="AW570" s="20" t="n">
        <f aca="false">1/8.314/$H570*(0.4375*68629+0.5*4601)+$X570/8.314/$H570+LN(1)</f>
        <v>-0.717203678158329</v>
      </c>
    </row>
    <row r="571" s="20" customFormat="true" ht="13.8" hidden="false" customHeight="false" outlineLevel="0" collapsed="false">
      <c r="B571" s="20" t="n">
        <f aca="false">$A$2 + $A$3*H571 +$A$4*H571*LN(H571) + $A$5*H571^2 + $A$6*H571^-1 + $A$7*H571^0.5</f>
        <v>52128.0869309227</v>
      </c>
      <c r="C571" s="20" t="n">
        <v>4300</v>
      </c>
      <c r="D571" s="20" t="n">
        <f aca="false">D570+22/(608-232)</f>
        <v>9.83510638297868</v>
      </c>
      <c r="F571" s="20" t="n">
        <f aca="false">$D$2+$D$3/H571-(($D$4/(8.314*LN(10)))*(1-($D$5/H571)-LN(H571/$D$5)))</f>
        <v>1.35384680127507</v>
      </c>
      <c r="G571" s="20" t="n">
        <f aca="false">8.314*LN(10)*F571*H571</f>
        <v>99653.2750684265</v>
      </c>
      <c r="H571" s="21" t="n">
        <v>3845</v>
      </c>
      <c r="J571" s="20" t="n">
        <f aca="false">-G571</f>
        <v>-99653.2750684265</v>
      </c>
      <c r="K571" s="20" t="n">
        <v>2574</v>
      </c>
      <c r="O571" s="20" t="n">
        <f aca="false">-115997 + 27.036*H571 + 3.124*H571*LN(H571)</f>
        <v>87108.0049335062</v>
      </c>
      <c r="P571" s="20" t="n">
        <f aca="false">(-0.0562*(H571^2)) + (128.59*H571)-38275</f>
        <v>-374708.655</v>
      </c>
      <c r="Q571" s="20" t="n">
        <f aca="false">-998615+342.43*H571</f>
        <v>318028.35</v>
      </c>
      <c r="R571" s="20" t="n">
        <f aca="false">Q571+P571</f>
        <v>-56680.3049999999</v>
      </c>
      <c r="S571" s="20" t="n">
        <f aca="false">R571/2</f>
        <v>-28340.1524999999</v>
      </c>
      <c r="U571" s="20" t="n">
        <f aca="false">-226244+42.46*H571</f>
        <v>-62985.3</v>
      </c>
      <c r="V571" s="20" t="n">
        <f aca="false">(-0.0562*(H571^2))+(374.59*H571)-846564</f>
        <v>-237127.655</v>
      </c>
      <c r="W571" s="20" t="n">
        <f aca="false">V571/2</f>
        <v>-118563.8275</v>
      </c>
      <c r="X571" s="20" t="n">
        <f aca="false">W571-U571</f>
        <v>-55578.5275000001</v>
      </c>
      <c r="Y571" s="20" t="n">
        <v>1605780.84001274</v>
      </c>
      <c r="Z571" s="20" t="n">
        <f aca="false">-8E-020*H571^6+2E-015*H571^5-0.00000000001*H571^4+0.00000006*H571^3-0.0001*H571^2+0.1593*H571^1+165.05*H571</f>
        <v>636398.6354178</v>
      </c>
      <c r="AA571" s="8" t="n">
        <f aca="false">(4*H571*(-18+25/2000*H571)*(1-LN(H571/1895))-H571*-9.16-0.25*Z571)</f>
        <v>11335.8858233756</v>
      </c>
      <c r="AB571" s="20" t="n">
        <f aca="false">(8*H571*(-1+8/2000*H571)*(1-LN(H571/1895))-H571*-9.16-0.25*Z571)</f>
        <v>5477.49126394544</v>
      </c>
      <c r="AC571" s="20" t="n">
        <f aca="false">(8*$H571*(31.15-15.53/2000*$H571)*(1-LN($H571/1895))-$H571*-9.16-0.25*$Z571)</f>
        <v>-112242.955603448</v>
      </c>
      <c r="AE571" s="20" t="n">
        <f aca="false">AP571-$AN571</f>
        <v>-10.0685249805496</v>
      </c>
      <c r="AF571" s="20" t="n">
        <f aca="false">AQ571-$AN571</f>
        <v>-10.1176089065275</v>
      </c>
      <c r="AG571" s="20" t="n">
        <f aca="false">AR571-$AN571</f>
        <v>-13.8001324975623</v>
      </c>
      <c r="AI571" s="20" t="n">
        <f aca="false">AT571-$AN571</f>
        <v>-13.4063029054436</v>
      </c>
      <c r="AJ571" s="20" t="n">
        <f aca="false">AU571-$AN571</f>
        <v>-8.65828791641109</v>
      </c>
      <c r="AK571" s="20" t="n">
        <f aca="false">AV571-$AN571</f>
        <v>-11.175490304941</v>
      </c>
      <c r="AL571" s="20" t="n">
        <f aca="false">AW571-$AN571</f>
        <v>-12.0275594330164</v>
      </c>
      <c r="AN571" s="20" t="n">
        <v>11.3001655593335</v>
      </c>
      <c r="AP571" s="20" t="n">
        <f aca="false">1/8.314/$H571*(0.375*68629+0.5*4601)+$AA571/8.314/$H571+LN(1)</f>
        <v>1.23164057878389</v>
      </c>
      <c r="AQ571" s="20" t="n">
        <f aca="false">1/8.314/$H571*(0.4375*68629+0.5*4601)+$AB571/8.314/$H571+LN(1)</f>
        <v>1.18255665280602</v>
      </c>
      <c r="AR571" s="20" t="n">
        <f aca="false">1/8.314/$H571*(0.4375*68629+0.5*4601)+$AC571/8.314/$H571+LN(1)</f>
        <v>-2.49996693822876</v>
      </c>
      <c r="AT571" s="20" t="n">
        <f aca="false">1/8.314/$H571*(0.4375*68629+0.5*4601)+$J571/8.314/$H571+LN(1)</f>
        <v>-2.10613734611012</v>
      </c>
      <c r="AU571" s="20" t="n">
        <f aca="false">1/8.314/$H571*(0.4375*68629+0.5*4601)+$B571/8.314/$H571+LN(1)</f>
        <v>2.64187764292241</v>
      </c>
      <c r="AV571" s="20" t="n">
        <f aca="false">1/8.314/$H571*(0.4375*68629+0.5*4601)+$S571/8.314/$H571+LN(1)</f>
        <v>0.124675254392533</v>
      </c>
      <c r="AW571" s="20" t="n">
        <f aca="false">1/8.314/$H571*(0.4375*68629+0.5*4601)+$X571/8.314/$H571+LN(1)</f>
        <v>-0.727393873682916</v>
      </c>
    </row>
    <row r="572" s="20" customFormat="true" ht="13.8" hidden="false" customHeight="false" outlineLevel="0" collapsed="false">
      <c r="B572" s="20" t="n">
        <f aca="false">$A$2 + $A$3*H572 +$A$4*H572*LN(H572) + $A$5*H572^2 + $A$6*H572^-1 + $A$7*H572^0.5</f>
        <v>52227.8549795029</v>
      </c>
      <c r="C572" s="20" t="n">
        <v>4300</v>
      </c>
      <c r="D572" s="20" t="n">
        <f aca="false">D571+22/(608-232)</f>
        <v>9.89361702127655</v>
      </c>
      <c r="F572" s="20" t="n">
        <f aca="false">$D$2+$D$3/H572-(($D$4/(8.314*LN(10)))*(1-($D$5/H572)-LN(H572/$D$5)))</f>
        <v>1.35371792736664</v>
      </c>
      <c r="G572" s="20" t="n">
        <f aca="false">8.314*LN(10)*F572*H572</f>
        <v>99773.3647809482</v>
      </c>
      <c r="H572" s="21" t="n">
        <v>3850</v>
      </c>
      <c r="J572" s="20" t="n">
        <f aca="false">-G572</f>
        <v>-99773.3647809482</v>
      </c>
      <c r="K572" s="20" t="n">
        <v>2584</v>
      </c>
      <c r="O572" s="20" t="n">
        <f aca="false">-115997 + 27.036*H572 + 3.124*H572*LN(H572)</f>
        <v>87387.7508262895</v>
      </c>
      <c r="P572" s="20" t="n">
        <f aca="false">(-0.0562*(H572^2)) + (128.59*H572)-38275</f>
        <v>-376228</v>
      </c>
      <c r="Q572" s="20" t="n">
        <f aca="false">-998615+342.43*H572</f>
        <v>319740.5</v>
      </c>
      <c r="R572" s="20" t="n">
        <f aca="false">Q572+P572</f>
        <v>-56487.5</v>
      </c>
      <c r="S572" s="20" t="n">
        <f aca="false">R572/2</f>
        <v>-28243.75</v>
      </c>
      <c r="U572" s="20" t="n">
        <f aca="false">-226244+42.46*H572</f>
        <v>-62773</v>
      </c>
      <c r="V572" s="20" t="n">
        <f aca="false">(-0.0562*(H572^2))+(374.59*H572)-846564</f>
        <v>-237417</v>
      </c>
      <c r="W572" s="20" t="n">
        <f aca="false">V572/2</f>
        <v>-118708.5</v>
      </c>
      <c r="X572" s="20" t="n">
        <f aca="false">W572-U572</f>
        <v>-55935.5</v>
      </c>
      <c r="Y572" s="20" t="n">
        <v>1608281.81266758</v>
      </c>
      <c r="Z572" s="20" t="n">
        <f aca="false">-8E-020*H572^6+2E-015*H572^5-0.00000000001*H572^4+0.00000006*H572^3-0.0001*H572^2+0.1593*H572^1+165.05*H572</f>
        <v>637231.699560514</v>
      </c>
      <c r="AA572" s="8" t="n">
        <f aca="false">(4*H572*(-18+25/2000*H572)*(1-LN(H572/1895))-H572*-9.16-0.25*Z572)</f>
        <v>11027.8394520032</v>
      </c>
      <c r="AB572" s="20" t="n">
        <f aca="false">(8*H572*(-1+8/2000*H572)*(1-LN(H572/1895))-H572*-9.16-0.25*Z572)</f>
        <v>5087.01164276432</v>
      </c>
      <c r="AC572" s="20" t="n">
        <f aca="false">(8*$H572*(31.15-15.53/2000*$H572)*(1-LN($H572/1895))-$H572*-9.16-0.25*$Z572)</f>
        <v>-112790.221201611</v>
      </c>
      <c r="AE572" s="20" t="n">
        <f aca="false">AP572-$AN572</f>
        <v>-10.1244382903907</v>
      </c>
      <c r="AF572" s="20" t="n">
        <f aca="false">AQ572-$AN572</f>
        <v>-10.176033793805</v>
      </c>
      <c r="AG572" s="20" t="n">
        <f aca="false">AR572-$AN572</f>
        <v>-13.8586730861386</v>
      </c>
      <c r="AI572" s="20" t="n">
        <f aca="false">AT572-$AN572</f>
        <v>-13.4520094263232</v>
      </c>
      <c r="AJ572" s="20" t="n">
        <f aca="false">AU572-$AN572</f>
        <v>-8.70329204583058</v>
      </c>
      <c r="AK572" s="20" t="n">
        <f aca="false">AV572-$AN572</f>
        <v>-11.2173304844993</v>
      </c>
      <c r="AL572" s="20" t="n">
        <f aca="false">AW572-$AN572</f>
        <v>-12.0824570586708</v>
      </c>
      <c r="AN572" s="20" t="n">
        <v>11.3448555634617</v>
      </c>
      <c r="AP572" s="20" t="n">
        <f aca="false">1/8.314/$H572*(0.375*68629+0.5*4601)+$AA572/8.314/$H572+LN(1)</f>
        <v>1.22041727307103</v>
      </c>
      <c r="AQ572" s="20" t="n">
        <f aca="false">1/8.314/$H572*(0.4375*68629+0.5*4601)+$AB572/8.314/$H572+LN(1)</f>
        <v>1.1688217696567</v>
      </c>
      <c r="AR572" s="20" t="n">
        <f aca="false">1/8.314/$H572*(0.4375*68629+0.5*4601)+$AC572/8.314/$H572+LN(1)</f>
        <v>-2.51381752267686</v>
      </c>
      <c r="AT572" s="20" t="n">
        <f aca="false">1/8.314/$H572*(0.4375*68629+0.5*4601)+$J572/8.314/$H572+LN(1)</f>
        <v>-2.10715386286152</v>
      </c>
      <c r="AU572" s="20" t="n">
        <f aca="false">1/8.314/$H572*(0.4375*68629+0.5*4601)+$B572/8.314/$H572+LN(1)</f>
        <v>2.64156351763112</v>
      </c>
      <c r="AV572" s="20" t="n">
        <f aca="false">1/8.314/$H572*(0.4375*68629+0.5*4601)+$S572/8.314/$H572+LN(1)</f>
        <v>0.127525078962414</v>
      </c>
      <c r="AW572" s="20" t="n">
        <f aca="false">1/8.314/$H572*(0.4375*68629+0.5*4601)+$X572/8.314/$H572+LN(1)</f>
        <v>-0.737601495209145</v>
      </c>
    </row>
    <row r="573" s="20" customFormat="true" ht="13.8" hidden="false" customHeight="false" outlineLevel="0" collapsed="false">
      <c r="B573" s="20" t="n">
        <f aca="false">$A$2 + $A$3*H573 +$A$4*H573*LN(H573) + $A$5*H573^2 + $A$6*H573^-1 + $A$7*H573^0.5</f>
        <v>52327.3629984887</v>
      </c>
      <c r="C573" s="20" t="n">
        <v>4300</v>
      </c>
      <c r="D573" s="20" t="n">
        <f aca="false">D572+22/(608-232)</f>
        <v>9.95212765957443</v>
      </c>
      <c r="F573" s="20" t="n">
        <f aca="false">$D$2+$D$3/H573-(($D$4/(8.314*LN(10)))*(1-($D$5/H573)-LN(H573/$D$5)))</f>
        <v>1.35359231340198</v>
      </c>
      <c r="G573" s="20" t="n">
        <f aca="false">8.314*LN(10)*F573*H573</f>
        <v>99893.6704026215</v>
      </c>
      <c r="H573" s="21" t="n">
        <v>3855</v>
      </c>
      <c r="J573" s="20" t="n">
        <f aca="false">-G573</f>
        <v>-99893.6704026215</v>
      </c>
      <c r="K573" s="20" t="n">
        <v>2594</v>
      </c>
      <c r="O573" s="20" t="n">
        <f aca="false">-115997 + 27.036*H573 + 3.124*H573*LN(H573)</f>
        <v>87667.5170047928</v>
      </c>
      <c r="P573" s="20" t="n">
        <f aca="false">(-0.0562*(H573^2)) + (128.59*H573)-38275</f>
        <v>-377750.155</v>
      </c>
      <c r="Q573" s="20" t="n">
        <f aca="false">-998615+342.43*H573</f>
        <v>321452.65</v>
      </c>
      <c r="R573" s="20" t="n">
        <f aca="false">Q573+P573</f>
        <v>-56297.5049999998</v>
      </c>
      <c r="S573" s="20" t="n">
        <f aca="false">R573/2</f>
        <v>-28148.7524999999</v>
      </c>
      <c r="U573" s="20" t="n">
        <f aca="false">-226244+42.46*H573</f>
        <v>-62560.7</v>
      </c>
      <c r="V573" s="20" t="n">
        <f aca="false">(-0.0562*(H573^2))+(374.59*H573)-846564</f>
        <v>-237709.155</v>
      </c>
      <c r="W573" s="20" t="n">
        <f aca="false">V573/2</f>
        <v>-118854.5775</v>
      </c>
      <c r="X573" s="20" t="n">
        <f aca="false">W573-U573</f>
        <v>-56293.8775</v>
      </c>
      <c r="Y573" s="20" t="n">
        <v>1610782.78532241</v>
      </c>
      <c r="Z573" s="20" t="n">
        <f aca="false">-8E-020*H573^6+2E-015*H573^5-0.00000000001*H573^4+0.00000006*H573^3-0.0001*H573^2+0.1593*H573^1+165.05*H573</f>
        <v>638064.792769975</v>
      </c>
      <c r="AA573" s="8" t="n">
        <f aca="false">(4*H573*(-18+25/2000*H573)*(1-LN(H573/1895))-H573*-9.16-0.25*Z573)</f>
        <v>10717.23121112</v>
      </c>
      <c r="AB573" s="20" t="n">
        <f aca="false">(8*H573*(-1+8/2000*H573)*(1-LN(H573/1895))-H573*-9.16-0.25*Z573)</f>
        <v>4694.642536292</v>
      </c>
      <c r="AC573" s="20" t="n">
        <f aca="false">(8*$H573*(31.15-15.53/2000*$H573)*(1-LN($H573/1895))-$H573*-9.16-0.25*$Z573)</f>
        <v>-113335.357547685</v>
      </c>
      <c r="AE573" s="20" t="n">
        <f aca="false">AP573-$AN573</f>
        <v>-10.1804024189521</v>
      </c>
      <c r="AF573" s="20" t="n">
        <f aca="false">AQ573-$AN573</f>
        <v>-10.2344820057672</v>
      </c>
      <c r="AG573" s="20" t="n">
        <f aca="false">AR573-$AN573</f>
        <v>-13.9171113114833</v>
      </c>
      <c r="AI573" s="20" t="n">
        <f aca="false">AT573-$AN573</f>
        <v>-13.4977200468603</v>
      </c>
      <c r="AJ573" s="20" t="n">
        <f aca="false">AU573-$AN573</f>
        <v>-8.74830347352736</v>
      </c>
      <c r="AK573" s="20" t="n">
        <f aca="false">AV573-$AN573</f>
        <v>-11.2592218937093</v>
      </c>
      <c r="AL573" s="20" t="n">
        <f aca="false">AW573-$AN573</f>
        <v>-12.1373720425215</v>
      </c>
      <c r="AN573" s="20" t="n">
        <v>11.3895455675899</v>
      </c>
      <c r="AP573" s="20" t="n">
        <f aca="false">1/8.314/$H573*(0.375*68629+0.5*4601)+$AA573/8.314/$H573+LN(1)</f>
        <v>1.20914314863776</v>
      </c>
      <c r="AQ573" s="20" t="n">
        <f aca="false">1/8.314/$H573*(0.4375*68629+0.5*4601)+$AB573/8.314/$H573+LN(1)</f>
        <v>1.15506356182271</v>
      </c>
      <c r="AR573" s="20" t="n">
        <f aca="false">1/8.314/$H573*(0.4375*68629+0.5*4601)+$AC573/8.314/$H573+LN(1)</f>
        <v>-2.52756574389345</v>
      </c>
      <c r="AT573" s="20" t="n">
        <f aca="false">1/8.314/$H573*(0.4375*68629+0.5*4601)+$J573/8.314/$H573+LN(1)</f>
        <v>-2.1081744792704</v>
      </c>
      <c r="AU573" s="20" t="n">
        <f aca="false">1/8.314/$H573*(0.4375*68629+0.5*4601)+$B573/8.314/$H573+LN(1)</f>
        <v>2.64124209406254</v>
      </c>
      <c r="AV573" s="20" t="n">
        <f aca="false">1/8.314/$H573*(0.4375*68629+0.5*4601)+$S573/8.314/$H573+LN(1)</f>
        <v>0.130323673880604</v>
      </c>
      <c r="AW573" s="20" t="n">
        <f aca="false">1/8.314/$H573*(0.4375*68629+0.5*4601)+$X573/8.314/$H573+LN(1)</f>
        <v>-0.74782647493157</v>
      </c>
    </row>
    <row r="574" s="20" customFormat="true" ht="13.8" hidden="false" customHeight="false" outlineLevel="0" collapsed="false">
      <c r="B574" s="20" t="n">
        <f aca="false">$A$2 + $A$3*H574 +$A$4*H574*LN(H574) + $A$5*H574^2 + $A$6*H574^-1 + $A$7*H574^0.5</f>
        <v>52426.6113795561</v>
      </c>
      <c r="C574" s="20" t="n">
        <v>4300</v>
      </c>
      <c r="D574" s="20" t="n">
        <f aca="false">D573+22/(608-232)</f>
        <v>10.0106382978723</v>
      </c>
      <c r="F574" s="20" t="n">
        <f aca="false">$D$2+$D$3/H574-(($D$4/(8.314*LN(10)))*(1-($D$5/H574)-LN(H574/$D$5)))</f>
        <v>1.35346994292321</v>
      </c>
      <c r="G574" s="20" t="n">
        <f aca="false">8.314*LN(10)*F574*H574</f>
        <v>100014.191653408</v>
      </c>
      <c r="H574" s="21" t="n">
        <v>3860</v>
      </c>
      <c r="J574" s="20" t="n">
        <f aca="false">-G574</f>
        <v>-100014.191653408</v>
      </c>
      <c r="K574" s="20" t="n">
        <v>2604</v>
      </c>
      <c r="O574" s="20" t="n">
        <f aca="false">-115997 + 27.036*H574 + 3.124*H574*LN(H574)</f>
        <v>87947.3034427051</v>
      </c>
      <c r="P574" s="20" t="n">
        <f aca="false">(-0.0562*(H574^2)) + (128.59*H574)-38275</f>
        <v>-379275.12</v>
      </c>
      <c r="Q574" s="20" t="n">
        <f aca="false">-998615+342.43*H574</f>
        <v>323164.8</v>
      </c>
      <c r="R574" s="20" t="n">
        <f aca="false">Q574+P574</f>
        <v>-56110.3199999999</v>
      </c>
      <c r="S574" s="20" t="n">
        <f aca="false">R574/2</f>
        <v>-28055.16</v>
      </c>
      <c r="U574" s="20" t="n">
        <f aca="false">-226244+42.46*H574</f>
        <v>-62348.4</v>
      </c>
      <c r="V574" s="20" t="n">
        <f aca="false">(-0.0562*(H574^2))+(374.59*H574)-846564</f>
        <v>-238004.12</v>
      </c>
      <c r="W574" s="20" t="n">
        <f aca="false">V574/2</f>
        <v>-119002.06</v>
      </c>
      <c r="X574" s="20" t="n">
        <f aca="false">W574-U574</f>
        <v>-56653.6600000001</v>
      </c>
      <c r="Y574" s="20" t="n">
        <v>1613283.75797724</v>
      </c>
      <c r="Z574" s="20" t="n">
        <f aca="false">-8E-020*H574^6+2E-015*H574^5-0.00000000001*H574^4+0.00000006*H574^3-0.0001*H574^2+0.1593*H574^1+165.05*H574</f>
        <v>638897.915129623</v>
      </c>
      <c r="AA574" s="8" t="n">
        <f aca="false">(4*H574*(-18+25/2000*H574)*(1-LN(H574/1895))-H574*-9.16-0.25*Z574)</f>
        <v>10404.0572288204</v>
      </c>
      <c r="AB574" s="20" t="n">
        <f aca="false">(8*H574*(-1+8/2000*H574)*(1-LN(H574/1895))-H574*-9.16-0.25*Z574)</f>
        <v>4300.3817797169</v>
      </c>
      <c r="AC574" s="20" t="n">
        <f aca="false">(8*$H574*(31.15-15.53/2000*$H574)*(1-LN($H574/1895))-$H574*-9.16-0.25*$Z574)</f>
        <v>-113878.358532567</v>
      </c>
      <c r="AE574" s="20" t="n">
        <f aca="false">AP574-$AN574</f>
        <v>-10.2360648295517</v>
      </c>
      <c r="AF574" s="20" t="n">
        <f aca="false">AQ574-$AN574</f>
        <v>-10.2926010593801</v>
      </c>
      <c r="AG574" s="20" t="n">
        <f aca="false">AR574-$AN574</f>
        <v>-13.975094921169</v>
      </c>
      <c r="AI574" s="20" t="n">
        <f aca="false">AT574-$AN574</f>
        <v>-13.5430822825471</v>
      </c>
      <c r="AJ574" s="20" t="n">
        <f aca="false">AU574-$AN574</f>
        <v>-8.79296969908519</v>
      </c>
      <c r="AK574" s="20" t="n">
        <f aca="false">AV574-$AN574</f>
        <v>-11.3008118736417</v>
      </c>
      <c r="AL574" s="20" t="n">
        <f aca="false">AW574-$AN574</f>
        <v>-12.1919518572639</v>
      </c>
      <c r="AN574" s="20" t="n">
        <v>11.4338831118678</v>
      </c>
      <c r="AP574" s="20" t="n">
        <f aca="false">1/8.314/$H574*(0.375*68629+0.5*4601)+$AA574/8.314/$H574+LN(1)</f>
        <v>1.19781828231613</v>
      </c>
      <c r="AQ574" s="20" t="n">
        <f aca="false">1/8.314/$H574*(0.4375*68629+0.5*4601)+$AB574/8.314/$H574+LN(1)</f>
        <v>1.14128205248769</v>
      </c>
      <c r="AR574" s="20" t="n">
        <f aca="false">1/8.314/$H574*(0.4375*68629+0.5*4601)+$AC574/8.314/$H574+LN(1)</f>
        <v>-2.54121180930121</v>
      </c>
      <c r="AT574" s="20" t="n">
        <f aca="false">1/8.314/$H574*(0.4375*68629+0.5*4601)+$J574/8.314/$H574+LN(1)</f>
        <v>-2.10919917067935</v>
      </c>
      <c r="AU574" s="20" t="n">
        <f aca="false">1/8.314/$H574*(0.4375*68629+0.5*4601)+$B574/8.314/$H574+LN(1)</f>
        <v>2.64091341278261</v>
      </c>
      <c r="AV574" s="20" t="n">
        <f aca="false">1/8.314/$H574*(0.4375*68629+0.5*4601)+$S574/8.314/$H574+LN(1)</f>
        <v>0.133071238226053</v>
      </c>
      <c r="AW574" s="20" t="n">
        <f aca="false">1/8.314/$H574*(0.4375*68629+0.5*4601)+$X574/8.314/$H574+LN(1)</f>
        <v>-0.758068745396056</v>
      </c>
    </row>
    <row r="575" s="20" customFormat="true" ht="13.8" hidden="false" customHeight="false" outlineLevel="0" collapsed="false">
      <c r="B575" s="20" t="n">
        <f aca="false">$A$2 + $A$3*H575 +$A$4*H575*LN(H575) + $A$5*H575^2 + $A$6*H575^-1 + $A$7*H575^0.5</f>
        <v>52525.6005130938</v>
      </c>
      <c r="C575" s="20" t="n">
        <v>4300</v>
      </c>
      <c r="D575" s="20" t="n">
        <f aca="false">D574+22/(608-232)</f>
        <v>10.0691489361702</v>
      </c>
      <c r="F575" s="20" t="n">
        <f aca="false">$D$2+$D$3/H575-(($D$4/(8.314*LN(10)))*(1-($D$5/H575)-LN(H575/$D$5)))</f>
        <v>1.35335079956745</v>
      </c>
      <c r="G575" s="20" t="n">
        <f aca="false">8.314*LN(10)*F575*H575</f>
        <v>100134.928253996</v>
      </c>
      <c r="H575" s="21" t="n">
        <v>3865</v>
      </c>
      <c r="J575" s="20" t="n">
        <f aca="false">-G575</f>
        <v>-100134.928253996</v>
      </c>
      <c r="K575" s="20" t="n">
        <v>2614</v>
      </c>
      <c r="O575" s="20" t="n">
        <f aca="false">-115997 + 27.036*H575 + 3.124*H575*LN(H575)</f>
        <v>88227.1101137837</v>
      </c>
      <c r="P575" s="20" t="n">
        <f aca="false">(-0.0562*(H575^2)) + (128.59*H575)-38275</f>
        <v>-380802.895</v>
      </c>
      <c r="Q575" s="20" t="n">
        <f aca="false">-998615+342.43*H575</f>
        <v>324876.95</v>
      </c>
      <c r="R575" s="20" t="n">
        <f aca="false">Q575+P575</f>
        <v>-55925.945</v>
      </c>
      <c r="S575" s="20" t="n">
        <f aca="false">R575/2</f>
        <v>-27962.9725</v>
      </c>
      <c r="U575" s="20" t="n">
        <f aca="false">-226244+42.46*H575</f>
        <v>-62136.1</v>
      </c>
      <c r="V575" s="20" t="n">
        <f aca="false">(-0.0562*(H575^2))+(374.59*H575)-846564</f>
        <v>-238301.895</v>
      </c>
      <c r="W575" s="20" t="n">
        <f aca="false">V575/2</f>
        <v>-119150.9475</v>
      </c>
      <c r="X575" s="20" t="n">
        <f aca="false">W575-U575</f>
        <v>-57014.8475000001</v>
      </c>
      <c r="Y575" s="20" t="n">
        <v>1615784.73063208</v>
      </c>
      <c r="Z575" s="20" t="n">
        <f aca="false">-8E-020*H575^6+2E-015*H575^5-0.00000000001*H575^4+0.00000006*H575^3-0.0001*H575^2+0.1593*H575^1+165.05*H575</f>
        <v>639731.066723055</v>
      </c>
      <c r="AA575" s="8" t="n">
        <f aca="false">(4*H575*(-18+25/2000*H575)*(1-LN(H575/1895))-H575*-9.16-0.25*Z575)</f>
        <v>10088.3136389358</v>
      </c>
      <c r="AB575" s="20" t="n">
        <f aca="false">(8*H575*(-1+8/2000*H575)*(1-LN(H575/1895))-H575*-9.16-0.25*Z575)</f>
        <v>3904.22721105348</v>
      </c>
      <c r="AC575" s="20" t="n">
        <f aca="false">(8*$H575*(31.15-15.53/2000*$H575)*(1-LN($H575/1895))-$H575*-9.16-0.25*$Z575)</f>
        <v>-114419.218057859</v>
      </c>
      <c r="AE575" s="20" t="n">
        <f aca="false">AP575-$AN575</f>
        <v>-10.291659586659</v>
      </c>
      <c r="AF575" s="20" t="n">
        <f aca="false">AQ575-$AN575</f>
        <v>-10.3506250725749</v>
      </c>
      <c r="AG575" s="20" t="n">
        <f aca="false">AR575-$AN575</f>
        <v>-14.0328582629607</v>
      </c>
      <c r="AI575" s="20" t="n">
        <f aca="false">AT575-$AN575</f>
        <v>-13.5883302499592</v>
      </c>
      <c r="AJ575" s="20" t="n">
        <f aca="false">AU575-$AN575</f>
        <v>-8.83752482327079</v>
      </c>
      <c r="AK575" s="20" t="n">
        <f aca="false">AV575-$AN575</f>
        <v>-11.3423343673305</v>
      </c>
      <c r="AL575" s="20" t="n">
        <f aca="false">AW575-$AN575</f>
        <v>-12.2464305768756</v>
      </c>
      <c r="AN575" s="20" t="n">
        <v>11.4781023373781</v>
      </c>
      <c r="AP575" s="20" t="n">
        <f aca="false">1/8.314/$H575*(0.375*68629+0.5*4601)+$AA575/8.314/$H575+LN(1)</f>
        <v>1.18644275071913</v>
      </c>
      <c r="AQ575" s="20" t="n">
        <f aca="false">1/8.314/$H575*(0.4375*68629+0.5*4601)+$AB575/8.314/$H575+LN(1)</f>
        <v>1.12747726480322</v>
      </c>
      <c r="AR575" s="20" t="n">
        <f aca="false">1/8.314/$H575*(0.4375*68629+0.5*4601)+$AC575/8.314/$H575+LN(1)</f>
        <v>-2.55475592558255</v>
      </c>
      <c r="AT575" s="20" t="n">
        <f aca="false">1/8.314/$H575*(0.4375*68629+0.5*4601)+$J575/8.314/$H575+LN(1)</f>
        <v>-2.11022791258114</v>
      </c>
      <c r="AU575" s="20" t="n">
        <f aca="false">1/8.314/$H575*(0.4375*68629+0.5*4601)+$B575/8.314/$H575+LN(1)</f>
        <v>2.64057751410731</v>
      </c>
      <c r="AV575" s="20" t="n">
        <f aca="false">1/8.314/$H575*(0.4375*68629+0.5*4601)+$S575/8.314/$H575+LN(1)</f>
        <v>0.135767970047561</v>
      </c>
      <c r="AW575" s="20" t="n">
        <f aca="false">1/8.314/$H575*(0.4375*68629+0.5*4601)+$X575/8.314/$H575+LN(1)</f>
        <v>-0.768328239497525</v>
      </c>
    </row>
    <row r="576" s="20" customFormat="true" ht="13.8" hidden="false" customHeight="false" outlineLevel="0" collapsed="false">
      <c r="B576" s="20" t="n">
        <f aca="false">$A$2 + $A$3*H576 +$A$4*H576*LN(H576) + $A$5*H576^2 + $A$6*H576^-1 + $A$7*H576^0.5</f>
        <v>52624.3307882096</v>
      </c>
      <c r="C576" s="20" t="n">
        <v>4300</v>
      </c>
      <c r="D576" s="20" t="n">
        <f aca="false">D575+22/(608-232)</f>
        <v>10.127659574468</v>
      </c>
      <c r="F576" s="20" t="n">
        <f aca="false">$D$2+$D$3/H576-(($D$4/(8.314*LN(10)))*(1-($D$5/H576)-LN(H576/$D$5)))</f>
        <v>1.35323486706611</v>
      </c>
      <c r="G576" s="20" t="n">
        <f aca="false">8.314*LN(10)*F576*H576</f>
        <v>100255.879925796</v>
      </c>
      <c r="H576" s="21" t="n">
        <v>3870</v>
      </c>
      <c r="J576" s="20" t="n">
        <f aca="false">-G576</f>
        <v>-100255.879925796</v>
      </c>
      <c r="K576" s="20" t="n">
        <v>2624</v>
      </c>
      <c r="O576" s="20" t="n">
        <f aca="false">-115997 + 27.036*H576 + 3.124*H576*LN(H576)</f>
        <v>88506.9369918538</v>
      </c>
      <c r="P576" s="20" t="n">
        <f aca="false">(-0.0562*(H576^2)) + (128.59*H576)-38275</f>
        <v>-382333.48</v>
      </c>
      <c r="Q576" s="20" t="n">
        <f aca="false">-998615+342.43*H576</f>
        <v>326589.1</v>
      </c>
      <c r="R576" s="20" t="n">
        <f aca="false">Q576+P576</f>
        <v>-55744.3799999999</v>
      </c>
      <c r="S576" s="20" t="n">
        <f aca="false">R576/2</f>
        <v>-27872.19</v>
      </c>
      <c r="U576" s="20" t="n">
        <f aca="false">-226244+42.46*H576</f>
        <v>-61923.8</v>
      </c>
      <c r="V576" s="20" t="n">
        <f aca="false">(-0.0562*(H576^2))+(374.59*H576)-846564</f>
        <v>-238602.48</v>
      </c>
      <c r="W576" s="20" t="n">
        <f aca="false">V576/2</f>
        <v>-119301.24</v>
      </c>
      <c r="X576" s="20" t="n">
        <f aca="false">W576-U576</f>
        <v>-57377.4400000001</v>
      </c>
      <c r="Y576" s="20" t="n">
        <v>1618285.70328691</v>
      </c>
      <c r="Z576" s="20" t="n">
        <f aca="false">-8E-020*H576^6+2E-015*H576^5-0.00000000001*H576^4+0.00000006*H576^3-0.0001*H576^2+0.1593*H576^1+165.05*H576</f>
        <v>640564.247634032</v>
      </c>
      <c r="AA576" s="8" t="n">
        <f aca="false">(4*H576*(-18+25/2000*H576)*(1-LN(H576/1895))-H576*-9.16-0.25*Z576)</f>
        <v>9769.99658101657</v>
      </c>
      <c r="AB576" s="20" t="n">
        <f aca="false">(8*H576*(-1+8/2000*H576)*(1-LN(H576/1895))-H576*-9.16-0.25*Z576)</f>
        <v>3506.17667113437</v>
      </c>
      <c r="AC576" s="20" t="n">
        <f aca="false">(8*$H576*(31.15-15.53/2000*$H576)*(1-LN($H576/1895))-$H576*-9.16-0.25*$Z576)</f>
        <v>-114957.930035829</v>
      </c>
      <c r="AE576" s="20" t="n">
        <f aca="false">AP576-$AN576</f>
        <v>-10.3472068045297</v>
      </c>
      <c r="AF576" s="20" t="n">
        <f aca="false">AQ576-$AN576</f>
        <v>-10.4085742128824</v>
      </c>
      <c r="AG576" s="20" t="n">
        <f aca="false">AR576-$AN576</f>
        <v>-14.0904217334546</v>
      </c>
      <c r="AI576" s="20" t="n">
        <f aca="false">AT576-$AN576</f>
        <v>-13.633484115389</v>
      </c>
      <c r="AJ576" s="20" t="n">
        <f aca="false">AU576-$AN576</f>
        <v>-8.88198899666685</v>
      </c>
      <c r="AK576" s="20" t="n">
        <f aca="false">AV576-$AN576</f>
        <v>-11.3838093684009</v>
      </c>
      <c r="AL576" s="20" t="n">
        <f aca="false">AW576-$AN576</f>
        <v>-12.300828325249</v>
      </c>
      <c r="AN576" s="20" t="n">
        <v>11.5222234347713</v>
      </c>
      <c r="AP576" s="20" t="n">
        <f aca="false">1/8.314/$H576*(0.375*68629+0.5*4601)+$AA576/8.314/$H576+LN(1)</f>
        <v>1.17501663024159</v>
      </c>
      <c r="AQ576" s="20" t="n">
        <f aca="false">1/8.314/$H576*(0.4375*68629+0.5*4601)+$AB576/8.314/$H576+LN(1)</f>
        <v>1.11364922188887</v>
      </c>
      <c r="AR576" s="20" t="n">
        <f aca="false">1/8.314/$H576*(0.4375*68629+0.5*4601)+$AC576/8.314/$H576+LN(1)</f>
        <v>-2.56819829868331</v>
      </c>
      <c r="AT576" s="20" t="n">
        <f aca="false">1/8.314/$H576*(0.4375*68629+0.5*4601)+$J576/8.314/$H576+LN(1)</f>
        <v>-2.11126068061766</v>
      </c>
      <c r="AU576" s="20" t="n">
        <f aca="false">1/8.314/$H576*(0.4375*68629+0.5*4601)+$B576/8.314/$H576+LN(1)</f>
        <v>2.64023443810445</v>
      </c>
      <c r="AV576" s="20" t="n">
        <f aca="false">1/8.314/$H576*(0.4375*68629+0.5*4601)+$S576/8.314/$H576+LN(1)</f>
        <v>0.138414066370414</v>
      </c>
      <c r="AW576" s="20" t="n">
        <f aca="false">1/8.314/$H576*(0.4375*68629+0.5*4601)+$X576/8.314/$H576+LN(1)</f>
        <v>-0.778604890477695</v>
      </c>
    </row>
    <row r="577" s="20" customFormat="true" ht="13.8" hidden="false" customHeight="false" outlineLevel="0" collapsed="false">
      <c r="B577" s="20" t="n">
        <f aca="false">$A$2 + $A$3*H577 +$A$4*H577*LN(H577) + $A$5*H577^2 + $A$6*H577^-1 + $A$7*H577^0.5</f>
        <v>52722.8025927362</v>
      </c>
      <c r="C577" s="20" t="n">
        <v>4300</v>
      </c>
      <c r="D577" s="20" t="n">
        <f aca="false">D576+22/(608-232)</f>
        <v>10.1861702127659</v>
      </c>
      <c r="F577" s="20" t="n">
        <f aca="false">$D$2+$D$3/H577-(($D$4/(8.314*LN(10)))*(1-($D$5/H577)-LN(H577/$D$5)))</f>
        <v>1.35312212924428</v>
      </c>
      <c r="G577" s="20" t="n">
        <f aca="false">8.314*LN(10)*F577*H577</f>
        <v>100377.046390937</v>
      </c>
      <c r="H577" s="21" t="n">
        <v>3875</v>
      </c>
      <c r="J577" s="20" t="n">
        <f aca="false">-G577</f>
        <v>-100377.046390937</v>
      </c>
      <c r="K577" s="20" t="n">
        <v>2634</v>
      </c>
      <c r="O577" s="20" t="n">
        <f aca="false">-115997 + 27.036*H577 + 3.124*H577*LN(H577)</f>
        <v>88786.7840508079</v>
      </c>
      <c r="P577" s="20" t="n">
        <f aca="false">(-0.0562*(H577^2)) + (128.59*H577)-38275</f>
        <v>-383866.875</v>
      </c>
      <c r="Q577" s="20" t="n">
        <f aca="false">-998615+342.43*H577</f>
        <v>328301.25</v>
      </c>
      <c r="R577" s="20" t="n">
        <f aca="false">Q577+P577</f>
        <v>-55565.625</v>
      </c>
      <c r="S577" s="20" t="n">
        <f aca="false">R577/2</f>
        <v>-27782.8125</v>
      </c>
      <c r="U577" s="20" t="n">
        <f aca="false">-226244+42.46*H577</f>
        <v>-61711.5</v>
      </c>
      <c r="V577" s="20" t="n">
        <f aca="false">(-0.0562*(H577^2))+(374.59*H577)-846564</f>
        <v>-238905.875</v>
      </c>
      <c r="W577" s="20" t="n">
        <f aca="false">V577/2</f>
        <v>-119452.9375</v>
      </c>
      <c r="X577" s="20" t="n">
        <f aca="false">W577-U577</f>
        <v>-57741.4375</v>
      </c>
      <c r="Y577" s="20" t="n">
        <v>1620786.67594174</v>
      </c>
      <c r="Z577" s="20" t="n">
        <f aca="false">-8E-020*H577^6+2E-015*H577^5-0.00000000001*H577^4+0.00000006*H577^3-0.0001*H577^2+0.1593*H577^1+165.05*H577</f>
        <v>641397.457946472</v>
      </c>
      <c r="AA577" s="8" t="n">
        <f aca="false">(4*H577*(-18+25/2000*H577)*(1-LN(H577/1895))-H577*-9.16-0.25*Z577)</f>
        <v>9449.10220031673</v>
      </c>
      <c r="AB577" s="20" t="n">
        <f aca="false">(8*H577*(-1+8/2000*H577)*(1-LN(H577/1895))-H577*-9.16-0.25*Z577)</f>
        <v>3106.22800360312</v>
      </c>
      <c r="AC577" s="20" t="n">
        <f aca="false">(8*$H577*(31.15-15.53/2000*$H577)*(1-LN($H577/1895))-$H577*-9.16-0.25*$Z577)</f>
        <v>-115494.488389381</v>
      </c>
      <c r="AE577" s="20" t="n">
        <f aca="false">AP577-$AN577</f>
        <v>-10.4024398208756</v>
      </c>
      <c r="AF577" s="20" t="n">
        <f aca="false">AQ577-$AN577</f>
        <v>-10.4661818711046</v>
      </c>
      <c r="AG577" s="20" t="n">
        <f aca="false">AR577-$AN577</f>
        <v>-14.1475189517531</v>
      </c>
      <c r="AI577" s="20" t="n">
        <f aca="false">AT577-$AN577</f>
        <v>-13.6782772685156</v>
      </c>
      <c r="AJ577" s="20" t="n">
        <f aca="false">AU577-$AN577</f>
        <v>-8.92609559334123</v>
      </c>
      <c r="AK577" s="20" t="n">
        <f aca="false">AV577-$AN577</f>
        <v>-11.4249700947337</v>
      </c>
      <c r="AL577" s="20" t="n">
        <f aca="false">AW577-$AN577</f>
        <v>-12.3548784498595</v>
      </c>
      <c r="AN577" s="20" t="n">
        <v>11.5659798179367</v>
      </c>
      <c r="AP577" s="20" t="n">
        <f aca="false">1/8.314/$H577*(0.375*68629+0.5*4601)+$AA577/8.314/$H577+LN(1)</f>
        <v>1.16353999706105</v>
      </c>
      <c r="AQ577" s="20" t="n">
        <f aca="false">1/8.314/$H577*(0.4375*68629+0.5*4601)+$AB577/8.314/$H577+LN(1)</f>
        <v>1.0997979468321</v>
      </c>
      <c r="AR577" s="20" t="n">
        <f aca="false">1/8.314/$H577*(0.4375*68629+0.5*4601)+$AC577/8.314/$H577+LN(1)</f>
        <v>-2.58153913381644</v>
      </c>
      <c r="AT577" s="20" t="n">
        <f aca="false">1/8.314/$H577*(0.4375*68629+0.5*4601)+$J577/8.314/$H577+LN(1)</f>
        <v>-2.11229745057886</v>
      </c>
      <c r="AU577" s="20" t="n">
        <f aca="false">1/8.314/$H577*(0.4375*68629+0.5*4601)+$B577/8.314/$H577+LN(1)</f>
        <v>2.63988422459547</v>
      </c>
      <c r="AV577" s="20" t="n">
        <f aca="false">1/8.314/$H577*(0.4375*68629+0.5*4601)+$S577/8.314/$H577+LN(1)</f>
        <v>0.141009723202992</v>
      </c>
      <c r="AW577" s="20" t="n">
        <f aca="false">1/8.314/$H577*(0.4375*68629+0.5*4601)+$X577/8.314/$H577+LN(1)</f>
        <v>-0.788898631922835</v>
      </c>
    </row>
    <row r="578" s="20" customFormat="true" ht="13.8" hidden="false" customHeight="false" outlineLevel="0" collapsed="false">
      <c r="B578" s="20" t="n">
        <f aca="false">$A$2 + $A$3*H578 +$A$4*H578*LN(H578) + $A$5*H578^2 + $A$6*H578^-1 + $A$7*H578^0.5</f>
        <v>52821.0163132356</v>
      </c>
      <c r="C578" s="20" t="n">
        <v>4300</v>
      </c>
      <c r="D578" s="20" t="n">
        <f aca="false">D577+22/(608-232)</f>
        <v>10.2446808510638</v>
      </c>
      <c r="F578" s="20" t="n">
        <f aca="false">$D$2+$D$3/H578-(($D$4/(8.314*LN(10)))*(1-($D$5/H578)-LN(H578/$D$5)))</f>
        <v>1.35301257002007</v>
      </c>
      <c r="G578" s="20" t="n">
        <f aca="false">8.314*LN(10)*F578*H578</f>
        <v>100498.427372266</v>
      </c>
      <c r="H578" s="21" t="n">
        <v>3880</v>
      </c>
      <c r="J578" s="20" t="n">
        <f aca="false">-G578</f>
        <v>-100498.427372266</v>
      </c>
      <c r="K578" s="20" t="n">
        <v>2644</v>
      </c>
      <c r="O578" s="20" t="n">
        <f aca="false">-115997 + 27.036*H578 + 3.124*H578*LN(H578)</f>
        <v>89066.6512646065</v>
      </c>
      <c r="P578" s="20" t="n">
        <f aca="false">(-0.0562*(H578^2)) + (128.59*H578)-38275</f>
        <v>-385403.08</v>
      </c>
      <c r="Q578" s="20" t="n">
        <f aca="false">-998615+342.43*H578</f>
        <v>330013.4</v>
      </c>
      <c r="R578" s="20" t="n">
        <f aca="false">Q578+P578</f>
        <v>-55389.6799999999</v>
      </c>
      <c r="S578" s="20" t="n">
        <f aca="false">R578/2</f>
        <v>-27694.8399999999</v>
      </c>
      <c r="U578" s="20" t="n">
        <f aca="false">-226244+42.46*H578</f>
        <v>-61499.2</v>
      </c>
      <c r="V578" s="20" t="n">
        <f aca="false">(-0.0562*(H578^2))+(374.59*H578)-846564</f>
        <v>-239212.08</v>
      </c>
      <c r="W578" s="20" t="n">
        <f aca="false">V578/2</f>
        <v>-119606.04</v>
      </c>
      <c r="X578" s="20" t="n">
        <f aca="false">W578-U578</f>
        <v>-58106.8400000001</v>
      </c>
      <c r="Y578" s="20" t="n">
        <v>1623287.64859658</v>
      </c>
      <c r="Z578" s="20" t="n">
        <f aca="false">-8E-020*H578^6+2E-015*H578^5-0.00000000001*H578^4+0.00000006*H578^3-0.0001*H578^2+0.1593*H578^1+165.05*H578</f>
        <v>642230.697744459</v>
      </c>
      <c r="AA578" s="8" t="n">
        <f aca="false">(4*H578*(-18+25/2000*H578)*(1-LN(H578/1895))-H578*-9.16-0.25*Z578)</f>
        <v>9125.62664777416</v>
      </c>
      <c r="AB578" s="20" t="n">
        <f aca="false">(8*H578*(-1+8/2000*H578)*(1-LN(H578/1895))-H578*-9.16-0.25*Z578)</f>
        <v>2704.3790549062</v>
      </c>
      <c r="AC578" s="20" t="n">
        <f aca="false">(8*$H578*(31.15-15.53/2000*$H578)*(1-LN($H578/1895))-$H578*-9.16-0.25*$Z578)</f>
        <v>-116028.887052015</v>
      </c>
      <c r="AE578" s="20" t="n">
        <f aca="false">AP578-$AN578</f>
        <v>-10.4577232739636</v>
      </c>
      <c r="AF578" s="20" t="n">
        <f aca="false">AQ578-$AN578</f>
        <v>-10.5238127384139</v>
      </c>
      <c r="AG578" s="20" t="n">
        <f aca="false">AR578-$AN578</f>
        <v>-14.2045148365679</v>
      </c>
      <c r="AI578" s="20" t="n">
        <f aca="false">AT578-$AN578</f>
        <v>-13.7230743995039</v>
      </c>
      <c r="AJ578" s="20" t="n">
        <f aca="false">AU578-$AN578</f>
        <v>-8.97020928794505</v>
      </c>
      <c r="AK578" s="20" t="n">
        <f aca="false">AV578-$AN578</f>
        <v>-11.4661810655589</v>
      </c>
      <c r="AL578" s="20" t="n">
        <f aca="false">AW578-$AN578</f>
        <v>-12.4089455988638</v>
      </c>
      <c r="AN578" s="20" t="n">
        <v>11.6097362011022</v>
      </c>
      <c r="AP578" s="20" t="n">
        <f aca="false">1/8.314/$H578*(0.375*68629+0.5*4601)+$AA578/8.314/$H578+LN(1)</f>
        <v>1.15201292713862</v>
      </c>
      <c r="AQ578" s="20" t="n">
        <f aca="false">1/8.314/$H578*(0.4375*68629+0.5*4601)+$AB578/8.314/$H578+LN(1)</f>
        <v>1.08592346268827</v>
      </c>
      <c r="AR578" s="20" t="n">
        <f aca="false">1/8.314/$H578*(0.4375*68629+0.5*4601)+$AC578/8.314/$H578+LN(1)</f>
        <v>-2.59477863546567</v>
      </c>
      <c r="AT578" s="20" t="n">
        <f aca="false">1/8.314/$H578*(0.4375*68629+0.5*4601)+$J578/8.314/$H578+LN(1)</f>
        <v>-2.11333819840172</v>
      </c>
      <c r="AU578" s="20" t="n">
        <f aca="false">1/8.314/$H578*(0.4375*68629+0.5*4601)+$B578/8.314/$H578+LN(1)</f>
        <v>2.63952691315715</v>
      </c>
      <c r="AV578" s="20" t="n">
        <f aca="false">1/8.314/$H578*(0.4375*68629+0.5*4601)+$S578/8.314/$H578+LN(1)</f>
        <v>0.143555135543329</v>
      </c>
      <c r="AW578" s="20" t="n">
        <f aca="false">1/8.314/$H578*(0.4375*68629+0.5*4601)+$X578/8.314/$H578+LN(1)</f>
        <v>-0.799209397761571</v>
      </c>
    </row>
    <row r="579" s="20" customFormat="true" ht="13.8" hidden="false" customHeight="false" outlineLevel="0" collapsed="false">
      <c r="B579" s="20" t="n">
        <f aca="false">$A$2 + $A$3*H579 +$A$4*H579*LN(H579) + $A$5*H579^2 + $A$6*H579^-1 + $A$7*H579^0.5</f>
        <v>52918.9723350067</v>
      </c>
      <c r="C579" s="20" t="n">
        <v>4300</v>
      </c>
      <c r="D579" s="20" t="n">
        <f aca="false">D578+22/(608-232)</f>
        <v>10.3031914893617</v>
      </c>
      <c r="F579" s="20" t="n">
        <f aca="false">$D$2+$D$3/H579-(($D$4/(8.314*LN(10)))*(1-($D$5/H579)-LN(H579/$D$5)))</f>
        <v>1.35290617340401</v>
      </c>
      <c r="G579" s="20" t="n">
        <f aca="false">8.314*LN(10)*F579*H579</f>
        <v>100620.022593345</v>
      </c>
      <c r="H579" s="21" t="n">
        <v>3885</v>
      </c>
      <c r="J579" s="20" t="n">
        <f aca="false">-G579</f>
        <v>-100620.022593345</v>
      </c>
      <c r="K579" s="20" t="n">
        <v>2654</v>
      </c>
      <c r="O579" s="20" t="n">
        <f aca="false">-115997 + 27.036*H579 + 3.124*H579*LN(H579)</f>
        <v>89346.5386072765</v>
      </c>
      <c r="P579" s="20" t="n">
        <f aca="false">(-0.0562*(H579^2)) + (128.59*H579)-38275</f>
        <v>-386942.095</v>
      </c>
      <c r="Q579" s="20" t="n">
        <f aca="false">-998615+342.43*H579</f>
        <v>331725.55</v>
      </c>
      <c r="R579" s="20" t="n">
        <f aca="false">Q579+P579</f>
        <v>-55216.5449999999</v>
      </c>
      <c r="S579" s="20" t="n">
        <f aca="false">R579/2</f>
        <v>-27608.2725</v>
      </c>
      <c r="U579" s="20" t="n">
        <f aca="false">-226244+42.46*H579</f>
        <v>-61286.9</v>
      </c>
      <c r="V579" s="20" t="n">
        <f aca="false">(-0.0562*(H579^2))+(374.59*H579)-846564</f>
        <v>-239521.095</v>
      </c>
      <c r="W579" s="20" t="n">
        <f aca="false">V579/2</f>
        <v>-119760.5475</v>
      </c>
      <c r="X579" s="20" t="n">
        <f aca="false">W579-U579</f>
        <v>-58473.6475000001</v>
      </c>
      <c r="Y579" s="20" t="n">
        <v>1625788.62125141</v>
      </c>
      <c r="Z579" s="20" t="n">
        <f aca="false">-8E-020*H579^6+2E-015*H579^5-0.00000000001*H579^4+0.00000006*H579^3-0.0001*H579^2+0.1593*H579^1+165.05*H579</f>
        <v>643063.967112233</v>
      </c>
      <c r="AA579" s="8" t="n">
        <f aca="false">(4*H579*(-18+25/2000*H579)*(1-LN(H579/1895))-H579*-9.16-0.25*Z579)</f>
        <v>8799.56607999725</v>
      </c>
      <c r="AB579" s="20" t="n">
        <f aca="false">(8*H579*(-1+8/2000*H579)*(1-LN(H579/1895))-H579*-9.16-0.25*Z579)</f>
        <v>2300.62767428556</v>
      </c>
      <c r="AC579" s="20" t="n">
        <f aca="false">(8*$H579*(31.15-15.53/2000*$H579)*(1-LN($H579/1895))-$H579*-9.16-0.25*$Z579)</f>
        <v>-116561.119967799</v>
      </c>
      <c r="AE579" s="20" t="n">
        <f aca="false">AP579-$AN579</f>
        <v>-10.5127497975701</v>
      </c>
      <c r="AF579" s="20" t="n">
        <f aca="false">AQ579-$AN579</f>
        <v>-10.5811595013094</v>
      </c>
      <c r="AG579" s="20" t="n">
        <f aca="false">AR579-$AN579</f>
        <v>-14.2611023011792</v>
      </c>
      <c r="AI579" s="20" t="n">
        <f aca="false">AT579-$AN579</f>
        <v>-13.7675681939592</v>
      </c>
      <c r="AJ579" s="20" t="n">
        <f aca="false">AU579-$AN579</f>
        <v>-9.01402275066658</v>
      </c>
      <c r="AK579" s="20" t="n">
        <f aca="false">AV579-$AN579</f>
        <v>-11.5071347964044</v>
      </c>
      <c r="AL579" s="20" t="n">
        <f aca="false">AW579-$AN579</f>
        <v>-12.4627224160526</v>
      </c>
      <c r="AN579" s="20" t="n">
        <v>11.65318529379</v>
      </c>
      <c r="AP579" s="20" t="n">
        <f aca="false">1/8.314/$H579*(0.375*68629+0.5*4601)+$AA579/8.314/$H579+LN(1)</f>
        <v>1.14043549621987</v>
      </c>
      <c r="AQ579" s="20" t="n">
        <f aca="false">1/8.314/$H579*(0.4375*68629+0.5*4601)+$AB579/8.314/$H579+LN(1)</f>
        <v>1.07202579248058</v>
      </c>
      <c r="AR579" s="20" t="n">
        <f aca="false">1/8.314/$H579*(0.4375*68629+0.5*4601)+$AC579/8.314/$H579+LN(1)</f>
        <v>-2.60791700738916</v>
      </c>
      <c r="AT579" s="20" t="n">
        <f aca="false">1/8.314/$H579*(0.4375*68629+0.5*4601)+$J579/8.314/$H579+LN(1)</f>
        <v>-2.11438290016918</v>
      </c>
      <c r="AU579" s="20" t="n">
        <f aca="false">1/8.314/$H579*(0.4375*68629+0.5*4601)+$B579/8.314/$H579+LN(1)</f>
        <v>2.63916254312342</v>
      </c>
      <c r="AV579" s="20" t="n">
        <f aca="false">1/8.314/$H579*(0.4375*68629+0.5*4601)+$S579/8.314/$H579+LN(1)</f>
        <v>0.146050497385596</v>
      </c>
      <c r="AW579" s="20" t="n">
        <f aca="false">1/8.314/$H579*(0.4375*68629+0.5*4601)+$X579/8.314/$H579+LN(1)</f>
        <v>-0.809537122262647</v>
      </c>
    </row>
    <row r="580" s="20" customFormat="true" ht="13.8" hidden="false" customHeight="false" outlineLevel="0" collapsed="false">
      <c r="B580" s="20" t="n">
        <f aca="false">$A$2 + $A$3*H580 +$A$4*H580*LN(H580) + $A$5*H580^2 + $A$6*H580^-1 + $A$7*H580^0.5</f>
        <v>53016.671042089</v>
      </c>
      <c r="C580" s="20" t="n">
        <v>4300</v>
      </c>
      <c r="D580" s="20" t="n">
        <f aca="false">D579+22/(608-232)</f>
        <v>10.3617021276595</v>
      </c>
      <c r="F580" s="20" t="n">
        <f aca="false">$D$2+$D$3/H580-(($D$4/(8.314*LN(10)))*(1-($D$5/H580)-LN(H580/$D$5)))</f>
        <v>1.35280292349837</v>
      </c>
      <c r="G580" s="20" t="n">
        <f aca="false">8.314*LN(10)*F580*H580</f>
        <v>100741.831778448</v>
      </c>
      <c r="H580" s="21" t="n">
        <v>3890</v>
      </c>
      <c r="J580" s="20" t="n">
        <f aca="false">-G580</f>
        <v>-100741.831778448</v>
      </c>
      <c r="K580" s="20" t="n">
        <v>2664</v>
      </c>
      <c r="O580" s="20" t="n">
        <f aca="false">-115997 + 27.036*H580 + 3.124*H580*LN(H580)</f>
        <v>89626.4460529122</v>
      </c>
      <c r="P580" s="20" t="n">
        <f aca="false">(-0.0562*(H580^2)) + (128.59*H580)-38275</f>
        <v>-388483.92</v>
      </c>
      <c r="Q580" s="20" t="n">
        <f aca="false">-998615+342.43*H580</f>
        <v>333437.7</v>
      </c>
      <c r="R580" s="20" t="n">
        <f aca="false">Q580+P580</f>
        <v>-55046.22</v>
      </c>
      <c r="S580" s="20" t="n">
        <f aca="false">R580/2</f>
        <v>-27523.11</v>
      </c>
      <c r="U580" s="20" t="n">
        <f aca="false">-226244+42.46*H580</f>
        <v>-61074.6</v>
      </c>
      <c r="V580" s="20" t="n">
        <f aca="false">(-0.0562*(H580^2))+(374.59*H580)-846564</f>
        <v>-239832.92</v>
      </c>
      <c r="W580" s="20" t="n">
        <f aca="false">V580/2</f>
        <v>-119916.46</v>
      </c>
      <c r="X580" s="20" t="n">
        <f aca="false">W580-U580</f>
        <v>-58841.8600000001</v>
      </c>
      <c r="Y580" s="20" t="n">
        <v>1628289.59390624</v>
      </c>
      <c r="Z580" s="20" t="n">
        <f aca="false">-8E-020*H580^6+2E-015*H580^5-0.00000000001*H580^4+0.00000006*H580^3-0.0001*H580^2+0.1593*H580^1+165.05*H580</f>
        <v>643897.266134198</v>
      </c>
      <c r="AA580" s="8" t="n">
        <f aca="false">(4*H580*(-18+25/2000*H580)*(1-LN(H580/1895))-H580*-9.16-0.25*Z580)</f>
        <v>8470.91665924568</v>
      </c>
      <c r="AB580" s="20" t="n">
        <f aca="false">(8*H580*(-1+8/2000*H580)*(1-LN(H580/1895))-H580*-9.16-0.25*Z580)</f>
        <v>1894.97171377123</v>
      </c>
      <c r="AC580" s="20" t="n">
        <f aca="false">(8*$H580*(31.15-15.53/2000*$H580)*(1-LN($H580/1895))-$H580*-9.16-0.25*$Z580)</f>
        <v>-117091.181091331</v>
      </c>
      <c r="AE580" s="20" t="n">
        <f aca="false">AP580-$AN580</f>
        <v>-10.567678887658</v>
      </c>
      <c r="AF580" s="20" t="n">
        <f aca="false">AQ580-$AN580</f>
        <v>-10.6383817082936</v>
      </c>
      <c r="AG580" s="20" t="n">
        <f aca="false">AR580-$AN580</f>
        <v>-14.3174411201168</v>
      </c>
      <c r="AI580" s="20" t="n">
        <f aca="false">AT580-$AN580</f>
        <v>-13.8119181996029</v>
      </c>
      <c r="AJ580" s="20" t="n">
        <f aca="false">AU580-$AN580</f>
        <v>-9.05769551390666</v>
      </c>
      <c r="AK580" s="20" t="n">
        <f aca="false">AV580-$AN580</f>
        <v>-11.5479906657671</v>
      </c>
      <c r="AL580" s="20" t="n">
        <f aca="false">AW580-$AN580</f>
        <v>-12.5163684075265</v>
      </c>
      <c r="AN580" s="20" t="n">
        <v>11.6964866674937</v>
      </c>
      <c r="AP580" s="20" t="n">
        <f aca="false">1/8.314/$H580*(0.375*68629+0.5*4601)+$AA580/8.314/$H580+LN(1)</f>
        <v>1.12880777983572</v>
      </c>
      <c r="AQ580" s="20" t="n">
        <f aca="false">1/8.314/$H580*(0.4375*68629+0.5*4601)+$AB580/8.314/$H580+LN(1)</f>
        <v>1.05810495920009</v>
      </c>
      <c r="AR580" s="20" t="n">
        <f aca="false">1/8.314/$H580*(0.4375*68629+0.5*4601)+$AC580/8.314/$H580+LN(1)</f>
        <v>-2.62095445262306</v>
      </c>
      <c r="AT580" s="20" t="n">
        <f aca="false">1/8.314/$H580*(0.4375*68629+0.5*4601)+$J580/8.314/$H580+LN(1)</f>
        <v>-2.11543153210918</v>
      </c>
      <c r="AU580" s="20" t="n">
        <f aca="false">1/8.314/$H580*(0.4375*68629+0.5*4601)+$B580/8.314/$H580+LN(1)</f>
        <v>2.63879115358704</v>
      </c>
      <c r="AV580" s="20" t="n">
        <f aca="false">1/8.314/$H580*(0.4375*68629+0.5*4601)+$S580/8.314/$H580+LN(1)</f>
        <v>0.148496001726576</v>
      </c>
      <c r="AW580" s="20" t="n">
        <f aca="false">1/8.314/$H580*(0.4375*68629+0.5*4601)+$X580/8.314/$H580+LN(1)</f>
        <v>-0.819881740032765</v>
      </c>
    </row>
    <row r="581" s="20" customFormat="true" ht="13.8" hidden="false" customHeight="false" outlineLevel="0" collapsed="false">
      <c r="B581" s="20" t="n">
        <f aca="false">$A$2 + $A$3*H581 +$A$4*H581*LN(H581) + $A$5*H581^2 + $A$6*H581^-1 + $A$7*H581^0.5</f>
        <v>53114.1128172693</v>
      </c>
      <c r="C581" s="20" t="n">
        <v>4300</v>
      </c>
      <c r="D581" s="20" t="n">
        <f aca="false">D580+22/(608-232)</f>
        <v>10.4202127659574</v>
      </c>
      <c r="F581" s="20" t="n">
        <f aca="false">$D$2+$D$3/H581-(($D$4/(8.314*LN(10)))*(1-($D$5/H581)-LN(H581/$D$5)))</f>
        <v>1.35270280449656</v>
      </c>
      <c r="G581" s="20" t="n">
        <f aca="false">8.314*LN(10)*F581*H581</f>
        <v>100863.854652555</v>
      </c>
      <c r="H581" s="21" t="n">
        <v>3895</v>
      </c>
      <c r="J581" s="20" t="n">
        <f aca="false">-G581</f>
        <v>-100863.854652555</v>
      </c>
      <c r="K581" s="20" t="n">
        <v>2673</v>
      </c>
      <c r="O581" s="20" t="n">
        <f aca="false">-115997 + 27.036*H581 + 3.124*H581*LN(H581)</f>
        <v>89906.3735756742</v>
      </c>
      <c r="P581" s="20" t="n">
        <f aca="false">(-0.0562*(H581^2)) + (128.59*H581)-38275</f>
        <v>-390028.555</v>
      </c>
      <c r="Q581" s="20" t="n">
        <f aca="false">-998615+342.43*H581</f>
        <v>335149.85</v>
      </c>
      <c r="R581" s="20" t="n">
        <f aca="false">Q581+P581</f>
        <v>-54878.7049999999</v>
      </c>
      <c r="S581" s="20" t="n">
        <f aca="false">R581/2</f>
        <v>-27439.3524999999</v>
      </c>
      <c r="U581" s="20" t="n">
        <f aca="false">-226244+42.46*H581</f>
        <v>-60862.3</v>
      </c>
      <c r="V581" s="20" t="n">
        <f aca="false">(-0.0562*(H581^2))+(374.59*H581)-846564</f>
        <v>-240147.555</v>
      </c>
      <c r="W581" s="20" t="n">
        <f aca="false">V581/2</f>
        <v>-120073.7775</v>
      </c>
      <c r="X581" s="20" t="n">
        <f aca="false">W581-U581</f>
        <v>-59211.4775000001</v>
      </c>
      <c r="Y581" s="20" t="n">
        <v>1630790.56656108</v>
      </c>
      <c r="Z581" s="20" t="n">
        <f aca="false">-8E-020*H581^6+2E-015*H581^5-0.00000000001*H581^4+0.00000006*H581^3-0.0001*H581^2+0.1593*H581^1+165.05*H581</f>
        <v>644730.594894919</v>
      </c>
      <c r="AA581" s="8" t="n">
        <f aca="false">(4*H581*(-18+25/2000*H581)*(1-LN(H581/1895))-H581*-9.16-0.25*Z581)</f>
        <v>8139.67455341472</v>
      </c>
      <c r="AB581" s="20" t="n">
        <f aca="false">(8*H581*(-1+8/2000*H581)*(1-LN(H581/1895))-H581*-9.16-0.25*Z581)</f>
        <v>1487.40902817369</v>
      </c>
      <c r="AC581" s="20" t="n">
        <f aca="false">(8*$H581*(31.15-15.53/2000*$H581)*(1-LN($H581/1895))-$H581*-9.16-0.25*$Z581)</f>
        <v>-117619.064387705</v>
      </c>
      <c r="AE581" s="20" t="n">
        <f aca="false">AP581-$AN581</f>
        <v>-10.6226859845897</v>
      </c>
      <c r="AF581" s="20" t="n">
        <f aca="false">AQ581-$AN581</f>
        <v>-10.6956548520873</v>
      </c>
      <c r="AG581" s="20" t="n">
        <f aca="false">AR581-$AN581</f>
        <v>-14.3737070113781</v>
      </c>
      <c r="AI581" s="20" t="n">
        <f aca="false">AT581-$AN581</f>
        <v>-13.8562999084865</v>
      </c>
      <c r="AJ581" s="20" t="n">
        <f aca="false">AU581-$AN581</f>
        <v>-9.10140305449155</v>
      </c>
      <c r="AK581" s="20" t="n">
        <f aca="false">AV581-$AN581</f>
        <v>-11.5889239973208</v>
      </c>
      <c r="AL581" s="20" t="n">
        <f aca="false">AW581-$AN581</f>
        <v>-12.5700590239073</v>
      </c>
      <c r="AN581" s="20" t="n">
        <v>11.7398158378929</v>
      </c>
      <c r="AP581" s="20" t="n">
        <f aca="false">1/8.314/$H581*(0.375*68629+0.5*4601)+$AA581/8.314/$H581+LN(1)</f>
        <v>1.11712985330325</v>
      </c>
      <c r="AQ581" s="20" t="n">
        <f aca="false">1/8.314/$H581*(0.4375*68629+0.5*4601)+$AB581/8.314/$H581+LN(1)</f>
        <v>1.04416098580564</v>
      </c>
      <c r="AR581" s="20" t="n">
        <f aca="false">1/8.314/$H581*(0.4375*68629+0.5*4601)+$AC581/8.314/$H581+LN(1)</f>
        <v>-2.63389117348515</v>
      </c>
      <c r="AT581" s="20" t="n">
        <f aca="false">1/8.314/$H581*(0.4375*68629+0.5*4601)+$J581/8.314/$H581+LN(1)</f>
        <v>-2.11648407059361</v>
      </c>
      <c r="AU581" s="20" t="n">
        <f aca="false">1/8.314/$H581*(0.4375*68629+0.5*4601)+$B581/8.314/$H581+LN(1)</f>
        <v>2.63841278340135</v>
      </c>
      <c r="AV581" s="20" t="n">
        <f aca="false">1/8.314/$H581*(0.4375*68629+0.5*4601)+$S581/8.314/$H581+LN(1)</f>
        <v>0.150891840572054</v>
      </c>
      <c r="AW581" s="20" t="n">
        <f aca="false">1/8.314/$H581*(0.4375*68629+0.5*4601)+$X581/8.314/$H581+LN(1)</f>
        <v>-0.830243186014406</v>
      </c>
    </row>
    <row r="582" s="20" customFormat="true" ht="13.8" hidden="false" customHeight="false" outlineLevel="0" collapsed="false">
      <c r="B582" s="20" t="n">
        <f aca="false">$A$2 + $A$3*H582 +$A$4*H582*LN(H582) + $A$5*H582^2 + $A$6*H582^-1 + $A$7*H582^0.5</f>
        <v>53211.2980420874</v>
      </c>
      <c r="C582" s="20" t="n">
        <v>4300</v>
      </c>
      <c r="D582" s="20" t="n">
        <f aca="false">D581+22/(608-232)</f>
        <v>10.4787234042553</v>
      </c>
      <c r="F582" s="20" t="n">
        <f aca="false">$D$2+$D$3/H582-(($D$4/(8.314*LN(10)))*(1-($D$5/H582)-LN(H582/$D$5)))</f>
        <v>1.35260580068252</v>
      </c>
      <c r="G582" s="20" t="n">
        <f aca="false">8.314*LN(10)*F582*H582</f>
        <v>100986.090941355</v>
      </c>
      <c r="H582" s="21" t="n">
        <v>3900</v>
      </c>
      <c r="J582" s="20" t="n">
        <f aca="false">-G582</f>
        <v>-100986.090941355</v>
      </c>
      <c r="K582" s="20" t="n">
        <v>2683</v>
      </c>
      <c r="O582" s="20" t="n">
        <f aca="false">-115997 + 27.036*H582 + 3.124*H582*LN(H582)</f>
        <v>90186.3211497897</v>
      </c>
      <c r="P582" s="20" t="n">
        <f aca="false">(-0.0562*(H582^2)) + (128.59*H582)-38275</f>
        <v>-391576</v>
      </c>
      <c r="Q582" s="20" t="n">
        <f aca="false">-998615+342.43*H582</f>
        <v>336862</v>
      </c>
      <c r="R582" s="20" t="n">
        <f aca="false">Q582+P582</f>
        <v>-54714</v>
      </c>
      <c r="S582" s="20" t="n">
        <f aca="false">R582/2</f>
        <v>-27357</v>
      </c>
      <c r="U582" s="20" t="n">
        <f aca="false">-226244+42.46*H582</f>
        <v>-60650</v>
      </c>
      <c r="V582" s="20" t="n">
        <f aca="false">(-0.0562*(H582^2))+(374.59*H582)-846564</f>
        <v>-240465</v>
      </c>
      <c r="W582" s="20" t="n">
        <f aca="false">V582/2</f>
        <v>-120232.5</v>
      </c>
      <c r="X582" s="20" t="n">
        <f aca="false">W582-U582</f>
        <v>-59582.5</v>
      </c>
      <c r="Y582" s="20" t="n">
        <v>1633291.53921591</v>
      </c>
      <c r="Z582" s="20" t="n">
        <f aca="false">-8E-020*H582^6+2E-015*H582^5-0.00000000001*H582^4+0.00000006*H582^3-0.0001*H582^2+0.1593*H582^1+165.05*H582</f>
        <v>645563.95347912</v>
      </c>
      <c r="AA582" s="8" t="n">
        <f aca="false">(4*H582*(-18+25/2000*H582)*(1-LN(H582/1895))-H582*-9.16-0.25*Z582)</f>
        <v>7805.83593601899</v>
      </c>
      <c r="AB582" s="20" t="n">
        <f aca="false">(8*H582*(-1+8/2000*H582)*(1-LN(H582/1895))-H582*-9.16-0.25*Z582)</f>
        <v>1077.93747507627</v>
      </c>
      <c r="AC582" s="20" t="n">
        <f aca="false">(8*$H582*(31.15-15.53/2000*$H582)*(1-LN($H582/1895))-$H582*-9.16-0.25*$Z582)</f>
        <v>-118144.763832481</v>
      </c>
      <c r="AE582" s="20" t="n">
        <f aca="false">AP582-$AN582</f>
        <v>-10.6779158469611</v>
      </c>
      <c r="AF582" s="20" t="n">
        <f aca="false">AQ582-$AN582</f>
        <v>-10.7531237434638</v>
      </c>
      <c r="AG582" s="20" t="n">
        <f aca="false">AR582-$AN582</f>
        <v>-14.4300450102661</v>
      </c>
      <c r="AI582" s="20" t="n">
        <f aca="false">AT582-$AN582</f>
        <v>-13.900858130825</v>
      </c>
      <c r="AJ582" s="20" t="n">
        <f aca="false">AU582-$AN582</f>
        <v>-9.14529016750572</v>
      </c>
      <c r="AK582" s="20" t="n">
        <f aca="false">AV582-$AN582</f>
        <v>-11.6300794337445</v>
      </c>
      <c r="AL582" s="20" t="n">
        <f aca="false">AW582-$AN582</f>
        <v>-12.6239390341714</v>
      </c>
      <c r="AN582" s="20" t="n">
        <v>11.7833176386877</v>
      </c>
      <c r="AP582" s="20" t="n">
        <f aca="false">1/8.314/$H582*(0.375*68629+0.5*4601)+$AA582/8.314/$H582+LN(1)</f>
        <v>1.10540179172662</v>
      </c>
      <c r="AQ582" s="20" t="n">
        <f aca="false">1/8.314/$H582*(0.4375*68629+0.5*4601)+$AB582/8.314/$H582+LN(1)</f>
        <v>1.03019389522388</v>
      </c>
      <c r="AR582" s="20" t="n">
        <f aca="false">1/8.314/$H582*(0.4375*68629+0.5*4601)+$AC582/8.314/$H582+LN(1)</f>
        <v>-2.64672737157839</v>
      </c>
      <c r="AT582" s="20" t="n">
        <f aca="false">1/8.314/$H582*(0.4375*68629+0.5*4601)+$J582/8.314/$H582+LN(1)</f>
        <v>-2.1175404921373</v>
      </c>
      <c r="AU582" s="20" t="n">
        <f aca="false">1/8.314/$H582*(0.4375*68629+0.5*4601)+$B582/8.314/$H582+LN(1)</f>
        <v>2.63802747118198</v>
      </c>
      <c r="AV582" s="20" t="n">
        <f aca="false">1/8.314/$H582*(0.4375*68629+0.5*4601)+$S582/8.314/$H582+LN(1)</f>
        <v>0.15323820494316</v>
      </c>
      <c r="AW582" s="20" t="n">
        <f aca="false">1/8.314/$H582*(0.4375*68629+0.5*4601)+$X582/8.314/$H582+LN(1)</f>
        <v>-0.840621395483676</v>
      </c>
    </row>
    <row r="583" s="20" customFormat="true" ht="13.8" hidden="false" customHeight="false" outlineLevel="0" collapsed="false">
      <c r="B583" s="20" t="n">
        <f aca="false">$A$2 + $A$3*H583 +$A$4*H583*LN(H583) + $A$5*H583^2 + $A$6*H583^-1 + $A$7*H583^0.5</f>
        <v>53308.2270968403</v>
      </c>
      <c r="C583" s="20" t="n">
        <v>4300</v>
      </c>
      <c r="D583" s="20" t="n">
        <f aca="false">D582+22/(608-232)</f>
        <v>10.5372340425531</v>
      </c>
      <c r="F583" s="20" t="n">
        <f aca="false">$D$2+$D$3/H583-(($D$4/(8.314*LN(10)))*(1-($D$5/H583)-LN(H583/$D$5)))</f>
        <v>1.35251189643008</v>
      </c>
      <c r="G583" s="20" t="n">
        <f aca="false">8.314*LN(10)*F583*H583</f>
        <v>101108.540371239</v>
      </c>
      <c r="H583" s="21" t="n">
        <v>3905</v>
      </c>
      <c r="J583" s="20" t="n">
        <f aca="false">-G583</f>
        <v>-101108.540371239</v>
      </c>
      <c r="K583" s="20" t="n">
        <v>2693</v>
      </c>
      <c r="O583" s="20" t="n">
        <f aca="false">-115997 + 27.036*H583 + 3.124*H583*LN(H583)</f>
        <v>90466.2887495516</v>
      </c>
      <c r="P583" s="20" t="n">
        <f aca="false">(-0.0562*(H583^2)) + (128.59*H583)-38275</f>
        <v>-393126.255</v>
      </c>
      <c r="Q583" s="20" t="n">
        <f aca="false">-998615+342.43*H583</f>
        <v>338574.15</v>
      </c>
      <c r="R583" s="20" t="n">
        <f aca="false">Q583+P583</f>
        <v>-54552.1049999998</v>
      </c>
      <c r="S583" s="20" t="n">
        <f aca="false">R583/2</f>
        <v>-27276.0524999999</v>
      </c>
      <c r="U583" s="20" t="n">
        <f aca="false">-226244+42.46*H583</f>
        <v>-60437.7</v>
      </c>
      <c r="V583" s="20" t="n">
        <f aca="false">(-0.0562*(H583^2))+(374.59*H583)-846564</f>
        <v>-240785.255</v>
      </c>
      <c r="W583" s="20" t="n">
        <f aca="false">V583/2</f>
        <v>-120392.6275</v>
      </c>
      <c r="X583" s="20" t="n">
        <f aca="false">W583-U583</f>
        <v>-59954.9275</v>
      </c>
      <c r="Y583" s="20" t="n">
        <v>1635804.2393836</v>
      </c>
      <c r="Z583" s="20" t="n">
        <f aca="false">-8E-020*H583^6+2E-015*H583^5-0.00000000001*H583^4+0.00000006*H583^3-0.0001*H583^2+0.1593*H583^1+165.05*H583</f>
        <v>646397.341971689</v>
      </c>
      <c r="AA583" s="8" t="n">
        <f aca="false">(4*H583*(-18+25/2000*H583)*(1-LN(H583/1895))-H583*-9.16-0.25*Z583)</f>
        <v>7469.3969861753</v>
      </c>
      <c r="AB583" s="20" t="n">
        <f aca="false">(8*H583*(-1+8/2000*H583)*(1-LN(H583/1895))-H583*-9.16-0.25*Z583)</f>
        <v>666.554914828332</v>
      </c>
      <c r="AC583" s="20" t="n">
        <f aca="false">(8*$H583*(31.15-15.53/2000*$H583)*(1-LN($H583/1895))-$H583*-9.16-0.25*$Z583)</f>
        <v>-118668.273411648</v>
      </c>
      <c r="AE583" s="20" t="n">
        <f aca="false">AP583-$AN583</f>
        <v>-10.7331957694846</v>
      </c>
      <c r="AF583" s="20" t="n">
        <f aca="false">AQ583-$AN583</f>
        <v>-10.8106157291333</v>
      </c>
      <c r="AG583" s="20" t="n">
        <f aca="false">AR583-$AN583</f>
        <v>-14.486282687277</v>
      </c>
      <c r="AI583" s="20" t="n">
        <f aca="false">AT583-$AN583</f>
        <v>-13.9454202128795</v>
      </c>
      <c r="AJ583" s="20" t="n">
        <f aca="false">AU583-$AN583</f>
        <v>-9.18918418417397</v>
      </c>
      <c r="AK583" s="20" t="n">
        <f aca="false">AV583-$AN583</f>
        <v>-11.6712841545998</v>
      </c>
      <c r="AL583" s="20" t="n">
        <f aca="false">AW583-$AN583</f>
        <v>-12.6778357435307</v>
      </c>
      <c r="AN583" s="20" t="n">
        <v>11.8268194394825</v>
      </c>
      <c r="AP583" s="20" t="n">
        <f aca="false">1/8.314/$H583*(0.375*68629+0.5*4601)+$AA583/8.314/$H583+LN(1)</f>
        <v>1.09362366999789</v>
      </c>
      <c r="AQ583" s="20" t="n">
        <f aca="false">1/8.314/$H583*(0.4375*68629+0.5*4601)+$AB583/8.314/$H583+LN(1)</f>
        <v>1.01620371034921</v>
      </c>
      <c r="AR583" s="20" t="n">
        <f aca="false">1/8.314/$H583*(0.4375*68629+0.5*4601)+$AC583/8.314/$H583+LN(1)</f>
        <v>-2.65946324779448</v>
      </c>
      <c r="AT583" s="20" t="n">
        <f aca="false">1/8.314/$H583*(0.4375*68629+0.5*4601)+$J583/8.314/$H583+LN(1)</f>
        <v>-2.11860077339702</v>
      </c>
      <c r="AU583" s="20" t="n">
        <f aca="false">1/8.314/$H583*(0.4375*68629+0.5*4601)+$B583/8.314/$H583+LN(1)</f>
        <v>2.63763525530853</v>
      </c>
      <c r="AV583" s="20" t="n">
        <f aca="false">1/8.314/$H583*(0.4375*68629+0.5*4601)+$S583/8.314/$H583+LN(1)</f>
        <v>0.155535284882698</v>
      </c>
      <c r="AW583" s="20" t="n">
        <f aca="false">1/8.314/$H583*(0.4375*68629+0.5*4601)+$X583/8.314/$H583+LN(1)</f>
        <v>-0.851016304048183</v>
      </c>
    </row>
    <row r="584" s="20" customFormat="true" ht="13.8" hidden="false" customHeight="false" outlineLevel="0" collapsed="false">
      <c r="B584" s="20" t="n">
        <f aca="false">$A$2 + $A$3*H584 +$A$4*H584*LN(H584) + $A$5*H584^2 + $A$6*H584^-1 + $A$7*H584^0.5</f>
        <v>53404.9003605887</v>
      </c>
      <c r="C584" s="20" t="n">
        <v>4300</v>
      </c>
      <c r="D584" s="20" t="n">
        <f aca="false">D583+22/(608-232)</f>
        <v>10.595744680851</v>
      </c>
      <c r="F584" s="20" t="n">
        <f aca="false">$D$2+$D$3/H584-(($D$4/(8.314*LN(10)))*(1-($D$5/H584)-LN(H584/$D$5)))</f>
        <v>1.35242107620236</v>
      </c>
      <c r="G584" s="20" t="n">
        <f aca="false">8.314*LN(10)*F584*H584</f>
        <v>101231.202669299</v>
      </c>
      <c r="H584" s="21" t="n">
        <v>3910</v>
      </c>
      <c r="J584" s="20" t="n">
        <f aca="false">-G584</f>
        <v>-101231.202669299</v>
      </c>
      <c r="K584" s="20" t="n">
        <v>2703</v>
      </c>
      <c r="O584" s="20" t="n">
        <f aca="false">-115997 + 27.036*H584 + 3.124*H584*LN(H584)</f>
        <v>90746.276349319</v>
      </c>
      <c r="P584" s="20" t="n">
        <f aca="false">(-0.0562*(H584^2)) + (128.59*H584)-38275</f>
        <v>-394679.32</v>
      </c>
      <c r="Q584" s="20" t="n">
        <f aca="false">-998615+342.43*H584</f>
        <v>340286.3</v>
      </c>
      <c r="R584" s="20" t="n">
        <f aca="false">Q584+P584</f>
        <v>-54393.0199999999</v>
      </c>
      <c r="S584" s="20" t="n">
        <f aca="false">R584/2</f>
        <v>-27196.5099999999</v>
      </c>
      <c r="U584" s="20" t="n">
        <f aca="false">-226244+42.46*H584</f>
        <v>-60225.4</v>
      </c>
      <c r="V584" s="20" t="n">
        <f aca="false">(-0.0562*(H584^2))+(374.59*H584)-846564</f>
        <v>-241108.32</v>
      </c>
      <c r="W584" s="20" t="n">
        <f aca="false">V584/2</f>
        <v>-120554.16</v>
      </c>
      <c r="X584" s="20" t="n">
        <f aca="false">W584-U584</f>
        <v>-60328.76</v>
      </c>
      <c r="Y584" s="20" t="n">
        <v>1638316.9395513</v>
      </c>
      <c r="Z584" s="20" t="n">
        <f aca="false">-8E-020*H584^6+2E-015*H584^5-0.00000000001*H584^4+0.00000006*H584^3-0.0001*H584^2+0.1593*H584^1+165.05*H584</f>
        <v>647230.760457673</v>
      </c>
      <c r="AA584" s="8" t="n">
        <f aca="false">(4*H584*(-18+25/2000*H584)*(1-LN(H584/1895))-H584*-9.16-0.25*Z584)</f>
        <v>7130.35388858666</v>
      </c>
      <c r="AB584" s="20" t="n">
        <f aca="false">(8*H584*(-1+8/2000*H584)*(1-LN(H584/1895))-H584*-9.16-0.25*Z584)</f>
        <v>253.259210536664</v>
      </c>
      <c r="AC584" s="20" t="n">
        <f aca="false">(8*$H584*(31.15-15.53/2000*$H584)*(1-LN($H584/1895))-$H584*-9.16-0.25*$Z584)</f>
        <v>-119189.587121591</v>
      </c>
      <c r="AE584" s="20" t="n">
        <f aca="false">AP584-$AN584</f>
        <v>-10.7886869878802</v>
      </c>
      <c r="AF584" s="20" t="n">
        <f aca="false">AQ584-$AN584</f>
        <v>-10.8682920966343</v>
      </c>
      <c r="AG584" s="20" t="n">
        <f aca="false">AR584-$AN584</f>
        <v>-14.5425815529954</v>
      </c>
      <c r="AI584" s="20" t="n">
        <f aca="false">AT584-$AN584</f>
        <v>-13.9901474418486</v>
      </c>
      <c r="AJ584" s="20" t="n">
        <f aca="false">AU584-$AN584</f>
        <v>-9.23324637675187</v>
      </c>
      <c r="AK584" s="20" t="n">
        <f aca="false">AV584-$AN584</f>
        <v>-11.7126992812167</v>
      </c>
      <c r="AL584" s="20" t="n">
        <f aca="false">AW584-$AN584</f>
        <v>-12.731910398323</v>
      </c>
      <c r="AN584" s="20" t="n">
        <v>11.8704825506781</v>
      </c>
      <c r="AP584" s="20" t="n">
        <f aca="false">1/8.314/$H584*(0.375*68629+0.5*4601)+$AA584/8.314/$H584+LN(1)</f>
        <v>1.08179556279786</v>
      </c>
      <c r="AQ584" s="20" t="n">
        <f aca="false">1/8.314/$H584*(0.4375*68629+0.5*4601)+$AB584/8.314/$H584+LN(1)</f>
        <v>1.00219045404377</v>
      </c>
      <c r="AR584" s="20" t="n">
        <f aca="false">1/8.314/$H584*(0.4375*68629+0.5*4601)+$AC584/8.314/$H584+LN(1)</f>
        <v>-2.67209900231733</v>
      </c>
      <c r="AT584" s="20" t="n">
        <f aca="false">1/8.314/$H584*(0.4375*68629+0.5*4601)+$J584/8.314/$H584+LN(1)</f>
        <v>-2.11966489117051</v>
      </c>
      <c r="AU584" s="20" t="n">
        <f aca="false">1/8.314/$H584*(0.4375*68629+0.5*4601)+$B584/8.314/$H584+LN(1)</f>
        <v>2.63723617392623</v>
      </c>
      <c r="AV584" s="20" t="n">
        <f aca="false">1/8.314/$H584*(0.4375*68629+0.5*4601)+$S584/8.314/$H584+LN(1)</f>
        <v>0.157783269461367</v>
      </c>
      <c r="AW584" s="20" t="n">
        <f aca="false">1/8.314/$H584*(0.4375*68629+0.5*4601)+$X584/8.314/$H584+LN(1)</f>
        <v>-0.8614278476449</v>
      </c>
    </row>
    <row r="585" s="20" customFormat="true" ht="13.8" hidden="false" customHeight="false" outlineLevel="0" collapsed="false">
      <c r="B585" s="20" t="n">
        <f aca="false">$A$2 + $A$3*H585 +$A$4*H585*LN(H585) + $A$5*H585^2 + $A$6*H585^-1 + $A$7*H585^0.5</f>
        <v>53501.3182111627</v>
      </c>
      <c r="C585" s="20" t="n">
        <v>4300</v>
      </c>
      <c r="D585" s="20" t="n">
        <f aca="false">D584+22/(608-232)</f>
        <v>10.6542553191489</v>
      </c>
      <c r="F585" s="20" t="n">
        <f aca="false">$D$2+$D$3/H585-(($D$4/(8.314*LN(10)))*(1-($D$5/H585)-LN(H585/$D$5)))</f>
        <v>1.35233332455116</v>
      </c>
      <c r="G585" s="20" t="n">
        <f aca="false">8.314*LN(10)*F585*H585</f>
        <v>101354.077563325</v>
      </c>
      <c r="H585" s="21" t="n">
        <v>3915</v>
      </c>
      <c r="J585" s="20" t="n">
        <f aca="false">-G585</f>
        <v>-101354.077563325</v>
      </c>
      <c r="K585" s="20" t="n">
        <v>2713</v>
      </c>
      <c r="O585" s="20" t="n">
        <f aca="false">-115997 + 27.036*H585 + 3.124*H585*LN(H585)</f>
        <v>91026.2839235165</v>
      </c>
      <c r="P585" s="20" t="n">
        <f aca="false">(-0.0562*(H585^2)) + (128.59*H585)-38275</f>
        <v>-396235.195</v>
      </c>
      <c r="Q585" s="20" t="n">
        <f aca="false">-998615+342.43*H585</f>
        <v>341998.45</v>
      </c>
      <c r="R585" s="20" t="n">
        <f aca="false">Q585+P585</f>
        <v>-54236.7450000001</v>
      </c>
      <c r="S585" s="20" t="n">
        <f aca="false">R585/2</f>
        <v>-27118.3725</v>
      </c>
      <c r="U585" s="20" t="n">
        <f aca="false">-226244+42.46*H585</f>
        <v>-60013.1</v>
      </c>
      <c r="V585" s="20" t="n">
        <f aca="false">(-0.0562*(H585^2))+(374.59*H585)-846564</f>
        <v>-241434.195</v>
      </c>
      <c r="W585" s="20" t="n">
        <f aca="false">V585/2</f>
        <v>-120717.0975</v>
      </c>
      <c r="X585" s="20" t="n">
        <f aca="false">W585-U585</f>
        <v>-60703.9975000001</v>
      </c>
      <c r="Y585" s="20" t="n">
        <v>1640829.63971899</v>
      </c>
      <c r="Z585" s="20" t="n">
        <f aca="false">-8E-020*H585^6+2E-015*H585^5-0.00000000001*H585^4+0.00000006*H585^3-0.0001*H585^2+0.1593*H585^1+165.05*H585</f>
        <v>648064.209022282</v>
      </c>
      <c r="AA585" s="8" t="n">
        <f aca="false">(4*H585*(-18+25/2000*H585)*(1-LN(H585/1895))-H585*-9.16-0.25*Z585)</f>
        <v>6788.70283352549</v>
      </c>
      <c r="AB585" s="20" t="n">
        <f aca="false">(8*H585*(-1+8/2000*H585)*(1-LN(H585/1895))-H585*-9.16-0.25*Z585)</f>
        <v>-161.951771940658</v>
      </c>
      <c r="AC585" s="20" t="n">
        <f aca="false">(8*$H585*(31.15-15.53/2000*$H585)*(1-LN($H585/1895))-$H585*-9.16-0.25*$Z585)</f>
        <v>-119708.698969061</v>
      </c>
      <c r="AE585" s="20" t="n">
        <f aca="false">AP585-$AN585</f>
        <v>-10.8443213941938</v>
      </c>
      <c r="AF585" s="20" t="n">
        <f aca="false">AQ585-$AN585</f>
        <v>-10.9260847896534</v>
      </c>
      <c r="AG585" s="20" t="n">
        <f aca="false">AR585-$AN585</f>
        <v>-14.5988737734174</v>
      </c>
      <c r="AI585" s="20" t="n">
        <f aca="false">AT585-$AN585</f>
        <v>-14.0349717611863</v>
      </c>
      <c r="AJ585" s="20" t="n">
        <f aca="false">AU585-$AN585</f>
        <v>-9.27740867384317</v>
      </c>
      <c r="AK585" s="20" t="n">
        <f aca="false">AV585-$AN585</f>
        <v>-11.7542565920068</v>
      </c>
      <c r="AL585" s="20" t="n">
        <f aca="false">AW585-$AN585</f>
        <v>-12.7860949013289</v>
      </c>
      <c r="AN585" s="20" t="n">
        <v>11.9142389387908</v>
      </c>
      <c r="AP585" s="20" t="n">
        <f aca="false">1/8.314/$H585*(0.375*68629+0.5*4601)+$AA585/8.314/$H585+LN(1)</f>
        <v>1.06991754459697</v>
      </c>
      <c r="AQ585" s="20" t="n">
        <f aca="false">1/8.314/$H585*(0.4375*68629+0.5*4601)+$AB585/8.314/$H585+LN(1)</f>
        <v>0.988154149137396</v>
      </c>
      <c r="AR585" s="20" t="n">
        <f aca="false">1/8.314/$H585*(0.4375*68629+0.5*4601)+$AC585/8.314/$H585+LN(1)</f>
        <v>-2.68463483462662</v>
      </c>
      <c r="AT585" s="20" t="n">
        <f aca="false">1/8.314/$H585*(0.4375*68629+0.5*4601)+$J585/8.314/$H585+LN(1)</f>
        <v>-2.12073282239547</v>
      </c>
      <c r="AU585" s="20" t="n">
        <f aca="false">1/8.314/$H585*(0.4375*68629+0.5*4601)+$B585/8.314/$H585+LN(1)</f>
        <v>2.63683026494763</v>
      </c>
      <c r="AV585" s="20" t="n">
        <f aca="false">1/8.314/$H585*(0.4375*68629+0.5*4601)+$S585/8.314/$H585+LN(1)</f>
        <v>0.159982346784002</v>
      </c>
      <c r="AW585" s="20" t="n">
        <f aca="false">1/8.314/$H585*(0.4375*68629+0.5*4601)+$X585/8.314/$H585+LN(1)</f>
        <v>-0.871855962538072</v>
      </c>
    </row>
    <row r="586" s="20" customFormat="true" ht="13.8" hidden="false" customHeight="false" outlineLevel="0" collapsed="false">
      <c r="B586" s="20" t="n">
        <f aca="false">$A$2 + $A$3*H586 +$A$4*H586*LN(H586) + $A$5*H586^2 + $A$6*H586^-1 + $A$7*H586^0.5</f>
        <v>53597.4810251659</v>
      </c>
      <c r="C586" s="20" t="n">
        <v>4300</v>
      </c>
      <c r="D586" s="20" t="n">
        <f aca="false">D585+22/(608-232)</f>
        <v>10.7127659574468</v>
      </c>
      <c r="F586" s="20" t="n">
        <f aca="false">$D$2+$D$3/H586-(($D$4/(8.314*LN(10)))*(1-($D$5/H586)-LN(H586/$D$5)))</f>
        <v>1.35224862611638</v>
      </c>
      <c r="G586" s="20" t="n">
        <f aca="false">8.314*LN(10)*F586*H586</f>
        <v>101477.164781802</v>
      </c>
      <c r="H586" s="21" t="n">
        <v>3920</v>
      </c>
      <c r="J586" s="20" t="n">
        <f aca="false">-G586</f>
        <v>-101477.164781802</v>
      </c>
      <c r="K586" s="20" t="n">
        <v>2723</v>
      </c>
      <c r="O586" s="20" t="n">
        <f aca="false">-115997 + 27.036*H586 + 3.124*H586*LN(H586)</f>
        <v>91306.3114466337</v>
      </c>
      <c r="P586" s="20" t="n">
        <f aca="false">(-0.0562*(H586^2)) + (128.59*H586)-38275</f>
        <v>-397793.88</v>
      </c>
      <c r="Q586" s="20" t="n">
        <f aca="false">-998615+342.43*H586</f>
        <v>343710.6</v>
      </c>
      <c r="R586" s="20" t="n">
        <f aca="false">Q586+P586</f>
        <v>-54083.28</v>
      </c>
      <c r="S586" s="20" t="n">
        <f aca="false">R586/2</f>
        <v>-27041.64</v>
      </c>
      <c r="U586" s="20" t="n">
        <f aca="false">-226244+42.46*H586</f>
        <v>-59800.8</v>
      </c>
      <c r="V586" s="20" t="n">
        <f aca="false">(-0.0562*(H586^2))+(374.59*H586)-846564</f>
        <v>-241762.88</v>
      </c>
      <c r="W586" s="20" t="n">
        <f aca="false">V586/2</f>
        <v>-120881.44</v>
      </c>
      <c r="X586" s="20" t="n">
        <f aca="false">W586-U586</f>
        <v>-61080.6400000001</v>
      </c>
      <c r="Y586" s="20" t="n">
        <v>1643342.33988669</v>
      </c>
      <c r="Z586" s="20" t="n">
        <f aca="false">-8E-020*H586^6+2E-015*H586^5-0.00000000001*H586^4+0.00000006*H586^3-0.0001*H586^2+0.1593*H586^1+165.05*H586</f>
        <v>648897.687750885</v>
      </c>
      <c r="AA586" s="8" t="n">
        <f aca="false">(4*H586*(-18+25/2000*H586)*(1-LN(H586/1895))-H586*-9.16-0.25*Z586)</f>
        <v>6444.44001681835</v>
      </c>
      <c r="AB586" s="20" t="n">
        <f aca="false">(8*H586*(-1+8/2000*H586)*(1-LN(H586/1895))-H586*-9.16-0.25*Z586)</f>
        <v>-579.080164002458</v>
      </c>
      <c r="AC586" s="20" t="n">
        <f aca="false">(8*$H586*(31.15-15.53/2000*$H586)*(1-LN($H586/1895))-$H586*-9.16-0.25*$Z586)</f>
        <v>-120225.602971136</v>
      </c>
      <c r="AE586" s="20" t="n">
        <f aca="false">AP586-$AN586</f>
        <v>-10.8999347455829</v>
      </c>
      <c r="AF586" s="20" t="n">
        <f aca="false">AQ586-$AN586</f>
        <v>-10.9838296168113</v>
      </c>
      <c r="AG586" s="20" t="n">
        <f aca="false">AR586-$AN586</f>
        <v>-14.6549953787403</v>
      </c>
      <c r="AI586" s="20" t="n">
        <f aca="false">AT586-$AN586</f>
        <v>-14.0797289793876</v>
      </c>
      <c r="AJ586" s="20" t="n">
        <f aca="false">AU586-$AN586</f>
        <v>-9.32150686918476</v>
      </c>
      <c r="AK586" s="20" t="n">
        <f aca="false">AV586-$AN586</f>
        <v>-11.7957917312433</v>
      </c>
      <c r="AL586" s="20" t="n">
        <f aca="false">AW586-$AN586</f>
        <v>-12.8402250205561</v>
      </c>
      <c r="AN586" s="20" t="n">
        <v>11.957924435239</v>
      </c>
      <c r="AP586" s="20" t="n">
        <f aca="false">1/8.314/$H586*(0.375*68629+0.5*4601)+$AA586/8.314/$H586+LN(1)</f>
        <v>1.05798968965607</v>
      </c>
      <c r="AQ586" s="20" t="n">
        <f aca="false">1/8.314/$H586*(0.4375*68629+0.5*4601)+$AB586/8.314/$H586+LN(1)</f>
        <v>0.974094818427657</v>
      </c>
      <c r="AR586" s="20" t="n">
        <f aca="false">1/8.314/$H586*(0.4375*68629+0.5*4601)+$AC586/8.314/$H586+LN(1)</f>
        <v>-2.69707094350125</v>
      </c>
      <c r="AT586" s="20" t="n">
        <f aca="false">1/8.314/$H586*(0.4375*68629+0.5*4601)+$J586/8.314/$H586+LN(1)</f>
        <v>-2.12180454414861</v>
      </c>
      <c r="AU586" s="20" t="n">
        <f aca="false">1/8.314/$H586*(0.4375*68629+0.5*4601)+$B586/8.314/$H586+LN(1)</f>
        <v>2.63641756605424</v>
      </c>
      <c r="AV586" s="20" t="n">
        <f aca="false">1/8.314/$H586*(0.4375*68629+0.5*4601)+$S586/8.314/$H586+LN(1)</f>
        <v>0.16213270399572</v>
      </c>
      <c r="AW586" s="20" t="n">
        <f aca="false">1/8.314/$H586*(0.4375*68629+0.5*4601)+$X586/8.314/$H586+LN(1)</f>
        <v>-0.882300585317123</v>
      </c>
    </row>
    <row r="587" s="20" customFormat="true" ht="13.8" hidden="false" customHeight="false" outlineLevel="0" collapsed="false">
      <c r="B587" s="20" t="n">
        <f aca="false">$A$2 + $A$3*H587 +$A$4*H587*LN(H587) + $A$5*H587^2 + $A$6*H587^-1 + $A$7*H587^0.5</f>
        <v>53693.3891779822</v>
      </c>
      <c r="C587" s="20" t="n">
        <v>4300</v>
      </c>
      <c r="D587" s="20" t="n">
        <f aca="false">D586+22/(608-232)</f>
        <v>10.7712765957446</v>
      </c>
      <c r="F587" s="20" t="n">
        <f aca="false">$D$2+$D$3/H587-(($D$4/(8.314*LN(10)))*(1-($D$5/H587)-LN(H587/$D$5)))</f>
        <v>1.35216696562538</v>
      </c>
      <c r="G587" s="20" t="n">
        <f aca="false">8.314*LN(10)*F587*H587</f>
        <v>101600.464053908</v>
      </c>
      <c r="H587" s="21" t="n">
        <v>3925</v>
      </c>
      <c r="J587" s="20" t="n">
        <f aca="false">-G587</f>
        <v>-101600.464053908</v>
      </c>
      <c r="K587" s="20" t="n">
        <v>2733</v>
      </c>
      <c r="O587" s="20" t="n">
        <f aca="false">-115997 + 27.036*H587 + 3.124*H587*LN(H587)</f>
        <v>91586.3588932258</v>
      </c>
      <c r="P587" s="20" t="n">
        <f aca="false">(-0.0562*(H587^2)) + (128.59*H587)-38275</f>
        <v>-399355.375</v>
      </c>
      <c r="Q587" s="20" t="n">
        <f aca="false">-998615+342.43*H587</f>
        <v>345422.75</v>
      </c>
      <c r="R587" s="20" t="n">
        <f aca="false">Q587+P587</f>
        <v>-53932.625</v>
      </c>
      <c r="S587" s="20" t="n">
        <f aca="false">R587/2</f>
        <v>-26966.3125</v>
      </c>
      <c r="U587" s="20" t="n">
        <f aca="false">-226244+42.46*H587</f>
        <v>-59588.5</v>
      </c>
      <c r="V587" s="20" t="n">
        <f aca="false">(-0.0562*(H587^2))+(374.59*H587)-846564</f>
        <v>-242094.375</v>
      </c>
      <c r="W587" s="20" t="n">
        <f aca="false">V587/2</f>
        <v>-121047.1875</v>
      </c>
      <c r="X587" s="20" t="n">
        <f aca="false">W587-U587</f>
        <v>-61458.6875</v>
      </c>
      <c r="Y587" s="20" t="n">
        <v>1645855.04005438</v>
      </c>
      <c r="Z587" s="20" t="n">
        <f aca="false">-8E-020*H587^6+2E-015*H587^5-0.00000000001*H587^4+0.00000006*H587^3-0.0001*H587^2+0.1593*H587^1+165.05*H587</f>
        <v>649731.196729015</v>
      </c>
      <c r="AA587" s="8" t="n">
        <f aca="false">(4*H587*(-18+25/2000*H587)*(1-LN(H587/1895))-H587*-9.16-0.25*Z587)</f>
        <v>6097.56163982814</v>
      </c>
      <c r="AB587" s="20" t="n">
        <f aca="false">(8*H587*(-1+8/2000*H587)*(1-LN(H587/1895))-H587*-9.16-0.25*Z587)</f>
        <v>-998.128094311338</v>
      </c>
      <c r="AC587" s="20" t="n">
        <f aca="false">(8*$H587*(31.15-15.53/2000*$H587)*(1-LN($H587/1895))-$H587*-9.16-0.25*$Z587)</f>
        <v>-120740.293155195</v>
      </c>
      <c r="AE587" s="20" t="n">
        <f aca="false">AP587-$AN587</f>
        <v>-10.955230835048</v>
      </c>
      <c r="AF587" s="20" t="n">
        <f aca="false">AQ587-$AN587</f>
        <v>-11.0412304223955</v>
      </c>
      <c r="AG587" s="20" t="n">
        <f aca="false">AR587-$AN587</f>
        <v>-14.7106504340981</v>
      </c>
      <c r="AI587" s="20" t="n">
        <f aca="false">AT587-$AN587</f>
        <v>-14.12412294072</v>
      </c>
      <c r="AJ587" s="20" t="n">
        <f aca="false">AU587-$AN587</f>
        <v>-9.36524479237713</v>
      </c>
      <c r="AK587" s="20" t="n">
        <f aca="false">AV587-$AN587</f>
        <v>-11.8370083797873</v>
      </c>
      <c r="AL587" s="20" t="n">
        <f aca="false">AW587-$AN587</f>
        <v>-12.8940045599699</v>
      </c>
      <c r="AN587" s="20" t="n">
        <v>12.0012429070753</v>
      </c>
      <c r="AP587" s="20" t="n">
        <f aca="false">1/8.314/$H587*(0.375*68629+0.5*4601)+$AA587/8.314/$H587+LN(1)</f>
        <v>1.04601207202733</v>
      </c>
      <c r="AQ587" s="20" t="n">
        <f aca="false">1/8.314/$H587*(0.4375*68629+0.5*4601)+$AB587/8.314/$H587+LN(1)</f>
        <v>0.960012484679779</v>
      </c>
      <c r="AR587" s="20" t="n">
        <f aca="false">1/8.314/$H587*(0.4375*68629+0.5*4601)+$AC587/8.314/$H587+LN(1)</f>
        <v>-2.70940752702281</v>
      </c>
      <c r="AT587" s="20" t="n">
        <f aca="false">1/8.314/$H587*(0.4375*68629+0.5*4601)+$J587/8.314/$H587+LN(1)</f>
        <v>-2.12288003364467</v>
      </c>
      <c r="AU587" s="20" t="n">
        <f aca="false">1/8.314/$H587*(0.4375*68629+0.5*4601)+$B587/8.314/$H587+LN(1)</f>
        <v>2.63599811469817</v>
      </c>
      <c r="AV587" s="20" t="n">
        <f aca="false">1/8.314/$H587*(0.4375*68629+0.5*4601)+$S587/8.314/$H587+LN(1)</f>
        <v>0.164234527288022</v>
      </c>
      <c r="AW587" s="20" t="n">
        <f aca="false">1/8.314/$H587*(0.4375*68629+0.5*4601)+$X587/8.314/$H587+LN(1)</f>
        <v>-0.892761652894588</v>
      </c>
    </row>
    <row r="588" s="20" customFormat="true" ht="13.8" hidden="false" customHeight="false" outlineLevel="0" collapsed="false">
      <c r="B588" s="20" t="n">
        <f aca="false">$A$2 + $A$3*H588 +$A$4*H588*LN(H588) + $A$5*H588^2 + $A$6*H588^-1 + $A$7*H588^0.5</f>
        <v>53789.0430437804</v>
      </c>
      <c r="C588" s="20" t="n">
        <v>4300</v>
      </c>
      <c r="D588" s="20" t="n">
        <f aca="false">D587+22/(608-232)</f>
        <v>10.8297872340425</v>
      </c>
      <c r="F588" s="20" t="n">
        <f aca="false">$D$2+$D$3/H588-(($D$4/(8.314*LN(10)))*(1-($D$5/H588)-LN(H588/$D$5)))</f>
        <v>1.35208832789244</v>
      </c>
      <c r="G588" s="20" t="n">
        <f aca="false">8.314*LN(10)*F588*H588</f>
        <v>101723.975109511</v>
      </c>
      <c r="H588" s="21" t="n">
        <v>3930</v>
      </c>
      <c r="J588" s="20" t="n">
        <f aca="false">-G588</f>
        <v>-101723.975109511</v>
      </c>
      <c r="K588" s="20" t="n">
        <v>2743</v>
      </c>
      <c r="O588" s="20" t="n">
        <f aca="false">-115997 + 27.036*H588 + 3.124*H588*LN(H588)</f>
        <v>91866.4262379124</v>
      </c>
      <c r="P588" s="20" t="n">
        <f aca="false">(-0.0562*(H588^2)) + (128.59*H588)-38275</f>
        <v>-400919.68</v>
      </c>
      <c r="Q588" s="20" t="n">
        <f aca="false">-998615+342.43*H588</f>
        <v>347134.9</v>
      </c>
      <c r="R588" s="20" t="n">
        <f aca="false">Q588+P588</f>
        <v>-53784.7799999999</v>
      </c>
      <c r="S588" s="20" t="n">
        <f aca="false">R588/2</f>
        <v>-26892.3899999999</v>
      </c>
      <c r="U588" s="20" t="n">
        <f aca="false">-226244+42.46*H588</f>
        <v>-59376.2</v>
      </c>
      <c r="V588" s="20" t="n">
        <f aca="false">(-0.0562*(H588^2))+(374.59*H588)-846564</f>
        <v>-242428.68</v>
      </c>
      <c r="W588" s="20" t="n">
        <f aca="false">V588/2</f>
        <v>-121214.34</v>
      </c>
      <c r="X588" s="20" t="n">
        <f aca="false">W588-U588</f>
        <v>-61838.14</v>
      </c>
      <c r="Y588" s="20" t="n">
        <v>1648367.74022208</v>
      </c>
      <c r="Z588" s="20" t="n">
        <f aca="false">-8E-020*H588^6+2E-015*H588^5-0.00000000001*H588^4+0.00000006*H588^3-0.0001*H588^2+0.1593*H588^1+165.05*H588</f>
        <v>650564.736042364</v>
      </c>
      <c r="AA588" s="8" t="n">
        <f aca="false">(4*H588*(-18+25/2000*H588)*(1-LN(H588/1895))-H588*-9.16-0.25*Z588)</f>
        <v>5748.0639094396</v>
      </c>
      <c r="AB588" s="20" t="n">
        <f aca="false">(8*H588*(-1+8/2000*H588)*(1-LN(H588/1895))-H588*-9.16-0.25*Z588)</f>
        <v>-1419.09768880144</v>
      </c>
      <c r="AC588" s="20" t="n">
        <f aca="false">(8*$H588*(31.15-15.53/2000*$H588)*(1-LN($H588/1895))-$H588*-9.16-0.25*$Z588)</f>
        <v>-121252.763558881</v>
      </c>
      <c r="AE588" s="20" t="n">
        <f aca="false">AP588-$AN588</f>
        <v>-11.0105766133565</v>
      </c>
      <c r="AF588" s="20" t="n">
        <f aca="false">AQ588-$AN588</f>
        <v>-11.0986542082849</v>
      </c>
      <c r="AG588" s="20" t="n">
        <f aca="false">AR588-$AN588</f>
        <v>-14.7662061614905</v>
      </c>
      <c r="AI588" s="20" t="n">
        <f aca="false">AT588-$AN588</f>
        <v>-14.168520647147</v>
      </c>
      <c r="AJ588" s="20" t="n">
        <f aca="false">AU588-$AN588</f>
        <v>-9.40898943080776</v>
      </c>
      <c r="AK588" s="20" t="n">
        <f aca="false">AV588-$AN588</f>
        <v>-11.8782733770066</v>
      </c>
      <c r="AL588" s="20" t="n">
        <f aca="false">AW588-$AN588</f>
        <v>-12.9478004814156</v>
      </c>
      <c r="AN588" s="20" t="n">
        <v>12.0445613789115</v>
      </c>
      <c r="AP588" s="20" t="n">
        <f aca="false">1/8.314/$H588*(0.375*68629+0.5*4601)+$AA588/8.314/$H588+LN(1)</f>
        <v>1.03398476555501</v>
      </c>
      <c r="AQ588" s="20" t="n">
        <f aca="false">1/8.314/$H588*(0.4375*68629+0.5*4601)+$AB588/8.314/$H588+LN(1)</f>
        <v>0.945907170626649</v>
      </c>
      <c r="AR588" s="20" t="n">
        <f aca="false">1/8.314/$H588*(0.4375*68629+0.5*4601)+$AC588/8.314/$H588+LN(1)</f>
        <v>-2.72164478257898</v>
      </c>
      <c r="AT588" s="20" t="n">
        <f aca="false">1/8.314/$H588*(0.4375*68629+0.5*4601)+$J588/8.314/$H588+LN(1)</f>
        <v>-2.12395926823546</v>
      </c>
      <c r="AU588" s="20" t="n">
        <f aca="false">1/8.314/$H588*(0.4375*68629+0.5*4601)+$B588/8.314/$H588+LN(1)</f>
        <v>2.63557194810373</v>
      </c>
      <c r="AV588" s="20" t="n">
        <f aca="false">1/8.314/$H588*(0.4375*68629+0.5*4601)+$S588/8.314/$H588+LN(1)</f>
        <v>0.166288001904879</v>
      </c>
      <c r="AW588" s="20" t="n">
        <f aca="false">1/8.314/$H588*(0.4375*68629+0.5*4601)+$X588/8.314/$H588+LN(1)</f>
        <v>-0.90323910250407</v>
      </c>
    </row>
    <row r="589" s="20" customFormat="true" ht="13.8" hidden="false" customHeight="false" outlineLevel="0" collapsed="false">
      <c r="B589" s="20" t="n">
        <f aca="false">$A$2 + $A$3*H589 +$A$4*H589*LN(H589) + $A$5*H589^2 + $A$6*H589^-1 + $A$7*H589^0.5</f>
        <v>53884.4429955195</v>
      </c>
      <c r="C589" s="20" t="n">
        <v>4300</v>
      </c>
      <c r="D589" s="20" t="n">
        <f aca="false">D588+22/(608-232)</f>
        <v>10.8882978723404</v>
      </c>
      <c r="F589" s="20" t="n">
        <f aca="false">$D$2+$D$3/H589-(($D$4/(8.314*LN(10)))*(1-($D$5/H589)-LN(H589/$D$5)))</f>
        <v>1.35201269781814</v>
      </c>
      <c r="G589" s="20" t="n">
        <f aca="false">8.314*LN(10)*F589*H589</f>
        <v>101847.697679165</v>
      </c>
      <c r="H589" s="21" t="n">
        <v>3935</v>
      </c>
      <c r="J589" s="20" t="n">
        <f aca="false">-G589</f>
        <v>-101847.697679165</v>
      </c>
      <c r="K589" s="20" t="n">
        <v>2753</v>
      </c>
      <c r="O589" s="20" t="n">
        <f aca="false">-115997 + 27.036*H589 + 3.124*H589*LN(H589)</f>
        <v>92146.5134553779</v>
      </c>
      <c r="P589" s="20" t="n">
        <f aca="false">(-0.0562*(H589^2)) + (128.59*H589)-38275</f>
        <v>-402486.795</v>
      </c>
      <c r="Q589" s="20" t="n">
        <f aca="false">-998615+342.43*H589</f>
        <v>348847.05</v>
      </c>
      <c r="R589" s="20" t="n">
        <f aca="false">Q589+P589</f>
        <v>-53639.7449999999</v>
      </c>
      <c r="S589" s="20" t="n">
        <f aca="false">R589/2</f>
        <v>-26819.8724999999</v>
      </c>
      <c r="U589" s="20" t="n">
        <f aca="false">-226244+42.46*H589</f>
        <v>-59163.9</v>
      </c>
      <c r="V589" s="20" t="n">
        <f aca="false">(-0.0562*(H589^2))+(374.59*H589)-846564</f>
        <v>-242765.795</v>
      </c>
      <c r="W589" s="20" t="n">
        <f aca="false">V589/2</f>
        <v>-121382.8975</v>
      </c>
      <c r="X589" s="20" t="n">
        <f aca="false">W589-U589</f>
        <v>-62218.9975</v>
      </c>
      <c r="Y589" s="20" t="n">
        <v>1650880.44038977</v>
      </c>
      <c r="Z589" s="20" t="n">
        <f aca="false">-8E-020*H589^6+2E-015*H589^5-0.00000000001*H589^4+0.00000006*H589^3-0.0001*H589^2+0.1593*H589^1+165.05*H589</f>
        <v>651398.305776788</v>
      </c>
      <c r="AA589" s="8" t="n">
        <f aca="false">(4*H589*(-18+25/2000*H589)*(1-LN(H589/1895))-H589*-9.16-0.25*Z589)</f>
        <v>5395.94303804199</v>
      </c>
      <c r="AB589" s="20" t="n">
        <f aca="false">(8*H589*(-1+8/2000*H589)*(1-LN(H589/1895))-H589*-9.16-0.25*Z589)</f>
        <v>-1841.99107068498</v>
      </c>
      <c r="AC589" s="20" t="n">
        <f aca="false">(8*$H589*(31.15-15.53/2000*$H589)*(1-LN($H589/1895))-$H589*-9.16-0.25*$Z589)</f>
        <v>-121763.008230068</v>
      </c>
      <c r="AE589" s="20" t="n">
        <f aca="false">AP589-$AN589</f>
        <v>-11.0656749342453</v>
      </c>
      <c r="AF589" s="20" t="n">
        <f aca="false">AQ589-$AN589</f>
        <v>-11.1558038791528</v>
      </c>
      <c r="AG589" s="20" t="n">
        <f aca="false">AR589-$AN589</f>
        <v>-14.8213656849886</v>
      </c>
      <c r="AI589" s="20" t="n">
        <f aca="false">AT589-$AN589</f>
        <v>-14.2126250035305</v>
      </c>
      <c r="AJ589" s="20" t="n">
        <f aca="false">AU589-$AN589</f>
        <v>-9.4524436748525</v>
      </c>
      <c r="AK589" s="20" t="n">
        <f aca="false">AV589-$AN589</f>
        <v>-11.9192894659729</v>
      </c>
      <c r="AL589" s="20" t="n">
        <f aca="false">AW589-$AN589</f>
        <v>-13.0013156498198</v>
      </c>
      <c r="AN589" s="20" t="n">
        <v>12.0875827781216</v>
      </c>
      <c r="AP589" s="20" t="n">
        <f aca="false">1/8.314/$H589*(0.375*68629+0.5*4601)+$AA589/8.314/$H589+LN(1)</f>
        <v>1.02190784387633</v>
      </c>
      <c r="AQ589" s="20" t="n">
        <f aca="false">1/8.314/$H589*(0.4375*68629+0.5*4601)+$AB589/8.314/$H589+LN(1)</f>
        <v>0.93177889896881</v>
      </c>
      <c r="AR589" s="20" t="n">
        <f aca="false">1/8.314/$H589*(0.4375*68629+0.5*4601)+$AC589/8.314/$H589+LN(1)</f>
        <v>-2.73378290686697</v>
      </c>
      <c r="AT589" s="20" t="n">
        <f aca="false">1/8.314/$H589*(0.4375*68629+0.5*4601)+$J589/8.314/$H589+LN(1)</f>
        <v>-2.1250422254089</v>
      </c>
      <c r="AU589" s="20" t="n">
        <f aca="false">1/8.314/$H589*(0.4375*68629+0.5*4601)+$B589/8.314/$H589+LN(1)</f>
        <v>2.6351391032691</v>
      </c>
      <c r="AV589" s="20" t="n">
        <f aca="false">1/8.314/$H589*(0.4375*68629+0.5*4601)+$S589/8.314/$H589+LN(1)</f>
        <v>0.168293312148736</v>
      </c>
      <c r="AW589" s="20" t="n">
        <f aca="false">1/8.314/$H589*(0.4375*68629+0.5*4601)+$X589/8.314/$H589+LN(1)</f>
        <v>-0.913732871698173</v>
      </c>
    </row>
    <row r="590" s="20" customFormat="true" ht="13.8" hidden="false" customHeight="false" outlineLevel="0" collapsed="false">
      <c r="B590" s="20" t="n">
        <f aca="false">$A$2 + $A$3*H590 +$A$4*H590*LN(H590) + $A$5*H590^2 + $A$6*H590^-1 + $A$7*H590^0.5</f>
        <v>53979.589404954</v>
      </c>
      <c r="C590" s="20" t="n">
        <v>4300</v>
      </c>
      <c r="D590" s="20" t="n">
        <f aca="false">D589+22/(608-232)</f>
        <v>10.9468085106382</v>
      </c>
      <c r="F590" s="20" t="n">
        <f aca="false">$D$2+$D$3/H590-(($D$4/(8.314*LN(10)))*(1-($D$5/H590)-LN(H590/$D$5)))</f>
        <v>1.35194006038877</v>
      </c>
      <c r="G590" s="20" t="n">
        <f aca="false">8.314*LN(10)*F590*H590</f>
        <v>101971.631494112</v>
      </c>
      <c r="H590" s="21" t="n">
        <v>3940</v>
      </c>
      <c r="J590" s="20" t="n">
        <f aca="false">-G590</f>
        <v>-101971.631494112</v>
      </c>
      <c r="K590" s="20" t="n">
        <v>2763</v>
      </c>
      <c r="O590" s="20" t="n">
        <f aca="false">-115997 + 27.036*H590 + 3.124*H590*LN(H590)</f>
        <v>92426.620520371</v>
      </c>
      <c r="P590" s="20" t="n">
        <f aca="false">(-0.0562*(H590^2)) + (128.59*H590)-38275</f>
        <v>-404056.72</v>
      </c>
      <c r="Q590" s="20" t="n">
        <f aca="false">-998615+342.43*H590</f>
        <v>350559.2</v>
      </c>
      <c r="R590" s="20" t="n">
        <f aca="false">Q590+P590</f>
        <v>-53497.52</v>
      </c>
      <c r="S590" s="20" t="n">
        <f aca="false">R590/2</f>
        <v>-26748.76</v>
      </c>
      <c r="U590" s="20" t="n">
        <f aca="false">-226244+42.46*H590</f>
        <v>-58951.6</v>
      </c>
      <c r="V590" s="20" t="n">
        <f aca="false">(-0.0562*(H590^2))+(374.59*H590)-846564</f>
        <v>-243105.72</v>
      </c>
      <c r="W590" s="20" t="n">
        <f aca="false">V590/2</f>
        <v>-121552.86</v>
      </c>
      <c r="X590" s="20" t="n">
        <f aca="false">W590-U590</f>
        <v>-62601.26</v>
      </c>
      <c r="Y590" s="20" t="n">
        <v>1653393.14055747</v>
      </c>
      <c r="Z590" s="20" t="n">
        <f aca="false">-8E-020*H590^6+2E-015*H590^5-0.00000000001*H590^4+0.00000006*H590^3-0.0001*H590^2+0.1593*H590^1+165.05*H590</f>
        <v>652231.906018302</v>
      </c>
      <c r="AA590" s="8" t="n">
        <f aca="false">(4*H590*(-18+25/2000*H590)*(1-LN(H590/1895))-H590*-9.16-0.25*Z590)</f>
        <v>5041.19524351403</v>
      </c>
      <c r="AB590" s="20" t="n">
        <f aca="false">(8*H590*(-1+8/2000*H590)*(1-LN(H590/1895))-H590*-9.16-0.25*Z590)</f>
        <v>-2266.81036046025</v>
      </c>
      <c r="AC590" s="20" t="n">
        <f aca="false">(8*$H590*(31.15-15.53/2000*$H590)*(1-LN($H590/1895))-$H590*-9.16-0.25*$Z590)</f>
        <v>-122271.021226831</v>
      </c>
      <c r="AE590" s="20" t="n">
        <f aca="false">AP590-$AN590</f>
        <v>-11.120689424878</v>
      </c>
      <c r="AF590" s="20" t="n">
        <f aca="false">AQ590-$AN590</f>
        <v>-11.2128431129259</v>
      </c>
      <c r="AG590" s="20" t="n">
        <f aca="false">AR590-$AN590</f>
        <v>-14.8762929011972</v>
      </c>
      <c r="AI590" s="20" t="n">
        <f aca="false">AT590-$AN590</f>
        <v>-14.2565996880884</v>
      </c>
      <c r="AJ590" s="20" t="n">
        <f aca="false">AU590-$AN590</f>
        <v>-9.49577118833247</v>
      </c>
      <c r="AK590" s="20" t="n">
        <f aca="false">AV590-$AN590</f>
        <v>-11.9602201639138</v>
      </c>
      <c r="AL590" s="20" t="n">
        <f aca="false">AW590-$AN590</f>
        <v>-13.0547137036468</v>
      </c>
      <c r="AN590" s="20" t="n">
        <v>12.1304708053003</v>
      </c>
      <c r="AP590" s="20" t="n">
        <f aca="false">1/8.314/$H590*(0.375*68629+0.5*4601)+$AA590/8.314/$H590+LN(1)</f>
        <v>1.0097813804223</v>
      </c>
      <c r="AQ590" s="20" t="n">
        <f aca="false">1/8.314/$H590*(0.4375*68629+0.5*4601)+$AB590/8.314/$H590+LN(1)</f>
        <v>0.917627692374423</v>
      </c>
      <c r="AR590" s="20" t="n">
        <f aca="false">1/8.314/$H590*(0.4375*68629+0.5*4601)+$AC590/8.314/$H590+LN(1)</f>
        <v>-2.74582209589692</v>
      </c>
      <c r="AT590" s="20" t="n">
        <f aca="false">1/8.314/$H590*(0.4375*68629+0.5*4601)+$J590/8.314/$H590+LN(1)</f>
        <v>-2.12612888278812</v>
      </c>
      <c r="AU590" s="20" t="n">
        <f aca="false">1/8.314/$H590*(0.4375*68629+0.5*4601)+$B590/8.314/$H590+LN(1)</f>
        <v>2.63469961696783</v>
      </c>
      <c r="AV590" s="20" t="n">
        <f aca="false">1/8.314/$H590*(0.4375*68629+0.5*4601)+$S590/8.314/$H590+LN(1)</f>
        <v>0.170250641386494</v>
      </c>
      <c r="AW590" s="20" t="n">
        <f aca="false">1/8.314/$H590*(0.4375*68629+0.5*4601)+$X590/8.314/$H590+LN(1)</f>
        <v>-0.9242428983465</v>
      </c>
    </row>
    <row r="591" s="20" customFormat="true" ht="13.8" hidden="false" customHeight="false" outlineLevel="0" collapsed="false">
      <c r="B591" s="20" t="n">
        <f aca="false">$A$2 + $A$3*H591 +$A$4*H591*LN(H591) + $A$5*H591^2 + $A$6*H591^-1 + $A$7*H591^0.5</f>
        <v>54074.4826426401</v>
      </c>
      <c r="C591" s="20" t="n">
        <v>4300</v>
      </c>
      <c r="D591" s="20" t="n">
        <f aca="false">D590+22/(608-232)</f>
        <v>11.0053191489361</v>
      </c>
      <c r="F591" s="20" t="n">
        <f aca="false">$D$2+$D$3/H591-(($D$4/(8.314*LN(10)))*(1-($D$5/H591)-LN(H591/$D$5)))</f>
        <v>1.35187040067579</v>
      </c>
      <c r="G591" s="20" t="n">
        <f aca="false">8.314*LN(10)*F591*H591</f>
        <v>102095.776286272</v>
      </c>
      <c r="H591" s="21" t="n">
        <v>3945</v>
      </c>
      <c r="J591" s="20" t="n">
        <f aca="false">-G591</f>
        <v>-102095.776286272</v>
      </c>
      <c r="K591" s="20" t="n">
        <v>2773</v>
      </c>
      <c r="O591" s="20" t="n">
        <f aca="false">-115997 + 27.036*H591 + 3.124*H591*LN(H591)</f>
        <v>92706.7474077044</v>
      </c>
      <c r="P591" s="20" t="n">
        <f aca="false">(-0.0562*(H591^2)) + (128.59*H591)-38275</f>
        <v>-405629.455</v>
      </c>
      <c r="Q591" s="20" t="n">
        <f aca="false">-998615+342.43*H591</f>
        <v>352271.35</v>
      </c>
      <c r="R591" s="20" t="n">
        <f aca="false">Q591+P591</f>
        <v>-53358.1049999999</v>
      </c>
      <c r="S591" s="20" t="n">
        <f aca="false">R591/2</f>
        <v>-26679.0525</v>
      </c>
      <c r="U591" s="20" t="n">
        <f aca="false">-226244+42.46*H591</f>
        <v>-58739.3</v>
      </c>
      <c r="V591" s="20" t="n">
        <f aca="false">(-0.0562*(H591^2))+(374.59*H591)-846564</f>
        <v>-243448.455</v>
      </c>
      <c r="W591" s="20" t="n">
        <f aca="false">V591/2</f>
        <v>-121724.2275</v>
      </c>
      <c r="X591" s="20" t="n">
        <f aca="false">W591-U591</f>
        <v>-62984.9275000001</v>
      </c>
      <c r="Y591" s="20" t="n">
        <v>1655905.84072516</v>
      </c>
      <c r="Z591" s="20" t="n">
        <f aca="false">-8E-020*H591^6+2E-015*H591^5-0.00000000001*H591^4+0.00000006*H591^3-0.0001*H591^2+0.1593*H591^1+165.05*H591</f>
        <v>653065.536853084</v>
      </c>
      <c r="AA591" s="8" t="n">
        <f aca="false">(4*H591*(-18+25/2000*H591)*(1-LN(H591/1895))-H591*-9.16-0.25*Z591)</f>
        <v>4683.81674920706</v>
      </c>
      <c r="AB591" s="20" t="n">
        <f aca="false">(8*H591*(-1+8/2000*H591)*(1-LN(H591/1895))-H591*-9.16-0.25*Z591)</f>
        <v>-2693.55767591851</v>
      </c>
      <c r="AC591" s="20" t="n">
        <f aca="false">(8*$H591*(31.15-15.53/2000*$H591)*(1-LN($H591/1895))-$H591*-9.16-0.25*$Z591)</f>
        <v>-122776.796617412</v>
      </c>
      <c r="AE591" s="20" t="n">
        <f aca="false">AP591-$AN591</f>
        <v>-11.1756609771664</v>
      </c>
      <c r="AF591" s="20" t="n">
        <f aca="false">AQ591-$AN591</f>
        <v>-11.2698128521056</v>
      </c>
      <c r="AG591" s="20" t="n">
        <f aca="false">AR591-$AN591</f>
        <v>-14.9310289705801</v>
      </c>
      <c r="AI591" s="20" t="n">
        <f aca="false">AT591-$AN591</f>
        <v>-14.3004856437154</v>
      </c>
      <c r="AJ591" s="20" t="n">
        <f aca="false">AU591-$AN591</f>
        <v>-9.53901289983436</v>
      </c>
      <c r="AK591" s="20" t="n">
        <f aca="false">AV591-$AN591</f>
        <v>-12.0011062535295</v>
      </c>
      <c r="AL591" s="20" t="n">
        <f aca="false">AW591-$AN591</f>
        <v>-13.1080355462185</v>
      </c>
      <c r="AN591" s="20" t="n">
        <v>12.1732664255849</v>
      </c>
      <c r="AP591" s="20" t="n">
        <f aca="false">1/8.314/$H591*(0.375*68629+0.5*4601)+$AA591/8.314/$H591+LN(1)</f>
        <v>0.997605448418492</v>
      </c>
      <c r="AQ591" s="20" t="n">
        <f aca="false">1/8.314/$H591*(0.4375*68629+0.5*4601)+$AB591/8.314/$H591+LN(1)</f>
        <v>0.903453573479263</v>
      </c>
      <c r="AR591" s="20" t="n">
        <f aca="false">1/8.314/$H591*(0.4375*68629+0.5*4601)+$AC591/8.314/$H591+LN(1)</f>
        <v>-2.75776254499524</v>
      </c>
      <c r="AT591" s="20" t="n">
        <f aca="false">1/8.314/$H591*(0.4375*68629+0.5*4601)+$J591/8.314/$H591+LN(1)</f>
        <v>-2.12721921813047</v>
      </c>
      <c r="AU591" s="20" t="n">
        <f aca="false">1/8.314/$H591*(0.4375*68629+0.5*4601)+$B591/8.314/$H591+LN(1)</f>
        <v>2.63425352575054</v>
      </c>
      <c r="AV591" s="20" t="n">
        <f aca="false">1/8.314/$H591*(0.4375*68629+0.5*4601)+$S591/8.314/$H591+LN(1)</f>
        <v>0.172160172055444</v>
      </c>
      <c r="AW591" s="20" t="n">
        <f aca="false">1/8.314/$H591*(0.4375*68629+0.5*4601)+$X591/8.314/$H591+LN(1)</f>
        <v>-0.934769120633638</v>
      </c>
    </row>
    <row r="592" s="20" customFormat="true" ht="13.8" hidden="false" customHeight="false" outlineLevel="0" collapsed="false">
      <c r="B592" s="20" t="n">
        <f aca="false">$A$2 + $A$3*H592 +$A$4*H592*LN(H592) + $A$5*H592^2 + $A$6*H592^-1 + $A$7*H592^0.5</f>
        <v>54169.1230779388</v>
      </c>
      <c r="C592" s="20" t="n">
        <v>4300</v>
      </c>
      <c r="D592" s="20" t="n">
        <f aca="false">D591+22/(608-232)</f>
        <v>11.063829787234</v>
      </c>
      <c r="F592" s="20" t="n">
        <f aca="false">$D$2+$D$3/H592-(($D$4/(8.314*LN(10)))*(1-($D$5/H592)-LN(H592/$D$5)))</f>
        <v>1.35180370383521</v>
      </c>
      <c r="G592" s="20" t="n">
        <f aca="false">8.314*LN(10)*F592*H592</f>
        <v>102220.131788249</v>
      </c>
      <c r="H592" s="21" t="n">
        <v>3950</v>
      </c>
      <c r="J592" s="20" t="n">
        <f aca="false">-G592</f>
        <v>-102220.131788249</v>
      </c>
      <c r="K592" s="20" t="n">
        <v>2783</v>
      </c>
      <c r="O592" s="20" t="n">
        <f aca="false">-115997 + 27.036*H592 + 3.124*H592*LN(H592)</f>
        <v>92986.8940922548</v>
      </c>
      <c r="P592" s="20" t="n">
        <f aca="false">(-0.0562*(H592^2)) + (128.59*H592)-38275</f>
        <v>-407205</v>
      </c>
      <c r="Q592" s="20" t="n">
        <f aca="false">-998615+342.43*H592</f>
        <v>353983.5</v>
      </c>
      <c r="R592" s="20" t="n">
        <f aca="false">Q592+P592</f>
        <v>-53221.5</v>
      </c>
      <c r="S592" s="20" t="n">
        <f aca="false">R592/2</f>
        <v>-26610.75</v>
      </c>
      <c r="U592" s="20" t="n">
        <f aca="false">-226244+42.46*H592</f>
        <v>-58527</v>
      </c>
      <c r="V592" s="20" t="n">
        <f aca="false">(-0.0562*(H592^2))+(374.59*H592)-846564</f>
        <v>-243794</v>
      </c>
      <c r="W592" s="20" t="n">
        <f aca="false">V592/2</f>
        <v>-121897</v>
      </c>
      <c r="X592" s="20" t="n">
        <f aca="false">W592-U592</f>
        <v>-63370</v>
      </c>
      <c r="Y592" s="20" t="n">
        <v>1658418.54089286</v>
      </c>
      <c r="Z592" s="20" t="n">
        <f aca="false">-8E-020*H592^6+2E-015*H592^5-0.00000000001*H592^4+0.00000006*H592^3-0.0001*H592^2+0.1593*H592^1+165.05*H592</f>
        <v>653899.198367474</v>
      </c>
      <c r="AA592" s="8" t="n">
        <f aca="false">(4*H592*(-18+25/2000*H592)*(1-LN(H592/1895))-H592*-9.16-0.25*Z592)</f>
        <v>4323.80378392979</v>
      </c>
      <c r="AB592" s="20" t="n">
        <f aca="false">(8*H592*(-1+8/2000*H592)*(1-LN(H592/1895))-H592*-9.16-0.25*Z592)</f>
        <v>-3122.23513215117</v>
      </c>
      <c r="AC592" s="20" t="n">
        <f aca="false">(8*$H592*(31.15-15.53/2000*$H592)*(1-LN($H592/1895))-$H592*-9.16-0.25*$Z592)</f>
        <v>-123280.328480189</v>
      </c>
      <c r="AE592" s="20" t="n">
        <f aca="false">AP592-$AN592</f>
        <v>-11.230351265479</v>
      </c>
      <c r="AF592" s="20" t="n">
        <f aca="false">AQ592-$AN592</f>
        <v>-11.3264748214782</v>
      </c>
      <c r="AG592" s="20" t="n">
        <f aca="false">AR592-$AN592</f>
        <v>-14.9853358351729</v>
      </c>
      <c r="AI592" s="20" t="n">
        <f aca="false">AT592-$AN592</f>
        <v>-14.3440445956915</v>
      </c>
      <c r="AJ592" s="20" t="n">
        <f aca="false">AU592-$AN592</f>
        <v>-9.58193052041852</v>
      </c>
      <c r="AK592" s="20" t="n">
        <f aca="false">AV592-$AN592</f>
        <v>-12.0417093006958</v>
      </c>
      <c r="AL592" s="20" t="n">
        <f aca="false">AW592-$AN592</f>
        <v>-13.1610428634221</v>
      </c>
      <c r="AN592" s="20" t="n">
        <v>12.2157313863649</v>
      </c>
      <c r="AP592" s="20" t="n">
        <f aca="false">1/8.314/$H592*(0.375*68629+0.5*4601)+$AA592/8.314/$H592+LN(1)</f>
        <v>0.985380120885917</v>
      </c>
      <c r="AQ592" s="20" t="n">
        <f aca="false">1/8.314/$H592*(0.4375*68629+0.5*4601)+$AB592/8.314/$H592+LN(1)</f>
        <v>0.889256564886704</v>
      </c>
      <c r="AR592" s="20" t="n">
        <f aca="false">1/8.314/$H592*(0.4375*68629+0.5*4601)+$AC592/8.314/$H592+LN(1)</f>
        <v>-2.76960444880798</v>
      </c>
      <c r="AT592" s="20" t="n">
        <f aca="false">1/8.314/$H592*(0.4375*68629+0.5*4601)+$J592/8.314/$H592+LN(1)</f>
        <v>-2.12831320932661</v>
      </c>
      <c r="AU592" s="20" t="n">
        <f aca="false">1/8.314/$H592*(0.4375*68629+0.5*4601)+$B592/8.314/$H592+LN(1)</f>
        <v>2.63380086594638</v>
      </c>
      <c r="AV592" s="20" t="n">
        <f aca="false">1/8.314/$H592*(0.4375*68629+0.5*4601)+$S592/8.314/$H592+LN(1)</f>
        <v>0.174022085669132</v>
      </c>
      <c r="AW592" s="20" t="n">
        <f aca="false">1/8.314/$H592*(0.4375*68629+0.5*4601)+$X592/8.314/$H592+LN(1)</f>
        <v>-0.945311477057152</v>
      </c>
    </row>
    <row r="593" s="20" customFormat="true" ht="13.8" hidden="false" customHeight="false" outlineLevel="0" collapsed="false">
      <c r="B593" s="20" t="n">
        <f aca="false">$A$2 + $A$3*H593 +$A$4*H593*LN(H593) + $A$5*H593^2 + $A$6*H593^-1 + $A$7*H593^0.5</f>
        <v>54263.5110790235</v>
      </c>
      <c r="C593" s="20" t="n">
        <v>4300</v>
      </c>
      <c r="D593" s="20" t="n">
        <f aca="false">D592+22/(608-232)</f>
        <v>11.1223404255319</v>
      </c>
      <c r="F593" s="20" t="n">
        <f aca="false">$D$2+$D$3/H593-(($D$4/(8.314*LN(10)))*(1-($D$5/H593)-LN(H593/$D$5)))</f>
        <v>1.35173995510707</v>
      </c>
      <c r="G593" s="20" t="n">
        <f aca="false">8.314*LN(10)*F593*H593</f>
        <v>102344.697733319</v>
      </c>
      <c r="H593" s="21" t="n">
        <v>3955</v>
      </c>
      <c r="J593" s="20" t="n">
        <f aca="false">-G593</f>
        <v>-102344.697733319</v>
      </c>
      <c r="K593" s="20" t="n">
        <v>2792</v>
      </c>
      <c r="O593" s="20" t="n">
        <f aca="false">-115997 + 27.036*H593 + 3.124*H593*LN(H593)</f>
        <v>93267.0605489624</v>
      </c>
      <c r="P593" s="20" t="n">
        <f aca="false">(-0.0562*(H593^2)) + (128.59*H593)-38275</f>
        <v>-408783.355</v>
      </c>
      <c r="Q593" s="20" t="n">
        <f aca="false">-998615+342.43*H593</f>
        <v>355695.65</v>
      </c>
      <c r="R593" s="20" t="n">
        <f aca="false">Q593+P593</f>
        <v>-53087.7049999999</v>
      </c>
      <c r="S593" s="20" t="n">
        <f aca="false">R593/2</f>
        <v>-26543.8524999999</v>
      </c>
      <c r="U593" s="20" t="n">
        <f aca="false">-226244+42.46*H593</f>
        <v>-58314.7</v>
      </c>
      <c r="V593" s="20" t="n">
        <f aca="false">(-0.0562*(H593^2))+(374.59*H593)-846564</f>
        <v>-244142.355</v>
      </c>
      <c r="W593" s="20" t="n">
        <f aca="false">V593/2</f>
        <v>-122071.1775</v>
      </c>
      <c r="X593" s="20" t="n">
        <f aca="false">W593-U593</f>
        <v>-63756.4775000001</v>
      </c>
      <c r="Y593" s="20" t="n">
        <v>1660931.24106055</v>
      </c>
      <c r="Z593" s="20" t="n">
        <f aca="false">-8E-020*H593^6+2E-015*H593^5-0.00000000001*H593^4+0.00000006*H593^3-0.0001*H593^2+0.1593*H593^1+165.05*H593</f>
        <v>654732.890647971</v>
      </c>
      <c r="AA593" s="8" t="n">
        <f aca="false">(4*H593*(-18+25/2000*H593)*(1-LN(H593/1895))-H593*-9.16-0.25*Z593)</f>
        <v>3961.15258193293</v>
      </c>
      <c r="AB593" s="20" t="n">
        <f aca="false">(8*H593*(-1+8/2000*H593)*(1-LN(H593/1895))-H593*-9.16-0.25*Z593)</f>
        <v>-3552.84484155686</v>
      </c>
      <c r="AC593" s="20" t="n">
        <f aca="false">(8*$H593*(31.15-15.53/2000*$H593)*(1-LN($H593/1895))-$H593*-9.16-0.25*$Z593)</f>
        <v>-123781.610903643</v>
      </c>
      <c r="AE593" s="20" t="n">
        <f aca="false">AP593-$AN593</f>
        <v>-11.2850908765032</v>
      </c>
      <c r="AF593" s="20" t="n">
        <f aca="false">AQ593-$AN593</f>
        <v>-11.3831596579773</v>
      </c>
      <c r="AG593" s="20" t="n">
        <f aca="false">AR593-$AN593</f>
        <v>-15.0395443484492</v>
      </c>
      <c r="AI593" s="20" t="n">
        <f aca="false">AT593-$AN593</f>
        <v>-14.3876071815446</v>
      </c>
      <c r="AJ593" s="20" t="n">
        <f aca="false">AU593-$AN593</f>
        <v>-9.62485467348035</v>
      </c>
      <c r="AK593" s="20" t="n">
        <f aca="false">AV593-$AN593</f>
        <v>-12.0823597843218</v>
      </c>
      <c r="AL593" s="20" t="n">
        <f aca="false">AW593-$AN593</f>
        <v>-13.2140662535706</v>
      </c>
      <c r="AN593" s="20" t="n">
        <v>12.258196347145</v>
      </c>
      <c r="AP593" s="20" t="n">
        <f aca="false">1/8.314/$H593*(0.375*68629+0.5*4601)+$AA593/8.314/$H593+LN(1)</f>
        <v>0.973105470641813</v>
      </c>
      <c r="AQ593" s="20" t="n">
        <f aca="false">1/8.314/$H593*(0.4375*68629+0.5*4601)+$AB593/8.314/$H593+LN(1)</f>
        <v>0.875036689167713</v>
      </c>
      <c r="AR593" s="20" t="n">
        <f aca="false">1/8.314/$H593*(0.4375*68629+0.5*4601)+$AC593/8.314/$H593+LN(1)</f>
        <v>-2.78134800130415</v>
      </c>
      <c r="AT593" s="20" t="n">
        <f aca="false">1/8.314/$H593*(0.4375*68629+0.5*4601)+$J593/8.314/$H593+LN(1)</f>
        <v>-2.12941083439959</v>
      </c>
      <c r="AU593" s="20" t="n">
        <f aca="false">1/8.314/$H593*(0.4375*68629+0.5*4601)+$B593/8.314/$H593+LN(1)</f>
        <v>2.63334167366465</v>
      </c>
      <c r="AV593" s="20" t="n">
        <f aca="false">1/8.314/$H593*(0.4375*68629+0.5*4601)+$S593/8.314/$H593+LN(1)</f>
        <v>0.175836562823223</v>
      </c>
      <c r="AW593" s="20" t="n">
        <f aca="false">1/8.314/$H593*(0.4375*68629+0.5*4601)+$X593/8.314/$H593+LN(1)</f>
        <v>-0.95586990642564</v>
      </c>
    </row>
    <row r="594" s="20" customFormat="true" ht="13.8" hidden="false" customHeight="false" outlineLevel="0" collapsed="false">
      <c r="B594" s="20" t="n">
        <f aca="false">$A$2 + $A$3*H594 +$A$4*H594*LN(H594) + $A$5*H594^2 + $A$6*H594^-1 + $A$7*H594^0.5</f>
        <v>54357.6470128833</v>
      </c>
      <c r="C594" s="20" t="n">
        <v>4300</v>
      </c>
      <c r="D594" s="20" t="n">
        <f aca="false">D593+22/(608-232)</f>
        <v>11.1808510638297</v>
      </c>
      <c r="F594" s="20" t="n">
        <f aca="false">$D$2+$D$3/H594-(($D$4/(8.314*LN(10)))*(1-($D$5/H594)-LN(H594/$D$5)))</f>
        <v>1.35167913981484</v>
      </c>
      <c r="G594" s="20" t="n">
        <f aca="false">8.314*LN(10)*F594*H594</f>
        <v>102469.473855436</v>
      </c>
      <c r="H594" s="21" t="n">
        <v>3960</v>
      </c>
      <c r="J594" s="20" t="n">
        <f aca="false">-G594</f>
        <v>-102469.473855436</v>
      </c>
      <c r="K594" s="20" t="n">
        <v>2802</v>
      </c>
      <c r="O594" s="20" t="n">
        <f aca="false">-115997 + 27.036*H594 + 3.124*H594*LN(H594)</f>
        <v>93547.2467528307</v>
      </c>
      <c r="P594" s="20" t="n">
        <f aca="false">(-0.0562*(H594^2)) + (128.59*H594)-38275</f>
        <v>-410364.52</v>
      </c>
      <c r="Q594" s="20" t="n">
        <f aca="false">-998615+342.43*H594</f>
        <v>357407.8</v>
      </c>
      <c r="R594" s="20" t="n">
        <f aca="false">Q594+P594</f>
        <v>-52956.72</v>
      </c>
      <c r="S594" s="20" t="n">
        <f aca="false">R594/2</f>
        <v>-26478.36</v>
      </c>
      <c r="U594" s="20" t="n">
        <f aca="false">-226244+42.46*H594</f>
        <v>-58102.4</v>
      </c>
      <c r="V594" s="20" t="n">
        <f aca="false">(-0.0562*(H594^2))+(374.59*H594)-846564</f>
        <v>-244493.52</v>
      </c>
      <c r="W594" s="20" t="n">
        <f aca="false">V594/2</f>
        <v>-122246.76</v>
      </c>
      <c r="X594" s="20" t="n">
        <f aca="false">W594-U594</f>
        <v>-64144.3600000001</v>
      </c>
      <c r="Y594" s="20" t="n">
        <v>1663443.94122824</v>
      </c>
      <c r="Z594" s="20" t="n">
        <f aca="false">-8E-020*H594^6+2E-015*H594^5-0.00000000001*H594^4+0.00000006*H594^3-0.0001*H594^2+0.1593*H594^1+165.05*H594</f>
        <v>655566.61378124</v>
      </c>
      <c r="AA594" s="8" t="n">
        <f aca="false">(4*H594*(-18+25/2000*H594)*(1-LN(H594/1895))-H594*-9.16-0.25*Z594)</f>
        <v>3595.8593828915</v>
      </c>
      <c r="AB594" s="20" t="n">
        <f aca="false">(8*H594*(-1+8/2000*H594)*(1-LN(H594/1895))-H594*-9.16-0.25*Z594)</f>
        <v>-3985.3889138489</v>
      </c>
      <c r="AC594" s="20" t="n">
        <f aca="false">(8*$H594*(31.15-15.53/2000*$H594)*(1-LN($H594/1895))-$H594*-9.16-0.25*$Z594)</f>
        <v>-124280.637986327</v>
      </c>
      <c r="AE594" s="20" t="n">
        <f aca="false">AP594-$AN594</f>
        <v>-11.3400074759673</v>
      </c>
      <c r="AF594" s="20" t="n">
        <f aca="false">AQ594-$AN594</f>
        <v>-11.4399950774069</v>
      </c>
      <c r="AG594" s="20" t="n">
        <f aca="false">AR594-$AN594</f>
        <v>-15.0937824420467</v>
      </c>
      <c r="AI594" s="20" t="n">
        <f aca="false">AT594-$AN594</f>
        <v>-14.4313011177717</v>
      </c>
      <c r="AJ594" s="20" t="n">
        <f aca="false">AU594-$AN594</f>
        <v>-9.66791306147136</v>
      </c>
      <c r="AK594" s="20" t="n">
        <f aca="false">AV594-$AN594</f>
        <v>-12.1231852630664</v>
      </c>
      <c r="AL594" s="20" t="n">
        <f aca="false">AW594-$AN594</f>
        <v>-13.2672333941244</v>
      </c>
      <c r="AN594" s="20" t="n">
        <v>12.3007890462677</v>
      </c>
      <c r="AP594" s="20" t="n">
        <f aca="false">1/8.314/$H594*(0.375*68629+0.5*4601)+$AA594/8.314/$H594+LN(1)</f>
        <v>0.960781570300415</v>
      </c>
      <c r="AQ594" s="20" t="n">
        <f aca="false">1/8.314/$H594*(0.4375*68629+0.5*4601)+$AB594/8.314/$H594+LN(1)</f>
        <v>0.860793968860821</v>
      </c>
      <c r="AR594" s="20" t="n">
        <f aca="false">1/8.314/$H594*(0.4375*68629+0.5*4601)+$AC594/8.314/$H594+LN(1)</f>
        <v>-2.79299339577903</v>
      </c>
      <c r="AT594" s="20" t="n">
        <f aca="false">1/8.314/$H594*(0.4375*68629+0.5*4601)+$J594/8.314/$H594+LN(1)</f>
        <v>-2.13051207150396</v>
      </c>
      <c r="AU594" s="20" t="n">
        <f aca="false">1/8.314/$H594*(0.4375*68629+0.5*4601)+$B594/8.314/$H594+LN(1)</f>
        <v>2.63287598479634</v>
      </c>
      <c r="AV594" s="20" t="n">
        <f aca="false">1/8.314/$H594*(0.4375*68629+0.5*4601)+$S594/8.314/$H594+LN(1)</f>
        <v>0.17760378320127</v>
      </c>
      <c r="AW594" s="20" t="n">
        <f aca="false">1/8.314/$H594*(0.4375*68629+0.5*4601)+$X594/8.314/$H594+LN(1)</f>
        <v>-0.966444347856727</v>
      </c>
    </row>
    <row r="595" s="20" customFormat="true" ht="13.8" hidden="false" customHeight="false" outlineLevel="0" collapsed="false">
      <c r="B595" s="20" t="n">
        <f aca="false">$A$2 + $A$3*H595 +$A$4*H595*LN(H595) + $A$5*H595^2 + $A$6*H595^-1 + $A$7*H595^0.5</f>
        <v>54451.5312453299</v>
      </c>
      <c r="C595" s="20" t="n">
        <v>4300</v>
      </c>
      <c r="D595" s="20" t="n">
        <f aca="false">D594+22/(608-232)</f>
        <v>11.2393617021276</v>
      </c>
      <c r="F595" s="20" t="n">
        <f aca="false">$D$2+$D$3/H595-(($D$4/(8.314*LN(10)))*(1-($D$5/H595)-LN(H595/$D$5)))</f>
        <v>1.35162124336487</v>
      </c>
      <c r="G595" s="20" t="n">
        <f aca="false">8.314*LN(10)*F595*H595</f>
        <v>102594.459889226</v>
      </c>
      <c r="H595" s="21" t="n">
        <v>3965</v>
      </c>
      <c r="J595" s="20" t="n">
        <f aca="false">-G595</f>
        <v>-102594.459889226</v>
      </c>
      <c r="K595" s="20" t="n">
        <v>2812</v>
      </c>
      <c r="O595" s="20" t="n">
        <f aca="false">-115997 + 27.036*H595 + 3.124*H595*LN(H595)</f>
        <v>93827.4526789265</v>
      </c>
      <c r="P595" s="20" t="n">
        <f aca="false">(-0.0562*(H595^2)) + (128.59*H595)-38275</f>
        <v>-411948.495</v>
      </c>
      <c r="Q595" s="20" t="n">
        <f aca="false">-998615+342.43*H595</f>
        <v>359119.95</v>
      </c>
      <c r="R595" s="20" t="n">
        <f aca="false">Q595+P595</f>
        <v>-52828.545</v>
      </c>
      <c r="S595" s="20" t="n">
        <f aca="false">R595/2</f>
        <v>-26414.2725</v>
      </c>
      <c r="U595" s="20" t="n">
        <f aca="false">-226244+42.46*H595</f>
        <v>-57890.1</v>
      </c>
      <c r="V595" s="20" t="n">
        <f aca="false">(-0.0562*(H595^2))+(374.59*H595)-846564</f>
        <v>-244847.495</v>
      </c>
      <c r="W595" s="20" t="n">
        <f aca="false">V595/2</f>
        <v>-122423.7475</v>
      </c>
      <c r="X595" s="20" t="n">
        <f aca="false">W595-U595</f>
        <v>-64533.6475000001</v>
      </c>
      <c r="Y595" s="20" t="n">
        <v>1665956.64139594</v>
      </c>
      <c r="Z595" s="20" t="n">
        <f aca="false">-8E-020*H595^6+2E-015*H595^5-0.00000000001*H595^4+0.00000006*H595^3-0.0001*H595^2+0.1593*H595^1+165.05*H595</f>
        <v>656400.367854102</v>
      </c>
      <c r="AA595" s="8" t="n">
        <f aca="false">(4*H595*(-18+25/2000*H595)*(1-LN(H595/1895))-H595*-9.16-0.25*Z595)</f>
        <v>3227.92043189256</v>
      </c>
      <c r="AB595" s="20" t="n">
        <f aca="false">(8*H595*(-1+8/2000*H595)*(1-LN(H595/1895))-H595*-9.16-0.25*Z595)</f>
        <v>-4419.86945606183</v>
      </c>
      <c r="AC595" s="20" t="n">
        <f aca="false">(8*$H595*(31.15-15.53/2000*$H595)*(1-LN($H595/1895))-$H595*-9.16-0.25*$Z595)</f>
        <v>-124777.403836834</v>
      </c>
      <c r="AE595" s="20" t="n">
        <f aca="false">AP595-$AN595</f>
        <v>-11.3950165874365</v>
      </c>
      <c r="AF595" s="20" t="n">
        <f aca="false">AQ595-$AN595</f>
        <v>-11.4968966532383</v>
      </c>
      <c r="AG595" s="20" t="n">
        <f aca="false">AR595-$AN595</f>
        <v>-15.1479659045678</v>
      </c>
      <c r="AI595" s="20" t="n">
        <f aca="false">AT595-$AN595</f>
        <v>-14.4750419786352</v>
      </c>
      <c r="AJ595" s="20" t="n">
        <f aca="false">AU595-$AN595</f>
        <v>-9.71102124469473</v>
      </c>
      <c r="AK595" s="20" t="n">
        <f aca="false">AV595-$AN595</f>
        <v>-12.1641011541299</v>
      </c>
      <c r="AL595" s="20" t="n">
        <f aca="false">AW595-$AN595</f>
        <v>-13.3204598204855</v>
      </c>
      <c r="AN595" s="20" t="n">
        <v>12.3434250797104</v>
      </c>
      <c r="AP595" s="20" t="n">
        <f aca="false">1/8.314/$H595*(0.375*68629+0.5*4601)+$AA595/8.314/$H595+LN(1)</f>
        <v>0.948408492273855</v>
      </c>
      <c r="AQ595" s="20" t="n">
        <f aca="false">1/8.314/$H595*(0.4375*68629+0.5*4601)+$AB595/8.314/$H595+LN(1)</f>
        <v>0.846528426472134</v>
      </c>
      <c r="AR595" s="20" t="n">
        <f aca="false">1/8.314/$H595*(0.4375*68629+0.5*4601)+$AC595/8.314/$H595+LN(1)</f>
        <v>-2.80454082485745</v>
      </c>
      <c r="AT595" s="20" t="n">
        <f aca="false">1/8.314/$H595*(0.4375*68629+0.5*4601)+$J595/8.314/$H595+LN(1)</f>
        <v>-2.13161689892482</v>
      </c>
      <c r="AU595" s="20" t="n">
        <f aca="false">1/8.314/$H595*(0.4375*68629+0.5*4601)+$B595/8.314/$H595+LN(1)</f>
        <v>2.63240383501567</v>
      </c>
      <c r="AV595" s="20" t="n">
        <f aca="false">1/8.314/$H595*(0.4375*68629+0.5*4601)+$S595/8.314/$H595+LN(1)</f>
        <v>0.179323925580487</v>
      </c>
      <c r="AW595" s="20" t="n">
        <f aca="false">1/8.314/$H595*(0.4375*68629+0.5*4601)+$X595/8.314/$H595+LN(1)</f>
        <v>-0.977034740775145</v>
      </c>
    </row>
    <row r="596" s="20" customFormat="true" ht="13.8" hidden="false" customHeight="false" outlineLevel="0" collapsed="false">
      <c r="B596" s="20" t="n">
        <f aca="false">$A$2 + $A$3*H596 +$A$4*H596*LN(H596) + $A$5*H596^2 + $A$6*H596^-1 + $A$7*H596^0.5</f>
        <v>54545.1641410007</v>
      </c>
      <c r="C596" s="20" t="n">
        <v>4300</v>
      </c>
      <c r="D596" s="20" t="n">
        <f aca="false">D595+22/(608-232)</f>
        <v>11.2978723404255</v>
      </c>
      <c r="F596" s="20" t="n">
        <f aca="false">$D$2+$D$3/H596-(($D$4/(8.314*LN(10)))*(1-($D$5/H596)-LN(H596/$D$5)))</f>
        <v>1.35156625124583</v>
      </c>
      <c r="G596" s="20" t="n">
        <f aca="false">8.314*LN(10)*F596*H596</f>
        <v>102719.655569981</v>
      </c>
      <c r="H596" s="21" t="n">
        <v>3970</v>
      </c>
      <c r="J596" s="20" t="n">
        <f aca="false">-G596</f>
        <v>-102719.655569981</v>
      </c>
      <c r="K596" s="20" t="n">
        <v>2822</v>
      </c>
      <c r="O596" s="20" t="n">
        <f aca="false">-115997 + 27.036*H596 + 3.124*H596*LN(H596)</f>
        <v>94107.6783023793</v>
      </c>
      <c r="P596" s="20" t="n">
        <f aca="false">(-0.0562*(H596^2)) + (128.59*H596)-38275</f>
        <v>-413535.28</v>
      </c>
      <c r="Q596" s="20" t="n">
        <f aca="false">-998615+342.43*H596</f>
        <v>360832.1</v>
      </c>
      <c r="R596" s="20" t="n">
        <f aca="false">Q596+P596</f>
        <v>-52703.1799999999</v>
      </c>
      <c r="S596" s="20" t="n">
        <f aca="false">R596/2</f>
        <v>-26351.5899999999</v>
      </c>
      <c r="U596" s="20" t="n">
        <f aca="false">-226244+42.46*H596</f>
        <v>-57677.8</v>
      </c>
      <c r="V596" s="20" t="n">
        <f aca="false">(-0.0562*(H596^2))+(374.59*H596)-846564</f>
        <v>-245204.28</v>
      </c>
      <c r="W596" s="20" t="n">
        <f aca="false">V596/2</f>
        <v>-122602.14</v>
      </c>
      <c r="X596" s="20" t="n">
        <f aca="false">W596-U596</f>
        <v>-64924.3400000001</v>
      </c>
      <c r="Y596" s="20" t="n">
        <v>1668469.34156363</v>
      </c>
      <c r="Z596" s="20" t="n">
        <f aca="false">-8E-020*H596^6+2E-015*H596^5-0.00000000001*H596^4+0.00000006*H596^3-0.0001*H596^2+0.1593*H596^1+165.05*H596</f>
        <v>657234.152953546</v>
      </c>
      <c r="AA596" s="8" t="n">
        <f aca="false">(4*H596*(-18+25/2000*H596)*(1-LN(H596/1895))-H596*-9.16-0.25*Z596)</f>
        <v>2857.33197941561</v>
      </c>
      <c r="AB596" s="20" t="n">
        <f aca="false">(8*H596*(-1+8/2000*H596)*(1-LN(H596/1895))-H596*-9.16-0.25*Z596)</f>
        <v>-4856.28857255913</v>
      </c>
      <c r="AC596" s="20" t="n">
        <f aca="false">(8*$H596*(31.15-15.53/2000*$H596)*(1-LN($H596/1895))-$H596*-9.16-0.25*$Z596)</f>
        <v>-125271.902573764</v>
      </c>
      <c r="AE596" s="20" t="n">
        <f aca="false">AP596-$AN596</f>
        <v>-11.4501807977817</v>
      </c>
      <c r="AF596" s="20" t="n">
        <f aca="false">AQ596-$AN596</f>
        <v>-11.5539270220792</v>
      </c>
      <c r="AG596" s="20" t="n">
        <f aca="false">AR596-$AN596</f>
        <v>-15.2021575870515</v>
      </c>
      <c r="AI596" s="20" t="n">
        <f aca="false">AT596-$AN596</f>
        <v>-14.5188924016315</v>
      </c>
      <c r="AJ596" s="20" t="n">
        <f aca="false">AU596-$AN596</f>
        <v>-9.75424184677295</v>
      </c>
      <c r="AK596" s="20" t="n">
        <f aca="false">AV596-$AN596</f>
        <v>-12.2051699387171</v>
      </c>
      <c r="AL596" s="20" t="n">
        <f aca="false">AW596-$AN596</f>
        <v>-13.3738081314653</v>
      </c>
      <c r="AN596" s="20" t="n">
        <v>12.3861671065545</v>
      </c>
      <c r="AP596" s="20" t="n">
        <f aca="false">1/8.314/$H596*(0.375*68629+0.5*4601)+$AA596/8.314/$H596+LN(1)</f>
        <v>0.935986308772845</v>
      </c>
      <c r="AQ596" s="20" t="n">
        <f aca="false">1/8.314/$H596*(0.4375*68629+0.5*4601)+$AB596/8.314/$H596+LN(1)</f>
        <v>0.832240084475304</v>
      </c>
      <c r="AR596" s="20" t="n">
        <f aca="false">1/8.314/$H596*(0.4375*68629+0.5*4601)+$AC596/8.314/$H596+LN(1)</f>
        <v>-2.81599048049705</v>
      </c>
      <c r="AT596" s="20" t="n">
        <f aca="false">1/8.314/$H596*(0.4375*68629+0.5*4601)+$J596/8.314/$H596+LN(1)</f>
        <v>-2.13272529507696</v>
      </c>
      <c r="AU596" s="20" t="n">
        <f aca="false">1/8.314/$H596*(0.4375*68629+0.5*4601)+$B596/8.314/$H596+LN(1)</f>
        <v>2.63192525978156</v>
      </c>
      <c r="AV596" s="20" t="n">
        <f aca="false">1/8.314/$H596*(0.4375*68629+0.5*4601)+$S596/8.314/$H596+LN(1)</f>
        <v>0.180997167837445</v>
      </c>
      <c r="AW596" s="20" t="n">
        <f aca="false">1/8.314/$H596*(0.4375*68629+0.5*4601)+$X596/8.314/$H596+LN(1)</f>
        <v>-0.987641024910793</v>
      </c>
    </row>
    <row r="597" s="20" customFormat="true" ht="13.8" hidden="false" customHeight="false" outlineLevel="0" collapsed="false">
      <c r="B597" s="20" t="n">
        <f aca="false">$A$2 + $A$3*H597 +$A$4*H597*LN(H597) + $A$5*H597^2 + $A$6*H597^-1 + $A$7*H597^0.5</f>
        <v>54638.5460633659</v>
      </c>
      <c r="C597" s="20" t="n">
        <v>4300</v>
      </c>
      <c r="D597" s="20" t="n">
        <f aca="false">D596+22/(608-232)</f>
        <v>11.3563829787233</v>
      </c>
      <c r="F597" s="20" t="n">
        <f aca="false">$D$2+$D$3/H597-(($D$4/(8.314*LN(10)))*(1-($D$5/H597)-LN(H597/$D$5)))</f>
        <v>1.35151414902817</v>
      </c>
      <c r="G597" s="20" t="n">
        <f aca="false">8.314*LN(10)*F597*H597</f>
        <v>102845.060633664</v>
      </c>
      <c r="H597" s="21" t="n">
        <v>3975</v>
      </c>
      <c r="J597" s="20" t="n">
        <f aca="false">-G597</f>
        <v>-102845.060633664</v>
      </c>
      <c r="K597" s="20" t="n">
        <v>2832</v>
      </c>
      <c r="O597" s="20" t="n">
        <f aca="false">-115997 + 27.036*H597 + 3.124*H597*LN(H597)</f>
        <v>94387.9235983814</v>
      </c>
      <c r="P597" s="20" t="n">
        <f aca="false">(-0.0562*(H597^2)) + (128.59*H597)-38275</f>
        <v>-415124.875</v>
      </c>
      <c r="Q597" s="20" t="n">
        <f aca="false">-998615+342.43*H597</f>
        <v>362544.25</v>
      </c>
      <c r="R597" s="20" t="n">
        <f aca="false">Q597+P597</f>
        <v>-52580.625</v>
      </c>
      <c r="S597" s="20" t="n">
        <f aca="false">R597/2</f>
        <v>-26290.3125</v>
      </c>
      <c r="U597" s="20" t="n">
        <f aca="false">-226244+42.46*H597</f>
        <v>-57465.5</v>
      </c>
      <c r="V597" s="20" t="n">
        <f aca="false">(-0.0562*(H597^2))+(374.59*H597)-846564</f>
        <v>-245563.875</v>
      </c>
      <c r="W597" s="20" t="n">
        <f aca="false">V597/2</f>
        <v>-122781.9375</v>
      </c>
      <c r="X597" s="20" t="n">
        <f aca="false">W597-U597</f>
        <v>-65316.4375</v>
      </c>
      <c r="Y597" s="20" t="n">
        <v>1670982.04173133</v>
      </c>
      <c r="Z597" s="20" t="n">
        <f aca="false">-8E-020*H597^6+2E-015*H597^5-0.00000000001*H597^4+0.00000006*H597^3-0.0001*H597^2+0.1593*H597^1+165.05*H597</f>
        <v>658067.969166718</v>
      </c>
      <c r="AA597" s="8" t="n">
        <f aca="false">(4*H597*(-18+25/2000*H597)*(1-LN(H597/1895))-H597*-9.16-0.25*Z597)</f>
        <v>2484.09028132039</v>
      </c>
      <c r="AB597" s="20" t="n">
        <f aca="false">(8*H597*(-1+8/2000*H597)*(1-LN(H597/1895))-H597*-9.16-0.25*Z597)</f>
        <v>-5294.64836503976</v>
      </c>
      <c r="AC597" s="20" t="n">
        <f aca="false">(8*$H597*(31.15-15.53/2000*$H597)*(1-LN($H597/1895))-$H597*-9.16-0.25*$Z597)</f>
        <v>-125764.128325696</v>
      </c>
      <c r="AE597" s="20" t="n">
        <f aca="false">AP597-$AN597</f>
        <v>-11.5056378233866</v>
      </c>
      <c r="AF597" s="20" t="n">
        <f aca="false">AQ597-$AN597</f>
        <v>-11.6112239498827</v>
      </c>
      <c r="AG597" s="20" t="n">
        <f aca="false">AR597-$AN597</f>
        <v>-15.2564954691858</v>
      </c>
      <c r="AI597" s="20" t="n">
        <f aca="false">AT597-$AN597</f>
        <v>-14.5629901536981</v>
      </c>
      <c r="AJ597" s="20" t="n">
        <f aca="false">AU597-$AN597</f>
        <v>-9.79771262085501</v>
      </c>
      <c r="AK597" s="20" t="n">
        <f aca="false">AV597-$AN597</f>
        <v>-12.2465292282405</v>
      </c>
      <c r="AL597" s="20" t="n">
        <f aca="false">AW597-$AN597</f>
        <v>-13.427416055491</v>
      </c>
      <c r="AN597" s="20" t="n">
        <v>12.4291529151942</v>
      </c>
      <c r="AP597" s="20" t="n">
        <f aca="false">1/8.314/$H597*(0.375*68629+0.5*4601)+$AA597/8.314/$H597+LN(1)</f>
        <v>0.923515091807571</v>
      </c>
      <c r="AQ597" s="20" t="n">
        <f aca="false">1/8.314/$H597*(0.4375*68629+0.5*4601)+$AB597/8.314/$H597+LN(1)</f>
        <v>0.81792896531153</v>
      </c>
      <c r="AR597" s="20" t="n">
        <f aca="false">1/8.314/$H597*(0.4375*68629+0.5*4601)+$AC597/8.314/$H597+LN(1)</f>
        <v>-2.82734255399155</v>
      </c>
      <c r="AT597" s="20" t="n">
        <f aca="false">1/8.314/$H597*(0.4375*68629+0.5*4601)+$J597/8.314/$H597+LN(1)</f>
        <v>-2.13383723850393</v>
      </c>
      <c r="AU597" s="20" t="n">
        <f aca="false">1/8.314/$H597*(0.4375*68629+0.5*4601)+$B597/8.314/$H597+LN(1)</f>
        <v>2.6314402943392</v>
      </c>
      <c r="AV597" s="20" t="n">
        <f aca="false">1/8.314/$H597*(0.4375*68629+0.5*4601)+$S597/8.314/$H597+LN(1)</f>
        <v>0.182623686953733</v>
      </c>
      <c r="AW597" s="20" t="n">
        <f aca="false">1/8.314/$H597*(0.4375*68629+0.5*4601)+$X597/8.314/$H597+LN(1)</f>
        <v>-0.998263140296809</v>
      </c>
    </row>
    <row r="598" s="20" customFormat="true" ht="13.8" hidden="false" customHeight="false" outlineLevel="0" collapsed="false">
      <c r="B598" s="20" t="n">
        <f aca="false">$A$2 + $A$3*H598 +$A$4*H598*LN(H598) + $A$5*H598^2 + $A$6*H598^-1 + $A$7*H598^0.5</f>
        <v>54731.6773747312</v>
      </c>
      <c r="C598" s="20" t="n">
        <v>4300</v>
      </c>
      <c r="D598" s="20" t="n">
        <f aca="false">D597+22/(608-232)</f>
        <v>11.4148936170212</v>
      </c>
      <c r="F598" s="20" t="n">
        <f aca="false">$D$2+$D$3/H598-(($D$4/(8.314*LN(10)))*(1-($D$5/H598)-LN(H598/$D$5)))</f>
        <v>1.35146492236359</v>
      </c>
      <c r="G598" s="20" t="n">
        <f aca="false">8.314*LN(10)*F598*H598</f>
        <v>102970.674816898</v>
      </c>
      <c r="H598" s="21" t="n">
        <v>3980</v>
      </c>
      <c r="J598" s="20" t="n">
        <f aca="false">-G598</f>
        <v>-102970.674816898</v>
      </c>
      <c r="K598" s="20" t="n">
        <v>2842</v>
      </c>
      <c r="O598" s="20" t="n">
        <f aca="false">-115997 + 27.036*H598 + 3.124*H598*LN(H598)</f>
        <v>94668.1885421875</v>
      </c>
      <c r="P598" s="20" t="n">
        <f aca="false">(-0.0562*(H598^2)) + (128.59*H598)-38275</f>
        <v>-416717.28</v>
      </c>
      <c r="Q598" s="20" t="n">
        <f aca="false">-998615+342.43*H598</f>
        <v>364256.4</v>
      </c>
      <c r="R598" s="20" t="n">
        <f aca="false">Q598+P598</f>
        <v>-52460.8799999998</v>
      </c>
      <c r="S598" s="20" t="n">
        <f aca="false">R598/2</f>
        <v>-26230.4399999999</v>
      </c>
      <c r="U598" s="20" t="n">
        <f aca="false">-226244+42.46*H598</f>
        <v>-57253.2</v>
      </c>
      <c r="V598" s="20" t="n">
        <f aca="false">(-0.0562*(H598^2))+(374.59*H598)-846564</f>
        <v>-245926.28</v>
      </c>
      <c r="W598" s="20" t="n">
        <f aca="false">V598/2</f>
        <v>-122963.14</v>
      </c>
      <c r="X598" s="20" t="n">
        <f aca="false">W598-U598</f>
        <v>-65709.94</v>
      </c>
      <c r="Y598" s="20" t="n">
        <v>1673494.74189902</v>
      </c>
      <c r="Z598" s="20" t="n">
        <f aca="false">-8E-020*H598^6+2E-015*H598^5-0.00000000001*H598^4+0.00000006*H598^3-0.0001*H598^2+0.1593*H598^1+165.05*H598</f>
        <v>658901.816580928</v>
      </c>
      <c r="AA598" s="8" t="n">
        <f aca="false">(4*H598*(-18+25/2000*H598)*(1-LN(H598/1895))-H598*-9.16-0.25*Z598)</f>
        <v>2108.19159882938</v>
      </c>
      <c r="AB598" s="20" t="n">
        <f aca="false">(8*H598*(-1+8/2000*H598)*(1-LN(H598/1895))-H598*-9.16-0.25*Z598)</f>
        <v>-5734.95093254556</v>
      </c>
      <c r="AC598" s="20" t="n">
        <f aca="false">(8*$H598*(31.15-15.53/2000*$H598)*(1-LN($H598/1895))-$H598*-9.16-0.25*$Z598)</f>
        <v>-126254.075231152</v>
      </c>
      <c r="AE598" s="20" t="n">
        <f aca="false">AP598-$AN598</f>
        <v>-11.5611438106455</v>
      </c>
      <c r="AF598" s="20" t="n">
        <f aca="false">AQ598-$AN598</f>
        <v>-11.6685436324444</v>
      </c>
      <c r="AG598" s="20" t="n">
        <f aca="false">AR598-$AN598</f>
        <v>-15.3107359598079</v>
      </c>
      <c r="AI598" s="20" t="n">
        <f aca="false">AT598-$AN598</f>
        <v>-14.6070914317111</v>
      </c>
      <c r="AJ598" s="20" t="n">
        <f aca="false">AU598-$AN598</f>
        <v>-9.84118975011242</v>
      </c>
      <c r="AK598" s="20" t="n">
        <f aca="false">AV598-$AN598</f>
        <v>-12.2879350648123</v>
      </c>
      <c r="AL598" s="20" t="n">
        <f aca="false">AW598-$AN598</f>
        <v>-13.4810397511016</v>
      </c>
      <c r="AN598" s="20" t="n">
        <v>12.4721387238339</v>
      </c>
      <c r="AP598" s="20" t="n">
        <f aca="false">1/8.314/$H598*(0.375*68629+0.5*4601)+$AA598/8.314/$H598+LN(1)</f>
        <v>0.910994913188428</v>
      </c>
      <c r="AQ598" s="20" t="n">
        <f aca="false">1/8.314/$H598*(0.4375*68629+0.5*4601)+$AB598/8.314/$H598+LN(1)</f>
        <v>0.803595091389544</v>
      </c>
      <c r="AR598" s="20" t="n">
        <f aca="false">1/8.314/$H598*(0.4375*68629+0.5*4601)+$AC598/8.314/$H598+LN(1)</f>
        <v>-2.83859723597395</v>
      </c>
      <c r="AT598" s="20" t="n">
        <f aca="false">1/8.314/$H598*(0.4375*68629+0.5*4601)+$J598/8.314/$H598+LN(1)</f>
        <v>-2.13495270787718</v>
      </c>
      <c r="AU598" s="20" t="n">
        <f aca="false">1/8.314/$H598*(0.4375*68629+0.5*4601)+$B598/8.314/$H598+LN(1)</f>
        <v>2.63094897372148</v>
      </c>
      <c r="AV598" s="20" t="n">
        <f aca="false">1/8.314/$H598*(0.4375*68629+0.5*4601)+$S598/8.314/$H598+LN(1)</f>
        <v>0.184203659021596</v>
      </c>
      <c r="AW598" s="20" t="n">
        <f aca="false">1/8.314/$H598*(0.4375*68629+0.5*4601)+$X598/8.314/$H598+LN(1)</f>
        <v>-1.00890102726768</v>
      </c>
    </row>
    <row r="599" s="20" customFormat="true" ht="13.8" hidden="false" customHeight="false" outlineLevel="0" collapsed="false">
      <c r="B599" s="20" t="n">
        <f aca="false">$A$2 + $A$3*H599 +$A$4*H599*LN(H599) + $A$5*H599^2 + $A$6*H599^-1 + $A$7*H599^0.5</f>
        <v>54824.5584362458</v>
      </c>
      <c r="C599" s="20" t="n">
        <v>4300</v>
      </c>
      <c r="D599" s="20" t="n">
        <f aca="false">D598+22/(608-232)</f>
        <v>11.4734042553191</v>
      </c>
      <c r="F599" s="20" t="n">
        <f aca="false">$D$2+$D$3/H599-(($D$4/(8.314*LN(10)))*(1-($D$5/H599)-LN(H599/$D$5)))</f>
        <v>1.35141855698444</v>
      </c>
      <c r="G599" s="20" t="n">
        <f aca="false">8.314*LN(10)*F599*H599</f>
        <v>103096.497856971</v>
      </c>
      <c r="H599" s="21" t="n">
        <v>3985</v>
      </c>
      <c r="J599" s="20" t="n">
        <f aca="false">-G599</f>
        <v>-103096.497856971</v>
      </c>
      <c r="K599" s="20" t="n">
        <v>2852</v>
      </c>
      <c r="O599" s="20" t="n">
        <f aca="false">-115997 + 27.036*H599 + 3.124*H599*LN(H599)</f>
        <v>94948.4731091143</v>
      </c>
      <c r="P599" s="20" t="n">
        <f aca="false">(-0.0562*(H599^2)) + (128.59*H599)-38275</f>
        <v>-418312.495</v>
      </c>
      <c r="Q599" s="20" t="n">
        <f aca="false">-998615+342.43*H599</f>
        <v>365968.55</v>
      </c>
      <c r="R599" s="20" t="n">
        <f aca="false">Q599+P599</f>
        <v>-52343.945</v>
      </c>
      <c r="S599" s="20" t="n">
        <f aca="false">R599/2</f>
        <v>-26171.9725</v>
      </c>
      <c r="U599" s="20" t="n">
        <f aca="false">-226244+42.46*H599</f>
        <v>-57040.9</v>
      </c>
      <c r="V599" s="20" t="n">
        <f aca="false">(-0.0562*(H599^2))+(374.59*H599)-846564</f>
        <v>-246291.495</v>
      </c>
      <c r="W599" s="20" t="n">
        <f aca="false">V599/2</f>
        <v>-123145.7475</v>
      </c>
      <c r="X599" s="20" t="n">
        <f aca="false">W599-U599</f>
        <v>-66104.8475000001</v>
      </c>
      <c r="Y599" s="20" t="n">
        <v>1676007.44206672</v>
      </c>
      <c r="Z599" s="20" t="n">
        <f aca="false">-8E-020*H599^6+2E-015*H599^5-0.00000000001*H599^4+0.00000006*H599^3-0.0001*H599^2+0.1593*H599^1+165.05*H599</f>
        <v>659735.695283647</v>
      </c>
      <c r="AA599" s="8" t="n">
        <f aca="false">(4*H599*(-18+25/2000*H599)*(1-LN(H599/1895))-H599*-9.16-0.25*Z599)</f>
        <v>1729.6321985136</v>
      </c>
      <c r="AB599" s="20" t="n">
        <f aca="false">(8*H599*(-1+8/2000*H599)*(1-LN(H599/1895))-H599*-9.16-0.25*Z599)</f>
        <v>-6177.19837146791</v>
      </c>
      <c r="AC599" s="20" t="n">
        <f aca="false">(8*$H599*(31.15-15.53/2000*$H599)*(1-LN($H599/1895))-$H599*-9.16-0.25*$Z599)</f>
        <v>-126741.737438571</v>
      </c>
      <c r="AE599" s="20" t="n">
        <f aca="false">AP599-$AN599</f>
        <v>-11.6163344568019</v>
      </c>
      <c r="AF599" s="20" t="n">
        <f aca="false">AQ599-$AN599</f>
        <v>-11.7255218162431</v>
      </c>
      <c r="AG599" s="20" t="n">
        <f aca="false">AR599-$AN599</f>
        <v>-15.3645150177485</v>
      </c>
      <c r="AI599" s="20" t="n">
        <f aca="false">AT599-$AN599</f>
        <v>-14.6508319833239</v>
      </c>
      <c r="AJ599" s="20" t="n">
        <f aca="false">AU599-$AN599</f>
        <v>-9.88430896857813</v>
      </c>
      <c r="AK599" s="20" t="n">
        <f aca="false">AV599-$AN599</f>
        <v>-12.3290230420792</v>
      </c>
      <c r="AL599" s="20" t="n">
        <f aca="false">AW599-$AN599</f>
        <v>-13.534314927786</v>
      </c>
      <c r="AN599" s="20" t="n">
        <v>12.5147603013287</v>
      </c>
      <c r="AP599" s="20" t="n">
        <f aca="false">1/8.314/$H599*(0.375*68629+0.5*4601)+$AA599/8.314/$H599+LN(1)</f>
        <v>0.898425844526839</v>
      </c>
      <c r="AQ599" s="20" t="n">
        <f aca="false">1/8.314/$H599*(0.4375*68629+0.5*4601)+$AB599/8.314/$H599+LN(1)</f>
        <v>0.789238485085612</v>
      </c>
      <c r="AR599" s="20" t="n">
        <f aca="false">1/8.314/$H599*(0.4375*68629+0.5*4601)+$AC599/8.314/$H599+LN(1)</f>
        <v>-2.84975471641976</v>
      </c>
      <c r="AT599" s="20" t="n">
        <f aca="false">1/8.314/$H599*(0.4375*68629+0.5*4601)+$J599/8.314/$H599+LN(1)</f>
        <v>-2.13607168199521</v>
      </c>
      <c r="AU599" s="20" t="n">
        <f aca="false">1/8.314/$H599*(0.4375*68629+0.5*4601)+$B599/8.314/$H599+LN(1)</f>
        <v>2.63045133275057</v>
      </c>
      <c r="AV599" s="20" t="n">
        <f aca="false">1/8.314/$H599*(0.4375*68629+0.5*4601)+$S599/8.314/$H599+LN(1)</f>
        <v>0.18573725924949</v>
      </c>
      <c r="AW599" s="20" t="n">
        <f aca="false">1/8.314/$H599*(0.4375*68629+0.5*4601)+$X599/8.314/$H599+LN(1)</f>
        <v>-1.01955462645735</v>
      </c>
    </row>
    <row r="600" s="20" customFormat="true" ht="13.8" hidden="false" customHeight="false" outlineLevel="0" collapsed="false">
      <c r="B600" s="20" t="n">
        <f aca="false">$A$2 + $A$3*H600 +$A$4*H600*LN(H600) + $A$5*H600^2 + $A$6*H600^-1 + $A$7*H600^0.5</f>
        <v>54917.1896079051</v>
      </c>
      <c r="C600" s="20" t="n">
        <v>4300</v>
      </c>
      <c r="D600" s="20" t="n">
        <f aca="false">D599+22/(608-232)</f>
        <v>11.531914893617</v>
      </c>
      <c r="F600" s="20" t="n">
        <f aca="false">$D$2+$D$3/H600-(($D$4/(8.314*LN(10)))*(1-($D$5/H600)-LN(H600/$D$5)))</f>
        <v>1.35137503870324</v>
      </c>
      <c r="G600" s="20" t="n">
        <f aca="false">8.314*LN(10)*F600*H600</f>
        <v>103222.529491829</v>
      </c>
      <c r="H600" s="21" t="n">
        <v>3990</v>
      </c>
      <c r="J600" s="20" t="n">
        <f aca="false">-G600</f>
        <v>-103222.529491829</v>
      </c>
      <c r="K600" s="20" t="n">
        <v>2862</v>
      </c>
      <c r="O600" s="20" t="n">
        <f aca="false">-115997 + 27.036*H600 + 3.124*H600*LN(H600)</f>
        <v>95228.7772745406</v>
      </c>
      <c r="P600" s="20" t="n">
        <f aca="false">(-0.0562*(H600^2)) + (128.59*H600)-38275</f>
        <v>-419910.52</v>
      </c>
      <c r="Q600" s="20" t="n">
        <f aca="false">-998615+342.43*H600</f>
        <v>367680.7</v>
      </c>
      <c r="R600" s="20" t="n">
        <f aca="false">Q600+P600</f>
        <v>-52229.82</v>
      </c>
      <c r="S600" s="20" t="n">
        <f aca="false">R600/2</f>
        <v>-26114.91</v>
      </c>
      <c r="U600" s="20" t="n">
        <f aca="false">-226244+42.46*H600</f>
        <v>-56828.6</v>
      </c>
      <c r="V600" s="20" t="n">
        <f aca="false">(-0.0562*(H600^2))+(374.59*H600)-846564</f>
        <v>-246659.52</v>
      </c>
      <c r="W600" s="20" t="n">
        <f aca="false">V600/2</f>
        <v>-123329.76</v>
      </c>
      <c r="X600" s="20" t="n">
        <f aca="false">W600-U600</f>
        <v>-66501.1600000001</v>
      </c>
      <c r="Y600" s="20" t="n">
        <v>1678520.14223441</v>
      </c>
      <c r="Z600" s="20" t="n">
        <f aca="false">-8E-020*H600^6+2E-015*H600^5-0.00000000001*H600^4+0.00000006*H600^3-0.0001*H600^2+0.1593*H600^1+165.05*H600</f>
        <v>660569.605362508</v>
      </c>
      <c r="AA600" s="8" t="n">
        <f aca="false">(4*H600*(-18+25/2000*H600)*(1-LN(H600/1895))-H600*-9.16-0.25*Z600)</f>
        <v>1348.40835227634</v>
      </c>
      <c r="AB600" s="20" t="n">
        <f aca="false">(8*H600*(-1+8/2000*H600)*(1-LN(H600/1895))-H600*-9.16-0.25*Z600)</f>
        <v>-6621.39277555505</v>
      </c>
      <c r="AC600" s="20" t="n">
        <f aca="false">(8*$H600*(31.15-15.53/2000*$H600)*(1-LN($H600/1895))-$H600*-9.16-0.25*$Z600)</f>
        <v>-127227.109106273</v>
      </c>
      <c r="AE600" s="20" t="n">
        <f aca="false">AP600-$AN600</f>
        <v>-11.6715312107733</v>
      </c>
      <c r="AF600" s="20" t="n">
        <f aca="false">AQ600-$AN600</f>
        <v>-11.7824799992658</v>
      </c>
      <c r="AG600" s="20" t="n">
        <f aca="false">AR600-$AN600</f>
        <v>-15.4181543526594</v>
      </c>
      <c r="AI600" s="20" t="n">
        <f aca="false">AT600-$AN600</f>
        <v>-14.6945333077919</v>
      </c>
      <c r="AJ600" s="20" t="n">
        <f aca="false">AU600-$AN600</f>
        <v>-9.92739176196999</v>
      </c>
      <c r="AK600" s="20" t="n">
        <f aca="false">AV600-$AN600</f>
        <v>-12.3701145060417</v>
      </c>
      <c r="AL600" s="20" t="n">
        <f aca="false">AW600-$AN600</f>
        <v>-13.5875630468066</v>
      </c>
      <c r="AN600" s="20" t="n">
        <v>12.5573391680093</v>
      </c>
      <c r="AP600" s="20" t="n">
        <f aca="false">1/8.314/$H600*(0.375*68629+0.5*4601)+$AA600/8.314/$H600+LN(1)</f>
        <v>0.885807957236016</v>
      </c>
      <c r="AQ600" s="20" t="n">
        <f aca="false">1/8.314/$H600*(0.4375*68629+0.5*4601)+$AB600/8.314/$H600+LN(1)</f>
        <v>0.774859168743513</v>
      </c>
      <c r="AR600" s="20" t="n">
        <f aca="false">1/8.314/$H600*(0.4375*68629+0.5*4601)+$AC600/8.314/$H600+LN(1)</f>
        <v>-2.86081518465013</v>
      </c>
      <c r="AT600" s="20" t="n">
        <f aca="false">1/8.314/$H600*(0.4375*68629+0.5*4601)+$J600/8.314/$H600+LN(1)</f>
        <v>-2.13719413978262</v>
      </c>
      <c r="AU600" s="20" t="n">
        <f aca="false">1/8.314/$H600*(0.4375*68629+0.5*4601)+$B600/8.314/$H600+LN(1)</f>
        <v>2.62994740603931</v>
      </c>
      <c r="AV600" s="20" t="n">
        <f aca="false">1/8.314/$H600*(0.4375*68629+0.5*4601)+$S600/8.314/$H600+LN(1)</f>
        <v>0.187224661967645</v>
      </c>
      <c r="AW600" s="20" t="n">
        <f aca="false">1/8.314/$H600*(0.4375*68629+0.5*4601)+$X600/8.314/$H600+LN(1)</f>
        <v>-1.03022387879731</v>
      </c>
    </row>
    <row r="601" s="20" customFormat="true" ht="13.8" hidden="false" customHeight="false" outlineLevel="0" collapsed="false">
      <c r="B601" s="20" t="n">
        <f aca="false">$A$2 + $A$3*H601 +$A$4*H601*LN(H601) + $A$5*H601^2 + $A$6*H601^-1 + $A$7*H601^0.5</f>
        <v>55009.5712485559</v>
      </c>
      <c r="C601" s="20" t="n">
        <v>4300</v>
      </c>
      <c r="D601" s="20" t="n">
        <f aca="false">D600+22/(608-232)</f>
        <v>11.5904255319148</v>
      </c>
      <c r="F601" s="20" t="n">
        <f aca="false">$D$2+$D$3/H601-(($D$4/(8.314*LN(10)))*(1-($D$5/H601)-LN(H601/$D$5)))</f>
        <v>1.35133435341211</v>
      </c>
      <c r="G601" s="20" t="n">
        <f aca="false">8.314*LN(10)*F601*H601</f>
        <v>103348.769460075</v>
      </c>
      <c r="H601" s="21" t="n">
        <v>3995</v>
      </c>
      <c r="J601" s="20" t="n">
        <f aca="false">-G601</f>
        <v>-103348.769460075</v>
      </c>
      <c r="K601" s="20" t="n">
        <v>2872</v>
      </c>
      <c r="O601" s="20" t="n">
        <f aca="false">-115997 + 27.036*H601 + 3.124*H601*LN(H601)</f>
        <v>95509.1010139068</v>
      </c>
      <c r="P601" s="20" t="n">
        <f aca="false">(-0.0562*(H601^2)) + (128.59*H601)-38275</f>
        <v>-421511.355</v>
      </c>
      <c r="Q601" s="20" t="n">
        <f aca="false">-998615+342.43*H601</f>
        <v>369392.85</v>
      </c>
      <c r="R601" s="20" t="n">
        <f aca="false">Q601+P601</f>
        <v>-52118.5049999999</v>
      </c>
      <c r="S601" s="20" t="n">
        <f aca="false">R601/2</f>
        <v>-26059.2525</v>
      </c>
      <c r="U601" s="20" t="n">
        <f aca="false">-226244+42.46*H601</f>
        <v>-56616.3</v>
      </c>
      <c r="V601" s="20" t="n">
        <f aca="false">(-0.0562*(H601^2))+(374.59*H601)-846564</f>
        <v>-247030.355</v>
      </c>
      <c r="W601" s="20" t="n">
        <f aca="false">V601/2</f>
        <v>-123515.1775</v>
      </c>
      <c r="X601" s="20" t="n">
        <f aca="false">W601-U601</f>
        <v>-66898.8775000001</v>
      </c>
      <c r="Y601" s="20" t="n">
        <v>1681032.84240211</v>
      </c>
      <c r="Z601" s="20" t="n">
        <f aca="false">-8E-020*H601^6+2E-015*H601^5-0.00000000001*H601^4+0.00000006*H601^3-0.0001*H601^2+0.1593*H601^1+165.05*H601</f>
        <v>661403.546905307</v>
      </c>
      <c r="AA601" s="8" t="n">
        <f aca="false">(4*H601*(-18+25/2000*H601)*(1-LN(H601/1895))-H601*-9.16-0.25*Z601)</f>
        <v>964.516337338515</v>
      </c>
      <c r="AB601" s="20" t="n">
        <f aca="false">(8*H601*(-1+8/2000*H601)*(1-LN(H601/1895))-H601*-9.16-0.25*Z601)</f>
        <v>-7067.5362359185</v>
      </c>
      <c r="AC601" s="20" t="n">
        <f aca="false">(8*$H601*(31.15-15.53/2000*$H601)*(1-LN($H601/1895))-$H601*-9.16-0.25*$Z601)</f>
        <v>-127710.184402433</v>
      </c>
      <c r="AE601" s="20" t="n">
        <f aca="false">AP601-$AN601</f>
        <v>-11.726581948182</v>
      </c>
      <c r="AF601" s="20" t="n">
        <f aca="false">AQ601-$AN601</f>
        <v>-11.8392661060392</v>
      </c>
      <c r="AG601" s="20" t="n">
        <f aca="false">AR601-$AN601</f>
        <v>-15.4715021000489</v>
      </c>
      <c r="AI601" s="20" t="n">
        <f aca="false">AT601-$AN601</f>
        <v>-14.7380433310031</v>
      </c>
      <c r="AJ601" s="20" t="n">
        <f aca="false">AU601-$AN601</f>
        <v>-9.97028604272115</v>
      </c>
      <c r="AK601" s="20" t="n">
        <f aca="false">AV601-$AN601</f>
        <v>-12.4110572300803</v>
      </c>
      <c r="AL601" s="20" t="n">
        <f aca="false">AW601-$AN601</f>
        <v>-13.6406319962286</v>
      </c>
      <c r="AN601" s="20" t="n">
        <v>12.5997232707138</v>
      </c>
      <c r="AP601" s="20" t="n">
        <f aca="false">1/8.314/$H601*(0.375*68629+0.5*4601)+$AA601/8.314/$H601+LN(1)</f>
        <v>0.873141322531759</v>
      </c>
      <c r="AQ601" s="20" t="n">
        <f aca="false">1/8.314/$H601*(0.4375*68629+0.5*4601)+$AB601/8.314/$H601+LN(1)</f>
        <v>0.760457164674556</v>
      </c>
      <c r="AR601" s="20" t="n">
        <f aca="false">1/8.314/$H601*(0.4375*68629+0.5*4601)+$AC601/8.314/$H601+LN(1)</f>
        <v>-2.87177882933511</v>
      </c>
      <c r="AT601" s="20" t="n">
        <f aca="false">1/8.314/$H601*(0.4375*68629+0.5*4601)+$J601/8.314/$H601+LN(1)</f>
        <v>-2.13832006028931</v>
      </c>
      <c r="AU601" s="20" t="n">
        <f aca="false">1/8.314/$H601*(0.4375*68629+0.5*4601)+$B601/8.314/$H601+LN(1)</f>
        <v>2.62943722799265</v>
      </c>
      <c r="AV601" s="20" t="n">
        <f aca="false">1/8.314/$H601*(0.4375*68629+0.5*4601)+$S601/8.314/$H601+LN(1)</f>
        <v>0.188666040633545</v>
      </c>
      <c r="AW601" s="20" t="n">
        <f aca="false">1/8.314/$H601*(0.4375*68629+0.5*4601)+$X601/8.314/$H601+LN(1)</f>
        <v>-1.04090872551479</v>
      </c>
    </row>
    <row r="602" s="20" customFormat="true" ht="13.8" hidden="false" customHeight="false" outlineLevel="0" collapsed="false">
      <c r="B602" s="20" t="n">
        <f aca="false">$A$2 + $A$3*H602 +$A$4*H602*LN(H602) + $A$5*H602^2 + $A$6*H602^-1 + $A$7*H602^0.5</f>
        <v>55101.7037159028</v>
      </c>
      <c r="C602" s="20" t="n">
        <v>4300</v>
      </c>
      <c r="D602" s="20" t="n">
        <f aca="false">D601+22/(608-232)</f>
        <v>11.6489361702127</v>
      </c>
      <c r="F602" s="20" t="n">
        <f aca="false">$D$2+$D$3/H602-(($D$4/(8.314*LN(10)))*(1-($D$5/H602)-LN(H602/$D$5)))</f>
        <v>1.35129648708228</v>
      </c>
      <c r="G602" s="20" t="n">
        <f aca="false">8.314*LN(10)*F602*H602</f>
        <v>103475.217500966</v>
      </c>
      <c r="H602" s="21" t="n">
        <v>4000</v>
      </c>
      <c r="J602" s="20" t="n">
        <f aca="false">-G602</f>
        <v>-103475.217500966</v>
      </c>
      <c r="K602" s="20" t="n">
        <v>2882</v>
      </c>
      <c r="O602" s="20" t="n">
        <f aca="false">-115997 + 27.036*H602 + 3.124*H602*LN(H602)</f>
        <v>95789.444302715</v>
      </c>
      <c r="P602" s="20" t="n">
        <f aca="false">(-0.0562*(H602^2)) + (128.59*H602)-38275</f>
        <v>-423115</v>
      </c>
      <c r="Q602" s="20" t="n">
        <f aca="false">-998615+342.43*H602</f>
        <v>371105</v>
      </c>
      <c r="R602" s="20" t="n">
        <f aca="false">Q602+P602</f>
        <v>-52010</v>
      </c>
      <c r="S602" s="20" t="n">
        <f aca="false">R602/2</f>
        <v>-26005</v>
      </c>
      <c r="U602" s="20" t="n">
        <f aca="false">-226244+42.46*H602</f>
        <v>-56404</v>
      </c>
      <c r="V602" s="20" t="n">
        <f aca="false">(-0.0562*(H602^2))+(374.59*H602)-846564</f>
        <v>-247404</v>
      </c>
      <c r="W602" s="20" t="n">
        <f aca="false">V602/2</f>
        <v>-123702</v>
      </c>
      <c r="X602" s="20" t="n">
        <f aca="false">W602-U602</f>
        <v>-67298</v>
      </c>
      <c r="Y602" s="20" t="n">
        <v>1683545.5425698</v>
      </c>
      <c r="Z602" s="20" t="n">
        <f aca="false">-8E-020*H602^6+2E-015*H602^5-0.00000000001*H602^4+0.00000006*H602^3-0.0001*H602^2+0.1593*H602^1+165.05*H602</f>
        <v>662237.52</v>
      </c>
      <c r="AA602" s="8" t="n">
        <f aca="false">(4*H602*(-18+25/2000*H602)*(1-LN(H602/1895))-H602*-9.16-0.25*Z602)</f>
        <v>577.95243622351</v>
      </c>
      <c r="AB602" s="20" t="n">
        <f aca="false">(8*H602*(-1+8/2000*H602)*(1-LN(H602/1895))-H602*-9.16-0.25*Z602)</f>
        <v>-7515.63084104046</v>
      </c>
      <c r="AC602" s="20" t="n">
        <f aca="false">(8*$H602*(31.15-15.53/2000*$H602)*(1-LN($H602/1895))-$H602*-9.16-0.25*$Z602)</f>
        <v>-128190.957505046</v>
      </c>
      <c r="AE602" s="20" t="n">
        <f aca="false">AP602-$AN602</f>
        <v>-11.7814762459046</v>
      </c>
      <c r="AF602" s="20" t="n">
        <f aca="false">AQ602-$AN602</f>
        <v>-11.8958697621803</v>
      </c>
      <c r="AG602" s="20" t="n">
        <f aca="false">AR602-$AN602</f>
        <v>-15.5245480958345</v>
      </c>
      <c r="AI602" s="20" t="n">
        <f aca="false">AT602-$AN602</f>
        <v>-14.7813516800274</v>
      </c>
      <c r="AJ602" s="20" t="n">
        <f aca="false">AU602-$AN602</f>
        <v>-10.0129814245286</v>
      </c>
      <c r="AK602" s="20" t="n">
        <f aca="false">AV602-$AN602</f>
        <v>-12.4518406895004</v>
      </c>
      <c r="AL602" s="20" t="n">
        <f aca="false">AW602-$AN602</f>
        <v>-13.6935113654687</v>
      </c>
      <c r="AN602" s="20" t="n">
        <v>12.6419022573378</v>
      </c>
      <c r="AP602" s="20" t="n">
        <f aca="false">1/8.314/$H602*(0.375*68629+0.5*4601)+$AA602/8.314/$H602+LN(1)</f>
        <v>0.86042601143323</v>
      </c>
      <c r="AQ602" s="20" t="n">
        <f aca="false">1/8.314/$H602*(0.4375*68629+0.5*4601)+$AB602/8.314/$H602+LN(1)</f>
        <v>0.746032495157552</v>
      </c>
      <c r="AR602" s="20" t="n">
        <f aca="false">1/8.314/$H602*(0.4375*68629+0.5*4601)+$AC602/8.314/$H602+LN(1)</f>
        <v>-2.8826458384967</v>
      </c>
      <c r="AT602" s="20" t="n">
        <f aca="false">1/8.314/$H602*(0.4375*68629+0.5*4601)+$J602/8.314/$H602+LN(1)</f>
        <v>-2.13944942268963</v>
      </c>
      <c r="AU602" s="20" t="n">
        <f aca="false">1/8.314/$H602*(0.4375*68629+0.5*4601)+$B602/8.314/$H602+LN(1)</f>
        <v>2.6289208328092</v>
      </c>
      <c r="AV602" s="20" t="n">
        <f aca="false">1/8.314/$H602*(0.4375*68629+0.5*4601)+$S602/8.314/$H602+LN(1)</f>
        <v>0.190061567837383</v>
      </c>
      <c r="AW602" s="20" t="n">
        <f aca="false">1/8.314/$H602*(0.4375*68629+0.5*4601)+$X602/8.314/$H602+LN(1)</f>
        <v>-1.05160910813086</v>
      </c>
    </row>
    <row r="603" s="20" customFormat="true" ht="13.8" hidden="false" customHeight="false" outlineLevel="0" collapsed="false">
      <c r="B603" s="20" t="n">
        <f aca="false">$A$2 + $A$3*H603 +$A$4*H603*LN(H603) + $A$5*H603^2 + $A$6*H603^-1 + $A$7*H603^0.5</f>
        <v>55193.5873665115</v>
      </c>
      <c r="C603" s="20" t="n">
        <v>4300</v>
      </c>
      <c r="D603" s="20" t="n">
        <f aca="false">D602+22/(608-232)</f>
        <v>11.7074468085106</v>
      </c>
      <c r="F603" s="20" t="n">
        <f aca="false">$D$2+$D$3/H603-(($D$4/(8.314*LN(10)))*(1-($D$5/H603)-LN(H603/$D$5)))</f>
        <v>1.35126142576351</v>
      </c>
      <c r="G603" s="20" t="n">
        <f aca="false">8.314*LN(10)*F603*H603</f>
        <v>103601.873354411</v>
      </c>
      <c r="H603" s="21" t="n">
        <v>4005</v>
      </c>
      <c r="J603" s="20" t="n">
        <f aca="false">-G603</f>
        <v>-103601.873354411</v>
      </c>
      <c r="K603" s="20" t="n">
        <v>2892</v>
      </c>
      <c r="O603" s="20" t="n">
        <f aca="false">-115997 + 27.036*H603 + 3.124*H603*LN(H603)</f>
        <v>96069.8071165282</v>
      </c>
      <c r="P603" s="20" t="n">
        <f aca="false">(-0.0562*(H603^2)) + (128.59*H603)-38275</f>
        <v>-424721.455</v>
      </c>
      <c r="Q603" s="20" t="n">
        <f aca="false">-998615+342.43*H603</f>
        <v>372817.15</v>
      </c>
      <c r="R603" s="20" t="n">
        <f aca="false">Q603+P603</f>
        <v>-51904.3049999999</v>
      </c>
      <c r="S603" s="20" t="n">
        <f aca="false">R603/2</f>
        <v>-25952.1524999999</v>
      </c>
      <c r="U603" s="20" t="n">
        <f aca="false">-226244+42.46*H603</f>
        <v>-56191.7</v>
      </c>
      <c r="V603" s="20" t="n">
        <f aca="false">(-0.0562*(H603^2))+(374.59*H603)-846564</f>
        <v>-247780.455</v>
      </c>
      <c r="W603" s="20" t="n">
        <f aca="false">V603/2</f>
        <v>-123890.2275</v>
      </c>
      <c r="X603" s="20" t="n">
        <f aca="false">W603-U603</f>
        <v>-67698.5275000001</v>
      </c>
      <c r="Y603" s="20" t="n">
        <v>1686069.8838147</v>
      </c>
      <c r="Z603" s="20" t="n">
        <f aca="false">-8E-020*H603^6+2E-015*H603^5-0.00000000001*H603^4+0.00000006*H603^3-0.0001*H603^2+0.1593*H603^1+165.05*H603</f>
        <v>663071.524734707</v>
      </c>
      <c r="AA603" s="8" t="n">
        <f aca="false">(4*H603*(-18+25/2000*H603)*(1-LN(H603/1895))-H603*-9.16-0.25*Z603)</f>
        <v>188.712936741271</v>
      </c>
      <c r="AB603" s="20" t="n">
        <f aca="false">(8*H603*(-1+8/2000*H603)*(1-LN(H603/1895))-H603*-9.16-0.25*Z603)</f>
        <v>-7965.67867678058</v>
      </c>
      <c r="AC603" s="20" t="n">
        <f aca="false">(8*$H603*(31.15-15.53/2000*$H603)*(1-LN($H603/1895))-$H603*-9.16-0.25*$Z603)</f>
        <v>-128669.4226019</v>
      </c>
      <c r="AE603" s="20" t="n">
        <f aca="false">AP603-$AN603</f>
        <v>-11.8363880833465</v>
      </c>
      <c r="AF603" s="20" t="n">
        <f aca="false">AQ603-$AN603</f>
        <v>-11.9524649956714</v>
      </c>
      <c r="AG603" s="20" t="n">
        <f aca="false">AR603-$AN603</f>
        <v>-15.5774665776222</v>
      </c>
      <c r="AI603" s="20" t="n">
        <f aca="false">AT603-$AN603</f>
        <v>-14.8246323843917</v>
      </c>
      <c r="AJ603" s="20" t="n">
        <f aca="false">AU603-$AN603</f>
        <v>-10.0556519236276</v>
      </c>
      <c r="AK603" s="20" t="n">
        <f aca="false">AV603-$AN603</f>
        <v>-12.4926387628027</v>
      </c>
      <c r="AL603" s="20" t="n">
        <f aca="false">AW603-$AN603</f>
        <v>-13.7463751465689</v>
      </c>
      <c r="AN603" s="20" t="n">
        <v>12.6840501781102</v>
      </c>
      <c r="AP603" s="20" t="n">
        <f aca="false">1/8.314/$H603*(0.375*68629+0.5*4601)+$AA603/8.314/$H603+LN(1)</f>
        <v>0.84766209476371</v>
      </c>
      <c r="AQ603" s="20" t="n">
        <f aca="false">1/8.314/$H603*(0.4375*68629+0.5*4601)+$AB603/8.314/$H603+LN(1)</f>
        <v>0.731585182438821</v>
      </c>
      <c r="AR603" s="20" t="n">
        <f aca="false">1/8.314/$H603*(0.4375*68629+0.5*4601)+$AC603/8.314/$H603+LN(1)</f>
        <v>-2.89341639951203</v>
      </c>
      <c r="AT603" s="20" t="n">
        <f aca="false">1/8.314/$H603*(0.4375*68629+0.5*4601)+$J603/8.314/$H603+LN(1)</f>
        <v>-2.14058220628146</v>
      </c>
      <c r="AU603" s="20" t="n">
        <f aca="false">1/8.314/$H603*(0.4375*68629+0.5*4601)+$B603/8.314/$H603+LN(1)</f>
        <v>2.62839825448258</v>
      </c>
      <c r="AV603" s="20" t="n">
        <f aca="false">1/8.314/$H603*(0.4375*68629+0.5*4601)+$S603/8.314/$H603+LN(1)</f>
        <v>0.191411415307485</v>
      </c>
      <c r="AW603" s="20" t="n">
        <f aca="false">1/8.314/$H603*(0.4375*68629+0.5*4601)+$X603/8.314/$H603+LN(1)</f>
        <v>-1.06232496845866</v>
      </c>
    </row>
    <row r="604" s="20" customFormat="true" ht="13.8" hidden="false" customHeight="false" outlineLevel="0" collapsed="false">
      <c r="B604" s="20" t="n">
        <f aca="false">$A$2 + $A$3*H604 +$A$4*H604*LN(H604) + $A$5*H604^2 + $A$6*H604^-1 + $A$7*H604^0.5</f>
        <v>55285.2225558143</v>
      </c>
      <c r="C604" s="20" t="n">
        <v>4300</v>
      </c>
      <c r="D604" s="20" t="n">
        <f aca="false">D603+22/(608-232)</f>
        <v>11.7659574468084</v>
      </c>
      <c r="F604" s="20" t="n">
        <f aca="false">$D$2+$D$3/H604-(($D$4/(8.314*LN(10)))*(1-($D$5/H604)-LN(H604/$D$5)))</f>
        <v>1.35122915558361</v>
      </c>
      <c r="G604" s="20" t="n">
        <f aca="false">8.314*LN(10)*F604*H604</f>
        <v>103728.736760969</v>
      </c>
      <c r="H604" s="21" t="n">
        <v>4010</v>
      </c>
      <c r="J604" s="20" t="n">
        <f aca="false">-G604</f>
        <v>-103728.736760969</v>
      </c>
      <c r="K604" s="20" t="n">
        <v>2897</v>
      </c>
      <c r="O604" s="20" t="n">
        <f aca="false">-115997 + 27.036*H604 + 3.124*H604*LN(H604)</f>
        <v>96350.1894309707</v>
      </c>
      <c r="P604" s="20" t="n">
        <f aca="false">(-0.0562*(H604^2)) + (128.59*H604)-38275</f>
        <v>-426330.72</v>
      </c>
      <c r="Q604" s="20" t="n">
        <f aca="false">-998615+342.43*H604</f>
        <v>374529.3</v>
      </c>
      <c r="R604" s="20" t="n">
        <f aca="false">Q604+P604</f>
        <v>-51801.4199999999</v>
      </c>
      <c r="S604" s="20" t="n">
        <f aca="false">R604/2</f>
        <v>-25900.71</v>
      </c>
      <c r="U604" s="20" t="n">
        <f aca="false">-226244+42.46*H604</f>
        <v>-55979.4</v>
      </c>
      <c r="V604" s="20" t="n">
        <f aca="false">(-0.0562*(H604^2))+(374.59*H604)-846564</f>
        <v>-248159.72</v>
      </c>
      <c r="W604" s="20" t="n">
        <f aca="false">V604/2</f>
        <v>-124079.86</v>
      </c>
      <c r="X604" s="20" t="n">
        <f aca="false">W604-U604</f>
        <v>-68100.4600000001</v>
      </c>
      <c r="Y604" s="20" t="n">
        <v>1688594.22505961</v>
      </c>
      <c r="Z604" s="20" t="n">
        <f aca="false">-8E-020*H604^6+2E-015*H604^5-0.00000000001*H604^4+0.00000006*H604^3-0.0001*H604^2+0.1593*H604^1+165.05*H604</f>
        <v>663905.561197708</v>
      </c>
      <c r="AA604" s="8" t="n">
        <f aca="false">(4*H604*(-18+25/2000*H604)*(1-LN(H604/1895))-H604*-9.16-0.25*Z604)</f>
        <v>-203.205868025834</v>
      </c>
      <c r="AB604" s="20" t="n">
        <f aca="false">(8*H604*(-1+8/2000*H604)*(1-LN(H604/1895))-H604*-9.16-0.25*Z604)</f>
        <v>-8417.68182638276</v>
      </c>
      <c r="AC604" s="20" t="n">
        <f aca="false">(8*$H604*(31.15-15.53/2000*$H604)*(1-LN($H604/1895))-$H604*-9.16-0.25*$Z604)</f>
        <v>-129145.573890541</v>
      </c>
      <c r="AE604" s="20" t="n">
        <f aca="false">AP604-$AN604</f>
        <v>-11.8909866187562</v>
      </c>
      <c r="AF604" s="20" t="n">
        <f aca="false">AQ604-$AN604</f>
        <v>-12.0087210131754</v>
      </c>
      <c r="AG604" s="20" t="n">
        <f aca="false">AR604-$AN604</f>
        <v>-15.6299269610241</v>
      </c>
      <c r="AI604" s="20" t="n">
        <f aca="false">AT604-$AN604</f>
        <v>-14.8675546523931</v>
      </c>
      <c r="AJ604" s="20" t="n">
        <f aca="false">AU604-$AN604</f>
        <v>-10.0979667351047</v>
      </c>
      <c r="AK604" s="20" t="n">
        <f aca="false">AV604-$AN604</f>
        <v>-12.5331205079919</v>
      </c>
      <c r="AL604" s="20" t="n">
        <f aca="false">AW604-$AN604</f>
        <v>-13.7988925105091</v>
      </c>
      <c r="AN604" s="20" t="n">
        <v>12.7258362619076</v>
      </c>
      <c r="AP604" s="20" t="n">
        <f aca="false">1/8.314/$H604*(0.375*68629+0.5*4601)+$AA604/8.314/$H604+LN(1)</f>
        <v>0.834849643151388</v>
      </c>
      <c r="AQ604" s="20" t="n">
        <f aca="false">1/8.314/$H604*(0.4375*68629+0.5*4601)+$AB604/8.314/$H604+LN(1)</f>
        <v>0.717115248732188</v>
      </c>
      <c r="AR604" s="20" t="n">
        <f aca="false">1/8.314/$H604*(0.4375*68629+0.5*4601)+$AC604/8.314/$H604+LN(1)</f>
        <v>-2.90409069911645</v>
      </c>
      <c r="AT604" s="20" t="n">
        <f aca="false">1/8.314/$H604*(0.4375*68629+0.5*4601)+$J604/8.314/$H604+LN(1)</f>
        <v>-2.14171839048545</v>
      </c>
      <c r="AU604" s="20" t="n">
        <f aca="false">1/8.314/$H604*(0.4375*68629+0.5*4601)+$B604/8.314/$H604+LN(1)</f>
        <v>2.62786952680286</v>
      </c>
      <c r="AV604" s="20" t="n">
        <f aca="false">1/8.314/$H604*(0.4375*68629+0.5*4601)+$S604/8.314/$H604+LN(1)</f>
        <v>0.192715753915669</v>
      </c>
      <c r="AW604" s="20" t="n">
        <f aca="false">1/8.314/$H604*(0.4375*68629+0.5*4601)+$X604/8.314/$H604+LN(1)</f>
        <v>-1.0730562486015</v>
      </c>
    </row>
    <row r="605" s="20" customFormat="true" ht="13.8" hidden="false" customHeight="false" outlineLevel="0" collapsed="false">
      <c r="B605" s="20" t="n">
        <f aca="false">$A$2 + $A$3*H605 +$A$4*H605*LN(H605) + $A$5*H605^2 + $A$6*H605^-1 + $A$7*H605^0.5</f>
        <v>55376.6096381157</v>
      </c>
      <c r="C605" s="20" t="n">
        <v>4300</v>
      </c>
      <c r="D605" s="20" t="n">
        <f aca="false">D604+22/(608-232)</f>
        <v>11.8244680851063</v>
      </c>
      <c r="F605" s="20" t="n">
        <f aca="false">$D$2+$D$3/H605-(($D$4/(8.314*LN(10)))*(1-($D$5/H605)-LN(H605/$D$5)))</f>
        <v>1.35119966274791</v>
      </c>
      <c r="G605" s="20" t="n">
        <f aca="false">8.314*LN(10)*F605*H605</f>
        <v>103855.807461845</v>
      </c>
      <c r="H605" s="21" t="n">
        <v>4015</v>
      </c>
      <c r="J605" s="20" t="n">
        <f aca="false">-G605</f>
        <v>-103855.807461845</v>
      </c>
      <c r="K605" s="20" t="n">
        <v>2903</v>
      </c>
      <c r="O605" s="20" t="n">
        <f aca="false">-115997 + 27.036*H605 + 3.124*H605*LN(H605)</f>
        <v>96630.5912217275</v>
      </c>
      <c r="P605" s="20" t="n">
        <f aca="false">(-0.0562*(H605^2)) + (128.59*H605)-38275</f>
        <v>-427942.795</v>
      </c>
      <c r="Q605" s="20" t="n">
        <f aca="false">-998615+342.43*H605</f>
        <v>376241.45</v>
      </c>
      <c r="R605" s="20" t="n">
        <f aca="false">Q605+P605</f>
        <v>-51701.345</v>
      </c>
      <c r="S605" s="20" t="n">
        <f aca="false">R605/2</f>
        <v>-25850.6725</v>
      </c>
      <c r="U605" s="20" t="n">
        <f aca="false">-226244+42.46*H605</f>
        <v>-55767.1</v>
      </c>
      <c r="V605" s="20" t="n">
        <f aca="false">(-0.0562*(H605^2))+(374.59*H605)-846564</f>
        <v>-248541.795</v>
      </c>
      <c r="W605" s="20" t="n">
        <f aca="false">V605/2</f>
        <v>-124270.8975</v>
      </c>
      <c r="X605" s="20" t="n">
        <f aca="false">W605-U605</f>
        <v>-68503.7975000001</v>
      </c>
      <c r="Y605" s="20" t="n">
        <v>1691118.56630451</v>
      </c>
      <c r="Z605" s="20" t="n">
        <f aca="false">-8E-020*H605^6+2E-015*H605^5-0.00000000001*H605^4+0.00000006*H605^3-0.0001*H605^2+0.1593*H605^1+165.05*H605</f>
        <v>664739.629477447</v>
      </c>
      <c r="AA605" s="8" t="n">
        <f aca="false">(4*H605*(-18+25/2000*H605)*(1-LN(H605/1895))-H605*-9.16-0.25*Z605)</f>
        <v>-597.807679738646</v>
      </c>
      <c r="AB605" s="20" t="n">
        <f aca="false">(8*H605*(-1+8/2000*H605)*(1-LN(H605/1895))-H605*-9.16-0.25*Z605)</f>
        <v>-8871.64237048174</v>
      </c>
      <c r="AC605" s="20" t="n">
        <f aca="false">(8*$H605*(31.15-15.53/2000*$H605)*(1-LN($H605/1895))-$H605*-9.16-0.25*$Z605)</f>
        <v>-129619.405578249</v>
      </c>
      <c r="AE605" s="20" t="n">
        <f aca="false">AP605-$AN605</f>
        <v>-11.9456336186749</v>
      </c>
      <c r="AF605" s="20" t="n">
        <f aca="false">AQ605-$AN605</f>
        <v>-12.064999629486</v>
      </c>
      <c r="AG605" s="20" t="n">
        <f aca="false">AR605-$AN605</f>
        <v>-15.6822912691116</v>
      </c>
      <c r="AI605" s="20" t="n">
        <f aca="false">AT605-$AN605</f>
        <v>-14.9104803005491</v>
      </c>
      <c r="AJ605" s="20" t="n">
        <f aca="false">AU605-$AN605</f>
        <v>-10.140287662347</v>
      </c>
      <c r="AK605" s="20" t="n">
        <f aca="false">AV605-$AN605</f>
        <v>-12.5736475920224</v>
      </c>
      <c r="AL605" s="20" t="n">
        <f aca="false">AW605-$AN605</f>
        <v>-13.8514252366561</v>
      </c>
      <c r="AN605" s="20" t="n">
        <v>12.767622345705</v>
      </c>
      <c r="AP605" s="20" t="n">
        <f aca="false">1/8.314/$H605*(0.375*68629+0.5*4601)+$AA605/8.314/$H605+LN(1)</f>
        <v>0.821988727030113</v>
      </c>
      <c r="AQ605" s="20" t="n">
        <f aca="false">1/8.314/$H605*(0.4375*68629+0.5*4601)+$AB605/8.314/$H605+LN(1)</f>
        <v>0.702622716218986</v>
      </c>
      <c r="AR605" s="20" t="n">
        <f aca="false">1/8.314/$H605*(0.4375*68629+0.5*4601)+$AC605/8.314/$H605+LN(1)</f>
        <v>-2.91466892340664</v>
      </c>
      <c r="AT605" s="20" t="n">
        <f aca="false">1/8.314/$H605*(0.4375*68629+0.5*4601)+$J605/8.314/$H605+LN(1)</f>
        <v>-2.14285795484413</v>
      </c>
      <c r="AU605" s="20" t="n">
        <f aca="false">1/8.314/$H605*(0.4375*68629+0.5*4601)+$B605/8.314/$H605+LN(1)</f>
        <v>2.62733468335802</v>
      </c>
      <c r="AV605" s="20" t="n">
        <f aca="false">1/8.314/$H605*(0.4375*68629+0.5*4601)+$S605/8.314/$H605+LN(1)</f>
        <v>0.19397475368259</v>
      </c>
      <c r="AW605" s="20" t="n">
        <f aca="false">1/8.314/$H605*(0.4375*68629+0.5*4601)+$X605/8.314/$H605+LN(1)</f>
        <v>-1.08380289095109</v>
      </c>
    </row>
    <row r="606" s="20" customFormat="true" ht="13.8" hidden="false" customHeight="false" outlineLevel="0" collapsed="false">
      <c r="B606" s="20" t="n">
        <f aca="false">$A$2 + $A$3*H606 +$A$4*H606*LN(H606) + $A$5*H606^2 + $A$6*H606^-1 + $A$7*H606^0.5</f>
        <v>55467.7489665962</v>
      </c>
      <c r="C606" s="20" t="n">
        <v>4300</v>
      </c>
      <c r="D606" s="20" t="n">
        <f aca="false">D605+22/(608-232)</f>
        <v>11.8829787234042</v>
      </c>
      <c r="F606" s="20" t="n">
        <f aca="false">$D$2+$D$3/H606-(($D$4/(8.314*LN(10)))*(1-($D$5/H606)-LN(H606/$D$5)))</f>
        <v>1.35117293353874</v>
      </c>
      <c r="G606" s="20" t="n">
        <f aca="false">8.314*LN(10)*F606*H606</f>
        <v>103983.085198889</v>
      </c>
      <c r="H606" s="21" t="n">
        <v>4020</v>
      </c>
      <c r="J606" s="20" t="n">
        <f aca="false">-G606</f>
        <v>-103983.085198889</v>
      </c>
      <c r="K606" s="20" t="n">
        <v>2908</v>
      </c>
      <c r="O606" s="20" t="n">
        <f aca="false">-115997 + 27.036*H606 + 3.124*H606*LN(H606)</f>
        <v>96911.0124645441</v>
      </c>
      <c r="P606" s="20" t="n">
        <f aca="false">(-0.0562*(H606^2)) + (128.59*H606)-38275</f>
        <v>-429557.68</v>
      </c>
      <c r="Q606" s="20" t="n">
        <f aca="false">-998615+342.43*H606</f>
        <v>377953.6</v>
      </c>
      <c r="R606" s="20" t="n">
        <f aca="false">Q606+P606</f>
        <v>-51604.0799999999</v>
      </c>
      <c r="S606" s="20" t="n">
        <f aca="false">R606/2</f>
        <v>-25802.0399999999</v>
      </c>
      <c r="U606" s="20" t="n">
        <f aca="false">-226244+42.46*H606</f>
        <v>-55554.8</v>
      </c>
      <c r="V606" s="20" t="n">
        <f aca="false">(-0.0562*(H606^2))+(374.59*H606)-846564</f>
        <v>-248926.68</v>
      </c>
      <c r="W606" s="20" t="n">
        <f aca="false">V606/2</f>
        <v>-124463.34</v>
      </c>
      <c r="X606" s="20" t="n">
        <f aca="false">W606-U606</f>
        <v>-68908.5400000001</v>
      </c>
      <c r="Y606" s="20" t="n">
        <v>1693642.90754941</v>
      </c>
      <c r="Z606" s="20" t="n">
        <f aca="false">-8E-020*H606^6+2E-015*H606^5-0.00000000001*H606^4+0.00000006*H606^3-0.0001*H606^2+0.1593*H606^1+165.05*H606</f>
        <v>665573.729662528</v>
      </c>
      <c r="AA606" s="8" t="n">
        <f aca="false">(4*H606*(-18+25/2000*H606)*(1-LN(H606/1895))-H606*-9.16-0.25*Z606)</f>
        <v>-995.096194815764</v>
      </c>
      <c r="AB606" s="20" t="n">
        <f aca="false">(8*H606*(-1+8/2000*H606)*(1-LN(H606/1895))-H606*-9.16-0.25*Z606)</f>
        <v>-9327.56238711061</v>
      </c>
      <c r="AC606" s="20" t="n">
        <f aca="false">(8*$H606*(31.15-15.53/2000*$H606)*(1-LN($H606/1895))-$H606*-9.16-0.25*$Z606)</f>
        <v>-130090.911882002</v>
      </c>
      <c r="AE606" s="20" t="n">
        <f aca="false">AP606-$AN606</f>
        <v>-12.0001322008966</v>
      </c>
      <c r="AF606" s="20" t="n">
        <f aca="false">AQ606-$AN606</f>
        <v>-12.1211040104888</v>
      </c>
      <c r="AG606" s="20" t="n">
        <f aca="false">AR606-$AN606</f>
        <v>-15.7343628753804</v>
      </c>
      <c r="AI606" s="20" t="n">
        <f aca="false">AT606-$AN606</f>
        <v>-14.9532124965579</v>
      </c>
      <c r="AJ606" s="20" t="n">
        <f aca="false">AU606-$AN606</f>
        <v>-10.1824178600015</v>
      </c>
      <c r="AK606" s="20" t="n">
        <f aca="false">AV606-$AN606</f>
        <v>-12.6140230337538</v>
      </c>
      <c r="AL606" s="20" t="n">
        <f aca="false">AW606-$AN606</f>
        <v>-13.9037764557226</v>
      </c>
      <c r="AN606" s="20" t="n">
        <v>12.8092116175368</v>
      </c>
      <c r="AP606" s="20" t="n">
        <f aca="false">1/8.314/$H606*(0.375*68629+0.5*4601)+$AA606/8.314/$H606+LN(1)</f>
        <v>0.809079416640164</v>
      </c>
      <c r="AQ606" s="20" t="n">
        <f aca="false">1/8.314/$H606*(0.4375*68629+0.5*4601)+$AB606/8.314/$H606+LN(1)</f>
        <v>0.688107607048035</v>
      </c>
      <c r="AR606" s="20" t="n">
        <f aca="false">1/8.314/$H606*(0.4375*68629+0.5*4601)+$AC606/8.314/$H606+LN(1)</f>
        <v>-2.92515125784364</v>
      </c>
      <c r="AT606" s="20" t="n">
        <f aca="false">1/8.314/$H606*(0.4375*68629+0.5*4601)+$J606/8.314/$H606+LN(1)</f>
        <v>-2.14400087902109</v>
      </c>
      <c r="AU606" s="20" t="n">
        <f aca="false">1/8.314/$H606*(0.4375*68629+0.5*4601)+$B606/8.314/$H606+LN(1)</f>
        <v>2.62679375753528</v>
      </c>
      <c r="AV606" s="20" t="n">
        <f aca="false">1/8.314/$H606*(0.4375*68629+0.5*4601)+$S606/8.314/$H606+LN(1)</f>
        <v>0.195188583783035</v>
      </c>
      <c r="AW606" s="20" t="n">
        <f aca="false">1/8.314/$H606*(0.4375*68629+0.5*4601)+$X606/8.314/$H606+LN(1)</f>
        <v>-1.09456483818579</v>
      </c>
    </row>
    <row r="607" s="20" customFormat="true" ht="13.8" hidden="false" customHeight="false" outlineLevel="0" collapsed="false">
      <c r="B607" s="20" t="n">
        <f aca="false">$A$2 + $A$3*H607 +$A$4*H607*LN(H607) + $A$5*H607^2 + $A$6*H607^-1 + $A$7*H607^0.5</f>
        <v>55558.6408933171</v>
      </c>
      <c r="C607" s="20" t="n">
        <v>4300</v>
      </c>
      <c r="D607" s="20" t="n">
        <f aca="false">D606+22/(608-232)</f>
        <v>11.9414893617021</v>
      </c>
      <c r="F607" s="20" t="n">
        <f aca="false">$D$2+$D$3/H607-(($D$4/(8.314*LN(10)))*(1-($D$5/H607)-LN(H607/$D$5)))</f>
        <v>1.35114895431493</v>
      </c>
      <c r="G607" s="20" t="n">
        <f aca="false">8.314*LN(10)*F607*H607</f>
        <v>104110.569714593</v>
      </c>
      <c r="H607" s="21" t="n">
        <v>4025</v>
      </c>
      <c r="J607" s="20" t="n">
        <f aca="false">-G607</f>
        <v>-104110.569714593</v>
      </c>
      <c r="K607" s="20" t="n">
        <v>2914</v>
      </c>
      <c r="O607" s="20" t="n">
        <f aca="false">-115997 + 27.036*H607 + 3.124*H607*LN(H607)</f>
        <v>97191.4531352264</v>
      </c>
      <c r="P607" s="20" t="n">
        <f aca="false">(-0.0562*(H607^2)) + (128.59*H607)-38275</f>
        <v>-431175.375</v>
      </c>
      <c r="Q607" s="20" t="n">
        <f aca="false">-998615+342.43*H607</f>
        <v>379665.75</v>
      </c>
      <c r="R607" s="20" t="n">
        <f aca="false">Q607+P607</f>
        <v>-51509.625</v>
      </c>
      <c r="S607" s="20" t="n">
        <f aca="false">R607/2</f>
        <v>-25754.8125</v>
      </c>
      <c r="U607" s="20" t="n">
        <f aca="false">-226244+42.46*H607</f>
        <v>-55342.5</v>
      </c>
      <c r="V607" s="20" t="n">
        <f aca="false">(-0.0562*(H607^2))+(374.59*H607)-846564</f>
        <v>-249314.375</v>
      </c>
      <c r="W607" s="20" t="n">
        <f aca="false">V607/2</f>
        <v>-124657.1875</v>
      </c>
      <c r="X607" s="20" t="n">
        <f aca="false">W607-U607</f>
        <v>-69314.6875</v>
      </c>
      <c r="Y607" s="20" t="n">
        <v>1696167.24879432</v>
      </c>
      <c r="Z607" s="20" t="n">
        <f aca="false">-8E-020*H607^6+2E-015*H607^5-0.00000000001*H607^4+0.00000006*H607^3-0.0001*H607^2+0.1593*H607^1+165.05*H607</f>
        <v>666407.86184172</v>
      </c>
      <c r="AA607" s="8" t="n">
        <f aca="false">(4*H607*(-18+25/2000*H607)*(1-LN(H607/1895))-H607*-9.16-0.25*Z607)</f>
        <v>-1395.07510444903</v>
      </c>
      <c r="AB607" s="20" t="n">
        <f aca="false">(8*H607*(-1+8/2000*H607)*(1-LN(H607/1895))-H607*-9.16-0.25*Z607)</f>
        <v>-9785.44395170643</v>
      </c>
      <c r="AC607" s="20" t="n">
        <f aca="false">(8*$H607*(31.15-15.53/2000*$H607)*(1-LN($H607/1895))-$H607*-9.16-0.25*$Z607)</f>
        <v>-130560.087028449</v>
      </c>
      <c r="AE607" s="20" t="n">
        <f aca="false">AP607-$AN607</f>
        <v>-12.0545826424314</v>
      </c>
      <c r="AF607" s="20" t="n">
        <f aca="false">AQ607-$AN607</f>
        <v>-12.1771344811247</v>
      </c>
      <c r="AG607" s="20" t="n">
        <f aca="false">AR607-$AN607</f>
        <v>-15.7862423117163</v>
      </c>
      <c r="AI607" s="20" t="n">
        <f aca="false">AT607-$AN607</f>
        <v>-14.9958515672606</v>
      </c>
      <c r="AJ607" s="20" t="n">
        <f aca="false">AU607-$AN607</f>
        <v>-10.2244576419379</v>
      </c>
      <c r="AK607" s="20" t="n">
        <f aca="false">AV607-$AN607</f>
        <v>-12.6543470119092</v>
      </c>
      <c r="AL607" s="20" t="n">
        <f aca="false">AW607-$AN607</f>
        <v>-13.9560464577291</v>
      </c>
      <c r="AN607" s="20" t="n">
        <v>12.8507044244604</v>
      </c>
      <c r="AP607" s="20" t="n">
        <f aca="false">1/8.314/$H607*(0.375*68629+0.5*4601)+$AA607/8.314/$H607+LN(1)</f>
        <v>0.796121782028995</v>
      </c>
      <c r="AQ607" s="20" t="n">
        <f aca="false">1/8.314/$H607*(0.4375*68629+0.5*4601)+$AB607/8.314/$H607+LN(1)</f>
        <v>0.673569943335676</v>
      </c>
      <c r="AR607" s="20" t="n">
        <f aca="false">1/8.314/$H607*(0.4375*68629+0.5*4601)+$AC607/8.314/$H607+LN(1)</f>
        <v>-2.93553788725593</v>
      </c>
      <c r="AT607" s="20" t="n">
        <f aca="false">1/8.314/$H607*(0.4375*68629+0.5*4601)+$J607/8.314/$H607+LN(1)</f>
        <v>-2.14514714280016</v>
      </c>
      <c r="AU607" s="20" t="n">
        <f aca="false">1/8.314/$H607*(0.4375*68629+0.5*4601)+$B607/8.314/$H607+LN(1)</f>
        <v>2.62624678252254</v>
      </c>
      <c r="AV607" s="20" t="n">
        <f aca="false">1/8.314/$H607*(0.4375*68629+0.5*4601)+$S607/8.314/$H607+LN(1)</f>
        <v>0.196357412551156</v>
      </c>
      <c r="AW607" s="20" t="n">
        <f aca="false">1/8.314/$H607*(0.4375*68629+0.5*4601)+$X607/8.314/$H607+LN(1)</f>
        <v>-1.10534203326874</v>
      </c>
    </row>
    <row r="608" s="20" customFormat="true" ht="13.8" hidden="false" customHeight="false" outlineLevel="0" collapsed="false">
      <c r="B608" s="20" t="n">
        <f aca="false">$A$2 + $A$3*H608 +$A$4*H608*LN(H608) + $A$5*H608^2 + $A$6*H608^-1 + $A$7*H608^0.5</f>
        <v>55649.285769226</v>
      </c>
      <c r="C608" s="20" t="n">
        <v>4300</v>
      </c>
      <c r="D608" s="20" t="n">
        <f aca="false">D607+22/(608-232)</f>
        <v>11.9999999999999</v>
      </c>
      <c r="F608" s="20" t="n">
        <f aca="false">$D$2+$D$3/H608-(($D$4/(8.314*LN(10)))*(1-($D$5/H608)-LN(H608/$D$5)))</f>
        <v>1.3511277115113</v>
      </c>
      <c r="G608" s="20" t="n">
        <f aca="false">8.314*LN(10)*F608*H608</f>
        <v>104238.26075209</v>
      </c>
      <c r="H608" s="21" t="n">
        <v>4030</v>
      </c>
      <c r="J608" s="20" t="n">
        <f aca="false">-G608</f>
        <v>-104238.26075209</v>
      </c>
      <c r="K608" s="20" t="n">
        <v>2919</v>
      </c>
      <c r="O608" s="20" t="n">
        <f aca="false">-115997 + 27.036*H608 + 3.124*H608*LN(H608)</f>
        <v>97471.9132096404</v>
      </c>
      <c r="P608" s="20" t="n">
        <f aca="false">(-0.0562*(H608^2)) + (128.59*H608)-38275</f>
        <v>-432795.88</v>
      </c>
      <c r="Q608" s="20" t="n">
        <f aca="false">-998615+342.43*H608</f>
        <v>381377.9</v>
      </c>
      <c r="R608" s="20" t="n">
        <f aca="false">Q608+P608</f>
        <v>-51417.9799999998</v>
      </c>
      <c r="S608" s="20" t="n">
        <f aca="false">R608/2</f>
        <v>-25708.9899999999</v>
      </c>
      <c r="U608" s="20" t="n">
        <f aca="false">-226244+42.46*H608</f>
        <v>-55130.2</v>
      </c>
      <c r="V608" s="20" t="n">
        <f aca="false">(-0.0562*(H608^2))+(374.59*H608)-846564</f>
        <v>-249704.88</v>
      </c>
      <c r="W608" s="20" t="n">
        <f aca="false">V608/2</f>
        <v>-124852.44</v>
      </c>
      <c r="X608" s="20" t="n">
        <f aca="false">W608-U608</f>
        <v>-69722.24</v>
      </c>
      <c r="Y608" s="20" t="n">
        <v>1698691.59003922</v>
      </c>
      <c r="Z608" s="20" t="n">
        <f aca="false">-8E-020*H608^6+2E-015*H608^5-0.00000000001*H608^4+0.00000006*H608^3-0.0001*H608^2+0.1593*H608^1+165.05*H608</f>
        <v>667242.02610395</v>
      </c>
      <c r="AA608" s="8" t="n">
        <f aca="false">(4*H608*(-18+25/2000*H608)*(1-LN(H608/1895))-H608*-9.16-0.25*Z608)</f>
        <v>-1797.74809461716</v>
      </c>
      <c r="AB608" s="20" t="n">
        <f aca="false">(8*H608*(-1+8/2000*H608)*(1-LN(H608/1895))-H608*-9.16-0.25*Z608)</f>
        <v>-10245.2891371183</v>
      </c>
      <c r="AC608" s="20" t="n">
        <f aca="false">(8*$H608*(31.15-15.53/2000*$H608)*(1-LN($H608/1895))-$H608*-9.16-0.25*$Z608)</f>
        <v>-131026.92525388</v>
      </c>
      <c r="AE608" s="20" t="n">
        <f aca="false">AP608-$AN608</f>
        <v>-12.1093164609665</v>
      </c>
      <c r="AF608" s="20" t="n">
        <f aca="false">AQ608-$AN608</f>
        <v>-12.2334226068528</v>
      </c>
      <c r="AG608" s="20" t="n">
        <f aca="false">AR608-$AN608</f>
        <v>-15.838261349861</v>
      </c>
      <c r="AI608" s="20" t="n">
        <f aca="false">AT608-$AN608</f>
        <v>-15.0387290801031</v>
      </c>
      <c r="AJ608" s="20" t="n">
        <f aca="false">AU608-$AN608</f>
        <v>-10.2667385627087</v>
      </c>
      <c r="AK608" s="20" t="n">
        <f aca="false">AV608-$AN608</f>
        <v>-12.6949509465328</v>
      </c>
      <c r="AL608" s="20" t="n">
        <f aca="false">AW608-$AN608</f>
        <v>-14.0085667734647</v>
      </c>
      <c r="AN608" s="20" t="n">
        <v>12.8924323540185</v>
      </c>
      <c r="AP608" s="20" t="n">
        <f aca="false">1/8.314/$H608*(0.375*68629+0.5*4601)+$AA608/8.314/$H608+LN(1)</f>
        <v>0.783115893052015</v>
      </c>
      <c r="AQ608" s="20" t="n">
        <f aca="false">1/8.314/$H608*(0.4375*68629+0.5*4601)+$AB608/8.314/$H608+LN(1)</f>
        <v>0.659009747165733</v>
      </c>
      <c r="AR608" s="20" t="n">
        <f aca="false">1/8.314/$H608*(0.4375*68629+0.5*4601)+$AC608/8.314/$H608+LN(1)</f>
        <v>-2.94582899584247</v>
      </c>
      <c r="AT608" s="20" t="n">
        <f aca="false">1/8.314/$H608*(0.4375*68629+0.5*4601)+$J608/8.314/$H608+LN(1)</f>
        <v>-2.1462967260846</v>
      </c>
      <c r="AU608" s="20" t="n">
        <f aca="false">1/8.314/$H608*(0.4375*68629+0.5*4601)+$B608/8.314/$H608+LN(1)</f>
        <v>2.62569379130977</v>
      </c>
      <c r="AV608" s="20" t="n">
        <f aca="false">1/8.314/$H608*(0.4375*68629+0.5*4601)+$S608/8.314/$H608+LN(1)</f>
        <v>0.197481407485717</v>
      </c>
      <c r="AW608" s="20" t="n">
        <f aca="false">1/8.314/$H608*(0.4375*68629+0.5*4601)+$X608/8.314/$H608+LN(1)</f>
        <v>-1.11613441944617</v>
      </c>
    </row>
    <row r="609" customFormat="false" ht="13.8" hidden="false" customHeight="false" outlineLevel="0" collapsed="false">
      <c r="B609" s="8" t="n">
        <f aca="false">$A$2 + $A$3*H609 +$A$4*H609*LN(H609) + $A$5*H609^2 + $A$6*H609^-1 + $A$7*H609^0.5</f>
        <v>55739.6839441616</v>
      </c>
      <c r="F609" s="8" t="n">
        <f aca="false">$D$2+$D$3/H609-(($D$4/(8.314*LN(10)))*(1-($D$5/H609)-LN(H609/$D$5)))</f>
        <v>1.35110919163815</v>
      </c>
      <c r="G609" s="8" t="n">
        <f aca="false">8.314*LN(10)*F609*H609</f>
        <v>104366.158055148</v>
      </c>
      <c r="H609" s="15" t="n">
        <v>4035</v>
      </c>
      <c r="J609" s="17" t="n">
        <f aca="false">-G609</f>
        <v>-104366.158055148</v>
      </c>
      <c r="O609" s="8" t="n">
        <f aca="false">-115997 + 27.036*H609 + 3.124*H609*LN(H609)</f>
        <v>97752.392663712</v>
      </c>
      <c r="P609" s="8" t="n">
        <f aca="false">(-0.0562*(H609^2)) + (128.59*H609)-38275</f>
        <v>-434419.195</v>
      </c>
      <c r="Q609" s="8" t="n">
        <f aca="false">-998615+342.43*H609</f>
        <v>383090.05</v>
      </c>
      <c r="R609" s="8" t="n">
        <f aca="false">Q609+P609</f>
        <v>-51329.1449999999</v>
      </c>
      <c r="S609" s="8" t="n">
        <f aca="false">R609/2</f>
        <v>-25664.5725</v>
      </c>
      <c r="U609" s="8" t="n">
        <f aca="false">-226244+42.46*H609</f>
        <v>-54917.9</v>
      </c>
      <c r="V609" s="8" t="n">
        <f aca="false">(-0.0562*(H609^2))+(374.59*H609)-846564</f>
        <v>-250098.195</v>
      </c>
      <c r="W609" s="8" t="n">
        <f aca="false">V609/2</f>
        <v>-125049.0975</v>
      </c>
      <c r="X609" s="8" t="n">
        <f aca="false">W609-U609</f>
        <v>-70131.1975</v>
      </c>
      <c r="Y609" s="8" t="n">
        <v>1701215.93128412</v>
      </c>
      <c r="Z609" s="8" t="n">
        <f aca="false">-8E-020*H609^6+2E-015*H609^5-0.00000000001*H609^4+0.00000006*H609^3-0.0001*H609^2+0.1593*H609^1+165.05*H609</f>
        <v>668076.222538311</v>
      </c>
      <c r="AA609" s="8" t="n">
        <f aca="false">(4*H609*(-18+25/2000*H609)*(1-LN(H609/1895))-H609*-9.16-0.25*Z609)</f>
        <v>-2203.11884610224</v>
      </c>
      <c r="AB609" s="8" t="n">
        <f aca="false">(8*H609*(-1+8/2000*H609)*(1-LN(H609/1895))-H609*-9.16-0.25*Z609)</f>
        <v>-10707.1000136131</v>
      </c>
      <c r="AC609" s="8" t="n">
        <f aca="false">(8*$H609*(31.15-15.53/2000*$H609)*(1-LN($H609/1895))-$H609*-9.16-0.25*$Z609)</f>
        <v>-131491.420804195</v>
      </c>
      <c r="AE609" s="8" t="n">
        <f aca="false">AP609-$AN609</f>
        <v>0.770061819373296</v>
      </c>
      <c r="AF609" s="8" t="n">
        <f aca="false">AQ609-$AN609</f>
        <v>0.64442704058954</v>
      </c>
      <c r="AG609" s="8" t="n">
        <f aca="false">AR609-$AN609</f>
        <v>-2.95602476717568</v>
      </c>
      <c r="AI609" s="8" t="n">
        <f aca="false">AT609-$AN609</f>
        <v>-2.14744960889628</v>
      </c>
      <c r="AJ609" s="8" t="n">
        <f aca="false">AU609-$AN609</f>
        <v>2.62513481669031</v>
      </c>
      <c r="AK609" s="8" t="n">
        <f aca="false">AV609-$AN609</f>
        <v>0.198560735255235</v>
      </c>
      <c r="AL609" s="8" t="n">
        <f aca="false">AW609-$AN609</f>
        <v>-1.12694194024561</v>
      </c>
      <c r="AP609" s="8" t="n">
        <f aca="false">1/8.314/$H609*(0.375*68629+0.5*4601)+$AA609/8.314/$H609+LN(1)</f>
        <v>0.770061819373296</v>
      </c>
      <c r="AQ609" s="8" t="n">
        <f aca="false">1/8.314/$H609*(0.4375*68629+0.5*4601)+$AB609/8.314/$H609+LN(1)</f>
        <v>0.64442704058954</v>
      </c>
      <c r="AR609" s="8" t="n">
        <f aca="false">1/8.314/$H609*(0.4375*68629+0.5*4601)+$AC609/8.314/$H609+LN(1)</f>
        <v>-2.95602476717568</v>
      </c>
      <c r="AT609" s="8" t="n">
        <f aca="false">1/8.314/$H609*(0.4375*68629+0.5*4601)+$J609/8.314/$H609+LN(1)</f>
        <v>-2.14744960889628</v>
      </c>
      <c r="AU609" s="8" t="n">
        <f aca="false">1/8.314/$H609*(0.4375*68629+0.5*4601)+$B609/8.314/$H609+LN(1)</f>
        <v>2.62513481669031</v>
      </c>
      <c r="AV609" s="8" t="n">
        <f aca="false">1/8.314/$H609*(0.4375*68629+0.5*4601)+$S609/8.314/$H609+LN(1)</f>
        <v>0.198560735255235</v>
      </c>
      <c r="AW609" s="8" t="n">
        <f aca="false">1/8.314/$H609*(0.4375*68629+0.5*4601)+$X609/8.314/$H609+LN(1)</f>
        <v>-1.12694194024561</v>
      </c>
    </row>
    <row r="610" customFormat="false" ht="13.8" hidden="false" customHeight="false" outlineLevel="0" collapsed="false">
      <c r="B610" s="8" t="n">
        <f aca="false">$A$2 + $A$3*H610 +$A$4*H610*LN(H610) + $A$5*H610^2 + $A$6*H610^-1 + $A$7*H610^0.5</f>
        <v>55829.835766858</v>
      </c>
      <c r="F610" s="8" t="n">
        <f aca="false">$D$2+$D$3/H610-(($D$4/(8.314*LN(10)))*(1-($D$5/H610)-LN(H610/$D$5)))</f>
        <v>1.3510933812808</v>
      </c>
      <c r="G610" s="8" t="n">
        <f aca="false">8.314*LN(10)*F610*H610</f>
        <v>104494.261368172</v>
      </c>
      <c r="H610" s="15" t="n">
        <v>4040</v>
      </c>
      <c r="J610" s="17" t="n">
        <f aca="false">-G610</f>
        <v>-104494.261368172</v>
      </c>
      <c r="O610" s="8" t="n">
        <f aca="false">-115997 + 27.036*H610 + 3.124*H610*LN(H610)</f>
        <v>98032.8914734267</v>
      </c>
      <c r="P610" s="8" t="n">
        <f aca="false">(-0.0562*(H610^2)) + (128.59*H610)-38275</f>
        <v>-436045.32</v>
      </c>
      <c r="Q610" s="8" t="n">
        <f aca="false">-998615+342.43*H610</f>
        <v>384802.2</v>
      </c>
      <c r="R610" s="8" t="n">
        <f aca="false">Q610+P610</f>
        <v>-51243.1200000001</v>
      </c>
      <c r="S610" s="8" t="n">
        <f aca="false">R610/2</f>
        <v>-25621.56</v>
      </c>
      <c r="U610" s="8" t="n">
        <f aca="false">-226244+42.46*H610</f>
        <v>-54705.6</v>
      </c>
      <c r="V610" s="8" t="n">
        <f aca="false">(-0.0562*(H610^2))+(374.59*H610)-846564</f>
        <v>-250494.32</v>
      </c>
      <c r="W610" s="8" t="n">
        <f aca="false">V610/2</f>
        <v>-125247.16</v>
      </c>
      <c r="X610" s="8" t="n">
        <f aca="false">W610-U610</f>
        <v>-70541.5600000001</v>
      </c>
      <c r="Y610" s="8" t="n">
        <v>1703740.27252902</v>
      </c>
      <c r="Z610" s="8" t="n">
        <f aca="false">-8E-020*H610^6+2E-015*H610^5-0.00000000001*H610^4+0.00000006*H610^3-0.0001*H610^2+0.1593*H610^1+165.05*H610</f>
        <v>668910.451234056</v>
      </c>
      <c r="AA610" s="8" t="n">
        <f aca="false">(4*H610*(-18+25/2000*H610)*(1-LN(H610/1895))-H610*-9.16-0.25*Z610)</f>
        <v>-2611.19103450296</v>
      </c>
      <c r="AB610" s="8" t="n">
        <f aca="false">(8*H610*(-1+8/2000*H610)*(1-LN(H610/1895))-H610*-9.16-0.25*Z610)</f>
        <v>-11170.8786488828</v>
      </c>
      <c r="AC610" s="8" t="n">
        <f aca="false">(8*$H610*(31.15-15.53/2000*$H610)*(1-LN($H610/1895))-$H610*-9.16-0.25*$Z610)</f>
        <v>-131953.567934874</v>
      </c>
      <c r="AE610" s="8" t="n">
        <f aca="false">AP610-$AN610</f>
        <v>0.756959630466356</v>
      </c>
      <c r="AF610" s="8" t="n">
        <f aca="false">AQ610-$AN610</f>
        <v>0.629821845625929</v>
      </c>
      <c r="AG610" s="8" t="n">
        <f aca="false">AR610-$AN610</f>
        <v>-2.96612538420444</v>
      </c>
      <c r="AI610" s="8" t="n">
        <f aca="false">AT610-$AN610</f>
        <v>-2.14860577137489</v>
      </c>
      <c r="AJ610" s="8" t="n">
        <f aca="false">AU610-$AN610</f>
        <v>2.62456989126232</v>
      </c>
      <c r="AK610" s="8" t="n">
        <f aca="false">AV610-$AN610</f>
        <v>0.199595561703151</v>
      </c>
      <c r="AL610" s="8" t="n">
        <f aca="false">AW610-$AN610</f>
        <v>-1.13776453947416</v>
      </c>
      <c r="AP610" s="8" t="n">
        <f aca="false">1/8.314/$H610*(0.375*68629+0.5*4601)+$AA610/8.314/$H610+LN(1)</f>
        <v>0.756959630466356</v>
      </c>
      <c r="AQ610" s="8" t="n">
        <f aca="false">1/8.314/$H610*(0.4375*68629+0.5*4601)+$AB610/8.314/$H610+LN(1)</f>
        <v>0.629821845625929</v>
      </c>
      <c r="AR610" s="8" t="n">
        <f aca="false">1/8.314/$H610*(0.4375*68629+0.5*4601)+$AC610/8.314/$H610+LN(1)</f>
        <v>-2.96612538420444</v>
      </c>
      <c r="AT610" s="8" t="n">
        <f aca="false">1/8.314/$H610*(0.4375*68629+0.5*4601)+$J610/8.314/$H610+LN(1)</f>
        <v>-2.14860577137489</v>
      </c>
      <c r="AU610" s="8" t="n">
        <f aca="false">1/8.314/$H610*(0.4375*68629+0.5*4601)+$B610/8.314/$H610+LN(1)</f>
        <v>2.62456989126232</v>
      </c>
      <c r="AV610" s="8" t="n">
        <f aca="false">1/8.314/$H610*(0.4375*68629+0.5*4601)+$S610/8.314/$H610+LN(1)</f>
        <v>0.199595561703151</v>
      </c>
      <c r="AW610" s="8" t="n">
        <f aca="false">1/8.314/$H610*(0.4375*68629+0.5*4601)+$X610/8.314/$H610+LN(1)</f>
        <v>-1.13776453947416</v>
      </c>
    </row>
    <row r="611" customFormat="false" ht="13.8" hidden="false" customHeight="false" outlineLevel="0" collapsed="false">
      <c r="B611" s="8" t="n">
        <f aca="false">$A$2 + $A$3*H611 +$A$4*H611*LN(H611) + $A$5*H611^2 + $A$6*H611^-1 + $A$7*H611^0.5</f>
        <v>55919.7415849479</v>
      </c>
      <c r="F611" s="8" t="n">
        <f aca="false">$D$2+$D$3/H611-(($D$4/(8.314*LN(10)))*(1-($D$5/H611)-LN(H611/$D$5)))</f>
        <v>1.35108026709904</v>
      </c>
      <c r="G611" s="8" t="n">
        <f aca="false">8.314*LN(10)*F611*H611</f>
        <v>104622.570436199</v>
      </c>
      <c r="H611" s="15" t="n">
        <v>4045</v>
      </c>
      <c r="J611" s="17" t="n">
        <f aca="false">-G611</f>
        <v>-104622.570436199</v>
      </c>
      <c r="O611" s="8" t="n">
        <f aca="false">-115997 + 27.036*H611 + 3.124*H611*LN(H611)</f>
        <v>98313.4096148295</v>
      </c>
      <c r="P611" s="8" t="n">
        <f aca="false">(-0.0562*(H611^2)) + (128.59*H611)-38275</f>
        <v>-437674.255</v>
      </c>
      <c r="Q611" s="8" t="n">
        <f aca="false">-998615+342.43*H611</f>
        <v>386514.35</v>
      </c>
      <c r="R611" s="8" t="n">
        <f aca="false">Q611+P611</f>
        <v>-51159.905</v>
      </c>
      <c r="S611" s="8" t="n">
        <f aca="false">R611/2</f>
        <v>-25579.9525</v>
      </c>
      <c r="U611" s="8" t="n">
        <f aca="false">-226244+42.46*H611</f>
        <v>-54493.3</v>
      </c>
      <c r="V611" s="8" t="n">
        <f aca="false">(-0.0562*(H611^2))+(374.59*H611)-846564</f>
        <v>-250893.255</v>
      </c>
      <c r="W611" s="8" t="n">
        <f aca="false">V611/2</f>
        <v>-125446.6275</v>
      </c>
      <c r="X611" s="8" t="n">
        <f aca="false">W611-U611</f>
        <v>-70953.3275000001</v>
      </c>
      <c r="Y611" s="8" t="n">
        <v>1706264.61377393</v>
      </c>
      <c r="Z611" s="8" t="n">
        <f aca="false">-8E-020*H611^6+2E-015*H611^5-0.00000000001*H611^4+0.00000006*H611^3-0.0001*H611^2+0.1593*H611^1+165.05*H611</f>
        <v>669744.712280601</v>
      </c>
      <c r="AA611" s="8" t="n">
        <f aca="false">(4*H611*(-18+25/2000*H611)*(1-LN(H611/1895))-H611*-9.16-0.25*Z611)</f>
        <v>-3021.96833024995</v>
      </c>
      <c r="AB611" s="8" t="n">
        <f aca="false">(8*H611*(-1+8/2000*H611)*(1-LN(H611/1895))-H611*-9.16-0.25*Z611)</f>
        <v>-11636.6271080505</v>
      </c>
      <c r="AC611" s="8" t="n">
        <f aca="false">(8*$H611*(31.15-15.53/2000*$H611)*(1-LN($H611/1895))-$H611*-9.16-0.25*$Z611)</f>
        <v>-132413.36091095</v>
      </c>
      <c r="AE611" s="8" t="n">
        <f aca="false">AP611-$AN611</f>
        <v>0.743809395614886</v>
      </c>
      <c r="AF611" s="8" t="n">
        <f aca="false">AQ611-$AN611</f>
        <v>0.615194184261243</v>
      </c>
      <c r="AG611" s="8" t="n">
        <f aca="false">AR611-$AN611</f>
        <v>-2.9761310292571</v>
      </c>
      <c r="AI611" s="8" t="n">
        <f aca="false">AT611-$AN611</f>
        <v>-2.14976519377709</v>
      </c>
      <c r="AJ611" s="8" t="n">
        <f aca="false">AU611-$AN611</f>
        <v>2.62399904743002</v>
      </c>
      <c r="AK611" s="8" t="n">
        <f aca="false">AV611-$AN611</f>
        <v>0.200586051852907</v>
      </c>
      <c r="AL611" s="8" t="n">
        <f aca="false">AW611-$AN611</f>
        <v>-1.14860216121675</v>
      </c>
      <c r="AP611" s="8" t="n">
        <f aca="false">1/8.314/$H611*(0.375*68629+0.5*4601)+$AA611/8.314/$H611+LN(1)</f>
        <v>0.743809395614886</v>
      </c>
      <c r="AQ611" s="8" t="n">
        <f aca="false">1/8.314/$H611*(0.4375*68629+0.5*4601)+$AB611/8.314/$H611+LN(1)</f>
        <v>0.615194184261243</v>
      </c>
      <c r="AR611" s="8" t="n">
        <f aca="false">1/8.314/$H611*(0.4375*68629+0.5*4601)+$AC611/8.314/$H611+LN(1)</f>
        <v>-2.9761310292571</v>
      </c>
      <c r="AT611" s="8" t="n">
        <f aca="false">1/8.314/$H611*(0.4375*68629+0.5*4601)+$J611/8.314/$H611+LN(1)</f>
        <v>-2.14976519377709</v>
      </c>
      <c r="AU611" s="8" t="n">
        <f aca="false">1/8.314/$H611*(0.4375*68629+0.5*4601)+$B611/8.314/$H611+LN(1)</f>
        <v>2.62399904743002</v>
      </c>
      <c r="AV611" s="8" t="n">
        <f aca="false">1/8.314/$H611*(0.4375*68629+0.5*4601)+$S611/8.314/$H611+LN(1)</f>
        <v>0.200586051852907</v>
      </c>
      <c r="AW611" s="8" t="n">
        <f aca="false">1/8.314/$H611*(0.4375*68629+0.5*4601)+$X611/8.314/$H611+LN(1)</f>
        <v>-1.14860216121675</v>
      </c>
    </row>
    <row r="612" customFormat="false" ht="13.8" hidden="false" customHeight="false" outlineLevel="0" collapsed="false">
      <c r="B612" s="8" t="n">
        <f aca="false">$A$2 + $A$3*H612 +$A$4*H612*LN(H612) + $A$5*H612^2 + $A$6*H612^-1 + $A$7*H612^0.5</f>
        <v>56009.4017449718</v>
      </c>
      <c r="F612" s="8" t="n">
        <f aca="false">$D$2+$D$3/H612-(($D$4/(8.314*LN(10)))*(1-($D$5/H612)-LN(H612/$D$5)))</f>
        <v>1.35106983582667</v>
      </c>
      <c r="G612" s="8" t="n">
        <f aca="false">8.314*LN(10)*F612*H612</f>
        <v>104751.085004896</v>
      </c>
      <c r="H612" s="15" t="n">
        <v>4050</v>
      </c>
      <c r="J612" s="17" t="n">
        <f aca="false">-G612</f>
        <v>-104751.085004896</v>
      </c>
      <c r="O612" s="8" t="n">
        <f aca="false">-115997 + 27.036*H612 + 3.124*H612*LN(H612)</f>
        <v>98593.9470640246</v>
      </c>
      <c r="P612" s="8" t="n">
        <f aca="false">(-0.0562*(H612^2)) + (128.59*H612)-38275</f>
        <v>-439306</v>
      </c>
      <c r="Q612" s="8" t="n">
        <f aca="false">-998615+342.43*H612</f>
        <v>388226.5</v>
      </c>
      <c r="R612" s="8" t="n">
        <f aca="false">Q612+P612</f>
        <v>-51079.5</v>
      </c>
      <c r="S612" s="8" t="n">
        <f aca="false">R612/2</f>
        <v>-25539.75</v>
      </c>
      <c r="U612" s="8" t="n">
        <f aca="false">-226244+42.46*H612</f>
        <v>-54281</v>
      </c>
      <c r="V612" s="8" t="n">
        <f aca="false">(-0.0562*(H612^2))+(374.59*H612)-846564</f>
        <v>-251295</v>
      </c>
      <c r="W612" s="8" t="n">
        <f aca="false">V612/2</f>
        <v>-125647.5</v>
      </c>
      <c r="X612" s="8" t="n">
        <f aca="false">W612-U612</f>
        <v>-71366.5</v>
      </c>
      <c r="Y612" s="8" t="n">
        <v>1708788.95501883</v>
      </c>
      <c r="Z612" s="8" t="n">
        <f aca="false">-8E-020*H612^6+2E-015*H612^5-0.00000000001*H612^4+0.00000006*H612^3-0.0001*H612^2+0.1593*H612^1+165.05*H612</f>
        <v>670579.005767524</v>
      </c>
      <c r="AA612" s="8" t="n">
        <f aca="false">(4*H612*(-18+25/2000*H612)*(1-LN(H612/1895))-H612*-9.16-0.25*Z612)</f>
        <v>-3435.45439862035</v>
      </c>
      <c r="AB612" s="8" t="n">
        <f aca="false">(8*H612*(-1+8/2000*H612)*(1-LN(H612/1895))-H612*-9.16-0.25*Z612)</f>
        <v>-12104.3474536779</v>
      </c>
      <c r="AC612" s="8" t="n">
        <f aca="false">(8*$H612*(31.15-15.53/2000*$H612)*(1-LN($H612/1895))-$H612*-9.16-0.25*$Z612)</f>
        <v>-132870.794006978</v>
      </c>
      <c r="AE612" s="8" t="n">
        <f aca="false">AP612-$AN612</f>
        <v>0.730611183913484</v>
      </c>
      <c r="AF612" s="8" t="n">
        <f aca="false">AQ612-$AN612</f>
        <v>0.600544078449324</v>
      </c>
      <c r="AG612" s="8" t="n">
        <f aca="false">AR612-$AN612</f>
        <v>-2.9860418840444</v>
      </c>
      <c r="AI612" s="8" t="n">
        <f aca="false">AT612-$AN612</f>
        <v>-2.1509278564758</v>
      </c>
      <c r="AJ612" s="8" t="n">
        <f aca="false">AU612-$AN612</f>
        <v>2.62342231740517</v>
      </c>
      <c r="AK612" s="8" t="n">
        <f aca="false">AV612-$AN612</f>
        <v>0.201532369913013</v>
      </c>
      <c r="AL612" s="8" t="n">
        <f aca="false">AW612-$AN612</f>
        <v>-1.15945474983443</v>
      </c>
      <c r="AP612" s="8" t="n">
        <f aca="false">1/8.314/$H612*(0.375*68629+0.5*4601)+$AA612/8.314/$H612+LN(1)</f>
        <v>0.730611183913484</v>
      </c>
      <c r="AQ612" s="8" t="n">
        <f aca="false">1/8.314/$H612*(0.4375*68629+0.5*4601)+$AB612/8.314/$H612+LN(1)</f>
        <v>0.600544078449324</v>
      </c>
      <c r="AR612" s="8" t="n">
        <f aca="false">1/8.314/$H612*(0.4375*68629+0.5*4601)+$AC612/8.314/$H612+LN(1)</f>
        <v>-2.9860418840444</v>
      </c>
      <c r="AT612" s="8" t="n">
        <f aca="false">1/8.314/$H612*(0.4375*68629+0.5*4601)+$J612/8.314/$H612+LN(1)</f>
        <v>-2.1509278564758</v>
      </c>
      <c r="AU612" s="8" t="n">
        <f aca="false">1/8.314/$H612*(0.4375*68629+0.5*4601)+$B612/8.314/$H612+LN(1)</f>
        <v>2.62342231740517</v>
      </c>
      <c r="AV612" s="8" t="n">
        <f aca="false">1/8.314/$H612*(0.4375*68629+0.5*4601)+$S612/8.314/$H612+LN(1)</f>
        <v>0.201532369913013</v>
      </c>
      <c r="AW612" s="8" t="n">
        <f aca="false">1/8.314/$H612*(0.4375*68629+0.5*4601)+$X612/8.314/$H612+LN(1)</f>
        <v>-1.15945474983443</v>
      </c>
    </row>
    <row r="613" customFormat="false" ht="13.8" hidden="false" customHeight="false" outlineLevel="0" collapsed="false">
      <c r="B613" s="8" t="n">
        <f aca="false">$A$2 + $A$3*H613 +$A$4*H613*LN(H613) + $A$5*H613^2 + $A$6*H613^-1 + $A$7*H613^0.5</f>
        <v>56098.816592377</v>
      </c>
      <c r="F613" s="8" t="n">
        <f aca="false">$D$2+$D$3/H613-(($D$4/(8.314*LN(10)))*(1-($D$5/H613)-LN(H613/$D$5)))</f>
        <v>1.35106207427102</v>
      </c>
      <c r="G613" s="8" t="n">
        <f aca="false">8.314*LN(10)*F613*H613</f>
        <v>104879.804820559</v>
      </c>
      <c r="H613" s="15" t="n">
        <v>4055</v>
      </c>
      <c r="J613" s="17" t="n">
        <f aca="false">-G613</f>
        <v>-104879.804820559</v>
      </c>
      <c r="O613" s="8" t="n">
        <f aca="false">-115997 + 27.036*H613 + 3.124*H613*LN(H613)</f>
        <v>98874.5037971753</v>
      </c>
      <c r="P613" s="8" t="n">
        <f aca="false">(-0.0562*(H613^2)) + (128.59*H613)-38275</f>
        <v>-440940.555</v>
      </c>
      <c r="Q613" s="8" t="n">
        <f aca="false">-998615+342.43*H613</f>
        <v>389938.65</v>
      </c>
      <c r="R613" s="8" t="n">
        <f aca="false">Q613+P613</f>
        <v>-51001.9049999999</v>
      </c>
      <c r="S613" s="8" t="n">
        <f aca="false">R613/2</f>
        <v>-25500.9524999999</v>
      </c>
      <c r="U613" s="8" t="n">
        <f aca="false">-226244+42.46*H613</f>
        <v>-54068.7</v>
      </c>
      <c r="V613" s="8" t="n">
        <f aca="false">(-0.0562*(H613^2))+(374.59*H613)-846564</f>
        <v>-251699.555</v>
      </c>
      <c r="W613" s="8" t="n">
        <f aca="false">V613/2</f>
        <v>-125849.7775</v>
      </c>
      <c r="X613" s="8" t="n">
        <f aca="false">W613-U613</f>
        <v>-71781.0775</v>
      </c>
      <c r="Y613" s="8" t="n">
        <v>1711313.29626373</v>
      </c>
      <c r="Z613" s="8" t="n">
        <f aca="false">-8E-020*H613^6+2E-015*H613^5-0.00000000001*H613^4+0.00000006*H613^3-0.0001*H613^2+0.1593*H613^1+165.05*H613</f>
        <v>671413.331784565</v>
      </c>
      <c r="AA613" s="8" t="n">
        <f aca="false">(4*H613*(-18+25/2000*H613)*(1-LN(H613/1895))-H613*-9.16-0.25*Z613)</f>
        <v>-3851.65289975173</v>
      </c>
      <c r="AB613" s="8" t="n">
        <f aca="false">(8*H613*(-1+8/2000*H613)*(1-LN(H613/1895))-H613*-9.16-0.25*Z613)</f>
        <v>-12574.0417457711</v>
      </c>
      <c r="AC613" s="8" t="n">
        <f aca="false">(8*$H613*(31.15-15.53/2000*$H613)*(1-LN($H613/1895))-$H613*-9.16-0.25*$Z613)</f>
        <v>-133325.861507006</v>
      </c>
      <c r="AE613" s="8" t="n">
        <f aca="false">AP613-$AN613</f>
        <v>0.71736506426841</v>
      </c>
      <c r="AF613" s="8" t="n">
        <f aca="false">AQ613-$AN613</f>
        <v>0.585871550111541</v>
      </c>
      <c r="AG613" s="8" t="n">
        <f aca="false">AR613-$AN613</f>
        <v>-2.99585812966247</v>
      </c>
      <c r="AI613" s="8" t="n">
        <f aca="false">AT613-$AN613</f>
        <v>-2.15209373995935</v>
      </c>
      <c r="AJ613" s="8" t="n">
        <f aca="false">AU613-$AN613</f>
        <v>2.62283973320823</v>
      </c>
      <c r="AK613" s="8" t="n">
        <f aca="false">AV613-$AN613</f>
        <v>0.202434679282078</v>
      </c>
      <c r="AL613" s="8" t="n">
        <f aca="false">AW613-$AN613</f>
        <v>-1.1703222499627</v>
      </c>
      <c r="AP613" s="8" t="n">
        <f aca="false">1/8.314/$H613*(0.375*68629+0.5*4601)+$AA613/8.314/$H613+LN(1)</f>
        <v>0.71736506426841</v>
      </c>
      <c r="AQ613" s="8" t="n">
        <f aca="false">1/8.314/$H613*(0.4375*68629+0.5*4601)+$AB613/8.314/$H613+LN(1)</f>
        <v>0.585871550111541</v>
      </c>
      <c r="AR613" s="8" t="n">
        <f aca="false">1/8.314/$H613*(0.4375*68629+0.5*4601)+$AC613/8.314/$H613+LN(1)</f>
        <v>-2.99585812966247</v>
      </c>
      <c r="AT613" s="8" t="n">
        <f aca="false">1/8.314/$H613*(0.4375*68629+0.5*4601)+$J613/8.314/$H613+LN(1)</f>
        <v>-2.15209373995935</v>
      </c>
      <c r="AU613" s="8" t="n">
        <f aca="false">1/8.314/$H613*(0.4375*68629+0.5*4601)+$B613/8.314/$H613+LN(1)</f>
        <v>2.62283973320823</v>
      </c>
      <c r="AV613" s="8" t="n">
        <f aca="false">1/8.314/$H613*(0.4375*68629+0.5*4601)+$S613/8.314/$H613+LN(1)</f>
        <v>0.202434679282078</v>
      </c>
      <c r="AW613" s="8" t="n">
        <f aca="false">1/8.314/$H613*(0.4375*68629+0.5*4601)+$X613/8.314/$H613+LN(1)</f>
        <v>-1.1703222499627</v>
      </c>
    </row>
    <row r="614" customFormat="false" ht="13.8" hidden="false" customHeight="false" outlineLevel="0" collapsed="false">
      <c r="B614" s="8" t="n">
        <f aca="false">$A$2 + $A$3*H614 +$A$4*H614*LN(H614) + $A$5*H614^2 + $A$6*H614^-1 + $A$7*H614^0.5</f>
        <v>56187.9864715268</v>
      </c>
      <c r="F614" s="8" t="n">
        <f aca="false">$D$2+$D$3/H614-(($D$4/(8.314*LN(10)))*(1-($D$5/H614)-LN(H614/$D$5)))</f>
        <v>1.35105696931246</v>
      </c>
      <c r="G614" s="8" t="n">
        <f aca="false">8.314*LN(10)*F614*H614</f>
        <v>105008.729630109</v>
      </c>
      <c r="H614" s="15" t="n">
        <v>4060</v>
      </c>
      <c r="J614" s="17" t="n">
        <f aca="false">-G614</f>
        <v>-105008.729630109</v>
      </c>
      <c r="O614" s="8" t="n">
        <f aca="false">-115997 + 27.036*H614 + 3.124*H614*LN(H614)</f>
        <v>99155.0797905034</v>
      </c>
      <c r="P614" s="8" t="n">
        <f aca="false">(-0.0562*(H614^2)) + (128.59*H614)-38275</f>
        <v>-442577.92</v>
      </c>
      <c r="Q614" s="8" t="n">
        <f aca="false">-998615+342.43*H614</f>
        <v>391650.8</v>
      </c>
      <c r="R614" s="8" t="n">
        <f aca="false">Q614+P614</f>
        <v>-50927.1199999999</v>
      </c>
      <c r="S614" s="8" t="n">
        <f aca="false">R614/2</f>
        <v>-25463.5599999999</v>
      </c>
      <c r="U614" s="8" t="n">
        <f aca="false">-226244+42.46*H614</f>
        <v>-53856.4</v>
      </c>
      <c r="V614" s="8" t="n">
        <f aca="false">(-0.0562*(H614^2))+(374.59*H614)-846564</f>
        <v>-252106.92</v>
      </c>
      <c r="W614" s="8" t="n">
        <f aca="false">V614/2</f>
        <v>-126053.46</v>
      </c>
      <c r="X614" s="8" t="n">
        <f aca="false">W614-U614</f>
        <v>-72197.06</v>
      </c>
      <c r="Y614" s="8" t="n">
        <v>1713837.63750864</v>
      </c>
      <c r="Z614" s="8" t="n">
        <f aca="false">-8E-020*H614^6+2E-015*H614^5-0.00000000001*H614^4+0.00000006*H614^3-0.0001*H614^2+0.1593*H614^1+165.05*H614</f>
        <v>672247.690421626</v>
      </c>
      <c r="AA614" s="8" t="n">
        <f aca="false">(4*H614*(-18+25/2000*H614)*(1-LN(H614/1895))-H614*-9.16-0.25*Z614)</f>
        <v>-4270.56748865728</v>
      </c>
      <c r="AB614" s="8" t="n">
        <f aca="false">(8*H614*(-1+8/2000*H614)*(1-LN(H614/1895))-H614*-9.16-0.25*Z614)</f>
        <v>-13045.7120417878</v>
      </c>
      <c r="AC614" s="8" t="n">
        <f aca="false">(8*$H614*(31.15-15.53/2000*$H614)*(1-LN($H614/1895))-$H614*-9.16-0.25*$Z614)</f>
        <v>-133778.557704545</v>
      </c>
      <c r="AE614" s="8" t="n">
        <f aca="false">AP614-$AN614</f>
        <v>0.704071105398299</v>
      </c>
      <c r="AF614" s="8" t="n">
        <f aca="false">AQ614-$AN614</f>
        <v>0.571176621136768</v>
      </c>
      <c r="AG614" s="8" t="n">
        <f aca="false">AR614-$AN614</f>
        <v>-3.00557994659566</v>
      </c>
      <c r="AI614" s="8" t="n">
        <f aca="false">AT614-$AN614</f>
        <v>-2.15326282483072</v>
      </c>
      <c r="AJ614" s="8" t="n">
        <f aca="false">AU614-$AN614</f>
        <v>2.6222513266698</v>
      </c>
      <c r="AK614" s="8" t="n">
        <f aca="false">AV614-$AN614</f>
        <v>0.203293142553782</v>
      </c>
      <c r="AL614" s="8" t="n">
        <f aca="false">AW614-$AN614</f>
        <v>-1.18120460650976</v>
      </c>
      <c r="AP614" s="8" t="n">
        <f aca="false">1/8.314/$H614*(0.375*68629+0.5*4601)+$AA614/8.314/$H614+LN(1)</f>
        <v>0.704071105398299</v>
      </c>
      <c r="AQ614" s="8" t="n">
        <f aca="false">1/8.314/$H614*(0.4375*68629+0.5*4601)+$AB614/8.314/$H614+LN(1)</f>
        <v>0.571176621136768</v>
      </c>
      <c r="AR614" s="8" t="n">
        <f aca="false">1/8.314/$H614*(0.4375*68629+0.5*4601)+$AC614/8.314/$H614+LN(1)</f>
        <v>-3.00557994659566</v>
      </c>
      <c r="AT614" s="8" t="n">
        <f aca="false">1/8.314/$H614*(0.4375*68629+0.5*4601)+$J614/8.314/$H614+LN(1)</f>
        <v>-2.15326282483072</v>
      </c>
      <c r="AU614" s="8" t="n">
        <f aca="false">1/8.314/$H614*(0.4375*68629+0.5*4601)+$B614/8.314/$H614+LN(1)</f>
        <v>2.6222513266698</v>
      </c>
      <c r="AV614" s="8" t="n">
        <f aca="false">1/8.314/$H614*(0.4375*68629+0.5*4601)+$S614/8.314/$H614+LN(1)</f>
        <v>0.203293142553782</v>
      </c>
      <c r="AW614" s="8" t="n">
        <f aca="false">1/8.314/$H614*(0.4375*68629+0.5*4601)+$X614/8.314/$H614+LN(1)</f>
        <v>-1.18120460650976</v>
      </c>
    </row>
    <row r="615" customFormat="false" ht="13.8" hidden="false" customHeight="false" outlineLevel="0" collapsed="false">
      <c r="B615" s="8" t="n">
        <f aca="false">$A$2 + $A$3*H615 +$A$4*H615*LN(H615) + $A$5*H615^2 + $A$6*H615^-1 + $A$7*H615^0.5</f>
        <v>56276.9117257025</v>
      </c>
      <c r="F615" s="8" t="n">
        <f aca="false">$D$2+$D$3/H615-(($D$4/(8.314*LN(10)))*(1-($D$5/H615)-LN(H615/$D$5)))</f>
        <v>1.3510545079039</v>
      </c>
      <c r="G615" s="8" t="n">
        <f aca="false">8.314*LN(10)*F615*H615</f>
        <v>105137.85918109</v>
      </c>
      <c r="H615" s="15" t="n">
        <v>4065</v>
      </c>
      <c r="J615" s="17" t="n">
        <f aca="false">-G615</f>
        <v>-105137.85918109</v>
      </c>
      <c r="O615" s="8" t="n">
        <f aca="false">-115997 + 27.036*H615 + 3.124*H615*LN(H615)</f>
        <v>99435.6750202896</v>
      </c>
      <c r="P615" s="8" t="n">
        <f aca="false">(-0.0562*(H615^2)) + (128.59*H615)-38275</f>
        <v>-444218.095</v>
      </c>
      <c r="Q615" s="8" t="n">
        <f aca="false">-998615+342.43*H615</f>
        <v>393362.95</v>
      </c>
      <c r="R615" s="8" t="n">
        <f aca="false">Q615+P615</f>
        <v>-50855.145</v>
      </c>
      <c r="S615" s="8" t="n">
        <f aca="false">R615/2</f>
        <v>-25427.5725</v>
      </c>
      <c r="U615" s="8" t="n">
        <f aca="false">-226244+42.46*H615</f>
        <v>-53644.1</v>
      </c>
      <c r="V615" s="8" t="n">
        <f aca="false">(-0.0562*(H615^2))+(374.59*H615)-846564</f>
        <v>-252517.095</v>
      </c>
      <c r="W615" s="8" t="n">
        <f aca="false">V615/2</f>
        <v>-126258.5475</v>
      </c>
      <c r="X615" s="8" t="n">
        <f aca="false">W615-U615</f>
        <v>-72614.4475</v>
      </c>
      <c r="Y615" s="8" t="n">
        <v>1716361.97875354</v>
      </c>
      <c r="Z615" s="8" t="n">
        <f aca="false">-8E-020*H615^6+2E-015*H615^5-0.00000000001*H615^4+0.00000006*H615^3-0.0001*H615^2+0.1593*H615^1+165.05*H615</f>
        <v>673082.081768774</v>
      </c>
      <c r="AA615" s="8" t="n">
        <f aca="false">(4*H615*(-18+25/2000*H615)*(1-LN(H615/1895))-H615*-9.16-0.25*Z615)</f>
        <v>-4692.20181524049</v>
      </c>
      <c r="AB615" s="8" t="n">
        <f aca="false">(8*H615*(-1+8/2000*H615)*(1-LN(H615/1895))-H615*-9.16-0.25*Z615)</f>
        <v>-13519.3603966435</v>
      </c>
      <c r="AC615" s="8" t="n">
        <f aca="false">(8*$H615*(31.15-15.53/2000*$H615)*(1-LN($H615/1895))-$H615*-9.16-0.25*$Z615)</f>
        <v>-134228.87690254</v>
      </c>
      <c r="AE615" s="8" t="n">
        <f aca="false">AP615-$AN615</f>
        <v>0.690729375834874</v>
      </c>
      <c r="AF615" s="8" t="n">
        <f aca="false">AQ615-$AN615</f>
        <v>0.556459313381407</v>
      </c>
      <c r="AG615" s="8" t="n">
        <f aca="false">AR615-$AN615</f>
        <v>-3.01520751471946</v>
      </c>
      <c r="AI615" s="8" t="n">
        <f aca="false">AT615-$AN615</f>
        <v>-2.15443509180679</v>
      </c>
      <c r="AJ615" s="8" t="n">
        <f aca="false">AU615-$AN615</f>
        <v>2.62165712943187</v>
      </c>
      <c r="AK615" s="8" t="n">
        <f aca="false">AV615-$AN615</f>
        <v>0.204107921521842</v>
      </c>
      <c r="AL615" s="8" t="n">
        <f aca="false">AW615-$AN615</f>
        <v>-1.19210176465488</v>
      </c>
      <c r="AP615" s="8" t="n">
        <f aca="false">1/8.314/$H615*(0.375*68629+0.5*4601)+$AA615/8.314/$H615+LN(1)</f>
        <v>0.690729375834874</v>
      </c>
      <c r="AQ615" s="8" t="n">
        <f aca="false">1/8.314/$H615*(0.4375*68629+0.5*4601)+$AB615/8.314/$H615+LN(1)</f>
        <v>0.556459313381407</v>
      </c>
      <c r="AR615" s="8" t="n">
        <f aca="false">1/8.314/$H615*(0.4375*68629+0.5*4601)+$AC615/8.314/$H615+LN(1)</f>
        <v>-3.01520751471946</v>
      </c>
      <c r="AT615" s="8" t="n">
        <f aca="false">1/8.314/$H615*(0.4375*68629+0.5*4601)+$J615/8.314/$H615+LN(1)</f>
        <v>-2.15443509180679</v>
      </c>
      <c r="AU615" s="8" t="n">
        <f aca="false">1/8.314/$H615*(0.4375*68629+0.5*4601)+$B615/8.314/$H615+LN(1)</f>
        <v>2.62165712943187</v>
      </c>
      <c r="AV615" s="8" t="n">
        <f aca="false">1/8.314/$H615*(0.4375*68629+0.5*4601)+$S615/8.314/$H615+LN(1)</f>
        <v>0.204107921521842</v>
      </c>
      <c r="AW615" s="8" t="n">
        <f aca="false">1/8.314/$H615*(0.4375*68629+0.5*4601)+$X615/8.314/$H615+LN(1)</f>
        <v>-1.19210176465488</v>
      </c>
    </row>
    <row r="616" customFormat="false" ht="13.8" hidden="false" customHeight="false" outlineLevel="0" collapsed="false">
      <c r="B616" s="8" t="n">
        <f aca="false">$A$2 + $A$3*H616 +$A$4*H616*LN(H616) + $A$5*H616^2 + $A$6*H616^-1 + $A$7*H616^0.5</f>
        <v>56365.592697109</v>
      </c>
      <c r="F616" s="8" t="n">
        <f aca="false">$D$2+$D$3/H616-(($D$4/(8.314*LN(10)))*(1-($D$5/H616)-LN(H616/$D$5)))</f>
        <v>1.35105467707037</v>
      </c>
      <c r="G616" s="8" t="n">
        <f aca="false">8.314*LN(10)*F616*H616</f>
        <v>105267.193221667</v>
      </c>
      <c r="H616" s="15" t="n">
        <v>4070</v>
      </c>
      <c r="J616" s="17" t="n">
        <f aca="false">-G616</f>
        <v>-105267.193221667</v>
      </c>
      <c r="O616" s="8" t="n">
        <f aca="false">-115997 + 27.036*H616 + 3.124*H616*LN(H616)</f>
        <v>99716.2894628728</v>
      </c>
      <c r="P616" s="8" t="n">
        <f aca="false">(-0.0562*(H616^2)) + (128.59*H616)-38275</f>
        <v>-445861.08</v>
      </c>
      <c r="Q616" s="8" t="n">
        <f aca="false">-998615+342.43*H616</f>
        <v>395075.1</v>
      </c>
      <c r="R616" s="8" t="n">
        <f aca="false">Q616+P616</f>
        <v>-50785.9799999999</v>
      </c>
      <c r="S616" s="8" t="n">
        <f aca="false">R616/2</f>
        <v>-25392.99</v>
      </c>
      <c r="U616" s="8" t="n">
        <f aca="false">-226244+42.46*H616</f>
        <v>-53431.8</v>
      </c>
      <c r="V616" s="8" t="n">
        <f aca="false">(-0.0562*(H616^2))+(374.59*H616)-846564</f>
        <v>-252930.08</v>
      </c>
      <c r="W616" s="8" t="n">
        <f aca="false">V616/2</f>
        <v>-126465.04</v>
      </c>
      <c r="X616" s="8" t="n">
        <f aca="false">W616-U616</f>
        <v>-73033.2400000001</v>
      </c>
      <c r="Y616" s="8" t="n">
        <v>1718886.31999844</v>
      </c>
      <c r="Z616" s="8" t="n">
        <f aca="false">-8E-020*H616^6+2E-015*H616^5-0.00000000001*H616^4+0.00000006*H616^3-0.0001*H616^2+0.1593*H616^1+165.05*H616</f>
        <v>673916.505916233</v>
      </c>
      <c r="AA616" s="8" t="n">
        <f aca="false">(4*H616*(-18+25/2000*H616)*(1-LN(H616/1895))-H616*-9.16-0.25*Z616)</f>
        <v>-5116.55952430781</v>
      </c>
      <c r="AB616" s="8" t="n">
        <f aca="false">(8*H616*(-1+8/2000*H616)*(1-LN(H616/1895))-H616*-9.16-0.25*Z616)</f>
        <v>-13994.9888627184</v>
      </c>
      <c r="AC616" s="8" t="n">
        <f aca="false">(8*$H616*(31.15-15.53/2000*$H616)*(1-LN($H616/1895))-$H616*-9.16-0.25*$Z616)</f>
        <v>-134676.813413344</v>
      </c>
      <c r="AE616" s="8" t="n">
        <f aca="false">AP616-$AN616</f>
        <v>0.677339943923727</v>
      </c>
      <c r="AF616" s="8" t="n">
        <f aca="false">AQ616-$AN616</f>
        <v>0.541719648669384</v>
      </c>
      <c r="AG616" s="8" t="n">
        <f aca="false">AR616-$AN616</f>
        <v>-3.02474101330351</v>
      </c>
      <c r="AI616" s="8" t="n">
        <f aca="false">AT616-$AN616</f>
        <v>-2.15561052171753</v>
      </c>
      <c r="AJ616" s="8" t="n">
        <f aca="false">AU616-$AN616</f>
        <v>2.62105717294912</v>
      </c>
      <c r="AK616" s="8" t="n">
        <f aca="false">AV616-$AN616</f>
        <v>0.204879177184927</v>
      </c>
      <c r="AL616" s="8" t="n">
        <f aca="false">AW616-$AN616</f>
        <v>-1.20301366984673</v>
      </c>
      <c r="AP616" s="8" t="n">
        <f aca="false">1/8.314/$H616*(0.375*68629+0.5*4601)+$AA616/8.314/$H616+LN(1)</f>
        <v>0.677339943923727</v>
      </c>
      <c r="AQ616" s="8" t="n">
        <f aca="false">1/8.314/$H616*(0.4375*68629+0.5*4601)+$AB616/8.314/$H616+LN(1)</f>
        <v>0.541719648669384</v>
      </c>
      <c r="AR616" s="8" t="n">
        <f aca="false">1/8.314/$H616*(0.4375*68629+0.5*4601)+$AC616/8.314/$H616+LN(1)</f>
        <v>-3.02474101330351</v>
      </c>
      <c r="AT616" s="8" t="n">
        <f aca="false">1/8.314/$H616*(0.4375*68629+0.5*4601)+$J616/8.314/$H616+LN(1)</f>
        <v>-2.15561052171753</v>
      </c>
      <c r="AU616" s="8" t="n">
        <f aca="false">1/8.314/$H616*(0.4375*68629+0.5*4601)+$B616/8.314/$H616+LN(1)</f>
        <v>2.62105717294912</v>
      </c>
      <c r="AV616" s="8" t="n">
        <f aca="false">1/8.314/$H616*(0.4375*68629+0.5*4601)+$S616/8.314/$H616+LN(1)</f>
        <v>0.204879177184927</v>
      </c>
      <c r="AW616" s="8" t="n">
        <f aca="false">1/8.314/$H616*(0.4375*68629+0.5*4601)+$X616/8.314/$H616+LN(1)</f>
        <v>-1.20301366984673</v>
      </c>
    </row>
    <row r="617" customFormat="false" ht="13.8" hidden="false" customHeight="false" outlineLevel="0" collapsed="false">
      <c r="B617" s="8" t="n">
        <f aca="false">$A$2 + $A$3*H617 +$A$4*H617*LN(H617) + $A$5*H617^2 + $A$6*H617^-1 + $A$7*H617^0.5</f>
        <v>56454.0297268787</v>
      </c>
      <c r="F617" s="8" t="n">
        <f aca="false">$D$2+$D$3/H617-(($D$4/(8.314*LN(10)))*(1-($D$5/H617)-LN(H617/$D$5)))</f>
        <v>1.35105746390847</v>
      </c>
      <c r="G617" s="8" t="n">
        <f aca="false">8.314*LN(10)*F617*H617</f>
        <v>105396.731500625</v>
      </c>
      <c r="H617" s="15" t="n">
        <v>4075</v>
      </c>
      <c r="J617" s="17" t="n">
        <f aca="false">-G617</f>
        <v>-105396.731500625</v>
      </c>
      <c r="O617" s="8" t="n">
        <f aca="false">-115997 + 27.036*H617 + 3.124*H617*LN(H617)</f>
        <v>99996.92309465</v>
      </c>
      <c r="P617" s="8" t="n">
        <f aca="false">(-0.0562*(H617^2)) + (128.59*H617)-38275</f>
        <v>-447506.875</v>
      </c>
      <c r="Q617" s="8" t="n">
        <f aca="false">-998615+342.43*H617</f>
        <v>396787.25</v>
      </c>
      <c r="R617" s="8" t="n">
        <f aca="false">Q617+P617</f>
        <v>-50719.625</v>
      </c>
      <c r="S617" s="8" t="n">
        <f aca="false">R617/2</f>
        <v>-25359.8125</v>
      </c>
      <c r="U617" s="8" t="n">
        <f aca="false">-226244+42.46*H617</f>
        <v>-53219.5</v>
      </c>
      <c r="V617" s="8" t="n">
        <f aca="false">(-0.0562*(H617^2))+(374.59*H617)-846564</f>
        <v>-253345.875</v>
      </c>
      <c r="W617" s="8" t="n">
        <f aca="false">V617/2</f>
        <v>-126672.9375</v>
      </c>
      <c r="X617" s="8" t="n">
        <f aca="false">W617-U617</f>
        <v>-73453.4375</v>
      </c>
      <c r="Y617" s="8" t="n">
        <v>1721410.66124335</v>
      </c>
      <c r="Z617" s="8" t="n">
        <f aca="false">-8E-020*H617^6+2E-015*H617^5-0.00000000001*H617^4+0.00000006*H617^3-0.0001*H617^2+0.1593*H617^1+165.05*H617</f>
        <v>674750.962954394</v>
      </c>
      <c r="AA617" s="8" t="n">
        <f aca="false">(4*H617*(-18+25/2000*H617)*(1-LN(H617/1895))-H617*-9.16-0.25*Z617)</f>
        <v>-5543.64425558498</v>
      </c>
      <c r="AB617" s="8" t="n">
        <f aca="false">(8*H617*(-1+8/2000*H617)*(1-LN(H617/1895))-H617*-9.16-0.25*Z617)</f>
        <v>-14472.5994898635</v>
      </c>
      <c r="AC617" s="8" t="n">
        <f aca="false">(8*$H617*(31.15-15.53/2000*$H617)*(1-LN($H617/1895))-$H617*-9.16-0.25*$Z617)</f>
        <v>-135122.361558687</v>
      </c>
      <c r="AE617" s="8" t="n">
        <f aca="false">AP617-$AN617</f>
        <v>0.663902877824972</v>
      </c>
      <c r="AF617" s="8" t="n">
        <f aca="false">AQ617-$AN617</f>
        <v>0.526957648792163</v>
      </c>
      <c r="AG617" s="8" t="n">
        <f aca="false">AR617-$AN617</f>
        <v>-3.03418062101436</v>
      </c>
      <c r="AI617" s="8" t="n">
        <f aca="false">AT617-$AN617</f>
        <v>-2.15678909550526</v>
      </c>
      <c r="AJ617" s="8" t="n">
        <f aca="false">AU617-$AN617</f>
        <v>2.62045148849022</v>
      </c>
      <c r="AK617" s="8" t="n">
        <f aca="false">AV617-$AN617</f>
        <v>0.205607069751517</v>
      </c>
      <c r="AL617" s="8" t="n">
        <f aca="false">AW617-$AN617</f>
        <v>-1.21394026780167</v>
      </c>
      <c r="AP617" s="8" t="n">
        <f aca="false">1/8.314/$H617*(0.375*68629+0.5*4601)+$AA617/8.314/$H617+LN(1)</f>
        <v>0.663902877824972</v>
      </c>
      <c r="AQ617" s="8" t="n">
        <f aca="false">1/8.314/$H617*(0.4375*68629+0.5*4601)+$AB617/8.314/$H617+LN(1)</f>
        <v>0.526957648792163</v>
      </c>
      <c r="AR617" s="8" t="n">
        <f aca="false">1/8.314/$H617*(0.4375*68629+0.5*4601)+$AC617/8.314/$H617+LN(1)</f>
        <v>-3.03418062101436</v>
      </c>
      <c r="AT617" s="8" t="n">
        <f aca="false">1/8.314/$H617*(0.4375*68629+0.5*4601)+$J617/8.314/$H617+LN(1)</f>
        <v>-2.15678909550526</v>
      </c>
      <c r="AU617" s="8" t="n">
        <f aca="false">1/8.314/$H617*(0.4375*68629+0.5*4601)+$B617/8.314/$H617+LN(1)</f>
        <v>2.62045148849022</v>
      </c>
      <c r="AV617" s="8" t="n">
        <f aca="false">1/8.314/$H617*(0.4375*68629+0.5*4601)+$S617/8.314/$H617+LN(1)</f>
        <v>0.205607069751517</v>
      </c>
      <c r="AW617" s="8" t="n">
        <f aca="false">1/8.314/$H617*(0.4375*68629+0.5*4601)+$X617/8.314/$H617+LN(1)</f>
        <v>-1.21394026780167</v>
      </c>
    </row>
    <row r="618" customFormat="false" ht="13.8" hidden="false" customHeight="false" outlineLevel="0" collapsed="false">
      <c r="B618" s="8" t="n">
        <f aca="false">$A$2 + $A$3*H618 +$A$4*H618*LN(H618) + $A$5*H618^2 + $A$6*H618^-1 + $A$7*H618^0.5</f>
        <v>56542.2231550771</v>
      </c>
      <c r="F618" s="8" t="n">
        <f aca="false">$D$2+$D$3/H618-(($D$4/(8.314*LN(10)))*(1-($D$5/H618)-LN(H618/$D$5)))</f>
        <v>1.35106285558598</v>
      </c>
      <c r="G618" s="8" t="n">
        <f aca="false">8.314*LN(10)*F618*H618</f>
        <v>105526.473767365</v>
      </c>
      <c r="H618" s="15" t="n">
        <v>4080</v>
      </c>
      <c r="J618" s="17" t="n">
        <f aca="false">-G618</f>
        <v>-105526.473767365</v>
      </c>
      <c r="O618" s="8" t="n">
        <f aca="false">-115997 + 27.036*H618 + 3.124*H618*LN(H618)</f>
        <v>100277.575892076</v>
      </c>
      <c r="P618" s="8" t="n">
        <f aca="false">(-0.0562*(H618^2)) + (128.59*H618)-38275</f>
        <v>-449155.48</v>
      </c>
      <c r="Q618" s="8" t="n">
        <f aca="false">-998615+342.43*H618</f>
        <v>398499.4</v>
      </c>
      <c r="R618" s="8" t="n">
        <f aca="false">Q618+P618</f>
        <v>-50656.0799999998</v>
      </c>
      <c r="S618" s="8" t="n">
        <f aca="false">R618/2</f>
        <v>-25328.0399999999</v>
      </c>
      <c r="U618" s="8" t="n">
        <f aca="false">-226244+42.46*H618</f>
        <v>-53007.2</v>
      </c>
      <c r="V618" s="8" t="n">
        <f aca="false">(-0.0562*(H618^2))+(374.59*H618)-846564</f>
        <v>-253764.48</v>
      </c>
      <c r="W618" s="8" t="n">
        <f aca="false">V618/2</f>
        <v>-126882.24</v>
      </c>
      <c r="X618" s="8" t="n">
        <f aca="false">W618-U618</f>
        <v>-73875.0400000001</v>
      </c>
      <c r="Y618" s="8" t="n">
        <v>1723935.00248825</v>
      </c>
      <c r="Z618" s="8" t="n">
        <f aca="false">-8E-020*H618^6+2E-015*H618^5-0.00000000001*H618^4+0.00000006*H618^3-0.0001*H618^2+0.1593*H618^1+165.05*H618</f>
        <v>675585.452973809</v>
      </c>
      <c r="AA618" s="8" t="n">
        <f aca="false">(4*H618*(-18+25/2000*H618)*(1-LN(H618/1895))-H618*-9.16-0.25*Z618)</f>
        <v>-5973.4596437302</v>
      </c>
      <c r="AB618" s="8" t="n">
        <f aca="false">(8*H618*(-1+8/2000*H618)*(1-LN(H618/1895))-H618*-9.16-0.25*Z618)</f>
        <v>-14952.1943254074</v>
      </c>
      <c r="AC618" s="8" t="n">
        <f aca="false">(8*$H618*(31.15-15.53/2000*$H618)*(1-LN($H618/1895))-$H618*-9.16-0.25*$Z618)</f>
        <v>-135565.515669645</v>
      </c>
      <c r="AE618" s="8" t="n">
        <f aca="false">AP618-$AN618</f>
        <v>0.650418245513998</v>
      </c>
      <c r="AF618" s="8" t="n">
        <f aca="false">AQ618-$AN618</f>
        <v>0.512173335508752</v>
      </c>
      <c r="AG618" s="8" t="n">
        <f aca="false">AR618-$AN618</f>
        <v>-3.04352651591825</v>
      </c>
      <c r="AI618" s="8" t="n">
        <f aca="false">AT618-$AN618</f>
        <v>-2.15797079422391</v>
      </c>
      <c r="AJ618" s="8" t="n">
        <f aca="false">AU618-$AN618</f>
        <v>2.61984010713907</v>
      </c>
      <c r="AK618" s="8" t="n">
        <f aca="false">AV618-$AN618</f>
        <v>0.206291758644765</v>
      </c>
      <c r="AL618" s="8" t="n">
        <f aca="false">AW618-$AN618</f>
        <v>-1.22488150450221</v>
      </c>
      <c r="AP618" s="8" t="n">
        <f aca="false">1/8.314/$H618*(0.375*68629+0.5*4601)+$AA618/8.314/$H618+LN(1)</f>
        <v>0.650418245513998</v>
      </c>
      <c r="AQ618" s="8" t="n">
        <f aca="false">1/8.314/$H618*(0.4375*68629+0.5*4601)+$AB618/8.314/$H618+LN(1)</f>
        <v>0.512173335508752</v>
      </c>
      <c r="AR618" s="8" t="n">
        <f aca="false">1/8.314/$H618*(0.4375*68629+0.5*4601)+$AC618/8.314/$H618+LN(1)</f>
        <v>-3.04352651591825</v>
      </c>
      <c r="AT618" s="8" t="n">
        <f aca="false">1/8.314/$H618*(0.4375*68629+0.5*4601)+$J618/8.314/$H618+LN(1)</f>
        <v>-2.15797079422391</v>
      </c>
      <c r="AU618" s="8" t="n">
        <f aca="false">1/8.314/$H618*(0.4375*68629+0.5*4601)+$B618/8.314/$H618+LN(1)</f>
        <v>2.61984010713907</v>
      </c>
      <c r="AV618" s="8" t="n">
        <f aca="false">1/8.314/$H618*(0.4375*68629+0.5*4601)+$S618/8.314/$H618+LN(1)</f>
        <v>0.206291758644765</v>
      </c>
      <c r="AW618" s="8" t="n">
        <f aca="false">1/8.314/$H618*(0.4375*68629+0.5*4601)+$X618/8.314/$H618+LN(1)</f>
        <v>-1.22488150450221</v>
      </c>
    </row>
    <row r="619" customFormat="false" ht="13.8" hidden="false" customHeight="false" outlineLevel="0" collapsed="false">
      <c r="B619" s="8" t="n">
        <f aca="false">$A$2 + $A$3*H619 +$A$4*H619*LN(H619) + $A$5*H619^2 + $A$6*H619^-1 + $A$7*H619^0.5</f>
        <v>56630.1733207066</v>
      </c>
      <c r="F619" s="8" t="n">
        <f aca="false">$D$2+$D$3/H619-(($D$4/(8.314*LN(10)))*(1-($D$5/H619)-LN(H619/$D$5)))</f>
        <v>1.35107083934134</v>
      </c>
      <c r="G619" s="8" t="n">
        <f aca="false">8.314*LN(10)*F619*H619</f>
        <v>105656.4197719</v>
      </c>
      <c r="H619" s="15" t="n">
        <v>4085</v>
      </c>
      <c r="J619" s="17" t="n">
        <f aca="false">-G619</f>
        <v>-105656.4197719</v>
      </c>
      <c r="O619" s="8" t="n">
        <f aca="false">-115997 + 27.036*H619 + 3.124*H619*LN(H619)</f>
        <v>100558.247831664</v>
      </c>
      <c r="P619" s="8" t="n">
        <f aca="false">(-0.0562*(H619^2)) + (128.59*H619)-38275</f>
        <v>-450806.895</v>
      </c>
      <c r="Q619" s="8" t="n">
        <f aca="false">-998615+342.43*H619</f>
        <v>400211.55</v>
      </c>
      <c r="R619" s="8" t="n">
        <f aca="false">Q619+P619</f>
        <v>-50595.345</v>
      </c>
      <c r="S619" s="8" t="n">
        <f aca="false">R619/2</f>
        <v>-25297.6725</v>
      </c>
      <c r="U619" s="8" t="n">
        <f aca="false">-226244+42.46*H619</f>
        <v>-52794.9</v>
      </c>
      <c r="V619" s="8" t="n">
        <f aca="false">(-0.0562*(H619^2))+(374.59*H619)-846564</f>
        <v>-254185.895</v>
      </c>
      <c r="W619" s="8" t="n">
        <f aca="false">V619/2</f>
        <v>-127092.9475</v>
      </c>
      <c r="X619" s="8" t="n">
        <f aca="false">W619-U619</f>
        <v>-74298.0475000001</v>
      </c>
      <c r="Y619" s="8" t="n">
        <v>1726459.34373315</v>
      </c>
      <c r="Z619" s="8" t="n">
        <f aca="false">-8E-020*H619^6+2E-015*H619^5-0.00000000001*H619^4+0.00000006*H619^3-0.0001*H619^2+0.1593*H619^1+165.05*H619</f>
        <v>676419.976065192</v>
      </c>
      <c r="AA619" s="8" t="n">
        <f aca="false">(4*H619*(-18+25/2000*H619)*(1-LN(H619/1895))-H619*-9.16-0.25*Z619)</f>
        <v>-6406.0093183482</v>
      </c>
      <c r="AB619" s="8" t="n">
        <f aca="false">(8*H619*(-1+8/2000*H619)*(1-LN(H619/1895))-H619*-9.16-0.25*Z619)</f>
        <v>-15433.7754141625</v>
      </c>
      <c r="AC619" s="8" t="n">
        <f aca="false">(8*$H619*(31.15-15.53/2000*$H619)*(1-LN($H619/1895))-$H619*-9.16-0.25*$Z619)</f>
        <v>-136006.270086616</v>
      </c>
      <c r="AE619" s="8" t="n">
        <f aca="false">AP619-$AN619</f>
        <v>0.636886114782186</v>
      </c>
      <c r="AF619" s="8" t="n">
        <f aca="false">AQ619-$AN619</f>
        <v>0.49736673054571</v>
      </c>
      <c r="AG619" s="8" t="n">
        <f aca="false">AR619-$AN619</f>
        <v>-3.05277887548413</v>
      </c>
      <c r="AI619" s="8" t="n">
        <f aca="false">AT619-$AN619</f>
        <v>-2.15915559903824</v>
      </c>
      <c r="AJ619" s="8" t="n">
        <f aca="false">AU619-$AN619</f>
        <v>2.61922305979611</v>
      </c>
      <c r="AK619" s="8" t="n">
        <f aca="false">AV619-$AN619</f>
        <v>0.206933402507281</v>
      </c>
      <c r="AL619" s="8" t="n">
        <f aca="false">AW619-$AN619</f>
        <v>-1.23583732619531</v>
      </c>
      <c r="AP619" s="8" t="n">
        <f aca="false">1/8.314/$H619*(0.375*68629+0.5*4601)+$AA619/8.314/$H619+LN(1)</f>
        <v>0.636886114782186</v>
      </c>
      <c r="AQ619" s="8" t="n">
        <f aca="false">1/8.314/$H619*(0.4375*68629+0.5*4601)+$AB619/8.314/$H619+LN(1)</f>
        <v>0.49736673054571</v>
      </c>
      <c r="AR619" s="8" t="n">
        <f aca="false">1/8.314/$H619*(0.4375*68629+0.5*4601)+$AC619/8.314/$H619+LN(1)</f>
        <v>-3.05277887548413</v>
      </c>
      <c r="AT619" s="8" t="n">
        <f aca="false">1/8.314/$H619*(0.4375*68629+0.5*4601)+$J619/8.314/$H619+LN(1)</f>
        <v>-2.15915559903824</v>
      </c>
      <c r="AU619" s="8" t="n">
        <f aca="false">1/8.314/$H619*(0.4375*68629+0.5*4601)+$B619/8.314/$H619+LN(1)</f>
        <v>2.61922305979611</v>
      </c>
      <c r="AV619" s="8" t="n">
        <f aca="false">1/8.314/$H619*(0.4375*68629+0.5*4601)+$S619/8.314/$H619+LN(1)</f>
        <v>0.206933402507281</v>
      </c>
      <c r="AW619" s="8" t="n">
        <f aca="false">1/8.314/$H619*(0.4375*68629+0.5*4601)+$X619/8.314/$H619+LN(1)</f>
        <v>-1.23583732619531</v>
      </c>
    </row>
    <row r="620" customFormat="false" ht="13.8" hidden="false" customHeight="false" outlineLevel="0" collapsed="false">
      <c r="B620" s="8" t="n">
        <f aca="false">$A$2 + $A$3*H620 +$A$4*H620*LN(H620) + $A$5*H620^2 + $A$6*H620^-1 + $A$7*H620^0.5</f>
        <v>56717.8805617107</v>
      </c>
      <c r="F620" s="8" t="n">
        <f aca="false">$D$2+$D$3/H620-(($D$4/(8.314*LN(10)))*(1-($D$5/H620)-LN(H620/$D$5)))</f>
        <v>1.35108140248322</v>
      </c>
      <c r="G620" s="8" t="n">
        <f aca="false">8.314*LN(10)*F620*H620</f>
        <v>105786.569264858</v>
      </c>
      <c r="H620" s="15" t="n">
        <v>4090</v>
      </c>
      <c r="J620" s="17" t="n">
        <f aca="false">-G620</f>
        <v>-105786.569264858</v>
      </c>
      <c r="O620" s="8" t="n">
        <f aca="false">-115997 + 27.036*H620 + 3.124*H620*LN(H620)</f>
        <v>100838.938889984</v>
      </c>
      <c r="P620" s="8" t="n">
        <f aca="false">(-0.0562*(H620^2)) + (128.59*H620)-38275</f>
        <v>-452461.12</v>
      </c>
      <c r="Q620" s="8" t="n">
        <f aca="false">-998615+342.43*H620</f>
        <v>401923.7</v>
      </c>
      <c r="R620" s="8" t="n">
        <f aca="false">Q620+P620</f>
        <v>-50537.42</v>
      </c>
      <c r="S620" s="8" t="n">
        <f aca="false">R620/2</f>
        <v>-25268.71</v>
      </c>
      <c r="U620" s="8" t="n">
        <f aca="false">-226244+42.46*H620</f>
        <v>-52582.6</v>
      </c>
      <c r="V620" s="8" t="n">
        <f aca="false">(-0.0562*(H620^2))+(374.59*H620)-846564</f>
        <v>-254610.12</v>
      </c>
      <c r="W620" s="8" t="n">
        <f aca="false">V620/2</f>
        <v>-127305.06</v>
      </c>
      <c r="X620" s="8" t="n">
        <f aca="false">W620-U620</f>
        <v>-74722.46</v>
      </c>
      <c r="Y620" s="8" t="n">
        <v>1728983.68497805</v>
      </c>
      <c r="Z620" s="8" t="n">
        <f aca="false">-8E-020*H620^6+2E-015*H620^5-0.00000000001*H620^4+0.00000006*H620^3-0.0001*H620^2+0.1593*H620^1+165.05*H620</f>
        <v>677254.532319418</v>
      </c>
      <c r="AA620" s="8" t="n">
        <f aca="false">(4*H620*(-18+25/2000*H620)*(1-LN(H620/1895))-H620*-9.16-0.25*Z620)</f>
        <v>-6841.2969040043</v>
      </c>
      <c r="AB620" s="8" t="n">
        <f aca="false">(8*H620*(-1+8/2000*H620)*(1-LN(H620/1895))-H620*-9.16-0.25*Z620)</f>
        <v>-15917.3447984321</v>
      </c>
      <c r="AC620" s="8" t="n">
        <f aca="false">(8*$H620*(31.15-15.53/2000*$H620)*(1-LN($H620/1895))-$H620*-9.16-0.25*$Z620)</f>
        <v>-136444.619159291</v>
      </c>
      <c r="AE620" s="8" t="n">
        <f aca="false">AP620-$AN620</f>
        <v>0.623306553237615</v>
      </c>
      <c r="AF620" s="8" t="n">
        <f aca="false">AQ620-$AN620</f>
        <v>0.48253785559715</v>
      </c>
      <c r="AG620" s="8" t="n">
        <f aca="false">AR620-$AN620</f>
        <v>-3.06193787658637</v>
      </c>
      <c r="AI620" s="8" t="n">
        <f aca="false">AT620-$AN620</f>
        <v>-2.1603434912231</v>
      </c>
      <c r="AJ620" s="8" t="n">
        <f aca="false">AU620-$AN620</f>
        <v>2.61860037717953</v>
      </c>
      <c r="AK620" s="8" t="n">
        <f aca="false">AV620-$AN620</f>
        <v>0.207532159205935</v>
      </c>
      <c r="AL620" s="8" t="n">
        <f aca="false">AW620-$AN620</f>
        <v>-1.24680767939076</v>
      </c>
      <c r="AP620" s="8" t="n">
        <f aca="false">1/8.314/$H620*(0.375*68629+0.5*4601)+$AA620/8.314/$H620+LN(1)</f>
        <v>0.623306553237615</v>
      </c>
      <c r="AQ620" s="8" t="n">
        <f aca="false">1/8.314/$H620*(0.4375*68629+0.5*4601)+$AB620/8.314/$H620+LN(1)</f>
        <v>0.48253785559715</v>
      </c>
      <c r="AR620" s="8" t="n">
        <f aca="false">1/8.314/$H620*(0.4375*68629+0.5*4601)+$AC620/8.314/$H620+LN(1)</f>
        <v>-3.06193787658637</v>
      </c>
      <c r="AT620" s="8" t="n">
        <f aca="false">1/8.314/$H620*(0.4375*68629+0.5*4601)+$J620/8.314/$H620+LN(1)</f>
        <v>-2.1603434912231</v>
      </c>
      <c r="AU620" s="8" t="n">
        <f aca="false">1/8.314/$H620*(0.4375*68629+0.5*4601)+$B620/8.314/$H620+LN(1)</f>
        <v>2.61860037717953</v>
      </c>
      <c r="AV620" s="8" t="n">
        <f aca="false">1/8.314/$H620*(0.4375*68629+0.5*4601)+$S620/8.314/$H620+LN(1)</f>
        <v>0.207532159205935</v>
      </c>
      <c r="AW620" s="8" t="n">
        <f aca="false">1/8.314/$H620*(0.4375*68629+0.5*4601)+$X620/8.314/$H620+LN(1)</f>
        <v>-1.24680767939076</v>
      </c>
    </row>
    <row r="621" customFormat="false" ht="13.8" hidden="false" customHeight="false" outlineLevel="0" collapsed="false">
      <c r="B621" s="8" t="n">
        <f aca="false">$A$2 + $A$3*H621 +$A$4*H621*LN(H621) + $A$5*H621^2 + $A$6*H621^-1 + $A$7*H621^0.5</f>
        <v>56805.3452149789</v>
      </c>
      <c r="F621" s="8" t="n">
        <f aca="false">$D$2+$D$3/H621-(($D$4/(8.314*LN(10)))*(1-($D$5/H621)-LN(H621/$D$5)))</f>
        <v>1.35109453239004</v>
      </c>
      <c r="G621" s="8" t="n">
        <f aca="false">8.314*LN(10)*F621*H621</f>
        <v>105916.921997476</v>
      </c>
      <c r="H621" s="15" t="n">
        <v>4095</v>
      </c>
      <c r="J621" s="17" t="n">
        <f aca="false">-G621</f>
        <v>-105916.921997476</v>
      </c>
      <c r="O621" s="8" t="n">
        <f aca="false">-115997 + 27.036*H621 + 3.124*H621*LN(H621)</f>
        <v>101119.649043663</v>
      </c>
      <c r="P621" s="8" t="n">
        <f aca="false">(-0.0562*(H621^2)) + (128.59*H621)-38275</f>
        <v>-454118.155</v>
      </c>
      <c r="Q621" s="8" t="n">
        <f aca="false">-998615+342.43*H621</f>
        <v>403635.85</v>
      </c>
      <c r="R621" s="8" t="n">
        <f aca="false">Q621+P621</f>
        <v>-50482.3049999998</v>
      </c>
      <c r="S621" s="8" t="n">
        <f aca="false">R621/2</f>
        <v>-25241.1524999999</v>
      </c>
      <c r="U621" s="8" t="n">
        <f aca="false">-226244+42.46*H621</f>
        <v>-52370.3</v>
      </c>
      <c r="V621" s="8" t="n">
        <f aca="false">(-0.0562*(H621^2))+(374.59*H621)-846564</f>
        <v>-255037.155</v>
      </c>
      <c r="W621" s="8" t="n">
        <f aca="false">V621/2</f>
        <v>-127518.5775</v>
      </c>
      <c r="X621" s="8" t="n">
        <f aca="false">W621-U621</f>
        <v>-75148.2775000001</v>
      </c>
      <c r="Y621" s="8" t="n">
        <v>1731508.02622296</v>
      </c>
      <c r="Z621" s="8" t="n">
        <f aca="false">-8E-020*H621^6+2E-015*H621^5-0.00000000001*H621^4+0.00000006*H621^3-0.0001*H621^2+0.1593*H621^1+165.05*H621</f>
        <v>678089.121827527</v>
      </c>
      <c r="AA621" s="8" t="n">
        <f aca="false">(4*H621*(-18+25/2000*H621)*(1-LN(H621/1895))-H621*-9.16-0.25*Z621)</f>
        <v>-7279.32602023945</v>
      </c>
      <c r="AB621" s="8" t="n">
        <f aca="false">(8*H621*(-1+8/2000*H621)*(1-LN(H621/1895))-H621*-9.16-0.25*Z621)</f>
        <v>-16402.9045180157</v>
      </c>
      <c r="AC621" s="8" t="n">
        <f aca="false">(8*$H621*(31.15-15.53/2000*$H621)*(1-LN($H621/1895))-$H621*-9.16-0.25*$Z621)</f>
        <v>-136880.557246622</v>
      </c>
      <c r="AE621" s="8" t="n">
        <f aca="false">AP621-$AN621</f>
        <v>0.609679628305744</v>
      </c>
      <c r="AF621" s="8" t="n">
        <f aca="false">AQ621-$AN621</f>
        <v>0.467686732324761</v>
      </c>
      <c r="AG621" s="8" t="n">
        <f aca="false">AR621-$AN621</f>
        <v>-3.07100369550756</v>
      </c>
      <c r="AI621" s="8" t="n">
        <f aca="false">AT621-$AN621</f>
        <v>-2.16153445216274</v>
      </c>
      <c r="AJ621" s="8" t="n">
        <f aca="false">AU621-$AN621</f>
        <v>2.61797208982653</v>
      </c>
      <c r="AK621" s="8" t="n">
        <f aca="false">AV621-$AN621</f>
        <v>0.208088185836565</v>
      </c>
      <c r="AL621" s="8" t="n">
        <f aca="false">AW621-$AN621</f>
        <v>-1.25779251085963</v>
      </c>
      <c r="AP621" s="8" t="n">
        <f aca="false">1/8.314/$H621*(0.375*68629+0.5*4601)+$AA621/8.314/$H621+LN(1)</f>
        <v>0.609679628305744</v>
      </c>
      <c r="AQ621" s="8" t="n">
        <f aca="false">1/8.314/$H621*(0.4375*68629+0.5*4601)+$AB621/8.314/$H621+LN(1)</f>
        <v>0.467686732324761</v>
      </c>
      <c r="AR621" s="8" t="n">
        <f aca="false">1/8.314/$H621*(0.4375*68629+0.5*4601)+$AC621/8.314/$H621+LN(1)</f>
        <v>-3.07100369550756</v>
      </c>
      <c r="AT621" s="8" t="n">
        <f aca="false">1/8.314/$H621*(0.4375*68629+0.5*4601)+$J621/8.314/$H621+LN(1)</f>
        <v>-2.16153445216274</v>
      </c>
      <c r="AU621" s="8" t="n">
        <f aca="false">1/8.314/$H621*(0.4375*68629+0.5*4601)+$B621/8.314/$H621+LN(1)</f>
        <v>2.61797208982653</v>
      </c>
      <c r="AV621" s="8" t="n">
        <f aca="false">1/8.314/$H621*(0.4375*68629+0.5*4601)+$S621/8.314/$H621+LN(1)</f>
        <v>0.208088185836565</v>
      </c>
      <c r="AW621" s="8" t="n">
        <f aca="false">1/8.314/$H621*(0.4375*68629+0.5*4601)+$X621/8.314/$H621+LN(1)</f>
        <v>-1.25779251085963</v>
      </c>
    </row>
    <row r="622" customFormat="false" ht="13.8" hidden="false" customHeight="false" outlineLevel="0" collapsed="false">
      <c r="B622" s="8" t="n">
        <f aca="false">$A$2 + $A$3*H622 +$A$4*H622*LN(H622) + $A$5*H622^2 + $A$6*H622^-1 + $A$7*H622^0.5</f>
        <v>56892.5676163521</v>
      </c>
      <c r="F622" s="8" t="n">
        <f aca="false">$D$2+$D$3/H622-(($D$4/(8.314*LN(10)))*(1-($D$5/H622)-LN(H622/$D$5)))</f>
        <v>1.35111021650955</v>
      </c>
      <c r="G622" s="8" t="n">
        <f aca="false">8.314*LN(10)*F622*H622</f>
        <v>106047.477721597</v>
      </c>
      <c r="H622" s="15" t="n">
        <v>4100</v>
      </c>
      <c r="J622" s="17" t="n">
        <f aca="false">-G622</f>
        <v>-106047.477721597</v>
      </c>
      <c r="O622" s="8" t="n">
        <f aca="false">-115997 + 27.036*H622 + 3.124*H622*LN(H622)</f>
        <v>101400.378269385</v>
      </c>
      <c r="P622" s="8" t="n">
        <f aca="false">(-0.0562*(H622^2)) + (128.59*H622)-38275</f>
        <v>-455778</v>
      </c>
      <c r="Q622" s="8" t="n">
        <f aca="false">-998615+342.43*H622</f>
        <v>405348</v>
      </c>
      <c r="R622" s="8" t="n">
        <f aca="false">Q622+P622</f>
        <v>-50430</v>
      </c>
      <c r="S622" s="8" t="n">
        <f aca="false">R622/2</f>
        <v>-25215</v>
      </c>
      <c r="U622" s="8" t="n">
        <f aca="false">-226244+42.46*H622</f>
        <v>-52158</v>
      </c>
      <c r="V622" s="8" t="n">
        <f aca="false">(-0.0562*(H622^2))+(374.59*H622)-846564</f>
        <v>-255467</v>
      </c>
      <c r="W622" s="8" t="n">
        <f aca="false">V622/2</f>
        <v>-127733.5</v>
      </c>
      <c r="X622" s="8" t="n">
        <f aca="false">W622-U622</f>
        <v>-75575.5</v>
      </c>
      <c r="Y622" s="8" t="n">
        <v>1734032.36746786</v>
      </c>
      <c r="Z622" s="8" t="n">
        <f aca="false">-8E-020*H622^6+2E-015*H622^5-0.00000000001*H622^4+0.00000006*H622^3-0.0001*H622^2+0.1593*H622^1+165.05*H622</f>
        <v>678923.74468072</v>
      </c>
      <c r="AA622" s="8" t="n">
        <f aca="false">(4*H622*(-18+25/2000*H622)*(1-LN(H622/1895))-H622*-9.16-0.25*Z622)</f>
        <v>-7720.10028158323</v>
      </c>
      <c r="AB622" s="8" t="n">
        <f aca="false">(8*H622*(-1+8/2000*H622)*(1-LN(H622/1895))-H622*-9.16-0.25*Z622)</f>
        <v>-16890.4566102167</v>
      </c>
      <c r="AC622" s="8" t="n">
        <f aca="false">(8*$H622*(31.15-15.53/2000*$H622)*(1-LN($H622/1895))-$H622*-9.16-0.25*$Z622)</f>
        <v>-137314.078716798</v>
      </c>
      <c r="AE622" s="8" t="n">
        <f aca="false">AP622-$AN622</f>
        <v>0.596005407230143</v>
      </c>
      <c r="AF622" s="8" t="n">
        <f aca="false">AQ622-$AN622</f>
        <v>0.452813382357802</v>
      </c>
      <c r="AG622" s="8" t="n">
        <f aca="false">AR622-$AN622</f>
        <v>-3.07997650794129</v>
      </c>
      <c r="AI622" s="8" t="n">
        <f aca="false">AT622-$AN622</f>
        <v>-2.16272846335</v>
      </c>
      <c r="AJ622" s="8" t="n">
        <f aca="false">AU622-$AN622</f>
        <v>2.61733822809461</v>
      </c>
      <c r="AK622" s="8" t="n">
        <f aca="false">AV622-$AN622</f>
        <v>0.20860163872868</v>
      </c>
      <c r="AL622" s="8" t="n">
        <f aca="false">AW622-$AN622</f>
        <v>-1.26879176763262</v>
      </c>
      <c r="AP622" s="8" t="n">
        <f aca="false">1/8.314/$H622*(0.375*68629+0.5*4601)+$AA622/8.314/$H622+LN(1)</f>
        <v>0.596005407230143</v>
      </c>
      <c r="AQ622" s="8" t="n">
        <f aca="false">1/8.314/$H622*(0.4375*68629+0.5*4601)+$AB622/8.314/$H622+LN(1)</f>
        <v>0.452813382357802</v>
      </c>
      <c r="AR622" s="8" t="n">
        <f aca="false">1/8.314/$H622*(0.4375*68629+0.5*4601)+$AC622/8.314/$H622+LN(1)</f>
        <v>-3.07997650794129</v>
      </c>
      <c r="AT622" s="8" t="n">
        <f aca="false">1/8.314/$H622*(0.4375*68629+0.5*4601)+$J622/8.314/$H622+LN(1)</f>
        <v>-2.16272846335</v>
      </c>
      <c r="AU622" s="8" t="n">
        <f aca="false">1/8.314/$H622*(0.4375*68629+0.5*4601)+$B622/8.314/$H622+LN(1)</f>
        <v>2.61733822809461</v>
      </c>
      <c r="AV622" s="8" t="n">
        <f aca="false">1/8.314/$H622*(0.4375*68629+0.5*4601)+$S622/8.314/$H622+LN(1)</f>
        <v>0.20860163872868</v>
      </c>
      <c r="AW622" s="8" t="n">
        <f aca="false">1/8.314/$H622*(0.4375*68629+0.5*4601)+$X622/8.314/$H622+LN(1)</f>
        <v>-1.26879176763262</v>
      </c>
    </row>
    <row r="623" customFormat="false" ht="13.8" hidden="false" customHeight="false" outlineLevel="0" collapsed="false">
      <c r="B623" s="8" t="n">
        <f aca="false">$A$2 + $A$3*H623 +$A$4*H623*LN(H623) + $A$5*H623^2 + $A$6*H623^-1 + $A$7*H623^0.5</f>
        <v>56979.5481006247</v>
      </c>
      <c r="F623" s="8" t="n">
        <f aca="false">$D$2+$D$3/H623-(($D$4/(8.314*LN(10)))*(1-($D$5/H623)-LN(H623/$D$5)))</f>
        <v>1.35112844235833</v>
      </c>
      <c r="G623" s="8" t="n">
        <f aca="false">8.314*LN(10)*F623*H623</f>
        <v>106178.236189671</v>
      </c>
      <c r="H623" s="15" t="n">
        <v>4105</v>
      </c>
      <c r="J623" s="17" t="n">
        <f aca="false">-G623</f>
        <v>-106178.236189671</v>
      </c>
      <c r="O623" s="8" t="n">
        <f aca="false">-115997 + 27.036*H623 + 3.124*H623*LN(H623)</f>
        <v>101681.126543893</v>
      </c>
      <c r="P623" s="8" t="n">
        <f aca="false">(-0.0562*(H623^2)) + (128.59*H623)-38275</f>
        <v>-457440.655</v>
      </c>
      <c r="Q623" s="8" t="n">
        <f aca="false">-998615+342.43*H623</f>
        <v>407060.15</v>
      </c>
      <c r="R623" s="8" t="n">
        <f aca="false">Q623+P623</f>
        <v>-50380.5049999998</v>
      </c>
      <c r="S623" s="8" t="n">
        <f aca="false">R623/2</f>
        <v>-25190.2524999999</v>
      </c>
      <c r="U623" s="8" t="n">
        <f aca="false">-226244+42.46*H623</f>
        <v>-51945.7</v>
      </c>
      <c r="V623" s="8" t="n">
        <f aca="false">(-0.0562*(H623^2))+(374.59*H623)-846564</f>
        <v>-255899.655</v>
      </c>
      <c r="W623" s="8" t="n">
        <f aca="false">V623/2</f>
        <v>-127949.8275</v>
      </c>
      <c r="X623" s="8" t="n">
        <f aca="false">W623-U623</f>
        <v>-76004.1275</v>
      </c>
      <c r="Y623" s="8" t="n">
        <v>1736568.29407852</v>
      </c>
      <c r="Z623" s="8" t="n">
        <f aca="false">-8E-020*H623^6+2E-015*H623^5-0.00000000001*H623^4+0.00000006*H623^3-0.0001*H623^2+0.1593*H623^1+165.05*H623</f>
        <v>679758.400970361</v>
      </c>
      <c r="AA623" s="8" t="n">
        <f aca="false">(4*H623*(-18+25/2000*H623)*(1-LN(H623/1895))-H623*-9.16-0.25*Z623)</f>
        <v>-8163.62329756795</v>
      </c>
      <c r="AB623" s="8" t="n">
        <f aca="false">(8*H623*(-1+8/2000*H623)*(1-LN(H623/1895))-H623*-9.16-0.25*Z623)</f>
        <v>-17380.0031098475</v>
      </c>
      <c r="AC623" s="8" t="n">
        <f aca="false">(8*$H623*(31.15-15.53/2000*$H623)*(1-LN($H623/1895))-$H623*-9.16-0.25*$Z623)</f>
        <v>-137745.177947214</v>
      </c>
      <c r="AE623" s="8" t="n">
        <f aca="false">AP623-$AN623</f>
        <v>0.582283957073186</v>
      </c>
      <c r="AF623" s="8" t="n">
        <f aca="false">AQ623-$AN623</f>
        <v>0.437917827293131</v>
      </c>
      <c r="AG623" s="8" t="n">
        <f aca="false">AR623-$AN623</f>
        <v>-3.08885648899495</v>
      </c>
      <c r="AI623" s="8" t="n">
        <f aca="false">AT623-$AN623</f>
        <v>-2.16392550638565</v>
      </c>
      <c r="AJ623" s="8" t="n">
        <f aca="false">AU623-$AN623</f>
        <v>2.61669882216266</v>
      </c>
      <c r="AK623" s="8" t="n">
        <f aca="false">AV623-$AN623</f>
        <v>0.209072673450154</v>
      </c>
      <c r="AL623" s="8" t="n">
        <f aca="false">AW623-$AN623</f>
        <v>-1.2798053969985</v>
      </c>
      <c r="AP623" s="8" t="n">
        <f aca="false">1/8.314/$H623*(0.375*68629+0.5*4601)+$AA623/8.314/$H623+LN(1)</f>
        <v>0.582283957073186</v>
      </c>
      <c r="AQ623" s="8" t="n">
        <f aca="false">1/8.314/$H623*(0.4375*68629+0.5*4601)+$AB623/8.314/$H623+LN(1)</f>
        <v>0.437917827293131</v>
      </c>
      <c r="AR623" s="8" t="n">
        <f aca="false">1/8.314/$H623*(0.4375*68629+0.5*4601)+$AC623/8.314/$H623+LN(1)</f>
        <v>-3.08885648899495</v>
      </c>
      <c r="AT623" s="8" t="n">
        <f aca="false">1/8.314/$H623*(0.4375*68629+0.5*4601)+$J623/8.314/$H623+LN(1)</f>
        <v>-2.16392550638565</v>
      </c>
      <c r="AU623" s="8" t="n">
        <f aca="false">1/8.314/$H623*(0.4375*68629+0.5*4601)+$B623/8.314/$H623+LN(1)</f>
        <v>2.61669882216266</v>
      </c>
      <c r="AV623" s="8" t="n">
        <f aca="false">1/8.314/$H623*(0.4375*68629+0.5*4601)+$S623/8.314/$H623+LN(1)</f>
        <v>0.209072673450154</v>
      </c>
      <c r="AW623" s="8" t="n">
        <f aca="false">1/8.314/$H623*(0.4375*68629+0.5*4601)+$X623/8.314/$H623+LN(1)</f>
        <v>-1.2798053969985</v>
      </c>
    </row>
    <row r="624" customFormat="false" ht="13.8" hidden="false" customHeight="false" outlineLevel="0" collapsed="false">
      <c r="B624" s="8" t="n">
        <f aca="false">$A$2 + $A$3*H624 +$A$4*H624*LN(H624) + $A$5*H624^2 + $A$6*H624^-1 + $A$7*H624^0.5</f>
        <v>57066.2870015506</v>
      </c>
      <c r="F624" s="8" t="n">
        <f aca="false">$D$2+$D$3/H624-(($D$4/(8.314*LN(10)))*(1-($D$5/H624)-LN(H624/$D$5)))</f>
        <v>1.35114919752139</v>
      </c>
      <c r="G624" s="8" t="n">
        <f aca="false">8.314*LN(10)*F624*H624</f>
        <v>106309.197154749</v>
      </c>
      <c r="H624" s="15" t="n">
        <v>4110</v>
      </c>
      <c r="J624" s="17" t="n">
        <f aca="false">-G624</f>
        <v>-106309.197154749</v>
      </c>
      <c r="O624" s="8" t="n">
        <f aca="false">-115997 + 27.036*H624 + 3.124*H624*LN(H624)</f>
        <v>101961.893843985</v>
      </c>
      <c r="P624" s="8" t="n">
        <f aca="false">(-0.0562*(H624^2)) + (128.59*H624)-38275</f>
        <v>-459106.12</v>
      </c>
      <c r="Q624" s="8" t="n">
        <f aca="false">-998615+342.43*H624</f>
        <v>408772.3</v>
      </c>
      <c r="R624" s="8" t="n">
        <f aca="false">Q624+P624</f>
        <v>-50333.82</v>
      </c>
      <c r="S624" s="8" t="n">
        <f aca="false">R624/2</f>
        <v>-25166.91</v>
      </c>
      <c r="U624" s="8" t="n">
        <f aca="false">-226244+42.46*H624</f>
        <v>-51733.4</v>
      </c>
      <c r="V624" s="8" t="n">
        <f aca="false">(-0.0562*(H624^2))+(374.59*H624)-846564</f>
        <v>-256335.12</v>
      </c>
      <c r="W624" s="8" t="n">
        <f aca="false">V624/2</f>
        <v>-128167.56</v>
      </c>
      <c r="X624" s="8" t="n">
        <f aca="false">W624-U624</f>
        <v>-76434.1600000001</v>
      </c>
      <c r="Y624" s="8" t="n">
        <v>1739104.22068918</v>
      </c>
      <c r="Z624" s="8" t="n">
        <f aca="false">-8E-020*H624^6+2E-015*H624^5-0.00000000001*H624^4+0.00000006*H624^3-0.0001*H624^2+0.1593*H624^1+165.05*H624</f>
        <v>680593.090787975</v>
      </c>
      <c r="AA624" s="8" t="n">
        <f aca="false">(4*H624*(-18+25/2000*H624)*(1-LN(H624/1895))-H624*-9.16-0.25*Z624)</f>
        <v>-8609.89867274277</v>
      </c>
      <c r="AB624" s="8" t="n">
        <f aca="false">(8*H624*(-1+8/2000*H624)*(1-LN(H624/1895))-H624*-9.16-0.25*Z624)</f>
        <v>-17871.5460492372</v>
      </c>
      <c r="AC624" s="8" t="n">
        <f aca="false">(8*$H624*(31.15-15.53/2000*$H624)*(1-LN($H624/1895))-$H624*-9.16-0.25*$Z624)</f>
        <v>-138173.849324447</v>
      </c>
      <c r="AE624" s="8" t="n">
        <f aca="false">AP624-$AN624</f>
        <v>0.568515344716742</v>
      </c>
      <c r="AF624" s="8" t="n">
        <f aca="false">AQ624-$AN624</f>
        <v>0.423000088695197</v>
      </c>
      <c r="AG624" s="8" t="n">
        <f aca="false">AR624-$AN624</f>
        <v>-3.0976438131925</v>
      </c>
      <c r="AI624" s="8" t="n">
        <f aca="false">AT624-$AN624</f>
        <v>-2.16512556297763</v>
      </c>
      <c r="AJ624" s="8" t="n">
        <f aca="false">AU624-$AN624</f>
        <v>2.61605390203229</v>
      </c>
      <c r="AK624" s="8" t="n">
        <f aca="false">AV624-$AN624</f>
        <v>0.209501444811818</v>
      </c>
      <c r="AL624" s="8" t="n">
        <f aca="false">AW624-$AN624</f>
        <v>-1.29083334650258</v>
      </c>
      <c r="AP624" s="8" t="n">
        <f aca="false">1/8.314/$H624*(0.375*68629+0.5*4601)+$AA624/8.314/$H624+LN(1)</f>
        <v>0.568515344716742</v>
      </c>
      <c r="AQ624" s="8" t="n">
        <f aca="false">1/8.314/$H624*(0.4375*68629+0.5*4601)+$AB624/8.314/$H624+LN(1)</f>
        <v>0.423000088695197</v>
      </c>
      <c r="AR624" s="8" t="n">
        <f aca="false">1/8.314/$H624*(0.4375*68629+0.5*4601)+$AC624/8.314/$H624+LN(1)</f>
        <v>-3.0976438131925</v>
      </c>
      <c r="AT624" s="8" t="n">
        <f aca="false">1/8.314/$H624*(0.4375*68629+0.5*4601)+$J624/8.314/$H624+LN(1)</f>
        <v>-2.16512556297763</v>
      </c>
      <c r="AU624" s="8" t="n">
        <f aca="false">1/8.314/$H624*(0.4375*68629+0.5*4601)+$B624/8.314/$H624+LN(1)</f>
        <v>2.61605390203229</v>
      </c>
      <c r="AV624" s="8" t="n">
        <f aca="false">1/8.314/$H624*(0.4375*68629+0.5*4601)+$S624/8.314/$H624+LN(1)</f>
        <v>0.209501444811818</v>
      </c>
      <c r="AW624" s="8" t="n">
        <f aca="false">1/8.314/$H624*(0.4375*68629+0.5*4601)+$X624/8.314/$H624+LN(1)</f>
        <v>-1.29083334650258</v>
      </c>
    </row>
    <row r="625" customFormat="false" ht="13.8" hidden="false" customHeight="false" outlineLevel="0" collapsed="false">
      <c r="B625" s="8" t="n">
        <f aca="false">$A$2 + $A$3*H625 +$A$4*H625*LN(H625) + $A$5*H625^2 + $A$6*H625^-1 + $A$7*H625^0.5</f>
        <v>57152.784651848</v>
      </c>
      <c r="F625" s="8" t="n">
        <f aca="false">$D$2+$D$3/H625-(($D$4/(8.314*LN(10)))*(1-($D$5/H625)-LN(H625/$D$5)))</f>
        <v>1.35117246965171</v>
      </c>
      <c r="G625" s="8" t="n">
        <f aca="false">8.314*LN(10)*F625*H625</f>
        <v>106440.360370486</v>
      </c>
      <c r="H625" s="15" t="n">
        <v>4115</v>
      </c>
      <c r="J625" s="17" t="n">
        <f aca="false">-G625</f>
        <v>-106440.360370486</v>
      </c>
      <c r="O625" s="8" t="n">
        <f aca="false">-115997 + 27.036*H625 + 3.124*H625*LN(H625)</f>
        <v>102242.680146514</v>
      </c>
      <c r="P625" s="8" t="n">
        <f aca="false">(-0.0562*(H625^2)) + (128.59*H625)-38275</f>
        <v>-460774.395</v>
      </c>
      <c r="Q625" s="8" t="n">
        <f aca="false">-998615+342.43*H625</f>
        <v>410484.45</v>
      </c>
      <c r="R625" s="8" t="n">
        <f aca="false">Q625+P625</f>
        <v>-50289.9450000001</v>
      </c>
      <c r="S625" s="8" t="n">
        <f aca="false">R625/2</f>
        <v>-25144.9725</v>
      </c>
      <c r="U625" s="8" t="n">
        <f aca="false">-226244+42.46*H625</f>
        <v>-51521.1</v>
      </c>
      <c r="V625" s="8" t="n">
        <f aca="false">(-0.0562*(H625^2))+(374.59*H625)-846564</f>
        <v>-256773.395</v>
      </c>
      <c r="W625" s="8" t="n">
        <f aca="false">V625/2</f>
        <v>-128386.6975</v>
      </c>
      <c r="X625" s="8" t="n">
        <f aca="false">W625-U625</f>
        <v>-76865.5975000001</v>
      </c>
      <c r="Y625" s="8" t="n">
        <v>1741640.14729984</v>
      </c>
      <c r="Z625" s="8" t="n">
        <f aca="false">-8E-020*H625^6+2E-015*H625^5-0.00000000001*H625^4+0.00000006*H625^3-0.0001*H625^2+0.1593*H625^1+165.05*H625</f>
        <v>681427.814225251</v>
      </c>
      <c r="AA625" s="8" t="n">
        <f aca="false">(4*H625*(-18+25/2000*H625)*(1-LN(H625/1895))-H625*-9.16-0.25*Z625)</f>
        <v>-9058.93000668712</v>
      </c>
      <c r="AB625" s="8" t="n">
        <f aca="false">(8*H625*(-1+8/2000*H625)*(1-LN(H625/1895))-H625*-9.16-0.25*Z625)</f>
        <v>-18365.0874582364</v>
      </c>
      <c r="AC625" s="8" t="n">
        <f aca="false">(8*$H625*(31.15-15.53/2000*$H625)*(1-LN($H625/1895))-$H625*-9.16-0.25*$Z625)</f>
        <v>-138600.087244224</v>
      </c>
      <c r="AE625" s="8" t="n">
        <f aca="false">AP625-$AN625</f>
        <v>0.554699636862879</v>
      </c>
      <c r="AF625" s="8" t="n">
        <f aca="false">AQ625-$AN625</f>
        <v>0.408060188096074</v>
      </c>
      <c r="AG625" s="8" t="n">
        <f aca="false">AR625-$AN625</f>
        <v>-3.10633865447714</v>
      </c>
      <c r="AI625" s="8" t="n">
        <f aca="false">AT625-$AN625</f>
        <v>-2.16632861494034</v>
      </c>
      <c r="AJ625" s="8" t="n">
        <f aca="false">AU625-$AN625</f>
        <v>2.61540349752903</v>
      </c>
      <c r="AK625" s="8" t="n">
        <f aca="false">AV625-$AN625</f>
        <v>0.209888106872099</v>
      </c>
      <c r="AL625" s="8" t="n">
        <f aca="false">AW625-$AN625</f>
        <v>-1.30187556394505</v>
      </c>
      <c r="AP625" s="8" t="n">
        <f aca="false">1/8.314/$H625*(0.375*68629+0.5*4601)+$AA625/8.314/$H625+LN(1)</f>
        <v>0.554699636862879</v>
      </c>
      <c r="AQ625" s="8" t="n">
        <f aca="false">1/8.314/$H625*(0.4375*68629+0.5*4601)+$AB625/8.314/$H625+LN(1)</f>
        <v>0.408060188096074</v>
      </c>
      <c r="AR625" s="8" t="n">
        <f aca="false">1/8.314/$H625*(0.4375*68629+0.5*4601)+$AC625/8.314/$H625+LN(1)</f>
        <v>-3.10633865447714</v>
      </c>
      <c r="AT625" s="8" t="n">
        <f aca="false">1/8.314/$H625*(0.4375*68629+0.5*4601)+$J625/8.314/$H625+LN(1)</f>
        <v>-2.16632861494034</v>
      </c>
      <c r="AU625" s="8" t="n">
        <f aca="false">1/8.314/$H625*(0.4375*68629+0.5*4601)+$B625/8.314/$H625+LN(1)</f>
        <v>2.61540349752903</v>
      </c>
      <c r="AV625" s="8" t="n">
        <f aca="false">1/8.314/$H625*(0.4375*68629+0.5*4601)+$S625/8.314/$H625+LN(1)</f>
        <v>0.209888106872099</v>
      </c>
      <c r="AW625" s="8" t="n">
        <f aca="false">1/8.314/$H625*(0.4375*68629+0.5*4601)+$X625/8.314/$H625+LN(1)</f>
        <v>-1.30187556394505</v>
      </c>
    </row>
    <row r="626" customFormat="false" ht="13.8" hidden="false" customHeight="false" outlineLevel="0" collapsed="false">
      <c r="B626" s="8" t="n">
        <f aca="false">$A$2 + $A$3*H626 +$A$4*H626*LN(H626) + $A$5*H626^2 + $A$6*H626^-1 + $A$7*H626^0.5</f>
        <v>57239.0413832023</v>
      </c>
      <c r="F626" s="8" t="n">
        <f aca="false">$D$2+$D$3/H626-(($D$4/(8.314*LN(10)))*(1-($D$5/H626)-LN(H626/$D$5)))</f>
        <v>1.35119824646977</v>
      </c>
      <c r="G626" s="8" t="n">
        <f aca="false">8.314*LN(10)*F626*H626</f>
        <v>106571.725591133</v>
      </c>
      <c r="H626" s="15" t="n">
        <v>4120</v>
      </c>
      <c r="J626" s="17" t="n">
        <f aca="false">-G626</f>
        <v>-106571.725591133</v>
      </c>
      <c r="O626" s="8" t="n">
        <f aca="false">-115997 + 27.036*H626 + 3.124*H626*LN(H626)</f>
        <v>102523.485428391</v>
      </c>
      <c r="P626" s="8" t="n">
        <f aca="false">(-0.0562*(H626^2)) + (128.59*H626)-38275</f>
        <v>-462445.48</v>
      </c>
      <c r="Q626" s="8" t="n">
        <f aca="false">-998615+342.43*H626</f>
        <v>412196.6</v>
      </c>
      <c r="R626" s="8" t="n">
        <f aca="false">Q626+P626</f>
        <v>-50248.8799999999</v>
      </c>
      <c r="S626" s="8" t="n">
        <f aca="false">R626/2</f>
        <v>-25124.4399999999</v>
      </c>
      <c r="U626" s="8" t="n">
        <f aca="false">-226244+42.46*H626</f>
        <v>-51308.8</v>
      </c>
      <c r="V626" s="8" t="n">
        <f aca="false">(-0.0562*(H626^2))+(374.59*H626)-846564</f>
        <v>-257214.48</v>
      </c>
      <c r="W626" s="8" t="n">
        <f aca="false">V626/2</f>
        <v>-128607.24</v>
      </c>
      <c r="X626" s="8" t="n">
        <f aca="false">W626-U626</f>
        <v>-77298.4400000001</v>
      </c>
      <c r="Y626" s="8" t="n">
        <v>1744176.07391049</v>
      </c>
      <c r="Z626" s="8" t="n">
        <f aca="false">-8E-020*H626^6+2E-015*H626^5-0.00000000001*H626^4+0.00000006*H626^3-0.0001*H626^2+0.1593*H626^1+165.05*H626</f>
        <v>682262.57137404</v>
      </c>
      <c r="AA626" s="8" t="n">
        <f aca="false">(4*H626*(-18+25/2000*H626)*(1-LN(H626/1895))-H626*-9.16-0.25*Z626)</f>
        <v>-9510.72089402517</v>
      </c>
      <c r="AB626" s="8" t="n">
        <f aca="false">(8*H626*(-1+8/2000*H626)*(1-LN(H626/1895))-H626*-9.16-0.25*Z626)</f>
        <v>-18860.6293642249</v>
      </c>
      <c r="AC626" s="8" t="n">
        <f aca="false">(8*$H626*(31.15-15.53/2000*$H626)*(1-LN($H626/1895))-$H626*-9.16-0.25*$Z626)</f>
        <v>-139023.886111395</v>
      </c>
      <c r="AE626" s="8" t="n">
        <f aca="false">AP626-$AN626</f>
        <v>0.540836900034531</v>
      </c>
      <c r="AF626" s="8" t="n">
        <f aca="false">AQ626-$AN626</f>
        <v>0.39309814699545</v>
      </c>
      <c r="AG626" s="8" t="n">
        <f aca="false">AR626-$AN626</f>
        <v>-3.11494118621401</v>
      </c>
      <c r="AI626" s="8" t="n">
        <f aca="false">AT626-$AN626</f>
        <v>-2.16753464419395</v>
      </c>
      <c r="AJ626" s="8" t="n">
        <f aca="false">AU626-$AN626</f>
        <v>2.61474763830345</v>
      </c>
      <c r="AK626" s="8" t="n">
        <f aca="false">AV626-$AN626</f>
        <v>0.210232812941561</v>
      </c>
      <c r="AL626" s="8" t="n">
        <f aca="false">AW626-$AN626</f>
        <v>-1.31293199737955</v>
      </c>
      <c r="AP626" s="8" t="n">
        <f aca="false">1/8.314/$H626*(0.375*68629+0.5*4601)+$AA626/8.314/$H626+LN(1)</f>
        <v>0.540836900034531</v>
      </c>
      <c r="AQ626" s="8" t="n">
        <f aca="false">1/8.314/$H626*(0.4375*68629+0.5*4601)+$AB626/8.314/$H626+LN(1)</f>
        <v>0.39309814699545</v>
      </c>
      <c r="AR626" s="8" t="n">
        <f aca="false">1/8.314/$H626*(0.4375*68629+0.5*4601)+$AC626/8.314/$H626+LN(1)</f>
        <v>-3.11494118621401</v>
      </c>
      <c r="AT626" s="8" t="n">
        <f aca="false">1/8.314/$H626*(0.4375*68629+0.5*4601)+$J626/8.314/$H626+LN(1)</f>
        <v>-2.16753464419395</v>
      </c>
      <c r="AU626" s="8" t="n">
        <f aca="false">1/8.314/$H626*(0.4375*68629+0.5*4601)+$B626/8.314/$H626+LN(1)</f>
        <v>2.61474763830345</v>
      </c>
      <c r="AV626" s="8" t="n">
        <f aca="false">1/8.314/$H626*(0.4375*68629+0.5*4601)+$S626/8.314/$H626+LN(1)</f>
        <v>0.210232812941561</v>
      </c>
      <c r="AW626" s="8" t="n">
        <f aca="false">1/8.314/$H626*(0.4375*68629+0.5*4601)+$X626/8.314/$H626+LN(1)</f>
        <v>-1.31293199737955</v>
      </c>
    </row>
    <row r="627" customFormat="false" ht="13.8" hidden="false" customHeight="false" outlineLevel="0" collapsed="false">
      <c r="B627" s="8" t="n">
        <f aca="false">$A$2 + $A$3*H627 +$A$4*H627*LN(H627) + $A$5*H627^2 + $A$6*H627^-1 + $A$7*H627^0.5</f>
        <v>57325.0575262719</v>
      </c>
      <c r="F627" s="8" t="n">
        <f aca="false">$D$2+$D$3/H627-(($D$4/(8.314*LN(10)))*(1-($D$5/H627)-LN(H627/$D$5)))</f>
        <v>1.35122651576319</v>
      </c>
      <c r="G627" s="8" t="n">
        <f aca="false">8.314*LN(10)*F627*H627</f>
        <v>106703.292571539</v>
      </c>
      <c r="H627" s="15" t="n">
        <v>4125</v>
      </c>
      <c r="J627" s="17" t="n">
        <f aca="false">-G627</f>
        <v>-106703.292571539</v>
      </c>
      <c r="O627" s="8" t="n">
        <f aca="false">-115997 + 27.036*H627 + 3.124*H627*LN(H627)</f>
        <v>102804.309666584</v>
      </c>
      <c r="P627" s="8" t="n">
        <f aca="false">(-0.0562*(H627^2)) + (128.59*H627)-38275</f>
        <v>-464119.375</v>
      </c>
      <c r="Q627" s="8" t="n">
        <f aca="false">-998615+342.43*H627</f>
        <v>413908.75</v>
      </c>
      <c r="R627" s="8" t="n">
        <f aca="false">Q627+P627</f>
        <v>-50210.625</v>
      </c>
      <c r="S627" s="8" t="n">
        <f aca="false">R627/2</f>
        <v>-25105.3125</v>
      </c>
      <c r="U627" s="8" t="n">
        <f aca="false">-226244+42.46*H627</f>
        <v>-51096.5</v>
      </c>
      <c r="V627" s="8" t="n">
        <f aca="false">(-0.0562*(H627^2))+(374.59*H627)-846564</f>
        <v>-257658.375</v>
      </c>
      <c r="W627" s="8" t="n">
        <f aca="false">V627/2</f>
        <v>-128829.1875</v>
      </c>
      <c r="X627" s="8" t="n">
        <f aca="false">W627-U627</f>
        <v>-77732.6875</v>
      </c>
      <c r="Y627" s="8" t="n">
        <v>1746712.00052115</v>
      </c>
      <c r="Z627" s="8" t="n">
        <f aca="false">-8E-020*H627^6+2E-015*H627^5-0.00000000001*H627^4+0.00000006*H627^3-0.0001*H627^2+0.1593*H627^1+165.05*H627</f>
        <v>683097.362326355</v>
      </c>
      <c r="AA627" s="8" t="n">
        <f aca="false">(4*H627*(-18+25/2000*H627)*(1-LN(H627/1895))-H627*-9.16-0.25*Z627)</f>
        <v>-9965.27492443885</v>
      </c>
      <c r="AB627" s="8" t="n">
        <f aca="false">(8*H627*(-1+8/2000*H627)*(1-LN(H627/1895))-H627*-9.16-0.25*Z627)</f>
        <v>-19358.173792117</v>
      </c>
      <c r="AC627" s="8" t="n">
        <f aca="false">(8*$H627*(31.15-15.53/2000*$H627)*(1-LN($H627/1895))-$H627*-9.16-0.25*$Z627)</f>
        <v>-139445.24033991</v>
      </c>
      <c r="AE627" s="8" t="n">
        <f aca="false">AP627-$AN627</f>
        <v>0.526927200576206</v>
      </c>
      <c r="AF627" s="8" t="n">
        <f aca="false">AQ627-$AN627</f>
        <v>0.378113986860659</v>
      </c>
      <c r="AG627" s="8" t="n">
        <f aca="false">AR627-$AN627</f>
        <v>-3.12345158119302</v>
      </c>
      <c r="AI627" s="8" t="n">
        <f aca="false">AT627-$AN627</f>
        <v>-2.16874363276368</v>
      </c>
      <c r="AJ627" s="8" t="n">
        <f aca="false">AU627-$AN627</f>
        <v>2.61408635383244</v>
      </c>
      <c r="AK627" s="8" t="n">
        <f aca="false">AV627-$AN627</f>
        <v>0.210535715587436</v>
      </c>
      <c r="AL627" s="8" t="n">
        <f aca="false">AW627-$AN627</f>
        <v>-1.32400259511157</v>
      </c>
      <c r="AP627" s="8" t="n">
        <f aca="false">1/8.314/$H627*(0.375*68629+0.5*4601)+$AA627/8.314/$H627+LN(1)</f>
        <v>0.526927200576206</v>
      </c>
      <c r="AQ627" s="8" t="n">
        <f aca="false">1/8.314/$H627*(0.4375*68629+0.5*4601)+$AB627/8.314/$H627+LN(1)</f>
        <v>0.378113986860659</v>
      </c>
      <c r="AR627" s="8" t="n">
        <f aca="false">1/8.314/$H627*(0.4375*68629+0.5*4601)+$AC627/8.314/$H627+LN(1)</f>
        <v>-3.12345158119302</v>
      </c>
      <c r="AT627" s="8" t="n">
        <f aca="false">1/8.314/$H627*(0.4375*68629+0.5*4601)+$J627/8.314/$H627+LN(1)</f>
        <v>-2.16874363276368</v>
      </c>
      <c r="AU627" s="8" t="n">
        <f aca="false">1/8.314/$H627*(0.4375*68629+0.5*4601)+$B627/8.314/$H627+LN(1)</f>
        <v>2.61408635383244</v>
      </c>
      <c r="AV627" s="8" t="n">
        <f aca="false">1/8.314/$H627*(0.4375*68629+0.5*4601)+$S627/8.314/$H627+LN(1)</f>
        <v>0.210535715587436</v>
      </c>
      <c r="AW627" s="8" t="n">
        <f aca="false">1/8.314/$H627*(0.4375*68629+0.5*4601)+$X627/8.314/$H627+LN(1)</f>
        <v>-1.32400259511157</v>
      </c>
    </row>
    <row r="628" customFormat="false" ht="13.8" hidden="false" customHeight="false" outlineLevel="0" collapsed="false">
      <c r="B628" s="8" t="n">
        <f aca="false">$A$2 + $A$3*H628 +$A$4*H628*LN(H628) + $A$5*H628^2 + $A$6*H628^-1 + $A$7*H628^0.5</f>
        <v>57410.8334106907</v>
      </c>
      <c r="F628" s="8" t="n">
        <f aca="false">$D$2+$D$3/H628-(($D$4/(8.314*LN(10)))*(1-($D$5/H628)-LN(H628/$D$5)))</f>
        <v>1.35125726538619</v>
      </c>
      <c r="G628" s="8" t="n">
        <f aca="false">8.314*LN(10)*F628*H628</f>
        <v>106835.061067145</v>
      </c>
      <c r="H628" s="15" t="n">
        <v>4130</v>
      </c>
      <c r="J628" s="17" t="n">
        <f aca="false">-G628</f>
        <v>-106835.061067145</v>
      </c>
      <c r="O628" s="8" t="n">
        <f aca="false">-115997 + 27.036*H628 + 3.124*H628*LN(H628)</f>
        <v>103085.152838115</v>
      </c>
      <c r="P628" s="8" t="n">
        <f aca="false">(-0.0562*(H628^2)) + (128.59*H628)-38275</f>
        <v>-465796.08</v>
      </c>
      <c r="Q628" s="8" t="n">
        <f aca="false">-998615+342.43*H628</f>
        <v>415620.9</v>
      </c>
      <c r="R628" s="8" t="n">
        <f aca="false">Q628+P628</f>
        <v>-50175.1799999998</v>
      </c>
      <c r="S628" s="8" t="n">
        <f aca="false">R628/2</f>
        <v>-25087.5899999999</v>
      </c>
      <c r="U628" s="8" t="n">
        <f aca="false">-226244+42.46*H628</f>
        <v>-50884.2</v>
      </c>
      <c r="V628" s="8" t="n">
        <f aca="false">(-0.0562*(H628^2))+(374.59*H628)-846564</f>
        <v>-258105.08</v>
      </c>
      <c r="W628" s="8" t="n">
        <f aca="false">V628/2</f>
        <v>-129052.54</v>
      </c>
      <c r="X628" s="8" t="n">
        <f aca="false">W628-U628</f>
        <v>-78168.3400000001</v>
      </c>
      <c r="Y628" s="8" t="n">
        <v>1749247.92713181</v>
      </c>
      <c r="Z628" s="8" t="n">
        <f aca="false">-8E-020*H628^6+2E-015*H628^5-0.00000000001*H628^4+0.00000006*H628^3-0.0001*H628^2+0.1593*H628^1+165.05*H628</f>
        <v>683932.187174372</v>
      </c>
      <c r="AA628" s="8" t="n">
        <f aca="false">(4*H628*(-18+25/2000*H628)*(1-LN(H628/1895))-H628*-9.16-0.25*Z628)</f>
        <v>-10422.5956826819</v>
      </c>
      <c r="AB628" s="8" t="n">
        <f aca="false">(8*H628*(-1+8/2000*H628)*(1-LN(H628/1895))-H628*-9.16-0.25*Z628)</f>
        <v>-19857.7227643683</v>
      </c>
      <c r="AC628" s="8" t="n">
        <f aca="false">(8*$H628*(31.15-15.53/2000*$H628)*(1-LN($H628/1895))-$H628*-9.16-0.25*$Z628)</f>
        <v>-139864.144352786</v>
      </c>
      <c r="AE628" s="8" t="n">
        <f aca="false">AP628-$AN628</f>
        <v>0.512970604654656</v>
      </c>
      <c r="AF628" s="8" t="n">
        <f aca="false">AQ628-$AN628</f>
        <v>0.363107729126683</v>
      </c>
      <c r="AG628" s="8" t="n">
        <f aca="false">AR628-$AN628</f>
        <v>-3.13187001163142</v>
      </c>
      <c r="AI628" s="8" t="n">
        <f aca="false">AT628-$AN628</f>
        <v>-2.1699555627791</v>
      </c>
      <c r="AJ628" s="8" t="n">
        <f aca="false">AU628-$AN628</f>
        <v>2.61341967342027</v>
      </c>
      <c r="AK628" s="8" t="n">
        <f aca="false">AV628-$AN628</f>
        <v>0.210796966638148</v>
      </c>
      <c r="AL628" s="8" t="n">
        <f aca="false">AW628-$AN628</f>
        <v>-1.33508730569692</v>
      </c>
      <c r="AP628" s="8" t="n">
        <f aca="false">1/8.314/$H628*(0.375*68629+0.5*4601)+$AA628/8.314/$H628+LN(1)</f>
        <v>0.512970604654656</v>
      </c>
      <c r="AQ628" s="8" t="n">
        <f aca="false">1/8.314/$H628*(0.4375*68629+0.5*4601)+$AB628/8.314/$H628+LN(1)</f>
        <v>0.363107729126683</v>
      </c>
      <c r="AR628" s="8" t="n">
        <f aca="false">1/8.314/$H628*(0.4375*68629+0.5*4601)+$AC628/8.314/$H628+LN(1)</f>
        <v>-3.13187001163142</v>
      </c>
      <c r="AT628" s="8" t="n">
        <f aca="false">1/8.314/$H628*(0.4375*68629+0.5*4601)+$J628/8.314/$H628+LN(1)</f>
        <v>-2.1699555627791</v>
      </c>
      <c r="AU628" s="8" t="n">
        <f aca="false">1/8.314/$H628*(0.4375*68629+0.5*4601)+$B628/8.314/$H628+LN(1)</f>
        <v>2.61341967342027</v>
      </c>
      <c r="AV628" s="8" t="n">
        <f aca="false">1/8.314/$H628*(0.4375*68629+0.5*4601)+$S628/8.314/$H628+LN(1)</f>
        <v>0.210796966638148</v>
      </c>
      <c r="AW628" s="8" t="n">
        <f aca="false">1/8.314/$H628*(0.4375*68629+0.5*4601)+$X628/8.314/$H628+LN(1)</f>
        <v>-1.33508730569692</v>
      </c>
    </row>
    <row r="629" customFormat="false" ht="13.8" hidden="false" customHeight="false" outlineLevel="0" collapsed="false">
      <c r="B629" s="8" t="n">
        <f aca="false">$A$2 + $A$3*H629 +$A$4*H629*LN(H629) + $A$5*H629^2 + $A$6*H629^-1 + $A$7*H629^0.5</f>
        <v>57496.3693650743</v>
      </c>
      <c r="F629" s="8" t="n">
        <f aca="false">$D$2+$D$3/H629-(($D$4/(8.314*LN(10)))*(1-($D$5/H629)-LN(H629/$D$5)))</f>
        <v>1.35129048325926</v>
      </c>
      <c r="G629" s="8" t="n">
        <f aca="false">8.314*LN(10)*F629*H629</f>
        <v>106967.030833986</v>
      </c>
      <c r="H629" s="15" t="n">
        <v>4135</v>
      </c>
      <c r="J629" s="17" t="n">
        <f aca="false">-G629</f>
        <v>-106967.030833986</v>
      </c>
      <c r="O629" s="8" t="n">
        <f aca="false">-115997 + 27.036*H629 + 3.124*H629*LN(H629)</f>
        <v>103366.014920062</v>
      </c>
      <c r="P629" s="8" t="n">
        <f aca="false">(-0.0562*(H629^2)) + (128.59*H629)-38275</f>
        <v>-467475.595</v>
      </c>
      <c r="Q629" s="8" t="n">
        <f aca="false">-998615+342.43*H629</f>
        <v>417333.05</v>
      </c>
      <c r="R629" s="8" t="n">
        <f aca="false">Q629+P629</f>
        <v>-50142.5449999999</v>
      </c>
      <c r="S629" s="8" t="n">
        <f aca="false">R629/2</f>
        <v>-25071.2725</v>
      </c>
      <c r="U629" s="8" t="n">
        <f aca="false">-226244+42.46*H629</f>
        <v>-50671.9</v>
      </c>
      <c r="V629" s="8" t="n">
        <f aca="false">(-0.0562*(H629^2))+(374.59*H629)-846564</f>
        <v>-258554.595</v>
      </c>
      <c r="W629" s="8" t="n">
        <f aca="false">V629/2</f>
        <v>-129277.2975</v>
      </c>
      <c r="X629" s="8" t="n">
        <f aca="false">W629-U629</f>
        <v>-78605.3975000001</v>
      </c>
      <c r="Y629" s="8" t="n">
        <v>1751783.85374247</v>
      </c>
      <c r="Z629" s="8" t="n">
        <f aca="false">-8E-020*H629^6+2E-015*H629^5-0.00000000001*H629^4+0.00000006*H629^3-0.0001*H629^2+0.1593*H629^1+165.05*H629</f>
        <v>684767.04601043</v>
      </c>
      <c r="AA629" s="8" t="n">
        <f aca="false">(4*H629*(-18+25/2000*H629)*(1-LN(H629/1895))-H629*-9.16-0.25*Z629)</f>
        <v>-10882.6867485933</v>
      </c>
      <c r="AB629" s="8" t="n">
        <f aca="false">(8*H629*(-1+8/2000*H629)*(1-LN(H629/1895))-H629*-9.16-0.25*Z629)</f>
        <v>-20359.2783009819</v>
      </c>
      <c r="AC629" s="8" t="n">
        <f aca="false">(8*$H629*(31.15-15.53/2000*$H629)*(1-LN($H629/1895))-$H629*-9.16-0.25*$Z629)</f>
        <v>-140280.592582082</v>
      </c>
      <c r="AE629" s="8" t="n">
        <f aca="false">AP629-$AN629</f>
        <v>0.498967178259561</v>
      </c>
      <c r="AF629" s="8" t="n">
        <f aca="false">AQ629-$AN629</f>
        <v>0.348079395196172</v>
      </c>
      <c r="AG629" s="8" t="n">
        <f aca="false">AR629-$AN629</f>
        <v>-3.14019664917647</v>
      </c>
      <c r="AI629" s="8" t="n">
        <f aca="false">AT629-$AN629</f>
        <v>-2.17117041647344</v>
      </c>
      <c r="AJ629" s="8" t="n">
        <f aca="false">AU629-$AN629</f>
        <v>2.6127476261999</v>
      </c>
      <c r="AK629" s="8" t="n">
        <f aca="false">AV629-$AN629</f>
        <v>0.211016717187745</v>
      </c>
      <c r="AL629" s="8" t="n">
        <f aca="false">AW629-$AN629</f>
        <v>-1.34618607794024</v>
      </c>
      <c r="AP629" s="8" t="n">
        <f aca="false">1/8.314/$H629*(0.375*68629+0.5*4601)+$AA629/8.314/$H629+LN(1)</f>
        <v>0.498967178259561</v>
      </c>
      <c r="AQ629" s="8" t="n">
        <f aca="false">1/8.314/$H629*(0.4375*68629+0.5*4601)+$AB629/8.314/$H629+LN(1)</f>
        <v>0.348079395196172</v>
      </c>
      <c r="AR629" s="8" t="n">
        <f aca="false">1/8.314/$H629*(0.4375*68629+0.5*4601)+$AC629/8.314/$H629+LN(1)</f>
        <v>-3.14019664917647</v>
      </c>
      <c r="AT629" s="8" t="n">
        <f aca="false">1/8.314/$H629*(0.4375*68629+0.5*4601)+$J629/8.314/$H629+LN(1)</f>
        <v>-2.17117041647344</v>
      </c>
      <c r="AU629" s="8" t="n">
        <f aca="false">1/8.314/$H629*(0.4375*68629+0.5*4601)+$B629/8.314/$H629+LN(1)</f>
        <v>2.6127476261999</v>
      </c>
      <c r="AV629" s="8" t="n">
        <f aca="false">1/8.314/$H629*(0.4375*68629+0.5*4601)+$S629/8.314/$H629+LN(1)</f>
        <v>0.211016717187745</v>
      </c>
      <c r="AW629" s="8" t="n">
        <f aca="false">1/8.314/$H629*(0.4375*68629+0.5*4601)+$X629/8.314/$H629+LN(1)</f>
        <v>-1.34618607794024</v>
      </c>
    </row>
    <row r="630" customFormat="false" ht="13.8" hidden="false" customHeight="false" outlineLevel="0" collapsed="false">
      <c r="B630" s="8" t="n">
        <f aca="false">$A$2 + $A$3*H630 +$A$4*H630*LN(H630) + $A$5*H630^2 + $A$6*H630^-1 + $A$7*H630^0.5</f>
        <v>57581.6657170235</v>
      </c>
      <c r="F630" s="8" t="n">
        <f aca="false">$D$2+$D$3/H630-(($D$4/(8.314*LN(10)))*(1-($D$5/H630)-LN(H630/$D$5)))</f>
        <v>1.35132615736866</v>
      </c>
      <c r="G630" s="8" t="n">
        <f aca="false">8.314*LN(10)*F630*H630</f>
        <v>107099.201628688</v>
      </c>
      <c r="H630" s="15" t="n">
        <v>4140</v>
      </c>
      <c r="J630" s="17" t="n">
        <f aca="false">-G630</f>
        <v>-107099.201628688</v>
      </c>
      <c r="O630" s="8" t="n">
        <f aca="false">-115997 + 27.036*H630 + 3.124*H630*LN(H630)</f>
        <v>103646.895889559</v>
      </c>
      <c r="P630" s="8" t="n">
        <f aca="false">(-0.0562*(H630^2)) + (128.59*H630)-38275</f>
        <v>-469157.92</v>
      </c>
      <c r="Q630" s="8" t="n">
        <f aca="false">-998615+342.43*H630</f>
        <v>419045.2</v>
      </c>
      <c r="R630" s="8" t="n">
        <f aca="false">Q630+P630</f>
        <v>-50112.7200000001</v>
      </c>
      <c r="S630" s="8" t="n">
        <f aca="false">R630/2</f>
        <v>-25056.36</v>
      </c>
      <c r="U630" s="8" t="n">
        <f aca="false">-226244+42.46*H630</f>
        <v>-50459.6</v>
      </c>
      <c r="V630" s="8" t="n">
        <f aca="false">(-0.0562*(H630^2))+(374.59*H630)-846564</f>
        <v>-259006.92</v>
      </c>
      <c r="W630" s="8" t="n">
        <f aca="false">V630/2</f>
        <v>-129503.46</v>
      </c>
      <c r="X630" s="8" t="n">
        <f aca="false">W630-U630</f>
        <v>-79043.8600000001</v>
      </c>
      <c r="Y630" s="8" t="n">
        <v>1754319.78035313</v>
      </c>
      <c r="Z630" s="8" t="n">
        <f aca="false">-8E-020*H630^6+2E-015*H630^5-0.00000000001*H630^4+0.00000006*H630^3-0.0001*H630^2+0.1593*H630^1+165.05*H630</f>
        <v>685601.938927028</v>
      </c>
      <c r="AA630" s="8" t="n">
        <f aca="false">(4*H630*(-18+25/2000*H630)*(1-LN(H630/1895))-H630*-9.16-0.25*Z630)</f>
        <v>-11345.5516971106</v>
      </c>
      <c r="AB630" s="8" t="n">
        <f aca="false">(8*H630*(-1+8/2000*H630)*(1-LN(H630/1895))-H630*-9.16-0.25*Z630)</f>
        <v>-20862.8424195142</v>
      </c>
      <c r="AC630" s="8" t="n">
        <f aca="false">(8*$H630*(31.15-15.53/2000*$H630)*(1-LN($H630/1895))-$H630*-9.16-0.25*$Z630)</f>
        <v>-140694.579468874</v>
      </c>
      <c r="AE630" s="8" t="n">
        <f aca="false">AP630-$AN630</f>
        <v>0.48491698720421</v>
      </c>
      <c r="AF630" s="8" t="n">
        <f aca="false">AQ630-$AN630</f>
        <v>0.333029006439456</v>
      </c>
      <c r="AG630" s="8" t="n">
        <f aca="false">AR630-$AN630</f>
        <v>-3.14843166490821</v>
      </c>
      <c r="AI630" s="8" t="n">
        <f aca="false">AT630-$AN630</f>
        <v>-2.1723881761829</v>
      </c>
      <c r="AJ630" s="8" t="n">
        <f aca="false">AU630-$AN630</f>
        <v>2.61207024113403</v>
      </c>
      <c r="AK630" s="8" t="n">
        <f aca="false">AV630-$AN630</f>
        <v>0.211195117600369</v>
      </c>
      <c r="AL630" s="8" t="n">
        <f aca="false">AW630-$AN630</f>
        <v>-1.35729886089351</v>
      </c>
      <c r="AP630" s="8" t="n">
        <f aca="false">1/8.314/$H630*(0.375*68629+0.5*4601)+$AA630/8.314/$H630+LN(1)</f>
        <v>0.48491698720421</v>
      </c>
      <c r="AQ630" s="8" t="n">
        <f aca="false">1/8.314/$H630*(0.4375*68629+0.5*4601)+$AB630/8.314/$H630+LN(1)</f>
        <v>0.333029006439456</v>
      </c>
      <c r="AR630" s="8" t="n">
        <f aca="false">1/8.314/$H630*(0.4375*68629+0.5*4601)+$AC630/8.314/$H630+LN(1)</f>
        <v>-3.14843166490821</v>
      </c>
      <c r="AT630" s="8" t="n">
        <f aca="false">1/8.314/$H630*(0.4375*68629+0.5*4601)+$J630/8.314/$H630+LN(1)</f>
        <v>-2.1723881761829</v>
      </c>
      <c r="AU630" s="8" t="n">
        <f aca="false">1/8.314/$H630*(0.4375*68629+0.5*4601)+$B630/8.314/$H630+LN(1)</f>
        <v>2.61207024113403</v>
      </c>
      <c r="AV630" s="8" t="n">
        <f aca="false">1/8.314/$H630*(0.4375*68629+0.5*4601)+$S630/8.314/$H630+LN(1)</f>
        <v>0.211195117600369</v>
      </c>
      <c r="AW630" s="8" t="n">
        <f aca="false">1/8.314/$H630*(0.4375*68629+0.5*4601)+$X630/8.314/$H630+LN(1)</f>
        <v>-1.35729886089351</v>
      </c>
    </row>
    <row r="631" customFormat="false" ht="13.8" hidden="false" customHeight="false" outlineLevel="0" collapsed="false">
      <c r="B631" s="8" t="n">
        <f aca="false">$A$2 + $A$3*H631 +$A$4*H631*LN(H631) + $A$5*H631^2 + $A$6*H631^-1 + $A$7*H631^0.5</f>
        <v>57666.7227931278</v>
      </c>
      <c r="F631" s="8" t="n">
        <f aca="false">$D$2+$D$3/H631-(($D$4/(8.314*LN(10)))*(1-($D$5/H631)-LN(H631/$D$5)))</f>
        <v>1.35136427576605</v>
      </c>
      <c r="G631" s="8" t="n">
        <f aca="false">8.314*LN(10)*F631*H631</f>
        <v>107231.573208463</v>
      </c>
      <c r="H631" s="15" t="n">
        <v>4145</v>
      </c>
      <c r="J631" s="17" t="n">
        <f aca="false">-G631</f>
        <v>-107231.573208463</v>
      </c>
      <c r="O631" s="8" t="n">
        <f aca="false">-115997 + 27.036*H631 + 3.124*H631*LN(H631)</f>
        <v>103927.795723795</v>
      </c>
      <c r="P631" s="8" t="n">
        <f aca="false">(-0.0562*(H631^2)) + (128.59*H631)-38275</f>
        <v>-470843.055</v>
      </c>
      <c r="Q631" s="8" t="n">
        <f aca="false">-998615+342.43*H631</f>
        <v>420757.35</v>
      </c>
      <c r="R631" s="8" t="n">
        <f aca="false">Q631+P631</f>
        <v>-50085.7049999998</v>
      </c>
      <c r="S631" s="8" t="n">
        <f aca="false">R631/2</f>
        <v>-25042.8524999999</v>
      </c>
      <c r="U631" s="8" t="n">
        <f aca="false">-226244+42.46*H631</f>
        <v>-50247.3</v>
      </c>
      <c r="V631" s="8" t="n">
        <f aca="false">(-0.0562*(H631^2))+(374.59*H631)-846564</f>
        <v>-259462.055</v>
      </c>
      <c r="W631" s="8" t="n">
        <f aca="false">V631/2</f>
        <v>-129731.0275</v>
      </c>
      <c r="X631" s="8" t="n">
        <f aca="false">W631-U631</f>
        <v>-79483.7275000001</v>
      </c>
      <c r="Y631" s="8" t="n">
        <v>1756855.70696379</v>
      </c>
      <c r="Z631" s="8" t="n">
        <f aca="false">-8E-020*H631^6+2E-015*H631^5-0.00000000001*H631^4+0.00000006*H631^3-0.0001*H631^2+0.1593*H631^1+165.05*H631</f>
        <v>686436.866016831</v>
      </c>
      <c r="AA631" s="8" t="n">
        <f aca="false">(4*H631*(-18+25/2000*H631)*(1-LN(H631/1895))-H631*-9.16-0.25*Z631)</f>
        <v>-11811.194098284</v>
      </c>
      <c r="AB631" s="8" t="n">
        <f aca="false">(8*H631*(-1+8/2000*H631)*(1-LN(H631/1895))-H631*-9.16-0.25*Z631)</f>
        <v>-21368.4171350814</v>
      </c>
      <c r="AC631" s="8" t="n">
        <f aca="false">(8*$H631*(31.15-15.53/2000*$H631)*(1-LN($H631/1895))-$H631*-9.16-0.25*$Z631)</f>
        <v>-141106.099463223</v>
      </c>
      <c r="AE631" s="8" t="n">
        <f aca="false">AP631-$AN631</f>
        <v>0.470820097126158</v>
      </c>
      <c r="AF631" s="8" t="n">
        <f aca="false">AQ631-$AN631</f>
        <v>0.317956584194566</v>
      </c>
      <c r="AG631" s="8" t="n">
        <f aca="false">AR631-$AN631</f>
        <v>-3.15657522934191</v>
      </c>
      <c r="AI631" s="8" t="n">
        <f aca="false">AT631-$AN631</f>
        <v>-2.17360882434596</v>
      </c>
      <c r="AJ631" s="8" t="n">
        <f aca="false">AU631-$AN631</f>
        <v>2.61138754701628</v>
      </c>
      <c r="AK631" s="8" t="n">
        <f aca="false">AV631-$AN631</f>
        <v>0.211332317514635</v>
      </c>
      <c r="AL631" s="8" t="n">
        <f aca="false">AW631-$AN631</f>
        <v>-1.3684256038545</v>
      </c>
      <c r="AP631" s="8" t="n">
        <f aca="false">1/8.314/$H631*(0.375*68629+0.5*4601)+$AA631/8.314/$H631+LN(1)</f>
        <v>0.470820097126158</v>
      </c>
      <c r="AQ631" s="8" t="n">
        <f aca="false">1/8.314/$H631*(0.4375*68629+0.5*4601)+$AB631/8.314/$H631+LN(1)</f>
        <v>0.317956584194566</v>
      </c>
      <c r="AR631" s="8" t="n">
        <f aca="false">1/8.314/$H631*(0.4375*68629+0.5*4601)+$AC631/8.314/$H631+LN(1)</f>
        <v>-3.15657522934191</v>
      </c>
      <c r="AT631" s="8" t="n">
        <f aca="false">1/8.314/$H631*(0.4375*68629+0.5*4601)+$J631/8.314/$H631+LN(1)</f>
        <v>-2.17360882434596</v>
      </c>
      <c r="AU631" s="8" t="n">
        <f aca="false">1/8.314/$H631*(0.4375*68629+0.5*4601)+$B631/8.314/$H631+LN(1)</f>
        <v>2.61138754701628</v>
      </c>
      <c r="AV631" s="8" t="n">
        <f aca="false">1/8.314/$H631*(0.4375*68629+0.5*4601)+$S631/8.314/$H631+LN(1)</f>
        <v>0.211332317514635</v>
      </c>
      <c r="AW631" s="8" t="n">
        <f aca="false">1/8.314/$H631*(0.4375*68629+0.5*4601)+$X631/8.314/$H631+LN(1)</f>
        <v>-1.3684256038545</v>
      </c>
    </row>
    <row r="632" customFormat="false" ht="13.8" hidden="false" customHeight="false" outlineLevel="0" collapsed="false">
      <c r="B632" s="8" t="n">
        <f aca="false">$A$2 + $A$3*H632 +$A$4*H632*LN(H632) + $A$5*H632^2 + $A$6*H632^-1 + $A$7*H632^0.5</f>
        <v>57751.5409189705</v>
      </c>
      <c r="F632" s="8" t="n">
        <f aca="false">$D$2+$D$3/H632-(($D$4/(8.314*LN(10)))*(1-($D$5/H632)-LN(H632/$D$5)))</f>
        <v>1.35140482656804</v>
      </c>
      <c r="G632" s="8" t="n">
        <f aca="false">8.314*LN(10)*F632*H632</f>
        <v>107364.145331109</v>
      </c>
      <c r="H632" s="15" t="n">
        <v>4150</v>
      </c>
      <c r="J632" s="17" t="n">
        <f aca="false">-G632</f>
        <v>-107364.145331109</v>
      </c>
      <c r="O632" s="8" t="n">
        <f aca="false">-115997 + 27.036*H632 + 3.124*H632*LN(H632)</f>
        <v>104208.714400014</v>
      </c>
      <c r="P632" s="8" t="n">
        <f aca="false">(-0.0562*(H632^2)) + (128.59*H632)-38275</f>
        <v>-472531</v>
      </c>
      <c r="Q632" s="8" t="n">
        <f aca="false">-998615+342.43*H632</f>
        <v>422469.5</v>
      </c>
      <c r="R632" s="8" t="n">
        <f aca="false">Q632+P632</f>
        <v>-50061.5</v>
      </c>
      <c r="S632" s="8" t="n">
        <f aca="false">R632/2</f>
        <v>-25030.75</v>
      </c>
      <c r="U632" s="8" t="n">
        <f aca="false">-226244+42.46*H632</f>
        <v>-50035</v>
      </c>
      <c r="V632" s="8" t="n">
        <f aca="false">(-0.0562*(H632^2))+(374.59*H632)-846564</f>
        <v>-259920</v>
      </c>
      <c r="W632" s="8" t="n">
        <f aca="false">V632/2</f>
        <v>-129960</v>
      </c>
      <c r="X632" s="8" t="n">
        <f aca="false">W632-U632</f>
        <v>-79925</v>
      </c>
      <c r="Y632" s="8" t="n">
        <v>1759391.63357445</v>
      </c>
      <c r="Z632" s="8" t="n">
        <f aca="false">-8E-020*H632^6+2E-015*H632^5-0.00000000001*H632^4+0.00000006*H632^3-0.0001*H632^2+0.1593*H632^1+165.05*H632</f>
        <v>687271.827372664</v>
      </c>
      <c r="AA632" s="8" t="n">
        <f aca="false">(4*H632*(-18+25/2000*H632)*(1-LN(H632/1895))-H632*-9.16-0.25*Z632)</f>
        <v>-12279.6175172893</v>
      </c>
      <c r="AB632" s="8" t="n">
        <f aca="false">(8*H632*(-1+8/2000*H632)*(1-LN(H632/1895))-H632*-9.16-0.25*Z632)</f>
        <v>-21876.0044603658</v>
      </c>
      <c r="AC632" s="8" t="n">
        <f aca="false">(8*$H632*(31.15-15.53/2000*$H632)*(1-LN($H632/1895))-$H632*-9.16-0.25*$Z632)</f>
        <v>-141515.147024154</v>
      </c>
      <c r="AE632" s="8" t="n">
        <f aca="false">AP632-$AN632</f>
        <v>0.45667657348791</v>
      </c>
      <c r="AF632" s="8" t="n">
        <f aca="false">AQ632-$AN632</f>
        <v>0.302862149767243</v>
      </c>
      <c r="AG632" s="8" t="n">
        <f aca="false">AR632-$AN632</f>
        <v>-3.16462751243088</v>
      </c>
      <c r="AI632" s="8" t="n">
        <f aca="false">AT632-$AN632</f>
        <v>-2.17483234350274</v>
      </c>
      <c r="AJ632" s="8" t="n">
        <f aca="false">AU632-$AN632</f>
        <v>2.61069957247234</v>
      </c>
      <c r="AK632" s="8" t="n">
        <f aca="false">AV632-$AN632</f>
        <v>0.211428465847996</v>
      </c>
      <c r="AL632" s="8" t="n">
        <f aca="false">AW632-$AN632</f>
        <v>-1.37956625636537</v>
      </c>
      <c r="AP632" s="8" t="n">
        <f aca="false">1/8.314/$H632*(0.375*68629+0.5*4601)+$AA632/8.314/$H632+LN(1)</f>
        <v>0.45667657348791</v>
      </c>
      <c r="AQ632" s="8" t="n">
        <f aca="false">1/8.314/$H632*(0.4375*68629+0.5*4601)+$AB632/8.314/$H632+LN(1)</f>
        <v>0.302862149767243</v>
      </c>
      <c r="AR632" s="8" t="n">
        <f aca="false">1/8.314/$H632*(0.4375*68629+0.5*4601)+$AC632/8.314/$H632+LN(1)</f>
        <v>-3.16462751243088</v>
      </c>
      <c r="AT632" s="8" t="n">
        <f aca="false">1/8.314/$H632*(0.4375*68629+0.5*4601)+$J632/8.314/$H632+LN(1)</f>
        <v>-2.17483234350274</v>
      </c>
      <c r="AU632" s="8" t="n">
        <f aca="false">1/8.314/$H632*(0.4375*68629+0.5*4601)+$B632/8.314/$H632+LN(1)</f>
        <v>2.61069957247234</v>
      </c>
      <c r="AV632" s="8" t="n">
        <f aca="false">1/8.314/$H632*(0.4375*68629+0.5*4601)+$S632/8.314/$H632+LN(1)</f>
        <v>0.211428465847996</v>
      </c>
      <c r="AW632" s="8" t="n">
        <f aca="false">1/8.314/$H632*(0.4375*68629+0.5*4601)+$X632/8.314/$H632+LN(1)</f>
        <v>-1.37956625636537</v>
      </c>
    </row>
    <row r="633" customFormat="false" ht="13.8" hidden="false" customHeight="false" outlineLevel="0" collapsed="false">
      <c r="B633" s="8" t="n">
        <f aca="false">$A$2 + $A$3*H633 +$A$4*H633*LN(H633) + $A$5*H633^2 + $A$6*H633^-1 + $A$7*H633^0.5</f>
        <v>57836.1204191329</v>
      </c>
      <c r="F633" s="8" t="n">
        <f aca="false">$D$2+$D$3/H633-(($D$4/(8.314*LN(10)))*(1-($D$5/H633)-LN(H633/$D$5)))</f>
        <v>1.35144779795575</v>
      </c>
      <c r="G633" s="8" t="n">
        <f aca="false">8.314*LN(10)*F633*H633</f>
        <v>107496.917755009</v>
      </c>
      <c r="H633" s="15" t="n">
        <v>4155</v>
      </c>
      <c r="J633" s="17" t="n">
        <f aca="false">-G633</f>
        <v>-107496.917755009</v>
      </c>
      <c r="O633" s="8" t="n">
        <f aca="false">-115997 + 27.036*H633 + 3.124*H633*LN(H633)</f>
        <v>104489.651895514</v>
      </c>
      <c r="P633" s="8" t="n">
        <f aca="false">(-0.0562*(H633^2)) + (128.59*H633)-38275</f>
        <v>-474221.755</v>
      </c>
      <c r="Q633" s="8" t="n">
        <f aca="false">-998615+342.43*H633</f>
        <v>424181.65</v>
      </c>
      <c r="R633" s="8" t="n">
        <f aca="false">Q633+P633</f>
        <v>-50040.1049999998</v>
      </c>
      <c r="S633" s="8" t="n">
        <f aca="false">R633/2</f>
        <v>-25020.0524999999</v>
      </c>
      <c r="U633" s="8" t="n">
        <f aca="false">-226244+42.46*H633</f>
        <v>-49822.7</v>
      </c>
      <c r="V633" s="8" t="n">
        <f aca="false">(-0.0562*(H633^2))+(374.59*H633)-846564</f>
        <v>-260380.755</v>
      </c>
      <c r="W633" s="8" t="n">
        <f aca="false">V633/2</f>
        <v>-130190.3775</v>
      </c>
      <c r="X633" s="8" t="n">
        <f aca="false">W633-U633</f>
        <v>-80367.6775</v>
      </c>
      <c r="Y633" s="8" t="n">
        <v>1761927.5601851</v>
      </c>
      <c r="Z633" s="8" t="n">
        <f aca="false">-8E-020*H633^6+2E-015*H633^5-0.00000000001*H633^4+0.00000006*H633^3-0.0001*H633^2+0.1593*H633^1+165.05*H633</f>
        <v>688106.823087515</v>
      </c>
      <c r="AA633" s="8" t="n">
        <f aca="false">(4*H633*(-18+25/2000*H633)*(1-LN(H633/1895))-H633*-9.16-0.25*Z633)</f>
        <v>-12750.8255144412</v>
      </c>
      <c r="AB633" s="8" t="n">
        <f aca="false">(8*H633*(-1+8/2000*H633)*(1-LN(H633/1895))-H633*-9.16-0.25*Z633)</f>
        <v>-22385.6064056216</v>
      </c>
      <c r="AC633" s="8" t="n">
        <f aca="false">(8*$H633*(31.15-15.53/2000*$H633)*(1-LN($H633/1895))-$H633*-9.16-0.25*$Z633)</f>
        <v>-141921.716619624</v>
      </c>
      <c r="AE633" s="8" t="n">
        <f aca="false">AP633-$AN633</f>
        <v>0.442486481577588</v>
      </c>
      <c r="AF633" s="8" t="n">
        <f aca="false">AQ633-$AN633</f>
        <v>0.287745724430959</v>
      </c>
      <c r="AG633" s="8" t="n">
        <f aca="false">AR633-$AN633</f>
        <v>-3.17258868356896</v>
      </c>
      <c r="AI633" s="8" t="n">
        <f aca="false">AT633-$AN633</f>
        <v>-2.17605871629427</v>
      </c>
      <c r="AJ633" s="8" t="n">
        <f aca="false">AU633-$AN633</f>
        <v>2.61000634596113</v>
      </c>
      <c r="AK633" s="8" t="n">
        <f aca="false">AV633-$AN633</f>
        <v>0.211483710801119</v>
      </c>
      <c r="AL633" s="8" t="n">
        <f aca="false">AW633-$AN633</f>
        <v>-1.39072076821113</v>
      </c>
      <c r="AP633" s="8" t="n">
        <f aca="false">1/8.314/$H633*(0.375*68629+0.5*4601)+$AA633/8.314/$H633+LN(1)</f>
        <v>0.442486481577588</v>
      </c>
      <c r="AQ633" s="8" t="n">
        <f aca="false">1/8.314/$H633*(0.4375*68629+0.5*4601)+$AB633/8.314/$H633+LN(1)</f>
        <v>0.287745724430959</v>
      </c>
      <c r="AR633" s="8" t="n">
        <f aca="false">1/8.314/$H633*(0.4375*68629+0.5*4601)+$AC633/8.314/$H633+LN(1)</f>
        <v>-3.17258868356896</v>
      </c>
      <c r="AT633" s="8" t="n">
        <f aca="false">1/8.314/$H633*(0.4375*68629+0.5*4601)+$J633/8.314/$H633+LN(1)</f>
        <v>-2.17605871629427</v>
      </c>
      <c r="AU633" s="8" t="n">
        <f aca="false">1/8.314/$H633*(0.4375*68629+0.5*4601)+$B633/8.314/$H633+LN(1)</f>
        <v>2.61000634596113</v>
      </c>
      <c r="AV633" s="8" t="n">
        <f aca="false">1/8.314/$H633*(0.4375*68629+0.5*4601)+$S633/8.314/$H633+LN(1)</f>
        <v>0.211483710801119</v>
      </c>
      <c r="AW633" s="8" t="n">
        <f aca="false">1/8.314/$H633*(0.4375*68629+0.5*4601)+$X633/8.314/$H633+LN(1)</f>
        <v>-1.39072076821113</v>
      </c>
    </row>
    <row r="634" customFormat="false" ht="13.8" hidden="false" customHeight="false" outlineLevel="0" collapsed="false">
      <c r="B634" s="8" t="n">
        <f aca="false">$A$2 + $A$3*H634 +$A$4*H634*LN(H634) + $A$5*H634^2 + $A$6*H634^-1 + $A$7*H634^0.5</f>
        <v>57920.4616171978</v>
      </c>
      <c r="F634" s="8" t="n">
        <f aca="false">$D$2+$D$3/H634-(($D$4/(8.314*LN(10)))*(1-($D$5/H634)-LN(H634/$D$5)))</f>
        <v>1.35149317817447</v>
      </c>
      <c r="G634" s="8" t="n">
        <f aca="false">8.314*LN(10)*F634*H634</f>
        <v>107629.890239125</v>
      </c>
      <c r="H634" s="15" t="n">
        <v>4160</v>
      </c>
      <c r="J634" s="17" t="n">
        <f aca="false">-G634</f>
        <v>-107629.890239125</v>
      </c>
      <c r="O634" s="8" t="n">
        <f aca="false">-115997 + 27.036*H634 + 3.124*H634*LN(H634)</f>
        <v>104770.608187649</v>
      </c>
      <c r="P634" s="8" t="n">
        <f aca="false">(-0.0562*(H634^2)) + (128.59*H634)-38275</f>
        <v>-475915.32</v>
      </c>
      <c r="Q634" s="8" t="n">
        <f aca="false">-998615+342.43*H634</f>
        <v>425893.8</v>
      </c>
      <c r="R634" s="8" t="n">
        <f aca="false">Q634+P634</f>
        <v>-50021.5199999999</v>
      </c>
      <c r="S634" s="8" t="n">
        <f aca="false">R634/2</f>
        <v>-25010.7599999999</v>
      </c>
      <c r="U634" s="8" t="n">
        <f aca="false">-226244+42.46*H634</f>
        <v>-49610.4</v>
      </c>
      <c r="V634" s="8" t="n">
        <f aca="false">(-0.0562*(H634^2))+(374.59*H634)-846564</f>
        <v>-260844.32</v>
      </c>
      <c r="W634" s="8" t="n">
        <f aca="false">V634/2</f>
        <v>-130422.16</v>
      </c>
      <c r="X634" s="8" t="n">
        <f aca="false">W634-U634</f>
        <v>-80811.76</v>
      </c>
      <c r="Y634" s="8" t="n">
        <v>1764463.48679576</v>
      </c>
      <c r="Z634" s="8" t="n">
        <f aca="false">-8E-020*H634^6+2E-015*H634^5-0.00000000001*H634^4+0.00000006*H634^3-0.0001*H634^2+0.1593*H634^1+165.05*H634</f>
        <v>688941.853254534</v>
      </c>
      <c r="AA634" s="8" t="n">
        <f aca="false">(4*H634*(-18+25/2000*H634)*(1-LN(H634/1895))-H634*-9.16-0.25*Z634)</f>
        <v>-13224.8216452069</v>
      </c>
      <c r="AB634" s="8" t="n">
        <f aca="false">(8*H634*(-1+8/2000*H634)*(1-LN(H634/1895))-H634*-9.16-0.25*Z634)</f>
        <v>-22897.2249786811</v>
      </c>
      <c r="AC634" s="8" t="n">
        <f aca="false">(8*$H634*(31.15-15.53/2000*$H634)*(1-LN($H634/1895))-$H634*-9.16-0.25*$Z634)</f>
        <v>-142325.802726498</v>
      </c>
      <c r="AE634" s="8" t="n">
        <f aca="false">AP634-$AN634</f>
        <v>0.428249886509581</v>
      </c>
      <c r="AF634" s="8" t="n">
        <f aca="false">AQ634-$AN634</f>
        <v>0.27260732942693</v>
      </c>
      <c r="AG634" s="8" t="n">
        <f aca="false">AR634-$AN634</f>
        <v>-3.18045891159311</v>
      </c>
      <c r="AI634" s="8" t="n">
        <f aca="false">AT634-$AN634</f>
        <v>-2.17728792546184</v>
      </c>
      <c r="AJ634" s="8" t="n">
        <f aca="false">AU634-$AN634</f>
        <v>2.60930789577583</v>
      </c>
      <c r="AK634" s="8" t="n">
        <f aca="false">AV634-$AN634</f>
        <v>0.211498199862145</v>
      </c>
      <c r="AL634" s="8" t="n">
        <f aca="false">AW634-$AN634</f>
        <v>-1.40188908941822</v>
      </c>
      <c r="AP634" s="8" t="n">
        <f aca="false">1/8.314/$H634*(0.375*68629+0.5*4601)+$AA634/8.314/$H634+LN(1)</f>
        <v>0.428249886509581</v>
      </c>
      <c r="AQ634" s="8" t="n">
        <f aca="false">1/8.314/$H634*(0.4375*68629+0.5*4601)+$AB634/8.314/$H634+LN(1)</f>
        <v>0.27260732942693</v>
      </c>
      <c r="AR634" s="8" t="n">
        <f aca="false">1/8.314/$H634*(0.4375*68629+0.5*4601)+$AC634/8.314/$H634+LN(1)</f>
        <v>-3.18045891159311</v>
      </c>
      <c r="AT634" s="8" t="n">
        <f aca="false">1/8.314/$H634*(0.4375*68629+0.5*4601)+$J634/8.314/$H634+LN(1)</f>
        <v>-2.17728792546184</v>
      </c>
      <c r="AU634" s="8" t="n">
        <f aca="false">1/8.314/$H634*(0.4375*68629+0.5*4601)+$B634/8.314/$H634+LN(1)</f>
        <v>2.60930789577583</v>
      </c>
      <c r="AV634" s="8" t="n">
        <f aca="false">1/8.314/$H634*(0.4375*68629+0.5*4601)+$S634/8.314/$H634+LN(1)</f>
        <v>0.211498199862145</v>
      </c>
      <c r="AW634" s="8" t="n">
        <f aca="false">1/8.314/$H634*(0.4375*68629+0.5*4601)+$X634/8.314/$H634+LN(1)</f>
        <v>-1.40188908941822</v>
      </c>
    </row>
    <row r="635" customFormat="false" ht="13.8" hidden="false" customHeight="false" outlineLevel="0" collapsed="false">
      <c r="B635" s="8" t="n">
        <f aca="false">$A$2 + $A$3*H635 +$A$4*H635*LN(H635) + $A$5*H635^2 + $A$6*H635^-1 + $A$7*H635^0.5</f>
        <v>58004.5648357554</v>
      </c>
      <c r="F635" s="8" t="n">
        <f aca="false">$D$2+$D$3/H635-(($D$4/(8.314*LN(10)))*(1-($D$5/H635)-LN(H635/$D$5)))</f>
        <v>1.35154095553315</v>
      </c>
      <c r="G635" s="8" t="n">
        <f aca="false">8.314*LN(10)*F635*H635</f>
        <v>107763.062543001</v>
      </c>
      <c r="H635" s="15" t="n">
        <v>4165</v>
      </c>
      <c r="J635" s="17" t="n">
        <f aca="false">-G635</f>
        <v>-107763.062543001</v>
      </c>
      <c r="O635" s="8" t="n">
        <f aca="false">-115997 + 27.036*H635 + 3.124*H635*LN(H635)</f>
        <v>105051.583253828</v>
      </c>
      <c r="P635" s="8" t="n">
        <f aca="false">(-0.0562*(H635^2)) + (128.59*H635)-38275</f>
        <v>-477611.695</v>
      </c>
      <c r="Q635" s="8" t="n">
        <f aca="false">-998615+342.43*H635</f>
        <v>427605.95</v>
      </c>
      <c r="R635" s="8" t="n">
        <f aca="false">Q635+P635</f>
        <v>-50005.7450000001</v>
      </c>
      <c r="S635" s="8" t="n">
        <f aca="false">R635/2</f>
        <v>-25002.8725000001</v>
      </c>
      <c r="U635" s="8" t="n">
        <f aca="false">-226244+42.46*H635</f>
        <v>-49398.1</v>
      </c>
      <c r="V635" s="8" t="n">
        <f aca="false">(-0.0562*(H635^2))+(374.59*H635)-846564</f>
        <v>-261310.695</v>
      </c>
      <c r="W635" s="8" t="n">
        <f aca="false">V635/2</f>
        <v>-130655.3475</v>
      </c>
      <c r="X635" s="8" t="n">
        <f aca="false">W635-U635</f>
        <v>-81257.2475000001</v>
      </c>
      <c r="Y635" s="8" t="n">
        <v>1766999.41340642</v>
      </c>
      <c r="Z635" s="8" t="n">
        <f aca="false">-8E-020*H635^6+2E-015*H635^5-0.00000000001*H635^4+0.00000006*H635^3-0.0001*H635^2+0.1593*H635^1+165.05*H635</f>
        <v>689776.917967036</v>
      </c>
      <c r="AA635" s="8" t="n">
        <f aca="false">(4*H635*(-18+25/2000*H635)*(1-LN(H635/1895))-H635*-9.16-0.25*Z635)</f>
        <v>-13701.6094602199</v>
      </c>
      <c r="AB635" s="8" t="n">
        <f aca="false">(8*H635*(-1+8/2000*H635)*(1-LN(H635/1895))-H635*-9.16-0.25*Z635)</f>
        <v>-23410.8621849611</v>
      </c>
      <c r="AC635" s="8" t="n">
        <f aca="false">(8*$H635*(31.15-15.53/2000*$H635)*(1-LN($H635/1895))-$H635*-9.16-0.25*$Z635)</f>
        <v>-142727.399830523</v>
      </c>
      <c r="AE635" s="8" t="n">
        <f aca="false">AP635-$AN635</f>
        <v>0.4139668532252</v>
      </c>
      <c r="AF635" s="8" t="n">
        <f aca="false">AQ635-$AN635</f>
        <v>0.25744698596414</v>
      </c>
      <c r="AG635" s="8" t="n">
        <f aca="false">AR635-$AN635</f>
        <v>-3.18823836478608</v>
      </c>
      <c r="AI635" s="8" t="n">
        <f aca="false">AT635-$AN635</f>
        <v>-2.17851995384638</v>
      </c>
      <c r="AJ635" s="8" t="n">
        <f aca="false">AU635-$AN635</f>
        <v>2.60860425004513</v>
      </c>
      <c r="AK635" s="8" t="n">
        <f aca="false">AV635-$AN635</f>
        <v>0.211472079810993</v>
      </c>
      <c r="AL635" s="8" t="n">
        <f aca="false">AW635-$AN635</f>
        <v>-1.41307117025305</v>
      </c>
      <c r="AP635" s="8" t="n">
        <f aca="false">1/8.314/$H635*(0.375*68629+0.5*4601)+$AA635/8.314/$H635+LN(1)</f>
        <v>0.4139668532252</v>
      </c>
      <c r="AQ635" s="8" t="n">
        <f aca="false">1/8.314/$H635*(0.4375*68629+0.5*4601)+$AB635/8.314/$H635+LN(1)</f>
        <v>0.25744698596414</v>
      </c>
      <c r="AR635" s="8" t="n">
        <f aca="false">1/8.314/$H635*(0.4375*68629+0.5*4601)+$AC635/8.314/$H635+LN(1)</f>
        <v>-3.18823836478608</v>
      </c>
      <c r="AT635" s="8" t="n">
        <f aca="false">1/8.314/$H635*(0.4375*68629+0.5*4601)+$J635/8.314/$H635+LN(1)</f>
        <v>-2.17851995384638</v>
      </c>
      <c r="AU635" s="8" t="n">
        <f aca="false">1/8.314/$H635*(0.4375*68629+0.5*4601)+$B635/8.314/$H635+LN(1)</f>
        <v>2.60860425004513</v>
      </c>
      <c r="AV635" s="8" t="n">
        <f aca="false">1/8.314/$H635*(0.4375*68629+0.5*4601)+$S635/8.314/$H635+LN(1)</f>
        <v>0.211472079810993</v>
      </c>
      <c r="AW635" s="8" t="n">
        <f aca="false">1/8.314/$H635*(0.4375*68629+0.5*4601)+$X635/8.314/$H635+LN(1)</f>
        <v>-1.41307117025305</v>
      </c>
    </row>
    <row r="636" customFormat="false" ht="13.8" hidden="false" customHeight="false" outlineLevel="0" collapsed="false">
      <c r="B636" s="8" t="n">
        <f aca="false">$A$2 + $A$3*H636 +$A$4*H636*LN(H636) + $A$5*H636^2 + $A$6*H636^-1 + $A$7*H636^0.5</f>
        <v>58088.4303964037</v>
      </c>
      <c r="F636" s="8" t="n">
        <f aca="false">$D$2+$D$3/H636-(($D$4/(8.314*LN(10)))*(1-($D$5/H636)-LN(H636/$D$5)))</f>
        <v>1.3515911184041</v>
      </c>
      <c r="G636" s="8" t="n">
        <f aca="false">8.314*LN(10)*F636*H636</f>
        <v>107896.434426757</v>
      </c>
      <c r="H636" s="15" t="n">
        <v>4170</v>
      </c>
      <c r="J636" s="17" t="n">
        <f aca="false">-G636</f>
        <v>-107896.434426757</v>
      </c>
      <c r="O636" s="8" t="n">
        <f aca="false">-115997 + 27.036*H636 + 3.124*H636*LN(H636)</f>
        <v>105332.577071512</v>
      </c>
      <c r="P636" s="8" t="n">
        <f aca="false">(-0.0562*(H636^2)) + (128.59*H636)-38275</f>
        <v>-479310.88</v>
      </c>
      <c r="Q636" s="8" t="n">
        <f aca="false">-998615+342.43*H636</f>
        <v>429318.1</v>
      </c>
      <c r="R636" s="8" t="n">
        <f aca="false">Q636+P636</f>
        <v>-49992.7799999999</v>
      </c>
      <c r="S636" s="8" t="n">
        <f aca="false">R636/2</f>
        <v>-24996.39</v>
      </c>
      <c r="U636" s="8" t="n">
        <f aca="false">-226244+42.46*H636</f>
        <v>-49185.8</v>
      </c>
      <c r="V636" s="8" t="n">
        <f aca="false">(-0.0562*(H636^2))+(374.59*H636)-846564</f>
        <v>-261779.88</v>
      </c>
      <c r="W636" s="8" t="n">
        <f aca="false">V636/2</f>
        <v>-130889.94</v>
      </c>
      <c r="X636" s="8" t="n">
        <f aca="false">W636-U636</f>
        <v>-81704.1400000001</v>
      </c>
      <c r="Y636" s="8" t="n">
        <v>1769535.34001708</v>
      </c>
      <c r="Z636" s="8" t="n">
        <f aca="false">-8E-020*H636^6+2E-015*H636^5-0.00000000001*H636^4+0.00000006*H636^3-0.0001*H636^2+0.1593*H636^1+165.05*H636</f>
        <v>690612.017318496</v>
      </c>
      <c r="AA636" s="8" t="n">
        <f aca="false">(4*H636*(-18+25/2000*H636)*(1-LN(H636/1895))-H636*-9.16-0.25*Z636)</f>
        <v>-14181.192505292</v>
      </c>
      <c r="AB636" s="8" t="n">
        <f aca="false">(8*H636*(-1+8/2000*H636)*(1-LN(H636/1895))-H636*-9.16-0.25*Z636)</f>
        <v>-23926.5200274686</v>
      </c>
      <c r="AC636" s="8" t="n">
        <f aca="false">(8*$H636*(31.15-15.53/2000*$H636)*(1-LN($H636/1895))-$H636*-9.16-0.25*$Z636)</f>
        <v>-143126.502426299</v>
      </c>
      <c r="AE636" s="8" t="n">
        <f aca="false">AP636-$AN636</f>
        <v>0.399637446493361</v>
      </c>
      <c r="AF636" s="8" t="n">
        <f aca="false">AQ636-$AN636</f>
        <v>0.242264715219349</v>
      </c>
      <c r="AG636" s="8" t="n">
        <f aca="false">AR636-$AN636</f>
        <v>-3.19592721087885</v>
      </c>
      <c r="AI636" s="8" t="n">
        <f aca="false">AT636-$AN636</f>
        <v>-2.17975478438776</v>
      </c>
      <c r="AJ636" s="8" t="n">
        <f aca="false">AU636-$AN636</f>
        <v>2.60789543673419</v>
      </c>
      <c r="AK636" s="8" t="n">
        <f aca="false">AV636-$AN636</f>
        <v>0.211405496723622</v>
      </c>
      <c r="AL636" s="8" t="n">
        <f aca="false">AW636-$AN636</f>
        <v>-1.42426696122054</v>
      </c>
      <c r="AP636" s="8" t="n">
        <f aca="false">1/8.314/$H636*(0.375*68629+0.5*4601)+$AA636/8.314/$H636+LN(1)</f>
        <v>0.399637446493361</v>
      </c>
      <c r="AQ636" s="8" t="n">
        <f aca="false">1/8.314/$H636*(0.4375*68629+0.5*4601)+$AB636/8.314/$H636+LN(1)</f>
        <v>0.242264715219349</v>
      </c>
      <c r="AR636" s="8" t="n">
        <f aca="false">1/8.314/$H636*(0.4375*68629+0.5*4601)+$AC636/8.314/$H636+LN(1)</f>
        <v>-3.19592721087885</v>
      </c>
      <c r="AT636" s="8" t="n">
        <f aca="false">1/8.314/$H636*(0.4375*68629+0.5*4601)+$J636/8.314/$H636+LN(1)</f>
        <v>-2.17975478438776</v>
      </c>
      <c r="AU636" s="8" t="n">
        <f aca="false">1/8.314/$H636*(0.4375*68629+0.5*4601)+$B636/8.314/$H636+LN(1)</f>
        <v>2.60789543673419</v>
      </c>
      <c r="AV636" s="8" t="n">
        <f aca="false">1/8.314/$H636*(0.4375*68629+0.5*4601)+$S636/8.314/$H636+LN(1)</f>
        <v>0.211405496723622</v>
      </c>
      <c r="AW636" s="8" t="n">
        <f aca="false">1/8.314/$H636*(0.4375*68629+0.5*4601)+$X636/8.314/$H636+LN(1)</f>
        <v>-1.42426696122054</v>
      </c>
    </row>
    <row r="637" customFormat="false" ht="13.8" hidden="false" customHeight="false" outlineLevel="0" collapsed="false">
      <c r="B637" s="8" t="n">
        <f aca="false">$A$2 + $A$3*H637 +$A$4*H637*LN(H637) + $A$5*H637^2 + $A$6*H637^-1 + $A$7*H637^0.5</f>
        <v>58172.0586197568</v>
      </c>
      <c r="F637" s="8" t="n">
        <f aca="false">$D$2+$D$3/H637-(($D$4/(8.314*LN(10)))*(1-($D$5/H637)-LN(H637/$D$5)))</f>
        <v>1.35164365522248</v>
      </c>
      <c r="G637" s="8" t="n">
        <f aca="false">8.314*LN(10)*F637*H637</f>
        <v>108030.005651088</v>
      </c>
      <c r="H637" s="15" t="n">
        <v>4175</v>
      </c>
      <c r="J637" s="17" t="n">
        <f aca="false">-G637</f>
        <v>-108030.005651088</v>
      </c>
      <c r="O637" s="8" t="n">
        <f aca="false">-115997 + 27.036*H637 + 3.124*H637*LN(H637)</f>
        <v>105613.589618217</v>
      </c>
      <c r="P637" s="8" t="n">
        <f aca="false">(-0.0562*(H637^2)) + (128.59*H637)-38275</f>
        <v>-481012.875</v>
      </c>
      <c r="Q637" s="8" t="n">
        <f aca="false">-998615+342.43*H637</f>
        <v>431030.25</v>
      </c>
      <c r="R637" s="8" t="n">
        <f aca="false">Q637+P637</f>
        <v>-49982.625</v>
      </c>
      <c r="S637" s="8" t="n">
        <f aca="false">R637/2</f>
        <v>-24991.3125</v>
      </c>
      <c r="U637" s="8" t="n">
        <f aca="false">-226244+42.46*H637</f>
        <v>-48973.5</v>
      </c>
      <c r="V637" s="8" t="n">
        <f aca="false">(-0.0562*(H637^2))+(374.59*H637)-846564</f>
        <v>-262251.875</v>
      </c>
      <c r="W637" s="8" t="n">
        <f aca="false">V637/2</f>
        <v>-131125.9375</v>
      </c>
      <c r="X637" s="8" t="n">
        <f aca="false">W637-U637</f>
        <v>-82152.4375</v>
      </c>
      <c r="Y637" s="8" t="n">
        <v>1772071.26662774</v>
      </c>
      <c r="Z637" s="8" t="n">
        <f aca="false">-8E-020*H637^6+2E-015*H637^5-0.00000000001*H637^4+0.00000006*H637^3-0.0001*H637^2+0.1593*H637^1+165.05*H637</f>
        <v>691447.151402551</v>
      </c>
      <c r="AA637" s="8" t="n">
        <f aca="false">(4*H637*(-18+25/2000*H637)*(1-LN(H637/1895))-H637*-9.16-0.25*Z637)</f>
        <v>-14663.5743214267</v>
      </c>
      <c r="AB637" s="8" t="n">
        <f aca="false">(8*H637*(-1+8/2000*H637)*(1-LN(H637/1895))-H637*-9.16-0.25*Z637)</f>
        <v>-24444.2005068068</v>
      </c>
      <c r="AC637" s="8" t="n">
        <f aca="false">(8*$H637*(31.15-15.53/2000*$H637)*(1-LN($H637/1895))-$H637*-9.16-0.25*$Z637)</f>
        <v>-143523.105017256</v>
      </c>
      <c r="AE637" s="8" t="n">
        <f aca="false">AP637-$AN637</f>
        <v>0.385261730911233</v>
      </c>
      <c r="AF637" s="8" t="n">
        <f aca="false">AQ637-$AN637</f>
        <v>0.227060538337131</v>
      </c>
      <c r="AG637" s="8" t="n">
        <f aca="false">AR637-$AN637</f>
        <v>-3.20352561705329</v>
      </c>
      <c r="AI637" s="8" t="n">
        <f aca="false">AT637-$AN637</f>
        <v>-2.18099240012412</v>
      </c>
      <c r="AJ637" s="8" t="n">
        <f aca="false">AU637-$AN637</f>
        <v>2.60718148364585</v>
      </c>
      <c r="AK637" s="8" t="n">
        <f aca="false">AV637-$AN637</f>
        <v>0.211298595976198</v>
      </c>
      <c r="AL637" s="8" t="n">
        <f aca="false">AW637-$AN637</f>
        <v>-1.43547641306274</v>
      </c>
      <c r="AP637" s="8" t="n">
        <f aca="false">1/8.314/$H637*(0.375*68629+0.5*4601)+$AA637/8.314/$H637+LN(1)</f>
        <v>0.385261730911233</v>
      </c>
      <c r="AQ637" s="8" t="n">
        <f aca="false">1/8.314/$H637*(0.4375*68629+0.5*4601)+$AB637/8.314/$H637+LN(1)</f>
        <v>0.227060538337131</v>
      </c>
      <c r="AR637" s="8" t="n">
        <f aca="false">1/8.314/$H637*(0.4375*68629+0.5*4601)+$AC637/8.314/$H637+LN(1)</f>
        <v>-3.20352561705329</v>
      </c>
      <c r="AT637" s="8" t="n">
        <f aca="false">1/8.314/$H637*(0.4375*68629+0.5*4601)+$J637/8.314/$H637+LN(1)</f>
        <v>-2.18099240012412</v>
      </c>
      <c r="AU637" s="8" t="n">
        <f aca="false">1/8.314/$H637*(0.4375*68629+0.5*4601)+$B637/8.314/$H637+LN(1)</f>
        <v>2.60718148364585</v>
      </c>
      <c r="AV637" s="8" t="n">
        <f aca="false">1/8.314/$H637*(0.4375*68629+0.5*4601)+$S637/8.314/$H637+LN(1)</f>
        <v>0.211298595976198</v>
      </c>
      <c r="AW637" s="8" t="n">
        <f aca="false">1/8.314/$H637*(0.4375*68629+0.5*4601)+$X637/8.314/$H637+LN(1)</f>
        <v>-1.43547641306274</v>
      </c>
    </row>
    <row r="638" customFormat="false" ht="13.8" hidden="false" customHeight="false" outlineLevel="0" collapsed="false">
      <c r="B638" s="8" t="n">
        <f aca="false">$A$2 + $A$3*H638 +$A$4*H638*LN(H638) + $A$5*H638^2 + $A$6*H638^-1 + $A$7*H638^0.5</f>
        <v>58255.4498254468</v>
      </c>
      <c r="F638" s="8" t="n">
        <f aca="false">$D$2+$D$3/H638-(($D$4/(8.314*LN(10)))*(1-($D$5/H638)-LN(H638/$D$5)))</f>
        <v>1.35169855448598</v>
      </c>
      <c r="G638" s="8" t="n">
        <f aca="false">8.314*LN(10)*F638*H638</f>
        <v>108163.775977264</v>
      </c>
      <c r="H638" s="15" t="n">
        <v>4180</v>
      </c>
      <c r="J638" s="17" t="n">
        <f aca="false">-G638</f>
        <v>-108163.775977264</v>
      </c>
      <c r="O638" s="8" t="n">
        <f aca="false">-115997 + 27.036*H638 + 3.124*H638*LN(H638)</f>
        <v>105894.620871513</v>
      </c>
      <c r="P638" s="8" t="n">
        <f aca="false">(-0.0562*(H638^2)) + (128.59*H638)-38275</f>
        <v>-482717.68</v>
      </c>
      <c r="Q638" s="8" t="n">
        <f aca="false">-998615+342.43*H638</f>
        <v>432742.4</v>
      </c>
      <c r="R638" s="8" t="n">
        <f aca="false">Q638+P638</f>
        <v>-49975.2799999998</v>
      </c>
      <c r="S638" s="8" t="n">
        <f aca="false">R638/2</f>
        <v>-24987.6399999999</v>
      </c>
      <c r="U638" s="8" t="n">
        <f aca="false">-226244+42.46*H638</f>
        <v>-48761.2</v>
      </c>
      <c r="V638" s="8" t="n">
        <f aca="false">(-0.0562*(H638^2))+(374.59*H638)-846564</f>
        <v>-262726.68</v>
      </c>
      <c r="W638" s="8" t="n">
        <f aca="false">V638/2</f>
        <v>-131363.34</v>
      </c>
      <c r="X638" s="8" t="n">
        <f aca="false">W638-U638</f>
        <v>-82602.1400000001</v>
      </c>
      <c r="Y638" s="8" t="n">
        <v>1774607.1932384</v>
      </c>
      <c r="Z638" s="8" t="n">
        <f aca="false">-8E-020*H638^6+2E-015*H638^5-0.00000000001*H638^4+0.00000006*H638^3-0.0001*H638^2+0.1593*H638^1+165.05*H638</f>
        <v>692282.320313004</v>
      </c>
      <c r="AA638" s="8" t="n">
        <f aca="false">(4*H638*(-18+25/2000*H638)*(1-LN(H638/1895))-H638*-9.16-0.25*Z638)</f>
        <v>-15148.758444834</v>
      </c>
      <c r="AB638" s="8" t="n">
        <f aca="false">(8*H638*(-1+8/2000*H638)*(1-LN(H638/1895))-H638*-9.16-0.25*Z638)</f>
        <v>-24963.9056211814</v>
      </c>
      <c r="AC638" s="8" t="n">
        <f aca="false">(8*$H638*(31.15-15.53/2000*$H638)*(1-LN($H638/1895))-$H638*-9.16-0.25*$Z638)</f>
        <v>-143917.202115624</v>
      </c>
      <c r="AE638" s="8" t="n">
        <f aca="false">AP638-$AN638</f>
        <v>0.370839770904844</v>
      </c>
      <c r="AF638" s="8" t="n">
        <f aca="false">AQ638-$AN638</f>
        <v>0.21183447642987</v>
      </c>
      <c r="AG638" s="8" t="n">
        <f aca="false">AR638-$AN638</f>
        <v>-3.21103374994458</v>
      </c>
      <c r="AI638" s="8" t="n">
        <f aca="false">AT638-$AN638</f>
        <v>-2.18223278419129</v>
      </c>
      <c r="AJ638" s="8" t="n">
        <f aca="false">AU638-$AN638</f>
        <v>2.60646241842165</v>
      </c>
      <c r="AK638" s="8" t="n">
        <f aca="false">AV638-$AN638</f>
        <v>0.211151522249325</v>
      </c>
      <c r="AL638" s="8" t="n">
        <f aca="false">AW638-$AN638</f>
        <v>-1.44669947675737</v>
      </c>
      <c r="AP638" s="8" t="n">
        <f aca="false">1/8.314/$H638*(0.375*68629+0.5*4601)+$AA638/8.314/$H638+LN(1)</f>
        <v>0.370839770904844</v>
      </c>
      <c r="AQ638" s="8" t="n">
        <f aca="false">1/8.314/$H638*(0.4375*68629+0.5*4601)+$AB638/8.314/$H638+LN(1)</f>
        <v>0.21183447642987</v>
      </c>
      <c r="AR638" s="8" t="n">
        <f aca="false">1/8.314/$H638*(0.4375*68629+0.5*4601)+$AC638/8.314/$H638+LN(1)</f>
        <v>-3.21103374994458</v>
      </c>
      <c r="AT638" s="8" t="n">
        <f aca="false">1/8.314/$H638*(0.4375*68629+0.5*4601)+$J638/8.314/$H638+LN(1)</f>
        <v>-2.18223278419129</v>
      </c>
      <c r="AU638" s="8" t="n">
        <f aca="false">1/8.314/$H638*(0.4375*68629+0.5*4601)+$B638/8.314/$H638+LN(1)</f>
        <v>2.60646241842165</v>
      </c>
      <c r="AV638" s="8" t="n">
        <f aca="false">1/8.314/$H638*(0.4375*68629+0.5*4601)+$S638/8.314/$H638+LN(1)</f>
        <v>0.211151522249325</v>
      </c>
      <c r="AW638" s="8" t="n">
        <f aca="false">1/8.314/$H638*(0.4375*68629+0.5*4601)+$X638/8.314/$H638+LN(1)</f>
        <v>-1.44669947675737</v>
      </c>
    </row>
    <row r="639" customFormat="false" ht="13.8" hidden="false" customHeight="false" outlineLevel="0" collapsed="false">
      <c r="B639" s="8" t="n">
        <f aca="false">$A$2 + $A$3*H639 +$A$4*H639*LN(H639) + $A$5*H639^2 + $A$6*H639^-1 + $A$7*H639^0.5</f>
        <v>58338.6043321281</v>
      </c>
      <c r="F639" s="8" t="n">
        <f aca="false">$D$2+$D$3/H639-(($D$4/(8.314*LN(10)))*(1-($D$5/H639)-LN(H639/$D$5)))</f>
        <v>1.35175580475437</v>
      </c>
      <c r="G639" s="8" t="n">
        <f aca="false">8.314*LN(10)*F639*H639</f>
        <v>108297.745167123</v>
      </c>
      <c r="H639" s="15" t="n">
        <v>4185</v>
      </c>
      <c r="J639" s="17" t="n">
        <f aca="false">-G639</f>
        <v>-108297.745167123</v>
      </c>
      <c r="O639" s="8" t="n">
        <f aca="false">-115997 + 27.036*H639 + 3.124*H639*LN(H639)</f>
        <v>106175.670809024</v>
      </c>
      <c r="P639" s="8" t="n">
        <f aca="false">(-0.0562*(H639^2)) + (128.59*H639)-38275</f>
        <v>-484425.295</v>
      </c>
      <c r="Q639" s="8" t="n">
        <f aca="false">-998615+342.43*H639</f>
        <v>434454.55</v>
      </c>
      <c r="R639" s="8" t="n">
        <f aca="false">Q639+P639</f>
        <v>-49970.7449999999</v>
      </c>
      <c r="S639" s="8" t="n">
        <f aca="false">R639/2</f>
        <v>-24985.3724999999</v>
      </c>
      <c r="U639" s="8" t="n">
        <f aca="false">-226244+42.46*H639</f>
        <v>-48548.9</v>
      </c>
      <c r="V639" s="8" t="n">
        <f aca="false">(-0.0562*(H639^2))+(374.59*H639)-846564</f>
        <v>-263204.295</v>
      </c>
      <c r="W639" s="8" t="n">
        <f aca="false">V639/2</f>
        <v>-131602.1475</v>
      </c>
      <c r="X639" s="8" t="n">
        <f aca="false">W639-U639</f>
        <v>-83053.2475</v>
      </c>
      <c r="Y639" s="8" t="n">
        <v>1777143.11984905</v>
      </c>
      <c r="Z639" s="8" t="n">
        <f aca="false">-8E-020*H639^6+2E-015*H639^5-0.00000000001*H639^4+0.00000006*H639^3-0.0001*H639^2+0.1593*H639^1+165.05*H639</f>
        <v>693117.524143816</v>
      </c>
      <c r="AA639" s="8" t="n">
        <f aca="false">(4*H639*(-18+25/2000*H639)*(1-LN(H639/1895))-H639*-9.16-0.25*Z639)</f>
        <v>-15636.7484069406</v>
      </c>
      <c r="AB639" s="8" t="n">
        <f aca="false">(8*H639*(-1+8/2000*H639)*(1-LN(H639/1895))-H639*-9.16-0.25*Z639)</f>
        <v>-25485.6373664066</v>
      </c>
      <c r="AC639" s="8" t="n">
        <f aca="false">(8*$H639*(31.15-15.53/2000*$H639)*(1-LN($H639/1895))-$H639*-9.16-0.25*$Z639)</f>
        <v>-144308.788242411</v>
      </c>
      <c r="AE639" s="8" t="n">
        <f aca="false">AP639-$AN639</f>
        <v>0.356371630729798</v>
      </c>
      <c r="AF639" s="8" t="n">
        <f aca="false">AQ639-$AN639</f>
        <v>0.196586550577796</v>
      </c>
      <c r="AG639" s="8" t="n">
        <f aca="false">AR639-$AN639</f>
        <v>-3.21845177564382</v>
      </c>
      <c r="AI639" s="8" t="n">
        <f aca="false">AT639-$AN639</f>
        <v>-2.18347591982209</v>
      </c>
      <c r="AJ639" s="8" t="n">
        <f aca="false">AU639-$AN639</f>
        <v>2.60573826854297</v>
      </c>
      <c r="AK639" s="8" t="n">
        <f aca="false">AV639-$AN639</f>
        <v>0.210964419532171</v>
      </c>
      <c r="AL639" s="8" t="n">
        <f aca="false">AW639-$AN639</f>
        <v>-1.45793610351643</v>
      </c>
      <c r="AP639" s="8" t="n">
        <f aca="false">1/8.314/$H639*(0.375*68629+0.5*4601)+$AA639/8.314/$H639+LN(1)</f>
        <v>0.356371630729798</v>
      </c>
      <c r="AQ639" s="8" t="n">
        <f aca="false">1/8.314/$H639*(0.4375*68629+0.5*4601)+$AB639/8.314/$H639+LN(1)</f>
        <v>0.196586550577796</v>
      </c>
      <c r="AR639" s="8" t="n">
        <f aca="false">1/8.314/$H639*(0.4375*68629+0.5*4601)+$AC639/8.314/$H639+LN(1)</f>
        <v>-3.21845177564382</v>
      </c>
      <c r="AT639" s="8" t="n">
        <f aca="false">1/8.314/$H639*(0.4375*68629+0.5*4601)+$J639/8.314/$H639+LN(1)</f>
        <v>-2.18347591982209</v>
      </c>
      <c r="AU639" s="8" t="n">
        <f aca="false">1/8.314/$H639*(0.4375*68629+0.5*4601)+$B639/8.314/$H639+LN(1)</f>
        <v>2.60573826854297</v>
      </c>
      <c r="AV639" s="8" t="n">
        <f aca="false">1/8.314/$H639*(0.4375*68629+0.5*4601)+$S639/8.314/$H639+LN(1)</f>
        <v>0.210964419532171</v>
      </c>
      <c r="AW639" s="8" t="n">
        <f aca="false">1/8.314/$H639*(0.4375*68629+0.5*4601)+$X639/8.314/$H639+LN(1)</f>
        <v>-1.45793610351643</v>
      </c>
    </row>
    <row r="640" customFormat="false" ht="13.8" hidden="false" customHeight="false" outlineLevel="0" collapsed="false">
      <c r="B640" s="8" t="n">
        <f aca="false">$A$2 + $A$3*H640 +$A$4*H640*LN(H640) + $A$5*H640^2 + $A$6*H640^-1 + $A$7*H640^0.5</f>
        <v>58421.5224574816</v>
      </c>
      <c r="F640" s="8" t="n">
        <f aca="false">$D$2+$D$3/H640-(($D$4/(8.314*LN(10)))*(1-($D$5/H640)-LN(H640/$D$5)))</f>
        <v>1.35181539464912</v>
      </c>
      <c r="G640" s="8" t="n">
        <f aca="false">8.314*LN(10)*F640*H640</f>
        <v>108431.912983074</v>
      </c>
      <c r="H640" s="15" t="n">
        <v>4190</v>
      </c>
      <c r="J640" s="17" t="n">
        <f aca="false">-G640</f>
        <v>-108431.912983074</v>
      </c>
      <c r="O640" s="8" t="n">
        <f aca="false">-115997 + 27.036*H640 + 3.124*H640*LN(H640)</f>
        <v>106456.739408427</v>
      </c>
      <c r="P640" s="8" t="n">
        <f aca="false">(-0.0562*(H640^2)) + (128.59*H640)-38275</f>
        <v>-486135.72</v>
      </c>
      <c r="Q640" s="8" t="n">
        <f aca="false">-998615+342.43*H640</f>
        <v>436166.7</v>
      </c>
      <c r="R640" s="8" t="n">
        <f aca="false">Q640+P640</f>
        <v>-49969.02</v>
      </c>
      <c r="S640" s="8" t="n">
        <f aca="false">R640/2</f>
        <v>-24984.51</v>
      </c>
      <c r="U640" s="8" t="n">
        <f aca="false">-226244+42.46*H640</f>
        <v>-48336.6</v>
      </c>
      <c r="V640" s="8" t="n">
        <f aca="false">(-0.0562*(H640^2))+(374.59*H640)-846564</f>
        <v>-263684.72</v>
      </c>
      <c r="W640" s="8" t="n">
        <f aca="false">V640/2</f>
        <v>-131842.36</v>
      </c>
      <c r="X640" s="8" t="n">
        <f aca="false">W640-U640</f>
        <v>-83505.76</v>
      </c>
      <c r="Y640" s="8" t="n">
        <v>1779679.04645971</v>
      </c>
      <c r="Z640" s="8" t="n">
        <f aca="false">-8E-020*H640^6+2E-015*H640^5-0.00000000001*H640^4+0.00000006*H640^3-0.0001*H640^2+0.1593*H640^1+165.05*H640</f>
        <v>693952.762989113</v>
      </c>
      <c r="AA640" s="8" t="n">
        <f aca="false">(4*H640*(-18+25/2000*H640)*(1-LN(H640/1895))-H640*-9.16-0.25*Z640)</f>
        <v>-16127.5477344054</v>
      </c>
      <c r="AB640" s="8" t="n">
        <f aca="false">(8*H640*(-1+8/2000*H640)*(1-LN(H640/1895))-H640*-9.16-0.25*Z640)</f>
        <v>-26009.397735911</v>
      </c>
      <c r="AC640" s="8" t="n">
        <f aca="false">(8*$H640*(31.15-15.53/2000*$H640)*(1-LN($H640/1895))-$H640*-9.16-0.25*$Z640)</f>
        <v>-144697.857927373</v>
      </c>
      <c r="AE640" s="8" t="n">
        <f aca="false">AP640-$AN640</f>
        <v>0.341857374471865</v>
      </c>
      <c r="AF640" s="8" t="n">
        <f aca="false">AQ640-$AN640</f>
        <v>0.181316781828995</v>
      </c>
      <c r="AG640" s="8" t="n">
        <f aca="false">AR640-$AN640</f>
        <v>-3.22577985970046</v>
      </c>
      <c r="AI640" s="8" t="n">
        <f aca="false">AT640-$AN640</f>
        <v>-2.1847217903457</v>
      </c>
      <c r="AJ640" s="8" t="n">
        <f aca="false">AU640-$AN640</f>
        <v>2.60500906133203</v>
      </c>
      <c r="AK640" s="8" t="n">
        <f aca="false">AV640-$AN640</f>
        <v>0.21073743112661</v>
      </c>
      <c r="AL640" s="8" t="n">
        <f aca="false">AW640-$AN640</f>
        <v>-1.4691862447848</v>
      </c>
      <c r="AP640" s="8" t="n">
        <f aca="false">1/8.314/$H640*(0.375*68629+0.5*4601)+$AA640/8.314/$H640+LN(1)</f>
        <v>0.341857374471865</v>
      </c>
      <c r="AQ640" s="8" t="n">
        <f aca="false">1/8.314/$H640*(0.4375*68629+0.5*4601)+$AB640/8.314/$H640+LN(1)</f>
        <v>0.181316781828995</v>
      </c>
      <c r="AR640" s="8" t="n">
        <f aca="false">1/8.314/$H640*(0.4375*68629+0.5*4601)+$AC640/8.314/$H640+LN(1)</f>
        <v>-3.22577985970046</v>
      </c>
      <c r="AT640" s="8" t="n">
        <f aca="false">1/8.314/$H640*(0.4375*68629+0.5*4601)+$J640/8.314/$H640+LN(1)</f>
        <v>-2.1847217903457</v>
      </c>
      <c r="AU640" s="8" t="n">
        <f aca="false">1/8.314/$H640*(0.4375*68629+0.5*4601)+$B640/8.314/$H640+LN(1)</f>
        <v>2.60500906133203</v>
      </c>
      <c r="AV640" s="8" t="n">
        <f aca="false">1/8.314/$H640*(0.4375*68629+0.5*4601)+$S640/8.314/$H640+LN(1)</f>
        <v>0.21073743112661</v>
      </c>
      <c r="AW640" s="8" t="n">
        <f aca="false">1/8.314/$H640*(0.4375*68629+0.5*4601)+$X640/8.314/$H640+LN(1)</f>
        <v>-1.4691862447848</v>
      </c>
    </row>
    <row r="641" customFormat="false" ht="13.8" hidden="false" customHeight="false" outlineLevel="0" collapsed="false">
      <c r="B641" s="8" t="n">
        <f aca="false">$A$2 + $A$3*H641 +$A$4*H641*LN(H641) + $A$5*H641^2 + $A$6*H641^-1 + $A$7*H641^0.5</f>
        <v>58504.204518219</v>
      </c>
      <c r="F641" s="8" t="n">
        <f aca="false">$D$2+$D$3/H641-(($D$4/(8.314*LN(10)))*(1-($D$5/H641)-LN(H641/$D$5)))</f>
        <v>1.35187731285303</v>
      </c>
      <c r="G641" s="8" t="n">
        <f aca="false">8.314*LN(10)*F641*H641</f>
        <v>108566.279188094</v>
      </c>
      <c r="H641" s="15" t="n">
        <v>4195</v>
      </c>
      <c r="J641" s="17" t="n">
        <f aca="false">-G641</f>
        <v>-108566.279188094</v>
      </c>
      <c r="O641" s="8" t="n">
        <f aca="false">-115997 + 27.036*H641 + 3.124*H641*LN(H641)</f>
        <v>106737.826647453</v>
      </c>
      <c r="P641" s="8" t="n">
        <f aca="false">(-0.0562*(H641^2)) + (128.59*H641)-38275</f>
        <v>-487848.955</v>
      </c>
      <c r="Q641" s="8" t="n">
        <f aca="false">-998615+342.43*H641</f>
        <v>437878.85</v>
      </c>
      <c r="R641" s="8" t="n">
        <f aca="false">Q641+P641</f>
        <v>-49970.1049999999</v>
      </c>
      <c r="S641" s="8" t="n">
        <f aca="false">R641/2</f>
        <v>-24985.0524999999</v>
      </c>
      <c r="U641" s="8" t="n">
        <f aca="false">-226244+42.46*H641</f>
        <v>-48124.3</v>
      </c>
      <c r="V641" s="8" t="n">
        <f aca="false">(-0.0562*(H641^2))+(374.59*H641)-846564</f>
        <v>-264167.955</v>
      </c>
      <c r="W641" s="8" t="n">
        <f aca="false">V641/2</f>
        <v>-132083.9775</v>
      </c>
      <c r="X641" s="8" t="n">
        <f aca="false">W641-U641</f>
        <v>-83959.6775000001</v>
      </c>
      <c r="Y641" s="8" t="n">
        <v>1782214.97307037</v>
      </c>
      <c r="Z641" s="8" t="n">
        <f aca="false">-8E-020*H641^6+2E-015*H641^5-0.00000000001*H641^4+0.00000006*H641^3-0.0001*H641^2+0.1593*H641^1+165.05*H641</f>
        <v>694788.036943184</v>
      </c>
      <c r="AA641" s="8" t="n">
        <f aca="false">(4*H641*(-18+25/2000*H641)*(1-LN(H641/1895))-H641*-9.16-0.25*Z641)</f>
        <v>-16621.1599491315</v>
      </c>
      <c r="AB641" s="8" t="n">
        <f aca="false">(8*H641*(-1+8/2000*H641)*(1-LN(H641/1895))-H641*-9.16-0.25*Z641)</f>
        <v>-26535.1887207433</v>
      </c>
      <c r="AC641" s="8" t="n">
        <f aca="false">(8*$H641*(31.15-15.53/2000*$H641)*(1-LN($H641/1895))-$H641*-9.16-0.25*$Z641)</f>
        <v>-145084.405708992</v>
      </c>
      <c r="AE641" s="8" t="n">
        <f aca="false">AP641-$AN641</f>
        <v>0.327297066047633</v>
      </c>
      <c r="AF641" s="8" t="n">
        <f aca="false">AQ641-$AN641</f>
        <v>0.166025191199437</v>
      </c>
      <c r="AG641" s="8" t="n">
        <f aca="false">AR641-$AN641</f>
        <v>-3.23301816712486</v>
      </c>
      <c r="AI641" s="8" t="n">
        <f aca="false">AT641-$AN641</f>
        <v>-2.18597037918706</v>
      </c>
      <c r="AJ641" s="8" t="n">
        <f aca="false">AU641-$AN641</f>
        <v>2.60427482395302</v>
      </c>
      <c r="AK641" s="8" t="n">
        <f aca="false">AV641-$AN641</f>
        <v>0.210470699651323</v>
      </c>
      <c r="AL641" s="8" t="n">
        <f aca="false">AW641-$AN641</f>
        <v>-1.48044985223884</v>
      </c>
      <c r="AP641" s="8" t="n">
        <f aca="false">1/8.314/$H641*(0.375*68629+0.5*4601)+$AA641/8.314/$H641+LN(1)</f>
        <v>0.327297066047633</v>
      </c>
      <c r="AQ641" s="8" t="n">
        <f aca="false">1/8.314/$H641*(0.4375*68629+0.5*4601)+$AB641/8.314/$H641+LN(1)</f>
        <v>0.166025191199437</v>
      </c>
      <c r="AR641" s="8" t="n">
        <f aca="false">1/8.314/$H641*(0.4375*68629+0.5*4601)+$AC641/8.314/$H641+LN(1)</f>
        <v>-3.23301816712486</v>
      </c>
      <c r="AT641" s="8" t="n">
        <f aca="false">1/8.314/$H641*(0.4375*68629+0.5*4601)+$J641/8.314/$H641+LN(1)</f>
        <v>-2.18597037918706</v>
      </c>
      <c r="AU641" s="8" t="n">
        <f aca="false">1/8.314/$H641*(0.4375*68629+0.5*4601)+$B641/8.314/$H641+LN(1)</f>
        <v>2.60427482395302</v>
      </c>
      <c r="AV641" s="8" t="n">
        <f aca="false">1/8.314/$H641*(0.4375*68629+0.5*4601)+$S641/8.314/$H641+LN(1)</f>
        <v>0.210470699651323</v>
      </c>
      <c r="AW641" s="8" t="n">
        <f aca="false">1/8.314/$H641*(0.4375*68629+0.5*4601)+$X641/8.314/$H641+LN(1)</f>
        <v>-1.48044985223884</v>
      </c>
    </row>
    <row r="642" customFormat="false" ht="13.8" hidden="false" customHeight="false" outlineLevel="0" collapsed="false">
      <c r="B642" s="8" t="n">
        <f aca="false">$A$2 + $A$3*H642 +$A$4*H642*LN(H642) + $A$5*H642^2 + $A$6*H642^-1 + $A$7*H642^0.5</f>
        <v>58586.6508300859</v>
      </c>
      <c r="F642" s="8" t="n">
        <f aca="false">$D$2+$D$3/H642-(($D$4/(8.314*LN(10)))*(1-($D$5/H642)-LN(H642/$D$5)))</f>
        <v>1.3519415481098</v>
      </c>
      <c r="G642" s="8" t="n">
        <f aca="false">8.314*LN(10)*F642*H642</f>
        <v>108700.843545724</v>
      </c>
      <c r="H642" s="15" t="n">
        <v>4200</v>
      </c>
      <c r="J642" s="17" t="n">
        <f aca="false">-G642</f>
        <v>-108700.843545724</v>
      </c>
      <c r="O642" s="8" t="n">
        <f aca="false">-115997 + 27.036*H642 + 3.124*H642*LN(H642)</f>
        <v>107018.932503885</v>
      </c>
      <c r="P642" s="8" t="n">
        <f aca="false">(-0.0562*(H642^2)) + (128.59*H642)-38275</f>
        <v>-489565</v>
      </c>
      <c r="Q642" s="8" t="n">
        <f aca="false">-998615+342.43*H642</f>
        <v>439591</v>
      </c>
      <c r="R642" s="8" t="n">
        <f aca="false">Q642+P642</f>
        <v>-49974</v>
      </c>
      <c r="S642" s="8" t="n">
        <f aca="false">R642/2</f>
        <v>-24987</v>
      </c>
      <c r="U642" s="8" t="n">
        <f aca="false">-226244+42.46*H642</f>
        <v>-47912</v>
      </c>
      <c r="V642" s="8" t="n">
        <f aca="false">(-0.0562*(H642^2))+(374.59*H642)-846564</f>
        <v>-264654</v>
      </c>
      <c r="W642" s="8" t="n">
        <f aca="false">V642/2</f>
        <v>-132327</v>
      </c>
      <c r="X642" s="8" t="n">
        <f aca="false">W642-U642</f>
        <v>-84415</v>
      </c>
      <c r="Y642" s="8" t="n">
        <v>1784750.89968103</v>
      </c>
      <c r="Z642" s="8" t="n">
        <f aca="false">-8E-020*H642^6+2E-015*H642^5-0.00000000001*H642^4+0.00000006*H642^3-0.0001*H642^2+0.1593*H642^1+165.05*H642</f>
        <v>695623.34610048</v>
      </c>
      <c r="AA642" s="8" t="n">
        <f aca="false">(4*H642*(-18+25/2000*H642)*(1-LN(H642/1895))-H642*-9.16-0.25*Z642)</f>
        <v>-17117.5885682792</v>
      </c>
      <c r="AB642" s="8" t="n">
        <f aca="false">(8*H642*(-1+8/2000*H642)*(1-LN(H642/1895))-H642*-9.16-0.25*Z642)</f>
        <v>-27063.0123095789</v>
      </c>
      <c r="AC642" s="8" t="n">
        <f aca="false">(8*$H642*(31.15-15.53/2000*$H642)*(1-LN($H642/1895))-$H642*-9.16-0.25*$Z642)</f>
        <v>-145468.426134445</v>
      </c>
      <c r="AE642" s="8" t="n">
        <f aca="false">AP642-$AN642</f>
        <v>0.31269076920515</v>
      </c>
      <c r="AF642" s="8" t="n">
        <f aca="false">AQ642-$AN642</f>
        <v>0.150711799672988</v>
      </c>
      <c r="AG642" s="8" t="n">
        <f aca="false">AR642-$AN642</f>
        <v>-3.2401668623906</v>
      </c>
      <c r="AI642" s="8" t="n">
        <f aca="false">AT642-$AN642</f>
        <v>-2.1872216698662</v>
      </c>
      <c r="AJ642" s="8" t="n">
        <f aca="false">AU642-$AN642</f>
        <v>2.60353558341312</v>
      </c>
      <c r="AK642" s="8" t="n">
        <f aca="false">AV642-$AN642</f>
        <v>0.210164367045832</v>
      </c>
      <c r="AL642" s="8" t="n">
        <f aca="false">AW642-$AN642</f>
        <v>-1.49172687778503</v>
      </c>
      <c r="AP642" s="8" t="n">
        <f aca="false">1/8.314/$H642*(0.375*68629+0.5*4601)+$AA642/8.314/$H642+LN(1)</f>
        <v>0.31269076920515</v>
      </c>
      <c r="AQ642" s="8" t="n">
        <f aca="false">1/8.314/$H642*(0.4375*68629+0.5*4601)+$AB642/8.314/$H642+LN(1)</f>
        <v>0.150711799672988</v>
      </c>
      <c r="AR642" s="8" t="n">
        <f aca="false">1/8.314/$H642*(0.4375*68629+0.5*4601)+$AC642/8.314/$H642+LN(1)</f>
        <v>-3.2401668623906</v>
      </c>
      <c r="AT642" s="8" t="n">
        <f aca="false">1/8.314/$H642*(0.4375*68629+0.5*4601)+$J642/8.314/$H642+LN(1)</f>
        <v>-2.1872216698662</v>
      </c>
      <c r="AU642" s="8" t="n">
        <f aca="false">1/8.314/$H642*(0.4375*68629+0.5*4601)+$B642/8.314/$H642+LN(1)</f>
        <v>2.60353558341312</v>
      </c>
      <c r="AV642" s="8" t="n">
        <f aca="false">1/8.314/$H642*(0.4375*68629+0.5*4601)+$S642/8.314/$H642+LN(1)</f>
        <v>0.210164367045832</v>
      </c>
      <c r="AW642" s="8" t="n">
        <f aca="false">1/8.314/$H642*(0.4375*68629+0.5*4601)+$X642/8.314/$H642+LN(1)</f>
        <v>-1.49172687778503</v>
      </c>
    </row>
    <row r="643" customFormat="false" ht="13.8" hidden="false" customHeight="false" outlineLevel="0" collapsed="false">
      <c r="B643" s="8" t="n">
        <f aca="false">$A$2 + $A$3*H643 +$A$4*H643*LN(H643) + $A$5*H643^2 + $A$6*H643^-1 + $A$7*H643^0.5</f>
        <v>58668.8617078669</v>
      </c>
      <c r="F643" s="8" t="n">
        <f aca="false">$D$2+$D$3/H643-(($D$4/(8.314*LN(10)))*(1-($D$5/H643)-LN(H643/$D$5)))</f>
        <v>1.35200808922367</v>
      </c>
      <c r="G643" s="8" t="n">
        <f aca="false">8.314*LN(10)*F643*H643</f>
        <v>108835.605820067</v>
      </c>
      <c r="H643" s="15" t="n">
        <v>4205</v>
      </c>
      <c r="J643" s="17" t="n">
        <f aca="false">-G643</f>
        <v>-108835.605820067</v>
      </c>
      <c r="O643" s="8" t="n">
        <f aca="false">-115997 + 27.036*H643 + 3.124*H643*LN(H643)</f>
        <v>107300.056955559</v>
      </c>
      <c r="P643" s="8" t="n">
        <f aca="false">(-0.0562*(H643^2)) + (128.59*H643)-38275</f>
        <v>-491283.855</v>
      </c>
      <c r="Q643" s="8" t="n">
        <f aca="false">-998615+342.43*H643</f>
        <v>441303.15</v>
      </c>
      <c r="R643" s="8" t="n">
        <f aca="false">Q643+P643</f>
        <v>-49980.7049999998</v>
      </c>
      <c r="S643" s="8" t="n">
        <f aca="false">R643/2</f>
        <v>-24990.3524999999</v>
      </c>
      <c r="U643" s="8" t="n">
        <f aca="false">-226244+42.46*H643</f>
        <v>-47699.7</v>
      </c>
      <c r="V643" s="8" t="n">
        <f aca="false">(-0.0562*(H643^2))+(374.59*H643)-846564</f>
        <v>-265142.855</v>
      </c>
      <c r="W643" s="8" t="n">
        <f aca="false">V643/2</f>
        <v>-132571.4275</v>
      </c>
      <c r="X643" s="8" t="n">
        <f aca="false">W643-U643</f>
        <v>-84871.7275000001</v>
      </c>
      <c r="Y643" s="8" t="n">
        <v>1787297.86994713</v>
      </c>
      <c r="Z643" s="8" t="n">
        <f aca="false">-8E-020*H643^6+2E-015*H643^5-0.00000000001*H643^4+0.00000006*H643^3-0.0001*H643^2+0.1593*H643^1+165.05*H643</f>
        <v>696458.690555613</v>
      </c>
      <c r="AA643" s="8" t="n">
        <f aca="false">(4*H643*(-18+25/2000*H643)*(1-LN(H643/1895))-H643*-9.16-0.25*Z643)</f>
        <v>-17616.8371042778</v>
      </c>
      <c r="AB643" s="8" t="n">
        <f aca="false">(8*H643*(-1+8/2000*H643)*(1-LN(H643/1895))-H643*-9.16-0.25*Z643)</f>
        <v>-27592.8704887246</v>
      </c>
      <c r="AC643" s="8" t="n">
        <f aca="false">(8*$H643*(31.15-15.53/2000*$H643)*(1-LN($H643/1895))-$H643*-9.16-0.25*$Z643)</f>
        <v>-145849.913759585</v>
      </c>
      <c r="AE643" s="8" t="n">
        <f aca="false">AP643-$AN643</f>
        <v>0.298038547524588</v>
      </c>
      <c r="AF643" s="8" t="n">
        <f aca="false">AQ643-$AN643</f>
        <v>0.135376628201457</v>
      </c>
      <c r="AG643" s="8" t="n">
        <f aca="false">AR643-$AN643</f>
        <v>-3.2472261094372</v>
      </c>
      <c r="AI643" s="8" t="n">
        <f aca="false">AT643-$AN643</f>
        <v>-2.18847564599766</v>
      </c>
      <c r="AJ643" s="8" t="n">
        <f aca="false">AU643-$AN643</f>
        <v>2.60279136656354</v>
      </c>
      <c r="AK643" s="8" t="n">
        <f aca="false">AV643-$AN643</f>
        <v>0.209818574574585</v>
      </c>
      <c r="AL643" s="8" t="n">
        <f aca="false">AW643-$AN643</f>
        <v>-1.50301727355861</v>
      </c>
      <c r="AP643" s="8" t="n">
        <f aca="false">1/8.314/$H643*(0.375*68629+0.5*4601)+$AA643/8.314/$H643+LN(1)</f>
        <v>0.298038547524588</v>
      </c>
      <c r="AQ643" s="8" t="n">
        <f aca="false">1/8.314/$H643*(0.4375*68629+0.5*4601)+$AB643/8.314/$H643+LN(1)</f>
        <v>0.135376628201457</v>
      </c>
      <c r="AR643" s="8" t="n">
        <f aca="false">1/8.314/$H643*(0.4375*68629+0.5*4601)+$AC643/8.314/$H643+LN(1)</f>
        <v>-3.2472261094372</v>
      </c>
      <c r="AT643" s="8" t="n">
        <f aca="false">1/8.314/$H643*(0.4375*68629+0.5*4601)+$J643/8.314/$H643+LN(1)</f>
        <v>-2.18847564599766</v>
      </c>
      <c r="AU643" s="8" t="n">
        <f aca="false">1/8.314/$H643*(0.4375*68629+0.5*4601)+$B643/8.314/$H643+LN(1)</f>
        <v>2.60279136656354</v>
      </c>
      <c r="AV643" s="8" t="n">
        <f aca="false">1/8.314/$H643*(0.4375*68629+0.5*4601)+$S643/8.314/$H643+LN(1)</f>
        <v>0.209818574574585</v>
      </c>
      <c r="AW643" s="8" t="n">
        <f aca="false">1/8.314/$H643*(0.4375*68629+0.5*4601)+$X643/8.314/$H643+LN(1)</f>
        <v>-1.50301727355861</v>
      </c>
    </row>
    <row r="644" customFormat="false" ht="13.8" hidden="false" customHeight="false" outlineLevel="0" collapsed="false">
      <c r="B644" s="8" t="n">
        <f aca="false">$A$2 + $A$3*H644 +$A$4*H644*LN(H644) + $A$5*H644^2 + $A$6*H644^-1 + $A$7*H644^0.5</f>
        <v>58750.8374653886</v>
      </c>
      <c r="F644" s="8" t="n">
        <f aca="false">$D$2+$D$3/H644-(($D$4/(8.314*LN(10)))*(1-($D$5/H644)-LN(H644/$D$5)))</f>
        <v>1.35207692505902</v>
      </c>
      <c r="G644" s="8" t="n">
        <f aca="false">8.314*LN(10)*F644*H644</f>
        <v>108970.565775789</v>
      </c>
      <c r="H644" s="15" t="n">
        <v>4210</v>
      </c>
      <c r="J644" s="17" t="n">
        <f aca="false">-G644</f>
        <v>-108970.565775789</v>
      </c>
      <c r="O644" s="8" t="n">
        <f aca="false">-115997 + 27.036*H644 + 3.124*H644*LN(H644)</f>
        <v>107581.199980365</v>
      </c>
      <c r="P644" s="8" t="n">
        <f aca="false">(-0.0562*(H644^2)) + (128.59*H644)-38275</f>
        <v>-493005.52</v>
      </c>
      <c r="Q644" s="8" t="n">
        <f aca="false">-998615+342.43*H644</f>
        <v>443015.3</v>
      </c>
      <c r="R644" s="8" t="n">
        <f aca="false">Q644+P644</f>
        <v>-49990.22</v>
      </c>
      <c r="S644" s="8" t="n">
        <f aca="false">R644/2</f>
        <v>-24995.11</v>
      </c>
      <c r="U644" s="8" t="n">
        <f aca="false">-226244+42.46*H644</f>
        <v>-47487.4</v>
      </c>
      <c r="V644" s="8" t="n">
        <f aca="false">(-0.0562*(H644^2))+(374.59*H644)-846564</f>
        <v>-265634.52</v>
      </c>
      <c r="W644" s="8" t="n">
        <f aca="false">V644/2</f>
        <v>-132817.26</v>
      </c>
      <c r="X644" s="8" t="n">
        <f aca="false">W644-U644</f>
        <v>-85329.8600000001</v>
      </c>
      <c r="Y644" s="8" t="n">
        <v>1789844.84021323</v>
      </c>
      <c r="Z644" s="8" t="n">
        <f aca="false">-8E-020*H644^6+2E-015*H644^5-0.00000000001*H644^4+0.00000006*H644^3-0.0001*H644^2+0.1593*H644^1+165.05*H644</f>
        <v>697294.070403359</v>
      </c>
      <c r="AA644" s="8" t="n">
        <f aca="false">(4*H644*(-18+25/2000*H644)*(1-LN(H644/1895))-H644*-9.16-0.25*Z644)</f>
        <v>-18118.9090648402</v>
      </c>
      <c r="AB644" s="8" t="n">
        <f aca="false">(8*H644*(-1+8/2000*H644)*(1-LN(H644/1895))-H644*-9.16-0.25*Z644)</f>
        <v>-28124.7652421261</v>
      </c>
      <c r="AC644" s="8" t="n">
        <f aca="false">(8*$H644*(31.15-15.53/2000*$H644)*(1-LN($H644/1895))-$H644*-9.16-0.25*$Z644)</f>
        <v>-146228.863148911</v>
      </c>
      <c r="AE644" s="8" t="n">
        <f aca="false">AP644-$AN644</f>
        <v>0.283340464418823</v>
      </c>
      <c r="AF644" s="8" t="n">
        <f aca="false">AQ644-$AN644</f>
        <v>0.120019697704581</v>
      </c>
      <c r="AG644" s="8" t="n">
        <f aca="false">AR644-$AN644</f>
        <v>-3.25419607167234</v>
      </c>
      <c r="AI644" s="8" t="n">
        <f aca="false">AT644-$AN644</f>
        <v>-2.18973229128981</v>
      </c>
      <c r="AJ644" s="8" t="n">
        <f aca="false">AU644-$AN644</f>
        <v>2.60204220010058</v>
      </c>
      <c r="AK644" s="8" t="n">
        <f aca="false">AV644-$AN644</f>
        <v>0.209433462830917</v>
      </c>
      <c r="AL644" s="8" t="n">
        <f aca="false">AW644-$AN644</f>
        <v>-1.51432099192217</v>
      </c>
      <c r="AP644" s="8" t="n">
        <f aca="false">1/8.314/$H644*(0.375*68629+0.5*4601)+$AA644/8.314/$H644+LN(1)</f>
        <v>0.283340464418823</v>
      </c>
      <c r="AQ644" s="8" t="n">
        <f aca="false">1/8.314/$H644*(0.4375*68629+0.5*4601)+$AB644/8.314/$H644+LN(1)</f>
        <v>0.120019697704581</v>
      </c>
      <c r="AR644" s="8" t="n">
        <f aca="false">1/8.314/$H644*(0.4375*68629+0.5*4601)+$AC644/8.314/$H644+LN(1)</f>
        <v>-3.25419607167234</v>
      </c>
      <c r="AT644" s="8" t="n">
        <f aca="false">1/8.314/$H644*(0.4375*68629+0.5*4601)+$J644/8.314/$H644+LN(1)</f>
        <v>-2.18973229128981</v>
      </c>
      <c r="AU644" s="8" t="n">
        <f aca="false">1/8.314/$H644*(0.4375*68629+0.5*4601)+$B644/8.314/$H644+LN(1)</f>
        <v>2.60204220010058</v>
      </c>
      <c r="AV644" s="8" t="n">
        <f aca="false">1/8.314/$H644*(0.4375*68629+0.5*4601)+$S644/8.314/$H644+LN(1)</f>
        <v>0.209433462830917</v>
      </c>
      <c r="AW644" s="8" t="n">
        <f aca="false">1/8.314/$H644*(0.4375*68629+0.5*4601)+$X644/8.314/$H644+LN(1)</f>
        <v>-1.51432099192217</v>
      </c>
    </row>
    <row r="645" customFormat="false" ht="13.8" hidden="false" customHeight="false" outlineLevel="0" collapsed="false">
      <c r="B645" s="8" t="n">
        <f aca="false">$A$2 + $A$3*H645 +$A$4*H645*LN(H645) + $A$5*H645^2 + $A$6*H645^-1 + $A$7*H645^0.5</f>
        <v>58832.5784155247</v>
      </c>
      <c r="F645" s="8" t="n">
        <f aca="false">$D$2+$D$3/H645-(($D$4/(8.314*LN(10)))*(1-($D$5/H645)-LN(H645/$D$5)))</f>
        <v>1.35214804454</v>
      </c>
      <c r="G645" s="8" t="n">
        <f aca="false">8.314*LN(10)*F645*H645</f>
        <v>109105.723178112</v>
      </c>
      <c r="H645" s="15" t="n">
        <v>4215</v>
      </c>
      <c r="J645" s="17" t="n">
        <f aca="false">-G645</f>
        <v>-109105.723178112</v>
      </c>
      <c r="O645" s="8" t="n">
        <f aca="false">-115997 + 27.036*H645 + 3.124*H645*LN(H645)</f>
        <v>107862.361556245</v>
      </c>
      <c r="P645" s="8" t="n">
        <f aca="false">(-0.0562*(H645^2)) + (128.59*H645)-38275</f>
        <v>-494729.995</v>
      </c>
      <c r="Q645" s="8" t="n">
        <f aca="false">-998615+342.43*H645</f>
        <v>444727.45</v>
      </c>
      <c r="R645" s="8" t="n">
        <f aca="false">Q645+P645</f>
        <v>-50002.545</v>
      </c>
      <c r="S645" s="8" t="n">
        <f aca="false">R645/2</f>
        <v>-25001.2725</v>
      </c>
      <c r="U645" s="8" t="n">
        <f aca="false">-226244+42.46*H645</f>
        <v>-47275.1</v>
      </c>
      <c r="V645" s="8" t="n">
        <f aca="false">(-0.0562*(H645^2))+(374.59*H645)-846564</f>
        <v>-266128.995</v>
      </c>
      <c r="W645" s="8" t="n">
        <f aca="false">V645/2</f>
        <v>-133064.4975</v>
      </c>
      <c r="X645" s="8" t="n">
        <f aca="false">W645-U645</f>
        <v>-85789.3975000001</v>
      </c>
      <c r="Y645" s="8" t="n">
        <v>1792391.81047933</v>
      </c>
      <c r="Z645" s="8" t="n">
        <f aca="false">-8E-020*H645^6+2E-015*H645^5-0.00000000001*H645^4+0.00000006*H645^3-0.0001*H645^2+0.1593*H645^1+165.05*H645</f>
        <v>698129.485738657</v>
      </c>
      <c r="AA645" s="8" t="n">
        <f aca="false">(4*H645*(-18+25/2000*H645)*(1-LN(H645/1895))-H645*-9.16-0.25*Z645)</f>
        <v>-18623.8079529751</v>
      </c>
      <c r="AB645" s="8" t="n">
        <f aca="false">(8*H645*(-1+8/2000*H645)*(1-LN(H645/1895))-H645*-9.16-0.25*Z645)</f>
        <v>-28658.6985513727</v>
      </c>
      <c r="AC645" s="8" t="n">
        <f aca="false">(8*$H645*(31.15-15.53/2000*$H645)*(1-LN($H645/1895))-$H645*-9.16-0.25*$Z645)</f>
        <v>-146605.268875543</v>
      </c>
      <c r="AE645" s="8" t="n">
        <f aca="false">AP645-$AN645</f>
        <v>0.268596583134078</v>
      </c>
      <c r="AF645" s="8" t="n">
        <f aca="false">AQ645-$AN645</f>
        <v>0.104641029070072</v>
      </c>
      <c r="AG645" s="8" t="n">
        <f aca="false">AR645-$AN645</f>
        <v>-3.26107691197437</v>
      </c>
      <c r="AI645" s="8" t="n">
        <f aca="false">AT645-$AN645</f>
        <v>-2.19099158954432</v>
      </c>
      <c r="AJ645" s="8" t="n">
        <f aca="false">AU645-$AN645</f>
        <v>2.60128811056668</v>
      </c>
      <c r="AK645" s="8" t="n">
        <f aca="false">AV645-$AN645</f>
        <v>0.209009171741073</v>
      </c>
      <c r="AL645" s="8" t="n">
        <f aca="false">AW645-$AN645</f>
        <v>-1.52563798546436</v>
      </c>
      <c r="AP645" s="8" t="n">
        <f aca="false">1/8.314/$H645*(0.375*68629+0.5*4601)+$AA645/8.314/$H645+LN(1)</f>
        <v>0.268596583134078</v>
      </c>
      <c r="AQ645" s="8" t="n">
        <f aca="false">1/8.314/$H645*(0.4375*68629+0.5*4601)+$AB645/8.314/$H645+LN(1)</f>
        <v>0.104641029070072</v>
      </c>
      <c r="AR645" s="8" t="n">
        <f aca="false">1/8.314/$H645*(0.4375*68629+0.5*4601)+$AC645/8.314/$H645+LN(1)</f>
        <v>-3.26107691197437</v>
      </c>
      <c r="AT645" s="8" t="n">
        <f aca="false">1/8.314/$H645*(0.4375*68629+0.5*4601)+$J645/8.314/$H645+LN(1)</f>
        <v>-2.19099158954432</v>
      </c>
      <c r="AU645" s="8" t="n">
        <f aca="false">1/8.314/$H645*(0.4375*68629+0.5*4601)+$B645/8.314/$H645+LN(1)</f>
        <v>2.60128811056668</v>
      </c>
      <c r="AV645" s="8" t="n">
        <f aca="false">1/8.314/$H645*(0.4375*68629+0.5*4601)+$S645/8.314/$H645+LN(1)</f>
        <v>0.209009171741073</v>
      </c>
      <c r="AW645" s="8" t="n">
        <f aca="false">1/8.314/$H645*(0.4375*68629+0.5*4601)+$X645/8.314/$H645+LN(1)</f>
        <v>-1.52563798546436</v>
      </c>
    </row>
    <row r="646" customFormat="false" ht="13.8" hidden="false" customHeight="false" outlineLevel="0" collapsed="false">
      <c r="B646" s="8" t="n">
        <f aca="false">$A$2 + $A$3*H646 +$A$4*H646*LN(H646) + $A$5*H646^2 + $A$6*H646^-1 + $A$7*H646^0.5</f>
        <v>58914.0848701983</v>
      </c>
      <c r="F646" s="8" t="n">
        <f aca="false">$D$2+$D$3/H646-(($D$4/(8.314*LN(10)))*(1-($D$5/H646)-LN(H646/$D$5)))</f>
        <v>1.35222143665014</v>
      </c>
      <c r="G646" s="8" t="n">
        <f aca="false">8.314*LN(10)*F646*H646</f>
        <v>109241.077792819</v>
      </c>
      <c r="H646" s="15" t="n">
        <v>4220</v>
      </c>
      <c r="J646" s="17" t="n">
        <f aca="false">-G646</f>
        <v>-109241.077792819</v>
      </c>
      <c r="O646" s="8" t="n">
        <f aca="false">-115997 + 27.036*H646 + 3.124*H646*LN(H646)</f>
        <v>108143.541661191</v>
      </c>
      <c r="P646" s="8" t="n">
        <f aca="false">(-0.0562*(H646^2)) + (128.59*H646)-38275</f>
        <v>-496457.28</v>
      </c>
      <c r="Q646" s="8" t="n">
        <f aca="false">-998615+342.43*H646</f>
        <v>446439.6</v>
      </c>
      <c r="R646" s="8" t="n">
        <f aca="false">Q646+P646</f>
        <v>-50017.6799999998</v>
      </c>
      <c r="S646" s="8" t="n">
        <f aca="false">R646/2</f>
        <v>-25008.8399999999</v>
      </c>
      <c r="U646" s="8" t="n">
        <f aca="false">-226244+42.46*H646</f>
        <v>-47062.8</v>
      </c>
      <c r="V646" s="8" t="n">
        <f aca="false">(-0.0562*(H646^2))+(374.59*H646)-846564</f>
        <v>-266626.28</v>
      </c>
      <c r="W646" s="8" t="n">
        <f aca="false">V646/2</f>
        <v>-133313.14</v>
      </c>
      <c r="X646" s="8" t="n">
        <f aca="false">W646-U646</f>
        <v>-86250.3400000001</v>
      </c>
      <c r="Y646" s="8" t="n">
        <v>1794938.78074543</v>
      </c>
      <c r="Z646" s="8" t="n">
        <f aca="false">-8E-020*H646^6+2E-015*H646^5-0.00000000001*H646^4+0.00000006*H646^3-0.0001*H646^2+0.1593*H646^1+165.05*H646</f>
        <v>698964.936656607</v>
      </c>
      <c r="AA646" s="8" t="n">
        <f aca="false">(4*H646*(-18+25/2000*H646)*(1-LN(H646/1895))-H646*-9.16-0.25*Z646)</f>
        <v>-19131.5372669986</v>
      </c>
      <c r="AB646" s="8" t="n">
        <f aca="false">(8*H646*(-1+8/2000*H646)*(1-LN(H646/1895))-H646*-9.16-0.25*Z646)</f>
        <v>-29194.6723957032</v>
      </c>
      <c r="AC646" s="8" t="n">
        <f aca="false">(8*$H646*(31.15-15.53/2000*$H646)*(1-LN($H646/1895))-$H646*-9.16-0.25*$Z646)</f>
        <v>-146979.125521197</v>
      </c>
      <c r="AE646" s="8" t="n">
        <f aca="false">AP646-$AN646</f>
        <v>0.253806966750579</v>
      </c>
      <c r="AF646" s="8" t="n">
        <f aca="false">AQ646-$AN646</f>
        <v>0.0892406431536367</v>
      </c>
      <c r="AG646" s="8" t="n">
        <f aca="false">AR646-$AN646</f>
        <v>-3.2678687926947</v>
      </c>
      <c r="AI646" s="8" t="n">
        <f aca="false">AT646-$AN646</f>
        <v>-2.19225352465546</v>
      </c>
      <c r="AJ646" s="8" t="n">
        <f aca="false">AU646-$AN646</f>
        <v>2.60052912435138</v>
      </c>
      <c r="AK646" s="8" t="n">
        <f aca="false">AV646-$AN646</f>
        <v>0.20854584056813</v>
      </c>
      <c r="AL646" s="8" t="n">
        <f aca="false">AW646-$AN646</f>
        <v>-1.53696820699853</v>
      </c>
      <c r="AP646" s="8" t="n">
        <f aca="false">1/8.314/$H646*(0.375*68629+0.5*4601)+$AA646/8.314/$H646+LN(1)</f>
        <v>0.253806966750579</v>
      </c>
      <c r="AQ646" s="8" t="n">
        <f aca="false">1/8.314/$H646*(0.4375*68629+0.5*4601)+$AB646/8.314/$H646+LN(1)</f>
        <v>0.0892406431536367</v>
      </c>
      <c r="AR646" s="8" t="n">
        <f aca="false">1/8.314/$H646*(0.4375*68629+0.5*4601)+$AC646/8.314/$H646+LN(1)</f>
        <v>-3.2678687926947</v>
      </c>
      <c r="AT646" s="8" t="n">
        <f aca="false">1/8.314/$H646*(0.4375*68629+0.5*4601)+$J646/8.314/$H646+LN(1)</f>
        <v>-2.19225352465546</v>
      </c>
      <c r="AU646" s="8" t="n">
        <f aca="false">1/8.314/$H646*(0.4375*68629+0.5*4601)+$B646/8.314/$H646+LN(1)</f>
        <v>2.60052912435138</v>
      </c>
      <c r="AV646" s="8" t="n">
        <f aca="false">1/8.314/$H646*(0.4375*68629+0.5*4601)+$S646/8.314/$H646+LN(1)</f>
        <v>0.20854584056813</v>
      </c>
      <c r="AW646" s="8" t="n">
        <f aca="false">1/8.314/$H646*(0.4375*68629+0.5*4601)+$X646/8.314/$H646+LN(1)</f>
        <v>-1.53696820699853</v>
      </c>
    </row>
    <row r="647" customFormat="false" ht="13.8" hidden="false" customHeight="false" outlineLevel="0" collapsed="false">
      <c r="B647" s="8" t="n">
        <f aca="false">$A$2 + $A$3*H647 +$A$4*H647*LN(H647) + $A$5*H647^2 + $A$6*H647^-1 + $A$7*H647^0.5</f>
        <v>58995.3571403873</v>
      </c>
      <c r="F647" s="8" t="n">
        <f aca="false">$D$2+$D$3/H647-(($D$4/(8.314*LN(10)))*(1-($D$5/H647)-LN(H647/$D$5)))</f>
        <v>1.352297090432</v>
      </c>
      <c r="G647" s="8" t="n">
        <f aca="false">8.314*LN(10)*F647*H647</f>
        <v>109376.629386245</v>
      </c>
      <c r="H647" s="15" t="n">
        <v>4225</v>
      </c>
      <c r="J647" s="17" t="n">
        <f aca="false">-G647</f>
        <v>-109376.629386245</v>
      </c>
      <c r="O647" s="8" t="n">
        <f aca="false">-115997 + 27.036*H647 + 3.124*H647*LN(H647)</f>
        <v>108424.740273251</v>
      </c>
      <c r="P647" s="8" t="n">
        <f aca="false">(-0.0562*(H647^2)) + (128.59*H647)-38275</f>
        <v>-498187.375</v>
      </c>
      <c r="Q647" s="8" t="n">
        <f aca="false">-998615+342.43*H647</f>
        <v>448151.75</v>
      </c>
      <c r="R647" s="8" t="n">
        <f aca="false">Q647+P647</f>
        <v>-50035.625</v>
      </c>
      <c r="S647" s="8" t="n">
        <f aca="false">R647/2</f>
        <v>-25017.8125</v>
      </c>
      <c r="U647" s="8" t="n">
        <f aca="false">-226244+42.46*H647</f>
        <v>-46850.5</v>
      </c>
      <c r="V647" s="8" t="n">
        <f aca="false">(-0.0562*(H647^2))+(374.59*H647)-846564</f>
        <v>-267126.375</v>
      </c>
      <c r="W647" s="8" t="n">
        <f aca="false">V647/2</f>
        <v>-133563.1875</v>
      </c>
      <c r="X647" s="8" t="n">
        <f aca="false">W647-U647</f>
        <v>-86712.6875</v>
      </c>
      <c r="Y647" s="8" t="n">
        <v>1797485.75101154</v>
      </c>
      <c r="Z647" s="8" t="n">
        <f aca="false">-8E-020*H647^6+2E-015*H647^5-0.00000000001*H647^4+0.00000006*H647^3-0.0001*H647^2+0.1593*H647^1+165.05*H647</f>
        <v>699800.423252471</v>
      </c>
      <c r="AA647" s="8" t="n">
        <f aca="false">(4*H647*(-18+25/2000*H647)*(1-LN(H647/1895))-H647*-9.16-0.25*Z647)</f>
        <v>-19642.1005005478</v>
      </c>
      <c r="AB647" s="8" t="n">
        <f aca="false">(8*H647*(-1+8/2000*H647)*(1-LN(H647/1895))-H647*-9.16-0.25*Z647)</f>
        <v>-29732.6887520125</v>
      </c>
      <c r="AC647" s="8" t="n">
        <f aca="false">(8*$H647*(31.15-15.53/2000*$H647)*(1-LN($H647/1895))-$H647*-9.16-0.25*$Z647)</f>
        <v>-147350.427676161</v>
      </c>
      <c r="AE647" s="8" t="n">
        <f aca="false">AP647-$AN647</f>
        <v>0.238971678183152</v>
      </c>
      <c r="AF647" s="8" t="n">
        <f aca="false">AQ647-$AN647</f>
        <v>0.0738185607789945</v>
      </c>
      <c r="AG647" s="8" t="n">
        <f aca="false">AR647-$AN647</f>
        <v>-3.27457187566025</v>
      </c>
      <c r="AI647" s="8" t="n">
        <f aca="false">AT647-$AN647</f>
        <v>-2.19351808060959</v>
      </c>
      <c r="AJ647" s="8" t="n">
        <f aca="false">AU647-$AN647</f>
        <v>2.5997652676924</v>
      </c>
      <c r="AK647" s="8" t="n">
        <f aca="false">AV647-$AN647</f>
        <v>0.208043607915927</v>
      </c>
      <c r="AL647" s="8" t="n">
        <f aca="false">AW647-$AN647</f>
        <v>-1.5483116095614</v>
      </c>
      <c r="AP647" s="8" t="n">
        <f aca="false">1/8.314/$H647*(0.375*68629+0.5*4601)+$AA647/8.314/$H647+LN(1)</f>
        <v>0.238971678183152</v>
      </c>
      <c r="AQ647" s="8" t="n">
        <f aca="false">1/8.314/$H647*(0.4375*68629+0.5*4601)+$AB647/8.314/$H647+LN(1)</f>
        <v>0.0738185607789945</v>
      </c>
      <c r="AR647" s="8" t="n">
        <f aca="false">1/8.314/$H647*(0.4375*68629+0.5*4601)+$AC647/8.314/$H647+LN(1)</f>
        <v>-3.27457187566025</v>
      </c>
      <c r="AT647" s="8" t="n">
        <f aca="false">1/8.314/$H647*(0.4375*68629+0.5*4601)+$J647/8.314/$H647+LN(1)</f>
        <v>-2.19351808060959</v>
      </c>
      <c r="AU647" s="8" t="n">
        <f aca="false">1/8.314/$H647*(0.4375*68629+0.5*4601)+$B647/8.314/$H647+LN(1)</f>
        <v>2.5997652676924</v>
      </c>
      <c r="AV647" s="8" t="n">
        <f aca="false">1/8.314/$H647*(0.4375*68629+0.5*4601)+$S647/8.314/$H647+LN(1)</f>
        <v>0.208043607915927</v>
      </c>
      <c r="AW647" s="8" t="n">
        <f aca="false">1/8.314/$H647*(0.4375*68629+0.5*4601)+$X647/8.314/$H647+LN(1)</f>
        <v>-1.5483116095614</v>
      </c>
    </row>
    <row r="648" customFormat="false" ht="13.8" hidden="false" customHeight="false" outlineLevel="0" collapsed="false">
      <c r="B648" s="8" t="n">
        <f aca="false">$A$2 + $A$3*H648 +$A$4*H648*LN(H648) + $A$5*H648^2 + $A$6*H648^-1 + $A$7*H648^0.5</f>
        <v>59076.3955361277</v>
      </c>
      <c r="F648" s="8" t="n">
        <f aca="false">$D$2+$D$3/H648-(($D$4/(8.314*LN(10)))*(1-($D$5/H648)-LN(H648/$D$5)))</f>
        <v>1.35237499498676</v>
      </c>
      <c r="G648" s="8" t="n">
        <f aca="false">8.314*LN(10)*F648*H648</f>
        <v>109512.377725279</v>
      </c>
      <c r="H648" s="15" t="n">
        <v>4230</v>
      </c>
      <c r="J648" s="17" t="n">
        <f aca="false">-G648</f>
        <v>-109512.377725279</v>
      </c>
      <c r="O648" s="8" t="n">
        <f aca="false">-115997 + 27.036*H648 + 3.124*H648*LN(H648)</f>
        <v>108705.957370522</v>
      </c>
      <c r="P648" s="8" t="n">
        <f aca="false">(-0.0562*(H648^2)) + (128.59*H648)-38275</f>
        <v>-499920.28</v>
      </c>
      <c r="Q648" s="8" t="n">
        <f aca="false">-998615+342.43*H648</f>
        <v>449863.9</v>
      </c>
      <c r="R648" s="8" t="n">
        <f aca="false">Q648+P648</f>
        <v>-50056.3799999998</v>
      </c>
      <c r="S648" s="8" t="n">
        <f aca="false">R648/2</f>
        <v>-25028.1899999999</v>
      </c>
      <c r="U648" s="8" t="n">
        <f aca="false">-226244+42.46*H648</f>
        <v>-46638.2</v>
      </c>
      <c r="V648" s="8" t="n">
        <f aca="false">(-0.0562*(H648^2))+(374.59*H648)-846564</f>
        <v>-267629.28</v>
      </c>
      <c r="W648" s="8" t="n">
        <f aca="false">V648/2</f>
        <v>-133814.64</v>
      </c>
      <c r="X648" s="8" t="n">
        <f aca="false">W648-U648</f>
        <v>-87176.44</v>
      </c>
      <c r="Y648" s="8" t="n">
        <v>1800032.72127764</v>
      </c>
      <c r="Z648" s="8" t="n">
        <f aca="false">-8E-020*H648^6+2E-015*H648^5-0.00000000001*H648^4+0.00000006*H648^3-0.0001*H648^2+0.1593*H648^1+165.05*H648</f>
        <v>700635.945621676</v>
      </c>
      <c r="AA648" s="8" t="n">
        <f aca="false">(4*H648*(-18+25/2000*H648)*(1-LN(H648/1895))-H648*-9.16-0.25*Z648)</f>
        <v>-20155.5011425937</v>
      </c>
      <c r="AB648" s="8" t="n">
        <f aca="false">(8*H648*(-1+8/2000*H648)*(1-LN(H648/1895))-H648*-9.16-0.25*Z648)</f>
        <v>-30272.7495948568</v>
      </c>
      <c r="AC648" s="8" t="n">
        <f aca="false">(8*$H648*(31.15-15.53/2000*$H648)*(1-LN($H648/1895))-$H648*-9.16-0.25*$Z648)</f>
        <v>-147719.169939268</v>
      </c>
      <c r="AE648" s="8" t="n">
        <f aca="false">AP648-$AN648</f>
        <v>0.224090780181831</v>
      </c>
      <c r="AF648" s="8" t="n">
        <f aca="false">AQ648-$AN648</f>
        <v>0.0583748027379044</v>
      </c>
      <c r="AG648" s="8" t="n">
        <f aca="false">AR648-$AN648</f>
        <v>-3.28118632217576</v>
      </c>
      <c r="AI648" s="8" t="n">
        <f aca="false">AT648-$AN648</f>
        <v>-2.19478524148446</v>
      </c>
      <c r="AJ648" s="8" t="n">
        <f aca="false">AU648-$AN648</f>
        <v>2.59899656667661</v>
      </c>
      <c r="AK648" s="8" t="n">
        <f aca="false">AV648-$AN648</f>
        <v>0.207502611732982</v>
      </c>
      <c r="AL648" s="8" t="n">
        <f aca="false">AW648-$AN648</f>
        <v>-1.55966814641173</v>
      </c>
      <c r="AP648" s="8" t="n">
        <f aca="false">1/8.314/$H648*(0.375*68629+0.5*4601)+$AA648/8.314/$H648+LN(1)</f>
        <v>0.224090780181831</v>
      </c>
      <c r="AQ648" s="8" t="n">
        <f aca="false">1/8.314/$H648*(0.4375*68629+0.5*4601)+$AB648/8.314/$H648+LN(1)</f>
        <v>0.0583748027379044</v>
      </c>
      <c r="AR648" s="8" t="n">
        <f aca="false">1/8.314/$H648*(0.4375*68629+0.5*4601)+$AC648/8.314/$H648+LN(1)</f>
        <v>-3.28118632217576</v>
      </c>
      <c r="AT648" s="8" t="n">
        <f aca="false">1/8.314/$H648*(0.4375*68629+0.5*4601)+$J648/8.314/$H648+LN(1)</f>
        <v>-2.19478524148446</v>
      </c>
      <c r="AU648" s="8" t="n">
        <f aca="false">1/8.314/$H648*(0.4375*68629+0.5*4601)+$B648/8.314/$H648+LN(1)</f>
        <v>2.59899656667661</v>
      </c>
      <c r="AV648" s="8" t="n">
        <f aca="false">1/8.314/$H648*(0.4375*68629+0.5*4601)+$S648/8.314/$H648+LN(1)</f>
        <v>0.207502611732982</v>
      </c>
      <c r="AW648" s="8" t="n">
        <f aca="false">1/8.314/$H648*(0.4375*68629+0.5*4601)+$X648/8.314/$H648+LN(1)</f>
        <v>-1.55966814641173</v>
      </c>
    </row>
    <row r="649" customFormat="false" ht="13.8" hidden="false" customHeight="false" outlineLevel="0" collapsed="false">
      <c r="B649" s="8" t="n">
        <f aca="false">$A$2 + $A$3*H649 +$A$4*H649*LN(H649) + $A$5*H649^2 + $A$6*H649^-1 + $A$7*H649^0.5</f>
        <v>59157.2003665168</v>
      </c>
      <c r="F649" s="8" t="n">
        <f aca="false">$D$2+$D$3/H649-(($D$4/(8.314*LN(10)))*(1-($D$5/H649)-LN(H649/$D$5)))</f>
        <v>1.35245513947387</v>
      </c>
      <c r="G649" s="8" t="n">
        <f aca="false">8.314*LN(10)*F649*H649</f>
        <v>109648.322577361</v>
      </c>
      <c r="H649" s="15" t="n">
        <v>4235</v>
      </c>
      <c r="J649" s="17" t="n">
        <f aca="false">-G649</f>
        <v>-109648.322577361</v>
      </c>
      <c r="O649" s="8" t="n">
        <f aca="false">-115997 + 27.036*H649 + 3.124*H649*LN(H649)</f>
        <v>108987.192931155</v>
      </c>
      <c r="P649" s="8" t="n">
        <f aca="false">(-0.0562*(H649^2)) + (128.59*H649)-38275</f>
        <v>-501655.995</v>
      </c>
      <c r="Q649" s="8" t="n">
        <f aca="false">-998615+342.43*H649</f>
        <v>451576.05</v>
      </c>
      <c r="R649" s="8" t="n">
        <f aca="false">Q649+P649</f>
        <v>-50079.945</v>
      </c>
      <c r="S649" s="8" t="n">
        <f aca="false">R649/2</f>
        <v>-25039.9725</v>
      </c>
      <c r="U649" s="8" t="n">
        <f aca="false">-226244+42.46*H649</f>
        <v>-46425.9</v>
      </c>
      <c r="V649" s="8" t="n">
        <f aca="false">(-0.0562*(H649^2))+(374.59*H649)-846564</f>
        <v>-268134.995</v>
      </c>
      <c r="W649" s="8" t="n">
        <f aca="false">V649/2</f>
        <v>-134067.4975</v>
      </c>
      <c r="X649" s="8" t="n">
        <f aca="false">W649-U649</f>
        <v>-87641.5975000001</v>
      </c>
      <c r="Y649" s="8" t="n">
        <v>1802579.69154374</v>
      </c>
      <c r="Z649" s="8" t="n">
        <f aca="false">-8E-020*H649^6+2E-015*H649^5-0.00000000001*H649^4+0.00000006*H649^3-0.0001*H649^2+0.1593*H649^1+165.05*H649</f>
        <v>701471.503859809</v>
      </c>
      <c r="AA649" s="8" t="n">
        <f aca="false">(4*H649*(-18+25/2000*H649)*(1-LN(H649/1895))-H649*-9.16-0.25*Z649)</f>
        <v>-20671.7426774529</v>
      </c>
      <c r="AB649" s="8" t="n">
        <f aca="false">(8*H649*(-1+8/2000*H649)*(1-LN(H649/1895))-H649*-9.16-0.25*Z649)</f>
        <v>-30814.8568964591</v>
      </c>
      <c r="AC649" s="8" t="n">
        <f aca="false">(8*$H649*(31.15-15.53/2000*$H649)*(1-LN($H649/1895))-$H649*-9.16-0.25*$Z649)</f>
        <v>-148085.346917872</v>
      </c>
      <c r="AE649" s="8" t="n">
        <f aca="false">AP649-$AN649</f>
        <v>0.209164335332506</v>
      </c>
      <c r="AF649" s="8" t="n">
        <f aca="false">AQ649-$AN649</f>
        <v>0.0429093897901956</v>
      </c>
      <c r="AG649" s="8" t="n">
        <f aca="false">AR649-$AN649</f>
        <v>-3.28771229302623</v>
      </c>
      <c r="AI649" s="8" t="n">
        <f aca="false">AT649-$AN649</f>
        <v>-2.19605499144871</v>
      </c>
      <c r="AJ649" s="8" t="n">
        <f aca="false">AU649-$AN649</f>
        <v>2.59822304724103</v>
      </c>
      <c r="AK649" s="8" t="n">
        <f aca="false">AV649-$AN649</f>
        <v>0.206922989316324</v>
      </c>
      <c r="AL649" s="8" t="n">
        <f aca="false">AW649-$AN649</f>
        <v>-1.57103777102903</v>
      </c>
      <c r="AP649" s="8" t="n">
        <f aca="false">1/8.314/$H649*(0.375*68629+0.5*4601)+$AA649/8.314/$H649+LN(1)</f>
        <v>0.209164335332506</v>
      </c>
      <c r="AQ649" s="8" t="n">
        <f aca="false">1/8.314/$H649*(0.4375*68629+0.5*4601)+$AB649/8.314/$H649+LN(1)</f>
        <v>0.0429093897901956</v>
      </c>
      <c r="AR649" s="8" t="n">
        <f aca="false">1/8.314/$H649*(0.4375*68629+0.5*4601)+$AC649/8.314/$H649+LN(1)</f>
        <v>-3.28771229302623</v>
      </c>
      <c r="AT649" s="8" t="n">
        <f aca="false">1/8.314/$H649*(0.4375*68629+0.5*4601)+$J649/8.314/$H649+LN(1)</f>
        <v>-2.19605499144871</v>
      </c>
      <c r="AU649" s="8" t="n">
        <f aca="false">1/8.314/$H649*(0.4375*68629+0.5*4601)+$B649/8.314/$H649+LN(1)</f>
        <v>2.59822304724103</v>
      </c>
      <c r="AV649" s="8" t="n">
        <f aca="false">1/8.314/$H649*(0.4375*68629+0.5*4601)+$S649/8.314/$H649+LN(1)</f>
        <v>0.206922989316324</v>
      </c>
      <c r="AW649" s="8" t="n">
        <f aca="false">1/8.314/$H649*(0.4375*68629+0.5*4601)+$X649/8.314/$H649+LN(1)</f>
        <v>-1.57103777102903</v>
      </c>
    </row>
    <row r="650" customFormat="false" ht="13.8" hidden="false" customHeight="false" outlineLevel="0" collapsed="false">
      <c r="B650" s="8" t="n">
        <f aca="false">$A$2 + $A$3*H650 +$A$4*H650*LN(H650) + $A$5*H650^2 + $A$6*H650^-1 + $A$7*H650^0.5</f>
        <v>59237.7719397184</v>
      </c>
      <c r="F650" s="8" t="n">
        <f aca="false">$D$2+$D$3/H650-(($D$4/(8.314*LN(10)))*(1-($D$5/H650)-LN(H650/$D$5)))</f>
        <v>1.35253751311068</v>
      </c>
      <c r="G650" s="8" t="n">
        <f aca="false">8.314*LN(10)*F650*H650</f>
        <v>109784.46371048</v>
      </c>
      <c r="H650" s="15" t="n">
        <v>4240</v>
      </c>
      <c r="J650" s="17" t="n">
        <f aca="false">-G650</f>
        <v>-109784.46371048</v>
      </c>
      <c r="O650" s="8" t="n">
        <f aca="false">-115997 + 27.036*H650 + 3.124*H650*LN(H650)</f>
        <v>109268.44693335</v>
      </c>
      <c r="P650" s="8" t="n">
        <f aca="false">(-0.0562*(H650^2)) + (128.59*H650)-38275</f>
        <v>-503394.52</v>
      </c>
      <c r="Q650" s="8" t="n">
        <f aca="false">-998615+342.43*H650</f>
        <v>453288.2</v>
      </c>
      <c r="R650" s="8" t="n">
        <f aca="false">Q650+P650</f>
        <v>-50106.3200000001</v>
      </c>
      <c r="S650" s="8" t="n">
        <f aca="false">R650/2</f>
        <v>-25053.16</v>
      </c>
      <c r="U650" s="8" t="n">
        <f aca="false">-226244+42.46*H650</f>
        <v>-46213.6</v>
      </c>
      <c r="V650" s="8" t="n">
        <f aca="false">(-0.0562*(H650^2))+(374.59*H650)-846564</f>
        <v>-268643.52</v>
      </c>
      <c r="W650" s="8" t="n">
        <f aca="false">V650/2</f>
        <v>-134321.76</v>
      </c>
      <c r="X650" s="8" t="n">
        <f aca="false">W650-U650</f>
        <v>-88108.1600000001</v>
      </c>
      <c r="Y650" s="8" t="n">
        <v>1805126.66180984</v>
      </c>
      <c r="Z650" s="8" t="n">
        <f aca="false">-8E-020*H650^6+2E-015*H650^5-0.00000000001*H650^4+0.00000006*H650^3-0.0001*H650^2+0.1593*H650^1+165.05*H650</f>
        <v>702307.098062621</v>
      </c>
      <c r="AA650" s="8" t="n">
        <f aca="false">(4*H650*(-18+25/2000*H650)*(1-LN(H650/1895))-H650*-9.16-0.25*Z650)</f>
        <v>-21190.8285848006</v>
      </c>
      <c r="AB650" s="8" t="n">
        <f aca="false">(8*H650*(-1+8/2000*H650)*(1-LN(H650/1895))-H650*-9.16-0.25*Z650)</f>
        <v>-31359.0126267157</v>
      </c>
      <c r="AC650" s="8" t="n">
        <f aca="false">(8*$H650*(31.15-15.53/2000*$H650)*(1-LN($H650/1895))-$H650*-9.16-0.25*$Z650)</f>
        <v>-148448.953227825</v>
      </c>
      <c r="AE650" s="8" t="n">
        <f aca="false">AP650-$AN650</f>
        <v>0.194192406057508</v>
      </c>
      <c r="AF650" s="8" t="n">
        <f aca="false">AQ650-$AN650</f>
        <v>0.0274223426637801</v>
      </c>
      <c r="AG650" s="8" t="n">
        <f aca="false">AR650-$AN650</f>
        <v>-3.29414994847929</v>
      </c>
      <c r="AI650" s="8" t="n">
        <f aca="false">AT650-$AN650</f>
        <v>-2.1973273147612</v>
      </c>
      <c r="AJ650" s="8" t="n">
        <f aca="false">AU650-$AN650</f>
        <v>2.59744473517386</v>
      </c>
      <c r="AK650" s="8" t="n">
        <f aca="false">AV650-$AN650</f>
        <v>0.206304877315372</v>
      </c>
      <c r="AL650" s="8" t="n">
        <f aca="false">AW650-$AN650</f>
        <v>-1.58242043711222</v>
      </c>
      <c r="AP650" s="8" t="n">
        <f aca="false">1/8.314/$H650*(0.375*68629+0.5*4601)+$AA650/8.314/$H650+LN(1)</f>
        <v>0.194192406057508</v>
      </c>
      <c r="AQ650" s="8" t="n">
        <f aca="false">1/8.314/$H650*(0.4375*68629+0.5*4601)+$AB650/8.314/$H650+LN(1)</f>
        <v>0.0274223426637801</v>
      </c>
      <c r="AR650" s="8" t="n">
        <f aca="false">1/8.314/$H650*(0.4375*68629+0.5*4601)+$AC650/8.314/$H650+LN(1)</f>
        <v>-3.29414994847929</v>
      </c>
      <c r="AT650" s="8" t="n">
        <f aca="false">1/8.314/$H650*(0.4375*68629+0.5*4601)+$J650/8.314/$H650+LN(1)</f>
        <v>-2.1973273147612</v>
      </c>
      <c r="AU650" s="8" t="n">
        <f aca="false">1/8.314/$H650*(0.4375*68629+0.5*4601)+$B650/8.314/$H650+LN(1)</f>
        <v>2.59744473517386</v>
      </c>
      <c r="AV650" s="8" t="n">
        <f aca="false">1/8.314/$H650*(0.4375*68629+0.5*4601)+$S650/8.314/$H650+LN(1)</f>
        <v>0.206304877315372</v>
      </c>
      <c r="AW650" s="8" t="n">
        <f aca="false">1/8.314/$H650*(0.4375*68629+0.5*4601)+$X650/8.314/$H650+LN(1)</f>
        <v>-1.58242043711222</v>
      </c>
    </row>
    <row r="651" customFormat="false" ht="13.8" hidden="false" customHeight="false" outlineLevel="0" collapsed="false">
      <c r="B651" s="8" t="n">
        <f aca="false">$A$2 + $A$3*H651 +$A$4*H651*LN(H651) + $A$5*H651^2 + $A$6*H651^-1 + $A$7*H651^0.5</f>
        <v>59318.1105629654</v>
      </c>
      <c r="F651" s="8" t="n">
        <f aca="false">$D$2+$D$3/H651-(($D$4/(8.314*LN(10)))*(1-($D$5/H651)-LN(H651/$D$5)))</f>
        <v>1.35262210517209</v>
      </c>
      <c r="G651" s="8" t="n">
        <f aca="false">8.314*LN(10)*F651*H651</f>
        <v>109920.800893173</v>
      </c>
      <c r="H651" s="15" t="n">
        <v>4245</v>
      </c>
      <c r="J651" s="17" t="n">
        <f aca="false">-G651</f>
        <v>-109920.800893173</v>
      </c>
      <c r="O651" s="8" t="n">
        <f aca="false">-115997 + 27.036*H651 + 3.124*H651*LN(H651)</f>
        <v>109549.719355361</v>
      </c>
      <c r="P651" s="8" t="n">
        <f aca="false">(-0.0562*(H651^2)) + (128.59*H651)-38275</f>
        <v>-505135.855</v>
      </c>
      <c r="Q651" s="8" t="n">
        <f aca="false">-998615+342.43*H651</f>
        <v>455000.35</v>
      </c>
      <c r="R651" s="8" t="n">
        <f aca="false">Q651+P651</f>
        <v>-50135.5049999999</v>
      </c>
      <c r="S651" s="8" t="n">
        <f aca="false">R651/2</f>
        <v>-25067.7524999999</v>
      </c>
      <c r="U651" s="8" t="n">
        <f aca="false">-226244+42.46*H651</f>
        <v>-46001.3</v>
      </c>
      <c r="V651" s="8" t="n">
        <f aca="false">(-0.0562*(H651^2))+(374.59*H651)-846564</f>
        <v>-269154.855</v>
      </c>
      <c r="W651" s="8" t="n">
        <f aca="false">V651/2</f>
        <v>-134577.4275</v>
      </c>
      <c r="X651" s="8" t="n">
        <f aca="false">W651-U651</f>
        <v>-88576.1275000001</v>
      </c>
      <c r="Y651" s="8" t="n">
        <v>1807673.63207594</v>
      </c>
      <c r="Z651" s="8" t="n">
        <f aca="false">-8E-020*H651^6+2E-015*H651^5-0.00000000001*H651^4+0.00000006*H651^3-0.0001*H651^2+0.1593*H651^1+165.05*H651</f>
        <v>703142.728326024</v>
      </c>
      <c r="AA651" s="8" t="n">
        <f aca="false">(4*H651*(-18+25/2000*H651)*(1-LN(H651/1895))-H651*-9.16-0.25*Z651)</f>
        <v>-21712.7623396829</v>
      </c>
      <c r="AB651" s="8" t="n">
        <f aca="false">(8*H651*(-1+8/2000*H651)*(1-LN(H651/1895))-H651*-9.16-0.25*Z651)</f>
        <v>-31905.2187532018</v>
      </c>
      <c r="AC651" s="8" t="n">
        <f aca="false">(8*$H651*(31.15-15.53/2000*$H651)*(1-LN($H651/1895))-$H651*-9.16-0.25*$Z651)</f>
        <v>-148809.983493446</v>
      </c>
      <c r="AE651" s="8" t="n">
        <f aca="false">AP651-$AN651</f>
        <v>0.179175054616238</v>
      </c>
      <c r="AF651" s="8" t="n">
        <f aca="false">AQ651-$AN651</f>
        <v>0.0119136820546835</v>
      </c>
      <c r="AG651" s="8" t="n">
        <f aca="false">AR651-$AN651</f>
        <v>-3.3004994482874</v>
      </c>
      <c r="AI651" s="8" t="n">
        <f aca="false">AT651-$AN651</f>
        <v>-2.19860219577047</v>
      </c>
      <c r="AJ651" s="8" t="n">
        <f aca="false">AU651-$AN651</f>
        <v>2.59666165611541</v>
      </c>
      <c r="AK651" s="8" t="n">
        <f aca="false">AV651-$AN651</f>
        <v>0.205648411735724</v>
      </c>
      <c r="AL651" s="8" t="n">
        <f aca="false">AW651-$AN651</f>
        <v>-1.59381609857839</v>
      </c>
      <c r="AP651" s="8" t="n">
        <f aca="false">1/8.314/$H651*(0.375*68629+0.5*4601)+$AA651/8.314/$H651+LN(1)</f>
        <v>0.179175054616238</v>
      </c>
      <c r="AQ651" s="8" t="n">
        <f aca="false">1/8.314/$H651*(0.4375*68629+0.5*4601)+$AB651/8.314/$H651+LN(1)</f>
        <v>0.0119136820546835</v>
      </c>
      <c r="AR651" s="8" t="n">
        <f aca="false">1/8.314/$H651*(0.4375*68629+0.5*4601)+$AC651/8.314/$H651+LN(1)</f>
        <v>-3.3004994482874</v>
      </c>
      <c r="AT651" s="8" t="n">
        <f aca="false">1/8.314/$H651*(0.4375*68629+0.5*4601)+$J651/8.314/$H651+LN(1)</f>
        <v>-2.19860219577047</v>
      </c>
      <c r="AU651" s="8" t="n">
        <f aca="false">1/8.314/$H651*(0.4375*68629+0.5*4601)+$B651/8.314/$H651+LN(1)</f>
        <v>2.59666165611541</v>
      </c>
      <c r="AV651" s="8" t="n">
        <f aca="false">1/8.314/$H651*(0.4375*68629+0.5*4601)+$S651/8.314/$H651+LN(1)</f>
        <v>0.205648411735724</v>
      </c>
      <c r="AW651" s="8" t="n">
        <f aca="false">1/8.314/$H651*(0.4375*68629+0.5*4601)+$X651/8.314/$H651+LN(1)</f>
        <v>-1.59381609857839</v>
      </c>
    </row>
    <row r="652" customFormat="false" ht="13.8" hidden="false" customHeight="false" outlineLevel="0" collapsed="false">
      <c r="B652" s="8" t="n">
        <f aca="false">$A$2 + $A$3*H652 +$A$4*H652*LN(H652) + $A$5*H652^2 + $A$6*H652^-1 + $A$7*H652^0.5</f>
        <v>59398.216542564</v>
      </c>
      <c r="F652" s="8" t="n">
        <f aca="false">$D$2+$D$3/H652-(($D$4/(8.314*LN(10)))*(1-($D$5/H652)-LN(H652/$D$5)))</f>
        <v>1.35270890499015</v>
      </c>
      <c r="G652" s="8" t="n">
        <f aca="false">8.314*LN(10)*F652*H652</f>
        <v>110057.333894522</v>
      </c>
      <c r="H652" s="15" t="n">
        <v>4250</v>
      </c>
      <c r="J652" s="17" t="n">
        <f aca="false">-G652</f>
        <v>-110057.333894522</v>
      </c>
      <c r="O652" s="8" t="n">
        <f aca="false">-115997 + 27.036*H652 + 3.124*H652*LN(H652)</f>
        <v>109831.010175491</v>
      </c>
      <c r="P652" s="8" t="n">
        <f aca="false">(-0.0562*(H652^2)) + (128.59*H652)-38275</f>
        <v>-506880</v>
      </c>
      <c r="Q652" s="8" t="n">
        <f aca="false">-998615+342.43*H652</f>
        <v>456712.5</v>
      </c>
      <c r="R652" s="8" t="n">
        <f aca="false">Q652+P652</f>
        <v>-50167.5</v>
      </c>
      <c r="S652" s="8" t="n">
        <f aca="false">R652/2</f>
        <v>-25083.75</v>
      </c>
      <c r="U652" s="8" t="n">
        <f aca="false">-226244+42.46*H652</f>
        <v>-45789</v>
      </c>
      <c r="V652" s="8" t="n">
        <f aca="false">(-0.0562*(H652^2))+(374.59*H652)-846564</f>
        <v>-269669</v>
      </c>
      <c r="W652" s="8" t="n">
        <f aca="false">V652/2</f>
        <v>-134834.5</v>
      </c>
      <c r="X652" s="8" t="n">
        <f aca="false">W652-U652</f>
        <v>-89045.5</v>
      </c>
      <c r="Y652" s="8" t="n">
        <v>1810220.60234204</v>
      </c>
      <c r="Z652" s="8" t="n">
        <f aca="false">-8E-020*H652^6+2E-015*H652^5-0.00000000001*H652^4+0.00000006*H652^3-0.0001*H652^2+0.1593*H652^1+165.05*H652</f>
        <v>703978.394746094</v>
      </c>
      <c r="AA652" s="8" t="n">
        <f aca="false">(4*H652*(-18+25/2000*H652)*(1-LN(H652/1895))-H652*-9.16-0.25*Z652)</f>
        <v>-22237.5474125294</v>
      </c>
      <c r="AB652" s="8" t="n">
        <f aca="false">(8*H652*(-1+8/2000*H652)*(1-LN(H652/1895))-H652*-9.16-0.25*Z652)</f>
        <v>-32453.4772411765</v>
      </c>
      <c r="AC652" s="8" t="n">
        <f aca="false">(8*$H652*(31.15-15.53/2000*$H652)*(1-LN($H652/1895))-$H652*-9.16-0.25*$Z652)</f>
        <v>-149168.432347505</v>
      </c>
      <c r="AE652" s="8" t="n">
        <f aca="false">AP652-$AN652</f>
        <v>0.164112343105765</v>
      </c>
      <c r="AF652" s="8" t="n">
        <f aca="false">AQ652-$AN652</f>
        <v>-0.00361657137292093</v>
      </c>
      <c r="AG652" s="8" t="n">
        <f aca="false">AR652-$AN652</f>
        <v>-3.30676095169042</v>
      </c>
      <c r="AI652" s="8" t="n">
        <f aca="false">AT652-$AN652</f>
        <v>-2.19987961891415</v>
      </c>
      <c r="AJ652" s="8" t="n">
        <f aca="false">AU652-$AN652</f>
        <v>2.59587383555913</v>
      </c>
      <c r="AK652" s="8" t="n">
        <f aca="false">AV652-$AN652</f>
        <v>0.204953727942945</v>
      </c>
      <c r="AL652" s="8" t="n">
        <f aca="false">AW652-$AN652</f>
        <v>-1.60522470956148</v>
      </c>
      <c r="AP652" s="8" t="n">
        <f aca="false">1/8.314/$H652*(0.375*68629+0.5*4601)+$AA652/8.314/$H652+LN(1)</f>
        <v>0.164112343105765</v>
      </c>
      <c r="AQ652" s="8" t="n">
        <f aca="false">1/8.314/$H652*(0.4375*68629+0.5*4601)+$AB652/8.314/$H652+LN(1)</f>
        <v>-0.00361657137292093</v>
      </c>
      <c r="AR652" s="8" t="n">
        <f aca="false">1/8.314/$H652*(0.4375*68629+0.5*4601)+$AC652/8.314/$H652+LN(1)</f>
        <v>-3.30676095169042</v>
      </c>
      <c r="AT652" s="8" t="n">
        <f aca="false">1/8.314/$H652*(0.4375*68629+0.5*4601)+$J652/8.314/$H652+LN(1)</f>
        <v>-2.19987961891415</v>
      </c>
      <c r="AU652" s="8" t="n">
        <f aca="false">1/8.314/$H652*(0.4375*68629+0.5*4601)+$B652/8.314/$H652+LN(1)</f>
        <v>2.59587383555913</v>
      </c>
      <c r="AV652" s="8" t="n">
        <f aca="false">1/8.314/$H652*(0.4375*68629+0.5*4601)+$S652/8.314/$H652+LN(1)</f>
        <v>0.204953727942945</v>
      </c>
      <c r="AW652" s="8" t="n">
        <f aca="false">1/8.314/$H652*(0.4375*68629+0.5*4601)+$X652/8.314/$H652+LN(1)</f>
        <v>-1.60522470956148</v>
      </c>
    </row>
    <row r="653" customFormat="false" ht="13.8" hidden="false" customHeight="false" outlineLevel="0" collapsed="false">
      <c r="B653" s="8" t="n">
        <f aca="false">$A$2 + $A$3*H653 +$A$4*H653*LN(H653) + $A$5*H653^2 + $A$6*H653^-1 + $A$7*H653^0.5</f>
        <v>59478.0901838979</v>
      </c>
      <c r="F653" s="8" t="n">
        <f aca="false">$D$2+$D$3/H653-(($D$4/(8.314*LN(10)))*(1-($D$5/H653)-LN(H653/$D$5)))</f>
        <v>1.35279790195375</v>
      </c>
      <c r="G653" s="8" t="n">
        <f aca="false">8.314*LN(10)*F653*H653</f>
        <v>110194.062484151</v>
      </c>
      <c r="H653" s="15" t="n">
        <v>4255</v>
      </c>
      <c r="J653" s="17" t="n">
        <f aca="false">-G653</f>
        <v>-110194.062484151</v>
      </c>
      <c r="O653" s="8" t="n">
        <f aca="false">-115997 + 27.036*H653 + 3.124*H653*LN(H653)</f>
        <v>110112.319372097</v>
      </c>
      <c r="P653" s="8" t="n">
        <f aca="false">(-0.0562*(H653^2)) + (128.59*H653)-38275</f>
        <v>-508626.955</v>
      </c>
      <c r="Q653" s="8" t="n">
        <f aca="false">-998615+342.43*H653</f>
        <v>458424.65</v>
      </c>
      <c r="R653" s="8" t="n">
        <f aca="false">Q653+P653</f>
        <v>-50202.3049999998</v>
      </c>
      <c r="S653" s="8" t="n">
        <f aca="false">R653/2</f>
        <v>-25101.1524999999</v>
      </c>
      <c r="U653" s="8" t="n">
        <f aca="false">-226244+42.46*H653</f>
        <v>-45576.7</v>
      </c>
      <c r="V653" s="8" t="n">
        <f aca="false">(-0.0562*(H653^2))+(374.59*H653)-846564</f>
        <v>-270185.955</v>
      </c>
      <c r="W653" s="8" t="n">
        <f aca="false">V653/2</f>
        <v>-135092.9775</v>
      </c>
      <c r="X653" s="8" t="n">
        <f aca="false">W653-U653</f>
        <v>-89516.2775000001</v>
      </c>
      <c r="Y653" s="8" t="n">
        <v>1812767.57260814</v>
      </c>
      <c r="Z653" s="8" t="n">
        <f aca="false">-8E-020*H653^6+2E-015*H653^5-0.00000000001*H653^4+0.00000006*H653^3-0.0001*H653^2+0.1593*H653^1+165.05*H653</f>
        <v>704814.097419068</v>
      </c>
      <c r="AA653" s="8" t="n">
        <f aca="false">(4*H653*(-18+25/2000*H653)*(1-LN(H653/1895))-H653*-9.16-0.25*Z653)</f>
        <v>-22765.187269165</v>
      </c>
      <c r="AB653" s="8" t="n">
        <f aca="false">(8*H653*(-1+8/2000*H653)*(1-LN(H653/1895))-H653*-9.16-0.25*Z653)</f>
        <v>-33003.7900535894</v>
      </c>
      <c r="AC653" s="8" t="n">
        <f aca="false">(8*$H653*(31.15-15.53/2000*$H653)*(1-LN($H653/1895))-$H653*-9.16-0.25*$Z653)</f>
        <v>-149524.29443119</v>
      </c>
      <c r="AE653" s="8" t="n">
        <f aca="false">AP653-$AN653</f>
        <v>0.149004333461432</v>
      </c>
      <c r="AF653" s="8" t="n">
        <f aca="false">AQ653-$AN653</f>
        <v>-0.0191683969867019</v>
      </c>
      <c r="AG653" s="8" t="n">
        <f aca="false">AR653-$AN653</f>
        <v>-3.31293461741765</v>
      </c>
      <c r="AI653" s="8" t="n">
        <f aca="false">AT653-$AN653</f>
        <v>-2.20115956871837</v>
      </c>
      <c r="AJ653" s="8" t="n">
        <f aca="false">AU653-$AN653</f>
        <v>2.59508129885253</v>
      </c>
      <c r="AK653" s="8" t="n">
        <f aca="false">AV653-$AN653</f>
        <v>0.204220960666352</v>
      </c>
      <c r="AL653" s="8" t="n">
        <f aca="false">AW653-$AN653</f>
        <v>-1.61664622441102</v>
      </c>
      <c r="AP653" s="8" t="n">
        <f aca="false">1/8.314/$H653*(0.375*68629+0.5*4601)+$AA653/8.314/$H653+LN(1)</f>
        <v>0.149004333461432</v>
      </c>
      <c r="AQ653" s="8" t="n">
        <f aca="false">1/8.314/$H653*(0.4375*68629+0.5*4601)+$AB653/8.314/$H653+LN(1)</f>
        <v>-0.0191683969867019</v>
      </c>
      <c r="AR653" s="8" t="n">
        <f aca="false">1/8.314/$H653*(0.4375*68629+0.5*4601)+$AC653/8.314/$H653+LN(1)</f>
        <v>-3.31293461741765</v>
      </c>
      <c r="AT653" s="8" t="n">
        <f aca="false">1/8.314/$H653*(0.4375*68629+0.5*4601)+$J653/8.314/$H653+LN(1)</f>
        <v>-2.20115956871837</v>
      </c>
      <c r="AU653" s="8" t="n">
        <f aca="false">1/8.314/$H653*(0.4375*68629+0.5*4601)+$B653/8.314/$H653+LN(1)</f>
        <v>2.59508129885253</v>
      </c>
      <c r="AV653" s="8" t="n">
        <f aca="false">1/8.314/$H653*(0.4375*68629+0.5*4601)+$S653/8.314/$H653+LN(1)</f>
        <v>0.204220960666352</v>
      </c>
      <c r="AW653" s="8" t="n">
        <f aca="false">1/8.314/$H653*(0.4375*68629+0.5*4601)+$X653/8.314/$H653+LN(1)</f>
        <v>-1.61664622441102</v>
      </c>
    </row>
    <row r="654" customFormat="false" ht="13.8" hidden="false" customHeight="false" outlineLevel="0" collapsed="false">
      <c r="B654" s="8" t="n">
        <f aca="false">$A$2 + $A$3*H654 +$A$4*H654*LN(H654) + $A$5*H654^2 + $A$6*H654^-1 + $A$7*H654^0.5</f>
        <v>59557.7317914314</v>
      </c>
      <c r="F654" s="8" t="n">
        <f aca="false">$D$2+$D$3/H654-(($D$4/(8.314*LN(10)))*(1-($D$5/H654)-LN(H654/$D$5)))</f>
        <v>1.3528890855082</v>
      </c>
      <c r="G654" s="8" t="n">
        <f aca="false">8.314*LN(10)*F654*H654</f>
        <v>110330.986432227</v>
      </c>
      <c r="H654" s="15" t="n">
        <v>4260</v>
      </c>
      <c r="J654" s="17" t="n">
        <f aca="false">-G654</f>
        <v>-110330.986432227</v>
      </c>
      <c r="O654" s="8" t="n">
        <f aca="false">-115997 + 27.036*H654 + 3.124*H654*LN(H654)</f>
        <v>110393.646923583</v>
      </c>
      <c r="P654" s="8" t="n">
        <f aca="false">(-0.0562*(H654^2)) + (128.59*H654)-38275</f>
        <v>-510376.72</v>
      </c>
      <c r="Q654" s="8" t="n">
        <f aca="false">-998615+342.43*H654</f>
        <v>460136.8</v>
      </c>
      <c r="R654" s="8" t="n">
        <f aca="false">Q654+P654</f>
        <v>-50239.9199999999</v>
      </c>
      <c r="S654" s="8" t="n">
        <f aca="false">R654/2</f>
        <v>-25119.96</v>
      </c>
      <c r="U654" s="8" t="n">
        <f aca="false">-226244+42.46*H654</f>
        <v>-45364.4</v>
      </c>
      <c r="V654" s="8" t="n">
        <f aca="false">(-0.0562*(H654^2))+(374.59*H654)-846564</f>
        <v>-270705.72</v>
      </c>
      <c r="W654" s="8" t="n">
        <f aca="false">V654/2</f>
        <v>-135352.86</v>
      </c>
      <c r="X654" s="8" t="n">
        <f aca="false">W654-U654</f>
        <v>-89988.4600000001</v>
      </c>
      <c r="Y654" s="8" t="n">
        <v>1815314.54287424</v>
      </c>
      <c r="Z654" s="8" t="n">
        <f aca="false">-8E-020*H654^6+2E-015*H654^5-0.00000000001*H654^4+0.00000006*H654^3-0.0001*H654^2+0.1593*H654^1+165.05*H654</f>
        <v>705649.836441346</v>
      </c>
      <c r="AA654" s="8" t="n">
        <f aca="false">(4*H654*(-18+25/2000*H654)*(1-LN(H654/1895))-H654*-9.16-0.25*Z654)</f>
        <v>-23295.6853708232</v>
      </c>
      <c r="AB654" s="8" t="n">
        <f aca="false">(8*H654*(-1+8/2000*H654)*(1-LN(H654/1895))-H654*-9.16-0.25*Z654)</f>
        <v>-33556.1591510857</v>
      </c>
      <c r="AC654" s="8" t="n">
        <f aca="false">(8*$H654*(31.15-15.53/2000*$H654)*(1-LN($H654/1895))-$H654*-9.16-0.25*$Z654)</f>
        <v>-149877.564394089</v>
      </c>
      <c r="AE654" s="8" t="n">
        <f aca="false">AP654-$AN654</f>
        <v>0.13385108745746</v>
      </c>
      <c r="AF654" s="8" t="n">
        <f aca="false">AQ654-$AN654</f>
        <v>-0.0347417741861318</v>
      </c>
      <c r="AG654" s="8" t="n">
        <f aca="false">AR654-$AN654</f>
        <v>-3.31902060369039</v>
      </c>
      <c r="AI654" s="8" t="n">
        <f aca="false">AT654-$AN654</f>
        <v>-2.2024420297972</v>
      </c>
      <c r="AJ654" s="8" t="n">
        <f aca="false">AU654-$AN654</f>
        <v>2.59428407119818</v>
      </c>
      <c r="AK654" s="8" t="n">
        <f aca="false">AV654-$AN654</f>
        <v>0.203450244002706</v>
      </c>
      <c r="AL654" s="8" t="n">
        <f aca="false">AW654-$AN654</f>
        <v>-1.62808059769087</v>
      </c>
      <c r="AP654" s="8" t="n">
        <f aca="false">1/8.314/$H654*(0.375*68629+0.5*4601)+$AA654/8.314/$H654+LN(1)</f>
        <v>0.13385108745746</v>
      </c>
      <c r="AQ654" s="8" t="n">
        <f aca="false">1/8.314/$H654*(0.4375*68629+0.5*4601)+$AB654/8.314/$H654+LN(1)</f>
        <v>-0.0347417741861318</v>
      </c>
      <c r="AR654" s="8" t="n">
        <f aca="false">1/8.314/$H654*(0.4375*68629+0.5*4601)+$AC654/8.314/$H654+LN(1)</f>
        <v>-3.31902060369039</v>
      </c>
      <c r="AT654" s="8" t="n">
        <f aca="false">1/8.314/$H654*(0.4375*68629+0.5*4601)+$J654/8.314/$H654+LN(1)</f>
        <v>-2.2024420297972</v>
      </c>
      <c r="AU654" s="8" t="n">
        <f aca="false">1/8.314/$H654*(0.4375*68629+0.5*4601)+$B654/8.314/$H654+LN(1)</f>
        <v>2.59428407119818</v>
      </c>
      <c r="AV654" s="8" t="n">
        <f aca="false">1/8.314/$H654*(0.4375*68629+0.5*4601)+$S654/8.314/$H654+LN(1)</f>
        <v>0.203450244002706</v>
      </c>
      <c r="AW654" s="8" t="n">
        <f aca="false">1/8.314/$H654*(0.4375*68629+0.5*4601)+$X654/8.314/$H654+LN(1)</f>
        <v>-1.62808059769087</v>
      </c>
    </row>
    <row r="655" customFormat="false" ht="13.8" hidden="false" customHeight="false" outlineLevel="0" collapsed="false">
      <c r="B655" s="8" t="n">
        <f aca="false">$A$2 + $A$3*H655 +$A$4*H655*LN(H655) + $A$5*H655^2 + $A$6*H655^-1 + $A$7*H655^0.5</f>
        <v>59637.1416687137</v>
      </c>
      <c r="F655" s="8" t="n">
        <f aca="false">$D$2+$D$3/H655-(($D$4/(8.314*LN(10)))*(1-($D$5/H655)-LN(H655/$D$5)))</f>
        <v>1.35298244515494</v>
      </c>
      <c r="G655" s="8" t="n">
        <f aca="false">8.314*LN(10)*F655*H655</f>
        <v>110468.105509455</v>
      </c>
      <c r="H655" s="15" t="n">
        <v>4265</v>
      </c>
      <c r="J655" s="17" t="n">
        <f aca="false">-G655</f>
        <v>-110468.105509455</v>
      </c>
      <c r="O655" s="8" t="n">
        <f aca="false">-115997 + 27.036*H655 + 3.124*H655*LN(H655)</f>
        <v>110674.992808407</v>
      </c>
      <c r="P655" s="8" t="n">
        <f aca="false">(-0.0562*(H655^2)) + (128.59*H655)-38275</f>
        <v>-512129.295</v>
      </c>
      <c r="Q655" s="8" t="n">
        <f aca="false">-998615+342.43*H655</f>
        <v>461848.95</v>
      </c>
      <c r="R655" s="8" t="n">
        <f aca="false">Q655+P655</f>
        <v>-50280.3450000001</v>
      </c>
      <c r="S655" s="8" t="n">
        <f aca="false">R655/2</f>
        <v>-25140.1725</v>
      </c>
      <c r="U655" s="8" t="n">
        <f aca="false">-226244+42.46*H655</f>
        <v>-45152.1</v>
      </c>
      <c r="V655" s="8" t="n">
        <f aca="false">(-0.0562*(H655^2))+(374.59*H655)-846564</f>
        <v>-271228.295</v>
      </c>
      <c r="W655" s="8" t="n">
        <f aca="false">V655/2</f>
        <v>-135614.1475</v>
      </c>
      <c r="X655" s="8" t="n">
        <f aca="false">W655-U655</f>
        <v>-90462.0475000001</v>
      </c>
      <c r="Y655" s="8" t="n">
        <v>1817861.51314034</v>
      </c>
      <c r="Z655" s="8" t="n">
        <f aca="false">-8E-020*H655^6+2E-015*H655^5-0.00000000001*H655^4+0.00000006*H655^3-0.0001*H655^2+0.1593*H655^1+165.05*H655</f>
        <v>706485.61190949</v>
      </c>
      <c r="AA655" s="8" t="n">
        <f aca="false">(4*H655*(-18+25/2000*H655)*(1-LN(H655/1895))-H655*-9.16-0.25*Z655)</f>
        <v>-23829.0451741566</v>
      </c>
      <c r="AB655" s="8" t="n">
        <f aca="false">(8*H655*(-1+8/2000*H655)*(1-LN(H655/1895))-H655*-9.16-0.25*Z655)</f>
        <v>-34110.586492012</v>
      </c>
      <c r="AC655" s="8" t="n">
        <f aca="false">(8*$H655*(31.15-15.53/2000*$H655)*(1-LN($H655/1895))-$H655*-9.16-0.25*$Z655)</f>
        <v>-150228.236894163</v>
      </c>
      <c r="AE655" s="8" t="n">
        <f aca="false">AP655-$AN655</f>
        <v>0.11865266670756</v>
      </c>
      <c r="AF655" s="8" t="n">
        <f aca="false">AQ655-$AN655</f>
        <v>-0.0503366824024576</v>
      </c>
      <c r="AG655" s="8" t="n">
        <f aca="false">AR655-$AN655</f>
        <v>-3.32501906822411</v>
      </c>
      <c r="AI655" s="8" t="n">
        <f aca="false">AT655-$AN655</f>
        <v>-2.20372698685208</v>
      </c>
      <c r="AJ655" s="8" t="n">
        <f aca="false">AU655-$AN655</f>
        <v>2.59348217765465</v>
      </c>
      <c r="AK655" s="8" t="n">
        <f aca="false">AV655-$AN655</f>
        <v>0.202641711419967</v>
      </c>
      <c r="AL655" s="8" t="n">
        <f aca="false">AW655-$AN655</f>
        <v>-1.63952778417794</v>
      </c>
      <c r="AP655" s="8" t="n">
        <f aca="false">1/8.314/$H655*(0.375*68629+0.5*4601)+$AA655/8.314/$H655+LN(1)</f>
        <v>0.11865266670756</v>
      </c>
      <c r="AQ655" s="8" t="n">
        <f aca="false">1/8.314/$H655*(0.4375*68629+0.5*4601)+$AB655/8.314/$H655+LN(1)</f>
        <v>-0.0503366824024576</v>
      </c>
      <c r="AR655" s="8" t="n">
        <f aca="false">1/8.314/$H655*(0.4375*68629+0.5*4601)+$AC655/8.314/$H655+LN(1)</f>
        <v>-3.32501906822411</v>
      </c>
      <c r="AT655" s="8" t="n">
        <f aca="false">1/8.314/$H655*(0.4375*68629+0.5*4601)+$J655/8.314/$H655+LN(1)</f>
        <v>-2.20372698685208</v>
      </c>
      <c r="AU655" s="8" t="n">
        <f aca="false">1/8.314/$H655*(0.4375*68629+0.5*4601)+$B655/8.314/$H655+LN(1)</f>
        <v>2.59348217765465</v>
      </c>
      <c r="AV655" s="8" t="n">
        <f aca="false">1/8.314/$H655*(0.4375*68629+0.5*4601)+$S655/8.314/$H655+LN(1)</f>
        <v>0.202641711419967</v>
      </c>
      <c r="AW655" s="8" t="n">
        <f aca="false">1/8.314/$H655*(0.4375*68629+0.5*4601)+$X655/8.314/$H655+LN(1)</f>
        <v>-1.63952778417794</v>
      </c>
    </row>
    <row r="656" customFormat="false" ht="13.8" hidden="false" customHeight="false" outlineLevel="0" collapsed="false">
      <c r="B656" s="8" t="n">
        <f aca="false">$A$2 + $A$3*H656 +$A$4*H656*LN(H656) + $A$5*H656^2 + $A$6*H656^-1 + $A$7*H656^0.5</f>
        <v>59716.3201183822</v>
      </c>
      <c r="F656" s="8" t="n">
        <f aca="false">$D$2+$D$3/H656-(($D$4/(8.314*LN(10)))*(1-($D$5/H656)-LN(H656/$D$5)))</f>
        <v>1.35307797045116</v>
      </c>
      <c r="G656" s="8" t="n">
        <f aca="false">8.314*LN(10)*F656*H656</f>
        <v>110605.41948708</v>
      </c>
      <c r="H656" s="15" t="n">
        <v>4270</v>
      </c>
      <c r="J656" s="17" t="n">
        <f aca="false">-G656</f>
        <v>-110605.41948708</v>
      </c>
      <c r="O656" s="8" t="n">
        <f aca="false">-115997 + 27.036*H656 + 3.124*H656*LN(H656)</f>
        <v>110956.357005075</v>
      </c>
      <c r="P656" s="8" t="n">
        <f aca="false">(-0.0562*(H656^2)) + (128.59*H656)-38275</f>
        <v>-513884.68</v>
      </c>
      <c r="Q656" s="8" t="n">
        <f aca="false">-998615+342.43*H656</f>
        <v>463561.1</v>
      </c>
      <c r="R656" s="8" t="n">
        <f aca="false">Q656+P656</f>
        <v>-50323.5799999998</v>
      </c>
      <c r="S656" s="8" t="n">
        <f aca="false">R656/2</f>
        <v>-25161.7899999999</v>
      </c>
      <c r="U656" s="8" t="n">
        <f aca="false">-226244+42.46*H656</f>
        <v>-44939.8</v>
      </c>
      <c r="V656" s="8" t="n">
        <f aca="false">(-0.0562*(H656^2))+(374.59*H656)-846564</f>
        <v>-271753.68</v>
      </c>
      <c r="W656" s="8" t="n">
        <f aca="false">V656/2</f>
        <v>-135876.84</v>
      </c>
      <c r="X656" s="8" t="n">
        <f aca="false">W656-U656</f>
        <v>-90937.0400000001</v>
      </c>
      <c r="Y656" s="8" t="n">
        <v>1820408.48340644</v>
      </c>
      <c r="Z656" s="8" t="n">
        <f aca="false">-8E-020*H656^6+2E-015*H656^5-0.00000000001*H656^4+0.00000006*H656^3-0.0001*H656^2+0.1593*H656^1+165.05*H656</f>
        <v>707321.423920226</v>
      </c>
      <c r="AA656" s="8" t="n">
        <f aca="false">(4*H656*(-18+25/2000*H656)*(1-LN(H656/1895))-H656*-9.16-0.25*Z656)</f>
        <v>-24365.270131252</v>
      </c>
      <c r="AB656" s="8" t="n">
        <f aca="false">(8*H656*(-1+8/2000*H656)*(1-LN(H656/1895))-H656*-9.16-0.25*Z656)</f>
        <v>-34667.0740324224</v>
      </c>
      <c r="AC656" s="8" t="n">
        <f aca="false">(8*$H656*(31.15-15.53/2000*$H656)*(1-LN($H656/1895))-$H656*-9.16-0.25*$Z656)</f>
        <v>-150576.30659772</v>
      </c>
      <c r="AE656" s="8" t="n">
        <f aca="false">AP656-$AN656</f>
        <v>0.103409132665479</v>
      </c>
      <c r="AF656" s="8" t="n">
        <f aca="false">AQ656-$AN656</f>
        <v>-0.0659531010986911</v>
      </c>
      <c r="AG656" s="8" t="n">
        <f aca="false">AR656-$AN656</f>
        <v>-3.33093016823067</v>
      </c>
      <c r="AI656" s="8" t="n">
        <f aca="false">AT656-$AN656</f>
        <v>-2.20501442467124</v>
      </c>
      <c r="AJ656" s="8" t="n">
        <f aca="false">AU656-$AN656</f>
        <v>2.59267564313748</v>
      </c>
      <c r="AK656" s="8" t="n">
        <f aca="false">AV656-$AN656</f>
        <v>0.201795495760941</v>
      </c>
      <c r="AL656" s="8" t="n">
        <f aca="false">AW656-$AN656</f>
        <v>-1.65098773886095</v>
      </c>
      <c r="AP656" s="8" t="n">
        <f aca="false">1/8.314/$H656*(0.375*68629+0.5*4601)+$AA656/8.314/$H656+LN(1)</f>
        <v>0.103409132665479</v>
      </c>
      <c r="AQ656" s="8" t="n">
        <f aca="false">1/8.314/$H656*(0.4375*68629+0.5*4601)+$AB656/8.314/$H656+LN(1)</f>
        <v>-0.0659531010986911</v>
      </c>
      <c r="AR656" s="8" t="n">
        <f aca="false">1/8.314/$H656*(0.4375*68629+0.5*4601)+$AC656/8.314/$H656+LN(1)</f>
        <v>-3.33093016823067</v>
      </c>
      <c r="AT656" s="8" t="n">
        <f aca="false">1/8.314/$H656*(0.4375*68629+0.5*4601)+$J656/8.314/$H656+LN(1)</f>
        <v>-2.20501442467124</v>
      </c>
      <c r="AU656" s="8" t="n">
        <f aca="false">1/8.314/$H656*(0.4375*68629+0.5*4601)+$B656/8.314/$H656+LN(1)</f>
        <v>2.59267564313748</v>
      </c>
      <c r="AV656" s="8" t="n">
        <f aca="false">1/8.314/$H656*(0.4375*68629+0.5*4601)+$S656/8.314/$H656+LN(1)</f>
        <v>0.201795495760941</v>
      </c>
      <c r="AW656" s="8" t="n">
        <f aca="false">1/8.314/$H656*(0.4375*68629+0.5*4601)+$X656/8.314/$H656+LN(1)</f>
        <v>-1.65098773886095</v>
      </c>
    </row>
    <row r="657" customFormat="false" ht="13.8" hidden="false" customHeight="false" outlineLevel="0" collapsed="false">
      <c r="B657" s="8" t="n">
        <f aca="false">$A$2 + $A$3*H657 +$A$4*H657*LN(H657) + $A$5*H657^2 + $A$6*H657^-1 + $A$7*H657^0.5</f>
        <v>59795.2674421663</v>
      </c>
      <c r="F657" s="8" t="n">
        <f aca="false">$D$2+$D$3/H657-(($D$4/(8.314*LN(10)))*(1-($D$5/H657)-LN(H657/$D$5)))</f>
        <v>1.35317565100945</v>
      </c>
      <c r="G657" s="8" t="n">
        <f aca="false">8.314*LN(10)*F657*H657</f>
        <v>110742.928136881</v>
      </c>
      <c r="H657" s="15" t="n">
        <v>4275</v>
      </c>
      <c r="J657" s="17" t="n">
        <f aca="false">-G657</f>
        <v>-110742.928136881</v>
      </c>
      <c r="O657" s="8" t="n">
        <f aca="false">-115997 + 27.036*H657 + 3.124*H657*LN(H657)</f>
        <v>111237.739492146</v>
      </c>
      <c r="P657" s="8" t="n">
        <f aca="false">(-0.0562*(H657^2)) + (128.59*H657)-38275</f>
        <v>-515642.875</v>
      </c>
      <c r="Q657" s="8" t="n">
        <f aca="false">-998615+342.43*H657</f>
        <v>465273.25</v>
      </c>
      <c r="R657" s="8" t="n">
        <f aca="false">Q657+P657</f>
        <v>-50369.625</v>
      </c>
      <c r="S657" s="8" t="n">
        <f aca="false">R657/2</f>
        <v>-25184.8125</v>
      </c>
      <c r="U657" s="8" t="n">
        <f aca="false">-226244+42.46*H657</f>
        <v>-44727.5</v>
      </c>
      <c r="V657" s="8" t="n">
        <f aca="false">(-0.0562*(H657^2))+(374.59*H657)-846564</f>
        <v>-272281.875</v>
      </c>
      <c r="W657" s="8" t="n">
        <f aca="false">V657/2</f>
        <v>-136140.9375</v>
      </c>
      <c r="X657" s="8" t="n">
        <f aca="false">W657-U657</f>
        <v>-91413.4375</v>
      </c>
      <c r="Y657" s="8" t="n">
        <v>1822955.45367255</v>
      </c>
      <c r="Z657" s="8" t="n">
        <f aca="false">-8E-020*H657^6+2E-015*H657^5-0.00000000001*H657^4+0.00000006*H657^3-0.0001*H657^2+0.1593*H657^1+165.05*H657</f>
        <v>708157.272570439</v>
      </c>
      <c r="AA657" s="8" t="n">
        <f aca="false">(4*H657*(-18+25/2000*H657)*(1-LN(H657/1895))-H657*-9.16-0.25*Z657)</f>
        <v>-24904.3636896388</v>
      </c>
      <c r="AB657" s="8" t="n">
        <f aca="false">(8*H657*(-1+8/2000*H657)*(1-LN(H657/1895))-H657*-9.16-0.25*Z657)</f>
        <v>-35225.6237260831</v>
      </c>
      <c r="AC657" s="8" t="n">
        <f aca="false">(8*$H657*(31.15-15.53/2000*$H657)*(1-LN($H657/1895))-$H657*-9.16-0.25*$Z657)</f>
        <v>-150921.768179393</v>
      </c>
      <c r="AE657" s="8" t="n">
        <f aca="false">AP657-$AN657</f>
        <v>0.0881205466256801</v>
      </c>
      <c r="AF657" s="8" t="n">
        <f aca="false">AQ657-$AN657</f>
        <v>-0.081591009769558</v>
      </c>
      <c r="AG657" s="8" t="n">
        <f aca="false">AR657-$AN657</f>
        <v>-3.33675406042068</v>
      </c>
      <c r="AI657" s="8" t="n">
        <f aca="false">AT657-$AN657</f>
        <v>-2.20630432812914</v>
      </c>
      <c r="AJ657" s="8" t="n">
        <f aca="false">AU657-$AN657</f>
        <v>2.59186449242006</v>
      </c>
      <c r="AK657" s="8" t="n">
        <f aca="false">AV657-$AN657</f>
        <v>0.200911729246941</v>
      </c>
      <c r="AL657" s="8" t="n">
        <f aca="false">AW657-$AN657</f>
        <v>-1.66246041693923</v>
      </c>
      <c r="AP657" s="8" t="n">
        <f aca="false">1/8.314/$H657*(0.375*68629+0.5*4601)+$AA657/8.314/$H657+LN(1)</f>
        <v>0.0881205466256801</v>
      </c>
      <c r="AQ657" s="8" t="n">
        <f aca="false">1/8.314/$H657*(0.4375*68629+0.5*4601)+$AB657/8.314/$H657+LN(1)</f>
        <v>-0.081591009769558</v>
      </c>
      <c r="AR657" s="8" t="n">
        <f aca="false">1/8.314/$H657*(0.4375*68629+0.5*4601)+$AC657/8.314/$H657+LN(1)</f>
        <v>-3.33675406042068</v>
      </c>
      <c r="AT657" s="8" t="n">
        <f aca="false">1/8.314/$H657*(0.4375*68629+0.5*4601)+$J657/8.314/$H657+LN(1)</f>
        <v>-2.20630432812914</v>
      </c>
      <c r="AU657" s="8" t="n">
        <f aca="false">1/8.314/$H657*(0.4375*68629+0.5*4601)+$B657/8.314/$H657+LN(1)</f>
        <v>2.59186449242006</v>
      </c>
      <c r="AV657" s="8" t="n">
        <f aca="false">1/8.314/$H657*(0.4375*68629+0.5*4601)+$S657/8.314/$H657+LN(1)</f>
        <v>0.200911729246941</v>
      </c>
      <c r="AW657" s="8" t="n">
        <f aca="false">1/8.314/$H657*(0.4375*68629+0.5*4601)+$X657/8.314/$H657+LN(1)</f>
        <v>-1.66246041693923</v>
      </c>
    </row>
    <row r="658" customFormat="false" ht="13.8" hidden="false" customHeight="false" outlineLevel="0" collapsed="false">
      <c r="B658" s="8" t="n">
        <f aca="false">$A$2 + $A$3*H658 +$A$4*H658*LN(H658) + $A$5*H658^2 + $A$6*H658^-1 + $A$7*H658^0.5</f>
        <v>59873.9839408913</v>
      </c>
      <c r="F658" s="8" t="n">
        <f aca="false">$D$2+$D$3/H658-(($D$4/(8.314*LN(10)))*(1-($D$5/H658)-LN(H658/$D$5)))</f>
        <v>1.35327547649743</v>
      </c>
      <c r="G658" s="8" t="n">
        <f aca="false">8.314*LN(10)*F658*H658</f>
        <v>110880.63123117</v>
      </c>
      <c r="H658" s="15" t="n">
        <v>4280</v>
      </c>
      <c r="J658" s="17" t="n">
        <f aca="false">-G658</f>
        <v>-110880.63123117</v>
      </c>
      <c r="O658" s="8" t="n">
        <f aca="false">-115997 + 27.036*H658 + 3.124*H658*LN(H658)</f>
        <v>111519.140248227</v>
      </c>
      <c r="P658" s="8" t="n">
        <f aca="false">(-0.0562*(H658^2)) + (128.59*H658)-38275</f>
        <v>-517403.88</v>
      </c>
      <c r="Q658" s="8" t="n">
        <f aca="false">-998615+342.43*H658</f>
        <v>466985.4</v>
      </c>
      <c r="R658" s="8" t="n">
        <f aca="false">Q658+P658</f>
        <v>-50418.4799999998</v>
      </c>
      <c r="S658" s="8" t="n">
        <f aca="false">R658/2</f>
        <v>-25209.2399999999</v>
      </c>
      <c r="U658" s="8" t="n">
        <f aca="false">-226244+42.46*H658</f>
        <v>-44515.2</v>
      </c>
      <c r="V658" s="8" t="n">
        <f aca="false">(-0.0562*(H658^2))+(374.59*H658)-846564</f>
        <v>-272812.88</v>
      </c>
      <c r="W658" s="8" t="n">
        <f aca="false">V658/2</f>
        <v>-136406.44</v>
      </c>
      <c r="X658" s="8" t="n">
        <f aca="false">W658-U658</f>
        <v>-91891.24</v>
      </c>
      <c r="Y658" s="8" t="n">
        <v>1825502.42393865</v>
      </c>
      <c r="Z658" s="8" t="n">
        <f aca="false">-8E-020*H658^6+2E-015*H658^5-0.00000000001*H658^4+0.00000006*H658^3-0.0001*H658^2+0.1593*H658^1+165.05*H658</f>
        <v>708993.15795718</v>
      </c>
      <c r="AA658" s="8" t="n">
        <f aca="false">(4*H658*(-18+25/2000*H658)*(1-LN(H658/1895))-H658*-9.16-0.25*Z658)</f>
        <v>-25446.3292923047</v>
      </c>
      <c r="AB658" s="8" t="n">
        <f aca="false">(8*H658*(-1+8/2000*H658)*(1-LN(H658/1895))-H658*-9.16-0.25*Z658)</f>
        <v>-35786.2375244789</v>
      </c>
      <c r="AC658" s="8" t="n">
        <f aca="false">(8*$H658*(31.15-15.53/2000*$H658)*(1-LN($H658/1895))-$H658*-9.16-0.25*$Z658)</f>
        <v>-151264.616322116</v>
      </c>
      <c r="AE658" s="8" t="n">
        <f aca="false">AP658-$AN658</f>
        <v>0.0727869697238334</v>
      </c>
      <c r="AF658" s="8" t="n">
        <f aca="false">AQ658-$AN658</f>
        <v>-0.0972503879414893</v>
      </c>
      <c r="AG658" s="8" t="n">
        <f aca="false">AR658-$AN658</f>
        <v>-3.34249090100573</v>
      </c>
      <c r="AI658" s="8" t="n">
        <f aca="false">AT658-$AN658</f>
        <v>-2.20759668218594</v>
      </c>
      <c r="AJ658" s="8" t="n">
        <f aca="false">AU658-$AN658</f>
        <v>2.59104875013465</v>
      </c>
      <c r="AK658" s="8" t="n">
        <f aca="false">AV658-$AN658</f>
        <v>0.199990543481441</v>
      </c>
      <c r="AL658" s="8" t="n">
        <f aca="false">AW658-$AN658</f>
        <v>-1.67394577382143</v>
      </c>
      <c r="AP658" s="8" t="n">
        <f aca="false">1/8.314/$H658*(0.375*68629+0.5*4601)+$AA658/8.314/$H658+LN(1)</f>
        <v>0.0727869697238334</v>
      </c>
      <c r="AQ658" s="8" t="n">
        <f aca="false">1/8.314/$H658*(0.4375*68629+0.5*4601)+$AB658/8.314/$H658+LN(1)</f>
        <v>-0.0972503879414893</v>
      </c>
      <c r="AR658" s="8" t="n">
        <f aca="false">1/8.314/$H658*(0.4375*68629+0.5*4601)+$AC658/8.314/$H658+LN(1)</f>
        <v>-3.34249090100573</v>
      </c>
      <c r="AT658" s="8" t="n">
        <f aca="false">1/8.314/$H658*(0.4375*68629+0.5*4601)+$J658/8.314/$H658+LN(1)</f>
        <v>-2.20759668218594</v>
      </c>
      <c r="AU658" s="8" t="n">
        <f aca="false">1/8.314/$H658*(0.4375*68629+0.5*4601)+$B658/8.314/$H658+LN(1)</f>
        <v>2.59104875013465</v>
      </c>
      <c r="AV658" s="8" t="n">
        <f aca="false">1/8.314/$H658*(0.4375*68629+0.5*4601)+$S658/8.314/$H658+LN(1)</f>
        <v>0.199990543481441</v>
      </c>
      <c r="AW658" s="8" t="n">
        <f aca="false">1/8.314/$H658*(0.4375*68629+0.5*4601)+$X658/8.314/$H658+LN(1)</f>
        <v>-1.67394577382143</v>
      </c>
    </row>
    <row r="659" customFormat="false" ht="13.8" hidden="false" customHeight="false" outlineLevel="0" collapsed="false">
      <c r="B659" s="8" t="n">
        <f aca="false">$A$2 + $A$3*H659 +$A$4*H659*LN(H659) + $A$5*H659^2 + $A$6*H659^-1 + $A$7*H659^0.5</f>
        <v>59952.4699144817</v>
      </c>
      <c r="F659" s="8" t="n">
        <f aca="false">$D$2+$D$3/H659-(($D$4/(8.314*LN(10)))*(1-($D$5/H659)-LN(H659/$D$5)))</f>
        <v>1.35337743663747</v>
      </c>
      <c r="G659" s="8" t="n">
        <f aca="false">8.314*LN(10)*F659*H659</f>
        <v>111018.528542793</v>
      </c>
      <c r="H659" s="15" t="n">
        <v>4285</v>
      </c>
      <c r="J659" s="17" t="n">
        <f aca="false">-G659</f>
        <v>-111018.528542793</v>
      </c>
      <c r="O659" s="8" t="n">
        <f aca="false">-115997 + 27.036*H659 + 3.124*H659*LN(H659)</f>
        <v>111800.559251975</v>
      </c>
      <c r="P659" s="8" t="n">
        <f aca="false">(-0.0562*(H659^2)) + (128.59*H659)-38275</f>
        <v>-519167.695</v>
      </c>
      <c r="Q659" s="8" t="n">
        <f aca="false">-998615+342.43*H659</f>
        <v>468697.55</v>
      </c>
      <c r="R659" s="8" t="n">
        <f aca="false">Q659+P659</f>
        <v>-50470.1449999999</v>
      </c>
      <c r="S659" s="8" t="n">
        <f aca="false">R659/2</f>
        <v>-25235.0725</v>
      </c>
      <c r="U659" s="8" t="n">
        <f aca="false">-226244+42.46*H659</f>
        <v>-44302.9</v>
      </c>
      <c r="V659" s="8" t="n">
        <f aca="false">(-0.0562*(H659^2))+(374.59*H659)-846564</f>
        <v>-273346.695</v>
      </c>
      <c r="W659" s="8" t="n">
        <f aca="false">V659/2</f>
        <v>-136673.3475</v>
      </c>
      <c r="X659" s="8" t="n">
        <f aca="false">W659-U659</f>
        <v>-92370.4475</v>
      </c>
      <c r="Y659" s="8" t="n">
        <v>1828049.39420475</v>
      </c>
      <c r="Z659" s="8" t="n">
        <f aca="false">-8E-020*H659^6+2E-015*H659^5-0.00000000001*H659^4+0.00000006*H659^3-0.0001*H659^2+0.1593*H659^1+165.05*H659</f>
        <v>709829.080177659</v>
      </c>
      <c r="AA659" s="8" t="n">
        <f aca="false">(4*H659*(-18+25/2000*H659)*(1-LN(H659/1895))-H659*-9.16-0.25*Z659)</f>
        <v>-25991.1703777051</v>
      </c>
      <c r="AB659" s="8" t="n">
        <f aca="false">(8*H659*(-1+8/2000*H659)*(1-LN(H659/1895))-H659*-9.16-0.25*Z659)</f>
        <v>-36348.9173768187</v>
      </c>
      <c r="AC659" s="8" t="n">
        <f aca="false">(8*$H659*(31.15-15.53/2000*$H659)*(1-LN($H659/1895))-$H659*-9.16-0.25*$Z659)</f>
        <v>-151604.845717099</v>
      </c>
      <c r="AE659" s="8" t="n">
        <f aca="false">AP659-$AN659</f>
        <v>0.0574084629374887</v>
      </c>
      <c r="AF659" s="8" t="n">
        <f aca="false">AQ659-$AN659</f>
        <v>-0.112931215172582</v>
      </c>
      <c r="AG659" s="8" t="n">
        <f aca="false">AR659-$AN659</f>
        <v>-3.34814084570062</v>
      </c>
      <c r="AI659" s="8" t="n">
        <f aca="false">AT659-$AN659</f>
        <v>-2.20889147188693</v>
      </c>
      <c r="AJ659" s="8" t="n">
        <f aca="false">AU659-$AN659</f>
        <v>2.59022844077321</v>
      </c>
      <c r="AK659" s="8" t="n">
        <f aca="false">AV659-$AN659</f>
        <v>0.199032069453641</v>
      </c>
      <c r="AL659" s="8" t="n">
        <f aca="false">AW659-$AN659</f>
        <v>-1.68544376512435</v>
      </c>
      <c r="AP659" s="8" t="n">
        <f aca="false">1/8.314/$H659*(0.375*68629+0.5*4601)+$AA659/8.314/$H659+LN(1)</f>
        <v>0.0574084629374887</v>
      </c>
      <c r="AQ659" s="8" t="n">
        <f aca="false">1/8.314/$H659*(0.4375*68629+0.5*4601)+$AB659/8.314/$H659+LN(1)</f>
        <v>-0.112931215172582</v>
      </c>
      <c r="AR659" s="8" t="n">
        <f aca="false">1/8.314/$H659*(0.4375*68629+0.5*4601)+$AC659/8.314/$H659+LN(1)</f>
        <v>-3.34814084570062</v>
      </c>
      <c r="AT659" s="8" t="n">
        <f aca="false">1/8.314/$H659*(0.4375*68629+0.5*4601)+$J659/8.314/$H659+LN(1)</f>
        <v>-2.20889147188693</v>
      </c>
      <c r="AU659" s="8" t="n">
        <f aca="false">1/8.314/$H659*(0.4375*68629+0.5*4601)+$B659/8.314/$H659+LN(1)</f>
        <v>2.59022844077321</v>
      </c>
      <c r="AV659" s="8" t="n">
        <f aca="false">1/8.314/$H659*(0.4375*68629+0.5*4601)+$S659/8.314/$H659+LN(1)</f>
        <v>0.199032069453641</v>
      </c>
      <c r="AW659" s="8" t="n">
        <f aca="false">1/8.314/$H659*(0.4375*68629+0.5*4601)+$X659/8.314/$H659+LN(1)</f>
        <v>-1.68544376512435</v>
      </c>
    </row>
    <row r="660" customFormat="false" ht="13.8" hidden="false" customHeight="false" outlineLevel="0" collapsed="false">
      <c r="B660" s="8" t="n">
        <f aca="false">$A$2 + $A$3*H660 +$A$4*H660*LN(H660) + $A$5*H660^2 + $A$6*H660^-1 + $A$7*H660^0.5</f>
        <v>60030.7256619657</v>
      </c>
      <c r="F660" s="8" t="n">
        <f aca="false">$D$2+$D$3/H660-(($D$4/(8.314*LN(10)))*(1-($D$5/H660)-LN(H660/$D$5)))</f>
        <v>1.35348152120628</v>
      </c>
      <c r="G660" s="8" t="n">
        <f aca="false">8.314*LN(10)*F660*H660</f>
        <v>111156.619845126</v>
      </c>
      <c r="H660" s="15" t="n">
        <v>4290</v>
      </c>
      <c r="J660" s="17" t="n">
        <f aca="false">-G660</f>
        <v>-111156.619845126</v>
      </c>
      <c r="O660" s="8" t="n">
        <f aca="false">-115997 + 27.036*H660 + 3.124*H660*LN(H660)</f>
        <v>112081.996482099</v>
      </c>
      <c r="P660" s="8" t="n">
        <f aca="false">(-0.0562*(H660^2)) + (128.59*H660)-38275</f>
        <v>-520934.32</v>
      </c>
      <c r="Q660" s="8" t="n">
        <f aca="false">-998615+342.43*H660</f>
        <v>470409.7</v>
      </c>
      <c r="R660" s="8" t="n">
        <f aca="false">Q660+P660</f>
        <v>-50524.6200000001</v>
      </c>
      <c r="S660" s="8" t="n">
        <f aca="false">R660/2</f>
        <v>-25262.3100000001</v>
      </c>
      <c r="U660" s="8" t="n">
        <f aca="false">-226244+42.46*H660</f>
        <v>-44090.6</v>
      </c>
      <c r="V660" s="8" t="n">
        <f aca="false">(-0.0562*(H660^2))+(374.59*H660)-846564</f>
        <v>-273883.32</v>
      </c>
      <c r="W660" s="8" t="n">
        <f aca="false">V660/2</f>
        <v>-136941.66</v>
      </c>
      <c r="X660" s="8" t="n">
        <f aca="false">W660-U660</f>
        <v>-92851.0600000001</v>
      </c>
      <c r="Y660" s="8" t="n">
        <v>1830596.36447085</v>
      </c>
      <c r="Z660" s="8" t="n">
        <f aca="false">-8E-020*H660^6+2E-015*H660^5-0.00000000001*H660^4+0.00000006*H660^3-0.0001*H660^2+0.1593*H660^1+165.05*H660</f>
        <v>710665.039329251</v>
      </c>
      <c r="AA660" s="8" t="n">
        <f aca="false">(4*H660*(-18+25/2000*H660)*(1-LN(H660/1895))-H660*-9.16-0.25*Z660)</f>
        <v>-26538.890379777</v>
      </c>
      <c r="AB660" s="8" t="n">
        <f aca="false">(8*H660*(-1+8/2000*H660)*(1-LN(H660/1895))-H660*-9.16-0.25*Z660)</f>
        <v>-36913.6652300404</v>
      </c>
      <c r="AC660" s="8" t="n">
        <f aca="false">(8*$H660*(31.15-15.53/2000*$H660)*(1-LN($H660/1895))-$H660*-9.16-0.25*$Z660)</f>
        <v>-151942.451063806</v>
      </c>
      <c r="AE660" s="8" t="n">
        <f aca="false">AP660-$AN660</f>
        <v>0.0419850870865995</v>
      </c>
      <c r="AF660" s="8" t="n">
        <f aca="false">AQ660-$AN660</f>
        <v>-0.128633471052574</v>
      </c>
      <c r="AG660" s="8" t="n">
        <f aca="false">AR660-$AN660</f>
        <v>-3.3537040497256</v>
      </c>
      <c r="AI660" s="8" t="n">
        <f aca="false">AT660-$AN660</f>
        <v>-2.21018868236198</v>
      </c>
      <c r="AJ660" s="8" t="n">
        <f aca="false">AU660-$AN660</f>
        <v>2.58940358868843</v>
      </c>
      <c r="AK660" s="8" t="n">
        <f aca="false">AV660-$AN660</f>
        <v>0.198036437542088</v>
      </c>
      <c r="AL660" s="8" t="n">
        <f aca="false">AW660-$AN660</f>
        <v>-1.69695434667169</v>
      </c>
      <c r="AP660" s="8" t="n">
        <f aca="false">1/8.314/$H660*(0.375*68629+0.5*4601)+$AA660/8.314/$H660+LN(1)</f>
        <v>0.0419850870865995</v>
      </c>
      <c r="AQ660" s="8" t="n">
        <f aca="false">1/8.314/$H660*(0.4375*68629+0.5*4601)+$AB660/8.314/$H660+LN(1)</f>
        <v>-0.128633471052574</v>
      </c>
      <c r="AR660" s="8" t="n">
        <f aca="false">1/8.314/$H660*(0.4375*68629+0.5*4601)+$AC660/8.314/$H660+LN(1)</f>
        <v>-3.3537040497256</v>
      </c>
      <c r="AT660" s="8" t="n">
        <f aca="false">1/8.314/$H660*(0.4375*68629+0.5*4601)+$J660/8.314/$H660+LN(1)</f>
        <v>-2.21018868236198</v>
      </c>
      <c r="AU660" s="8" t="n">
        <f aca="false">1/8.314/$H660*(0.4375*68629+0.5*4601)+$B660/8.314/$H660+LN(1)</f>
        <v>2.58940358868843</v>
      </c>
      <c r="AV660" s="8" t="n">
        <f aca="false">1/8.314/$H660*(0.4375*68629+0.5*4601)+$S660/8.314/$H660+LN(1)</f>
        <v>0.198036437542088</v>
      </c>
      <c r="AW660" s="8" t="n">
        <f aca="false">1/8.314/$H660*(0.4375*68629+0.5*4601)+$X660/8.314/$H660+LN(1)</f>
        <v>-1.69695434667169</v>
      </c>
    </row>
    <row r="661" customFormat="false" ht="13.8" hidden="false" customHeight="false" outlineLevel="0" collapsed="false">
      <c r="B661" s="8" t="n">
        <f aca="false">$A$2 + $A$3*H661 +$A$4*H661*LN(H661) + $A$5*H661^2 + $A$6*H661^-1 + $A$7*H661^0.5</f>
        <v>60108.7514814765</v>
      </c>
      <c r="F661" s="8" t="n">
        <f aca="false">$D$2+$D$3/H661-(($D$4/(8.314*LN(10)))*(1-($D$5/H661)-LN(H661/$D$5)))</f>
        <v>1.35358772003461</v>
      </c>
      <c r="G661" s="8" t="n">
        <f aca="false">8.314*LN(10)*F661*H661</f>
        <v>111294.904912071</v>
      </c>
      <c r="H661" s="15" t="n">
        <v>4295</v>
      </c>
      <c r="J661" s="17" t="n">
        <f aca="false">-G661</f>
        <v>-111294.904912071</v>
      </c>
      <c r="O661" s="8" t="n">
        <f aca="false">-115997 + 27.036*H661 + 3.124*H661*LN(H661)</f>
        <v>112363.451917355</v>
      </c>
      <c r="P661" s="8" t="n">
        <f aca="false">(-0.0562*(H661^2)) + (128.59*H661)-38275</f>
        <v>-522703.755</v>
      </c>
      <c r="Q661" s="8" t="n">
        <f aca="false">-998615+342.43*H661</f>
        <v>472121.85</v>
      </c>
      <c r="R661" s="8" t="n">
        <f aca="false">Q661+P661</f>
        <v>-50581.9049999999</v>
      </c>
      <c r="S661" s="8" t="n">
        <f aca="false">R661/2</f>
        <v>-25290.9525</v>
      </c>
      <c r="U661" s="8" t="n">
        <f aca="false">-226244+42.46*H661</f>
        <v>-43878.3</v>
      </c>
      <c r="V661" s="8" t="n">
        <f aca="false">(-0.0562*(H661^2))+(374.59*H661)-846564</f>
        <v>-274422.755</v>
      </c>
      <c r="W661" s="8" t="n">
        <f aca="false">V661/2</f>
        <v>-137211.3775</v>
      </c>
      <c r="X661" s="8" t="n">
        <f aca="false">W661-U661</f>
        <v>-93333.0775000001</v>
      </c>
      <c r="Y661" s="8" t="n">
        <v>1833143.33473695</v>
      </c>
      <c r="Z661" s="8" t="n">
        <f aca="false">-8E-020*H661^6+2E-015*H661^5-0.00000000001*H661^4+0.00000006*H661^3-0.0001*H661^2+0.1593*H661^1+165.05*H661</f>
        <v>711501.035509492</v>
      </c>
      <c r="AA661" s="8" t="n">
        <f aca="false">(4*H661*(-18+25/2000*H661)*(1-LN(H661/1895))-H661*-9.16-0.25*Z661)</f>
        <v>-27089.4927279496</v>
      </c>
      <c r="AB661" s="8" t="n">
        <f aca="false">(8*H661*(-1+8/2000*H661)*(1-LN(H661/1895))-H661*-9.16-0.25*Z661)</f>
        <v>-37480.483028817</v>
      </c>
      <c r="AC661" s="8" t="n">
        <f aca="false">(8*$H661*(31.15-15.53/2000*$H661)*(1-LN($H661/1895))-$H661*-9.16-0.25*$Z661)</f>
        <v>-152277.427069927</v>
      </c>
      <c r="AE661" s="8" t="n">
        <f aca="false">AP661-$AN661</f>
        <v>0.0265169028341448</v>
      </c>
      <c r="AF661" s="8" t="n">
        <f aca="false">AQ661-$AN661</f>
        <v>-0.144357135202807</v>
      </c>
      <c r="AG661" s="8" t="n">
        <f aca="false">AR661-$AN661</f>
        <v>-3.35918066780851</v>
      </c>
      <c r="AI661" s="8" t="n">
        <f aca="false">AT661-$AN661</f>
        <v>-2.21148829882498</v>
      </c>
      <c r="AJ661" s="8" t="n">
        <f aca="false">AU661-$AN661</f>
        <v>2.58857421809452</v>
      </c>
      <c r="AK661" s="8" t="n">
        <f aca="false">AV661-$AN661</f>
        <v>0.197003777518208</v>
      </c>
      <c r="AL661" s="8" t="n">
        <f aca="false">AW661-$AN661</f>
        <v>-1.70847747449286</v>
      </c>
      <c r="AP661" s="8" t="n">
        <f aca="false">1/8.314/$H661*(0.375*68629+0.5*4601)+$AA661/8.314/$H661+LN(1)</f>
        <v>0.0265169028341448</v>
      </c>
      <c r="AQ661" s="8" t="n">
        <f aca="false">1/8.314/$H661*(0.4375*68629+0.5*4601)+$AB661/8.314/$H661+LN(1)</f>
        <v>-0.144357135202807</v>
      </c>
      <c r="AR661" s="8" t="n">
        <f aca="false">1/8.314/$H661*(0.4375*68629+0.5*4601)+$AC661/8.314/$H661+LN(1)</f>
        <v>-3.35918066780851</v>
      </c>
      <c r="AT661" s="8" t="n">
        <f aca="false">1/8.314/$H661*(0.4375*68629+0.5*4601)+$J661/8.314/$H661+LN(1)</f>
        <v>-2.21148829882498</v>
      </c>
      <c r="AU661" s="8" t="n">
        <f aca="false">1/8.314/$H661*(0.4375*68629+0.5*4601)+$B661/8.314/$H661+LN(1)</f>
        <v>2.58857421809452</v>
      </c>
      <c r="AV661" s="8" t="n">
        <f aca="false">1/8.314/$H661*(0.4375*68629+0.5*4601)+$S661/8.314/$H661+LN(1)</f>
        <v>0.197003777518208</v>
      </c>
      <c r="AW661" s="8" t="n">
        <f aca="false">1/8.314/$H661*(0.4375*68629+0.5*4601)+$X661/8.314/$H661+LN(1)</f>
        <v>-1.70847747449286</v>
      </c>
    </row>
    <row r="662" customFormat="false" ht="13.8" hidden="false" customHeight="false" outlineLevel="0" collapsed="false">
      <c r="B662" s="8" t="n">
        <f aca="false">$A$2 + $A$3*H662 +$A$4*H662*LN(H662) + $A$5*H662^2 + $A$6*H662^-1 + $A$7*H662^0.5</f>
        <v>60186.5476702595</v>
      </c>
      <c r="F662" s="8" t="n">
        <f aca="false">$D$2+$D$3/H662-(($D$4/(8.314*LN(10)))*(1-($D$5/H662)-LN(H662/$D$5)))</f>
        <v>1.3536960230069</v>
      </c>
      <c r="G662" s="8" t="n">
        <f aca="false">8.314*LN(10)*F662*H662</f>
        <v>111433.383518058</v>
      </c>
      <c r="H662" s="15" t="n">
        <v>4300</v>
      </c>
      <c r="J662" s="17" t="n">
        <f aca="false">-G662</f>
        <v>-111433.383518058</v>
      </c>
      <c r="O662" s="8" t="n">
        <f aca="false">-115997 + 27.036*H662 + 3.124*H662*LN(H662)</f>
        <v>112644.92553655</v>
      </c>
      <c r="P662" s="8" t="n">
        <f aca="false">(-0.0562*(H662^2)) + (128.59*H662)-38275</f>
        <v>-524476</v>
      </c>
      <c r="Q662" s="8" t="n">
        <f aca="false">-998615+342.43*H662</f>
        <v>473834</v>
      </c>
      <c r="R662" s="8" t="n">
        <f aca="false">Q662+P662</f>
        <v>-50642</v>
      </c>
      <c r="S662" s="8" t="n">
        <f aca="false">R662/2</f>
        <v>-25321</v>
      </c>
      <c r="U662" s="8" t="n">
        <f aca="false">-226244+42.46*H662</f>
        <v>-43666</v>
      </c>
      <c r="V662" s="8" t="n">
        <f aca="false">(-0.0562*(H662^2))+(374.59*H662)-846564</f>
        <v>-274965</v>
      </c>
      <c r="W662" s="8" t="n">
        <f aca="false">V662/2</f>
        <v>-137482.5</v>
      </c>
      <c r="X662" s="8" t="n">
        <f aca="false">W662-U662</f>
        <v>-93816.5</v>
      </c>
      <c r="Y662" s="8" t="n">
        <v>1835690.30500305</v>
      </c>
      <c r="Z662" s="8" t="n">
        <f aca="false">-8E-020*H662^6+2E-015*H662^5-0.00000000001*H662^4+0.00000006*H662^3-0.0001*H662^2+0.1593*H662^1+165.05*H662</f>
        <v>712337.06881608</v>
      </c>
      <c r="AA662" s="8" t="n">
        <f aca="false">(4*H662*(-18+25/2000*H662)*(1-LN(H662/1895))-H662*-9.16-0.25*Z662)</f>
        <v>-27642.9808471566</v>
      </c>
      <c r="AB662" s="8" t="n">
        <f aca="false">(8*H662*(-1+8/2000*H662)*(1-LN(H662/1895))-H662*-9.16-0.25*Z662)</f>
        <v>-38049.372715562</v>
      </c>
      <c r="AC662" s="8" t="n">
        <f aca="false">(8*$H662*(31.15-15.53/2000*$H662)*(1-LN($H662/1895))-$H662*-9.16-0.25*$Z662)</f>
        <v>-152609.76845136</v>
      </c>
      <c r="AE662" s="8" t="n">
        <f aca="false">AP662-$AN662</f>
        <v>0.0110039706866925</v>
      </c>
      <c r="AF662" s="8" t="n">
        <f aca="false">AQ662-$AN662</f>
        <v>-0.160102187276211</v>
      </c>
      <c r="AG662" s="8" t="n">
        <f aca="false">AR662-$AN662</f>
        <v>-3.36457085418711</v>
      </c>
      <c r="AI662" s="8" t="n">
        <f aca="false">AT662-$AN662</f>
        <v>-2.21279030657334</v>
      </c>
      <c r="AJ662" s="8" t="n">
        <f aca="false">AU662-$AN662</f>
        <v>2.58774035306822</v>
      </c>
      <c r="AK662" s="8" t="n">
        <f aca="false">AV662-$AN662</f>
        <v>0.195934218549826</v>
      </c>
      <c r="AL662" s="8" t="n">
        <f aca="false">AW662-$AN662</f>
        <v>-1.72001310482179</v>
      </c>
      <c r="AP662" s="8" t="n">
        <f aca="false">1/8.314/$H662*(0.375*68629+0.5*4601)+$AA662/8.314/$H662+LN(1)</f>
        <v>0.0110039706866925</v>
      </c>
      <c r="AQ662" s="8" t="n">
        <f aca="false">1/8.314/$H662*(0.4375*68629+0.5*4601)+$AB662/8.314/$H662+LN(1)</f>
        <v>-0.160102187276211</v>
      </c>
      <c r="AR662" s="8" t="n">
        <f aca="false">1/8.314/$H662*(0.4375*68629+0.5*4601)+$AC662/8.314/$H662+LN(1)</f>
        <v>-3.36457085418711</v>
      </c>
      <c r="AT662" s="8" t="n">
        <f aca="false">1/8.314/$H662*(0.4375*68629+0.5*4601)+$J662/8.314/$H662+LN(1)</f>
        <v>-2.21279030657334</v>
      </c>
      <c r="AU662" s="8" t="n">
        <f aca="false">1/8.314/$H662*(0.4375*68629+0.5*4601)+$B662/8.314/$H662+LN(1)</f>
        <v>2.58774035306822</v>
      </c>
      <c r="AV662" s="8" t="n">
        <f aca="false">1/8.314/$H662*(0.4375*68629+0.5*4601)+$S662/8.314/$H662+LN(1)</f>
        <v>0.195934218549826</v>
      </c>
      <c r="AW662" s="8" t="n">
        <f aca="false">1/8.314/$H662*(0.4375*68629+0.5*4601)+$X662/8.314/$H662+LN(1)</f>
        <v>-1.72001310482179</v>
      </c>
    </row>
    <row r="663" customFormat="false" ht="13.8" hidden="false" customHeight="false" outlineLevel="0" collapsed="false">
      <c r="B663" s="8" t="n">
        <f aca="false">$A$2 + $A$3*H663 +$A$4*H663*LN(H663) + $A$5*H663^2 + $A$6*H663^-1 + $A$7*H663^0.5</f>
        <v>60264.1145246731</v>
      </c>
      <c r="F663" s="8" t="n">
        <f aca="false">$D$2+$D$3/H663-(($D$4/(8.314*LN(10)))*(1-($D$5/H663)-LN(H663/$D$5)))</f>
        <v>1.35380642006097</v>
      </c>
      <c r="G663" s="8" t="n">
        <f aca="false">8.314*LN(10)*F663*H663</f>
        <v>111572.055438043</v>
      </c>
      <c r="H663" s="15" t="n">
        <v>4305</v>
      </c>
      <c r="J663" s="17" t="n">
        <f aca="false">-G663</f>
        <v>-111572.055438043</v>
      </c>
      <c r="O663" s="8" t="n">
        <f aca="false">-115997 + 27.036*H663 + 3.124*H663*LN(H663)</f>
        <v>112926.41731854</v>
      </c>
      <c r="P663" s="8" t="n">
        <f aca="false">(-0.0562*(H663^2)) + (128.59*H663)-38275</f>
        <v>-526251.055</v>
      </c>
      <c r="Q663" s="8" t="n">
        <f aca="false">-998615+342.43*H663</f>
        <v>475546.15</v>
      </c>
      <c r="R663" s="8" t="n">
        <f aca="false">Q663+P663</f>
        <v>-50704.9049999998</v>
      </c>
      <c r="S663" s="8" t="n">
        <f aca="false">R663/2</f>
        <v>-25352.4524999999</v>
      </c>
      <c r="U663" s="8" t="n">
        <f aca="false">-226244+42.46*H663</f>
        <v>-43453.7</v>
      </c>
      <c r="V663" s="8" t="n">
        <f aca="false">(-0.0562*(H663^2))+(374.59*H663)-846564</f>
        <v>-275510.055</v>
      </c>
      <c r="W663" s="8" t="n">
        <f aca="false">V663/2</f>
        <v>-137755.0275</v>
      </c>
      <c r="X663" s="8" t="n">
        <f aca="false">W663-U663</f>
        <v>-94301.3275</v>
      </c>
      <c r="Y663" s="8" t="n">
        <v>1838248.2022189</v>
      </c>
      <c r="Z663" s="8" t="n">
        <f aca="false">-8E-020*H663^6+2E-015*H663^5-0.00000000001*H663^4+0.00000006*H663^3-0.0001*H663^2+0.1593*H663^1+165.05*H663</f>
        <v>713173.139346875</v>
      </c>
      <c r="AA663" s="8" t="n">
        <f aca="false">(4*H663*(-18+25/2000*H663)*(1-LN(H663/1895))-H663*-9.16-0.25*Z663)</f>
        <v>-28199.3581578487</v>
      </c>
      <c r="AB663" s="8" t="n">
        <f aca="false">(8*H663*(-1+8/2000*H663)*(1-LN(H663/1895))-H663*-9.16-0.25*Z663)</f>
        <v>-38620.3362304349</v>
      </c>
      <c r="AC663" s="8" t="n">
        <f aca="false">(8*$H663*(31.15-15.53/2000*$H663)*(1-LN($H663/1895))-$H663*-9.16-0.25*$Z663)</f>
        <v>-152939.469932182</v>
      </c>
      <c r="AE663" s="8" t="n">
        <f aca="false">AP663-$AN663</f>
        <v>-0.0045536490050293</v>
      </c>
      <c r="AF663" s="8" t="n">
        <f aca="false">AQ663-$AN663</f>
        <v>-0.175868606957267</v>
      </c>
      <c r="AG663" s="8" t="n">
        <f aca="false">AR663-$AN663</f>
        <v>-3.36987476261113</v>
      </c>
      <c r="AI663" s="8" t="n">
        <f aca="false">AT663-$AN663</f>
        <v>-2.21409469098742</v>
      </c>
      <c r="AJ663" s="8" t="n">
        <f aca="false">AU663-$AN663</f>
        <v>2.58690201754965</v>
      </c>
      <c r="AK663" s="8" t="n">
        <f aca="false">AV663-$AN663</f>
        <v>0.1948278892047</v>
      </c>
      <c r="AL663" s="8" t="n">
        <f aca="false">AW663-$AN663</f>
        <v>-1.73156119409574</v>
      </c>
      <c r="AP663" s="8" t="n">
        <f aca="false">1/8.314/$H663*(0.375*68629+0.5*4601)+$AA663/8.314/$H663+LN(1)</f>
        <v>-0.0045536490050293</v>
      </c>
      <c r="AQ663" s="8" t="n">
        <f aca="false">1/8.314/$H663*(0.4375*68629+0.5*4601)+$AB663/8.314/$H663+LN(1)</f>
        <v>-0.175868606957267</v>
      </c>
      <c r="AR663" s="8" t="n">
        <f aca="false">1/8.314/$H663*(0.4375*68629+0.5*4601)+$AC663/8.314/$H663+LN(1)</f>
        <v>-3.36987476261113</v>
      </c>
      <c r="AT663" s="8" t="n">
        <f aca="false">1/8.314/$H663*(0.4375*68629+0.5*4601)+$J663/8.314/$H663+LN(1)</f>
        <v>-2.21409469098742</v>
      </c>
      <c r="AU663" s="8" t="n">
        <f aca="false">1/8.314/$H663*(0.4375*68629+0.5*4601)+$B663/8.314/$H663+LN(1)</f>
        <v>2.58690201754965</v>
      </c>
      <c r="AV663" s="8" t="n">
        <f aca="false">1/8.314/$H663*(0.4375*68629+0.5*4601)+$S663/8.314/$H663+LN(1)</f>
        <v>0.1948278892047</v>
      </c>
      <c r="AW663" s="8" t="n">
        <f aca="false">1/8.314/$H663*(0.4375*68629+0.5*4601)+$X663/8.314/$H663+LN(1)</f>
        <v>-1.73156119409574</v>
      </c>
    </row>
    <row r="664" customFormat="false" ht="13.8" hidden="false" customHeight="false" outlineLevel="0" collapsed="false">
      <c r="B664" s="8" t="n">
        <f aca="false">$A$2 + $A$3*H664 +$A$4*H664*LN(H664) + $A$5*H664^2 + $A$6*H664^-1 + $A$7*H664^0.5</f>
        <v>60341.452340193</v>
      </c>
      <c r="F664" s="8" t="n">
        <f aca="false">$D$2+$D$3/H664-(($D$4/(8.314*LN(10)))*(1-($D$5/H664)-LN(H664/$D$5)))</f>
        <v>1.35391890118764</v>
      </c>
      <c r="G664" s="8" t="n">
        <f aca="false">8.314*LN(10)*F664*H664</f>
        <v>111710.920447502</v>
      </c>
      <c r="H664" s="15" t="n">
        <v>4310</v>
      </c>
      <c r="J664" s="17" t="n">
        <f aca="false">-G664</f>
        <v>-111710.920447502</v>
      </c>
      <c r="O664" s="8" t="n">
        <f aca="false">-115997 + 27.036*H664 + 3.124*H664*LN(H664)</f>
        <v>113207.927242229</v>
      </c>
      <c r="P664" s="8" t="n">
        <f aca="false">(-0.0562*(H664^2)) + (128.59*H664)-38275</f>
        <v>-528028.92</v>
      </c>
      <c r="Q664" s="8" t="n">
        <f aca="false">-998615+342.43*H664</f>
        <v>477258.3</v>
      </c>
      <c r="R664" s="8" t="n">
        <f aca="false">Q664+P664</f>
        <v>-50770.6199999999</v>
      </c>
      <c r="S664" s="8" t="n">
        <f aca="false">R664/2</f>
        <v>-25385.3099999999</v>
      </c>
      <c r="U664" s="8" t="n">
        <f aca="false">-226244+42.46*H664</f>
        <v>-43241.4</v>
      </c>
      <c r="V664" s="8" t="n">
        <f aca="false">(-0.0562*(H664^2))+(374.59*H664)-846564</f>
        <v>-276057.92</v>
      </c>
      <c r="W664" s="8" t="n">
        <f aca="false">V664/2</f>
        <v>-138028.96</v>
      </c>
      <c r="X664" s="8" t="n">
        <f aca="false">W664-U664</f>
        <v>-94787.56</v>
      </c>
      <c r="Y664" s="8" t="n">
        <v>1840806.09943476</v>
      </c>
      <c r="Z664" s="8" t="n">
        <f aca="false">-8E-020*H664^6+2E-015*H664^5-0.00000000001*H664^4+0.00000006*H664^3-0.0001*H664^2+0.1593*H664^1+165.05*H664</f>
        <v>714009.247199901</v>
      </c>
      <c r="AA664" s="8" t="n">
        <f aca="false">(4*H664*(-18+25/2000*H664)*(1-LN(H664/1895))-H664*-9.16-0.25*Z664)</f>
        <v>-28758.628076005</v>
      </c>
      <c r="AB664" s="8" t="n">
        <f aca="false">(8*H664*(-1+8/2000*H664)*(1-LN(H664/1895))-H664*-9.16-0.25*Z664)</f>
        <v>-39193.3755113465</v>
      </c>
      <c r="AC664" s="8" t="n">
        <f aca="false">(8*$H664*(31.15-15.53/2000*$H664)*(1-LN($H664/1895))-$H664*-9.16-0.25*$Z664)</f>
        <v>-153266.52624463</v>
      </c>
      <c r="AE664" s="8" t="n">
        <f aca="false">AP664-$AN664</f>
        <v>-0.0201558960455541</v>
      </c>
      <c r="AF664" s="8" t="n">
        <f aca="false">AQ664-$AN664</f>
        <v>-0.191656373961973</v>
      </c>
      <c r="AG664" s="8" t="n">
        <f aca="false">AR664-$AN664</f>
        <v>-3.37509254634455</v>
      </c>
      <c r="AI664" s="8" t="n">
        <f aca="false">AT664-$AN664</f>
        <v>-2.21540143753001</v>
      </c>
      <c r="AJ664" s="8" t="n">
        <f aca="false">AU664-$AN664</f>
        <v>2.5860592353432</v>
      </c>
      <c r="AK664" s="8" t="n">
        <f aca="false">AV664-$AN664</f>
        <v>0.193684917453972</v>
      </c>
      <c r="AL664" s="8" t="n">
        <f aca="false">AW664-$AN664</f>
        <v>-1.7431216989541</v>
      </c>
      <c r="AP664" s="8" t="n">
        <f aca="false">1/8.314/$H664*(0.375*68629+0.5*4601)+$AA664/8.314/$H664+LN(1)</f>
        <v>-0.0201558960455541</v>
      </c>
      <c r="AQ664" s="8" t="n">
        <f aca="false">1/8.314/$H664*(0.4375*68629+0.5*4601)+$AB664/8.314/$H664+LN(1)</f>
        <v>-0.191656373961973</v>
      </c>
      <c r="AR664" s="8" t="n">
        <f aca="false">1/8.314/$H664*(0.4375*68629+0.5*4601)+$AC664/8.314/$H664+LN(1)</f>
        <v>-3.37509254634455</v>
      </c>
      <c r="AT664" s="8" t="n">
        <f aca="false">1/8.314/$H664*(0.4375*68629+0.5*4601)+$J664/8.314/$H664+LN(1)</f>
        <v>-2.21540143753001</v>
      </c>
      <c r="AU664" s="8" t="n">
        <f aca="false">1/8.314/$H664*(0.4375*68629+0.5*4601)+$B664/8.314/$H664+LN(1)</f>
        <v>2.5860592353432</v>
      </c>
      <c r="AV664" s="8" t="n">
        <f aca="false">1/8.314/$H664*(0.4375*68629+0.5*4601)+$S664/8.314/$H664+LN(1)</f>
        <v>0.193684917453972</v>
      </c>
      <c r="AW664" s="8" t="n">
        <f aca="false">1/8.314/$H664*(0.4375*68629+0.5*4601)+$X664/8.314/$H664+LN(1)</f>
        <v>-1.7431216989541</v>
      </c>
    </row>
    <row r="665" customFormat="false" ht="13.8" hidden="false" customHeight="false" outlineLevel="0" collapsed="false">
      <c r="B665" s="8" t="n">
        <f aca="false">$A$2 + $A$3*H665 +$A$4*H665*LN(H665) + $A$5*H665^2 + $A$6*H665^-1 + $A$7*H665^0.5</f>
        <v>60418.5614114163</v>
      </c>
      <c r="F665" s="8" t="n">
        <f aca="false">$D$2+$D$3/H665-(($D$4/(8.314*LN(10)))*(1-($D$5/H665)-LN(H665/$D$5)))</f>
        <v>1.35403345643044</v>
      </c>
      <c r="G665" s="8" t="n">
        <f aca="false">8.314*LN(10)*F665*H665</f>
        <v>111849.978322433</v>
      </c>
      <c r="H665" s="15" t="n">
        <v>4315</v>
      </c>
      <c r="J665" s="17" t="n">
        <f aca="false">-G665</f>
        <v>-111849.978322433</v>
      </c>
      <c r="O665" s="8" t="n">
        <f aca="false">-115997 + 27.036*H665 + 3.124*H665*LN(H665)</f>
        <v>113489.455286573</v>
      </c>
      <c r="P665" s="8" t="n">
        <f aca="false">(-0.0562*(H665^2)) + (128.59*H665)-38275</f>
        <v>-529809.595</v>
      </c>
      <c r="Q665" s="8" t="n">
        <f aca="false">-998615+342.43*H665</f>
        <v>478970.45</v>
      </c>
      <c r="R665" s="8" t="n">
        <f aca="false">Q665+P665</f>
        <v>-50839.145</v>
      </c>
      <c r="S665" s="8" t="n">
        <f aca="false">R665/2</f>
        <v>-25419.5725</v>
      </c>
      <c r="U665" s="8" t="n">
        <f aca="false">-226244+42.46*H665</f>
        <v>-43029.1</v>
      </c>
      <c r="V665" s="8" t="n">
        <f aca="false">(-0.0562*(H665^2))+(374.59*H665)-846564</f>
        <v>-276608.595</v>
      </c>
      <c r="W665" s="8" t="n">
        <f aca="false">V665/2</f>
        <v>-138304.2975</v>
      </c>
      <c r="X665" s="8" t="n">
        <f aca="false">W665-U665</f>
        <v>-95275.1975</v>
      </c>
      <c r="Y665" s="8" t="n">
        <v>1843363.99665061</v>
      </c>
      <c r="Z665" s="8" t="n">
        <f aca="false">-8E-020*H665^6+2E-015*H665^5-0.00000000001*H665^4+0.00000006*H665^3-0.0001*H665^2+0.1593*H665^1+165.05*H665</f>
        <v>714845.392473342</v>
      </c>
      <c r="AA665" s="8" t="n">
        <f aca="false">(4*H665*(-18+25/2000*H665)*(1-LN(H665/1895))-H665*-9.16-0.25*Z665)</f>
        <v>-29320.7940131442</v>
      </c>
      <c r="AB665" s="8" t="n">
        <f aca="false">(8*H665*(-1+8/2000*H665)*(1-LN(H665/1895))-H665*-9.16-0.25*Z665)</f>
        <v>-39768.4924939647</v>
      </c>
      <c r="AC665" s="8" t="n">
        <f aca="false">(8*$H665*(31.15-15.53/2000*$H665)*(1-LN($H665/1895))-$H665*-9.16-0.25*$Z665)</f>
        <v>-153590.932129075</v>
      </c>
      <c r="AE665" s="8" t="n">
        <f aca="false">AP665-$AN665</f>
        <v>-0.0358027103940955</v>
      </c>
      <c r="AF665" s="8" t="n">
        <f aca="false">AQ665-$AN665</f>
        <v>-0.207465468037822</v>
      </c>
      <c r="AG665" s="8" t="n">
        <f aca="false">AR665-$AN665</f>
        <v>-3.38022435816773</v>
      </c>
      <c r="AI665" s="8" t="n">
        <f aca="false">AT665-$AN665</f>
        <v>-2.21671053174581</v>
      </c>
      <c r="AJ665" s="8" t="n">
        <f aca="false">AU665-$AN665</f>
        <v>2.58521203011844</v>
      </c>
      <c r="AK665" s="8" t="n">
        <f aca="false">AV665-$AN665</f>
        <v>0.192505430675645</v>
      </c>
      <c r="AL665" s="8" t="n">
        <f aca="false">AW665-$AN665</f>
        <v>-1.75469457623726</v>
      </c>
      <c r="AP665" s="8" t="n">
        <f aca="false">1/8.314/$H665*(0.375*68629+0.5*4601)+$AA665/8.314/$H665+LN(1)</f>
        <v>-0.0358027103940955</v>
      </c>
      <c r="AQ665" s="8" t="n">
        <f aca="false">1/8.314/$H665*(0.4375*68629+0.5*4601)+$AB665/8.314/$H665+LN(1)</f>
        <v>-0.207465468037822</v>
      </c>
      <c r="AR665" s="8" t="n">
        <f aca="false">1/8.314/$H665*(0.4375*68629+0.5*4601)+$AC665/8.314/$H665+LN(1)</f>
        <v>-3.38022435816773</v>
      </c>
      <c r="AT665" s="8" t="n">
        <f aca="false">1/8.314/$H665*(0.4375*68629+0.5*4601)+$J665/8.314/$H665+LN(1)</f>
        <v>-2.21671053174581</v>
      </c>
      <c r="AU665" s="8" t="n">
        <f aca="false">1/8.314/$H665*(0.4375*68629+0.5*4601)+$B665/8.314/$H665+LN(1)</f>
        <v>2.58521203011844</v>
      </c>
      <c r="AV665" s="8" t="n">
        <f aca="false">1/8.314/$H665*(0.4375*68629+0.5*4601)+$S665/8.314/$H665+LN(1)</f>
        <v>0.192505430675645</v>
      </c>
      <c r="AW665" s="8" t="n">
        <f aca="false">1/8.314/$H665*(0.4375*68629+0.5*4601)+$X665/8.314/$H665+LN(1)</f>
        <v>-1.75469457623726</v>
      </c>
    </row>
    <row r="666" customFormat="false" ht="13.8" hidden="false" customHeight="false" outlineLevel="0" collapsed="false">
      <c r="B666" s="8" t="n">
        <f aca="false">$A$2 + $A$3*H666 +$A$4*H666*LN(H666) + $A$5*H666^2 + $A$6*H666^-1 + $A$7*H666^0.5</f>
        <v>60495.4420320641</v>
      </c>
      <c r="F666" s="8" t="n">
        <f aca="false">$D$2+$D$3/H666-(($D$4/(8.314*LN(10)))*(1-($D$5/H666)-LN(H666/$D$5)))</f>
        <v>1.35415007588528</v>
      </c>
      <c r="G666" s="8" t="n">
        <f aca="false">8.314*LN(10)*F666*H666</f>
        <v>111989.228839354</v>
      </c>
      <c r="H666" s="15" t="n">
        <v>4320</v>
      </c>
      <c r="J666" s="17" t="n">
        <f aca="false">-G666</f>
        <v>-111989.228839354</v>
      </c>
      <c r="O666" s="8" t="n">
        <f aca="false">-115997 + 27.036*H666 + 3.124*H666*LN(H666)</f>
        <v>113771.001430572</v>
      </c>
      <c r="P666" s="8" t="n">
        <f aca="false">(-0.0562*(H666^2)) + (128.59*H666)-38275</f>
        <v>-531593.08</v>
      </c>
      <c r="Q666" s="8" t="n">
        <f aca="false">-998615+342.43*H666</f>
        <v>480682.6</v>
      </c>
      <c r="R666" s="8" t="n">
        <f aca="false">Q666+P666</f>
        <v>-50910.4799999998</v>
      </c>
      <c r="S666" s="8" t="n">
        <f aca="false">R666/2</f>
        <v>-25455.2399999999</v>
      </c>
      <c r="U666" s="8" t="n">
        <f aca="false">-226244+42.46*H666</f>
        <v>-42816.8</v>
      </c>
      <c r="V666" s="8" t="n">
        <f aca="false">(-0.0562*(H666^2))+(374.59*H666)-846564</f>
        <v>-277162.08</v>
      </c>
      <c r="W666" s="8" t="n">
        <f aca="false">V666/2</f>
        <v>-138581.04</v>
      </c>
      <c r="X666" s="8" t="n">
        <f aca="false">W666-U666</f>
        <v>-95764.2400000001</v>
      </c>
      <c r="Y666" s="8" t="n">
        <v>1845921.89386646</v>
      </c>
      <c r="Z666" s="8" t="n">
        <f aca="false">-8E-020*H666^6+2E-015*H666^5-0.00000000001*H666^4+0.00000006*H666^3-0.0001*H666^2+0.1593*H666^1+165.05*H666</f>
        <v>715681.575265544</v>
      </c>
      <c r="AA666" s="8" t="n">
        <f aca="false">(4*H666*(-18+25/2000*H666)*(1-LN(H666/1895))-H666*-9.16-0.25*Z666)</f>
        <v>-29885.8593763372</v>
      </c>
      <c r="AB666" s="8" t="n">
        <f aca="false">(8*H666*(-1+8/2000*H666)*(1-LN(H666/1895))-H666*-9.16-0.25*Z666)</f>
        <v>-40345.6891117197</v>
      </c>
      <c r="AC666" s="8" t="n">
        <f aca="false">(8*$H666*(31.15-15.53/2000*$H666)*(1-LN($H666/1895))-$H666*-9.16-0.25*$Z666)</f>
        <v>-153912.682333999</v>
      </c>
      <c r="AE666" s="8" t="n">
        <f aca="false">AP666-$AN666</f>
        <v>-0.0514940321639872</v>
      </c>
      <c r="AF666" s="8" t="n">
        <f aca="false">AQ666-$AN666</f>
        <v>-0.223295868963765</v>
      </c>
      <c r="AG666" s="8" t="n">
        <f aca="false">AR666-$AN666</f>
        <v>-3.38527035037952</v>
      </c>
      <c r="AI666" s="8" t="n">
        <f aca="false">AT666-$AN666</f>
        <v>-2.21802195926088</v>
      </c>
      <c r="AJ666" s="8" t="n">
        <f aca="false">AU666-$AN666</f>
        <v>2.58436042541096</v>
      </c>
      <c r="AK666" s="8" t="n">
        <f aca="false">AV666-$AN666</f>
        <v>0.191289555658018</v>
      </c>
      <c r="AL666" s="8" t="n">
        <f aca="false">AW666-$AN666</f>
        <v>-1.76627978298542</v>
      </c>
      <c r="AP666" s="8" t="n">
        <f aca="false">1/8.314/$H666*(0.375*68629+0.5*4601)+$AA666/8.314/$H666+LN(1)</f>
        <v>-0.0514940321639872</v>
      </c>
      <c r="AQ666" s="8" t="n">
        <f aca="false">1/8.314/$H666*(0.4375*68629+0.5*4601)+$AB666/8.314/$H666+LN(1)</f>
        <v>-0.223295868963765</v>
      </c>
      <c r="AR666" s="8" t="n">
        <f aca="false">1/8.314/$H666*(0.4375*68629+0.5*4601)+$AC666/8.314/$H666+LN(1)</f>
        <v>-3.38527035037952</v>
      </c>
      <c r="AT666" s="8" t="n">
        <f aca="false">1/8.314/$H666*(0.4375*68629+0.5*4601)+$J666/8.314/$H666+LN(1)</f>
        <v>-2.21802195926088</v>
      </c>
      <c r="AU666" s="8" t="n">
        <f aca="false">1/8.314/$H666*(0.4375*68629+0.5*4601)+$B666/8.314/$H666+LN(1)</f>
        <v>2.58436042541096</v>
      </c>
      <c r="AV666" s="8" t="n">
        <f aca="false">1/8.314/$H666*(0.4375*68629+0.5*4601)+$S666/8.314/$H666+LN(1)</f>
        <v>0.191289555658018</v>
      </c>
      <c r="AW666" s="8" t="n">
        <f aca="false">1/8.314/$H666*(0.4375*68629+0.5*4601)+$X666/8.314/$H666+LN(1)</f>
        <v>-1.76627978298542</v>
      </c>
    </row>
    <row r="667" customFormat="false" ht="13.8" hidden="false" customHeight="false" outlineLevel="0" collapsed="false">
      <c r="B667" s="8" t="n">
        <f aca="false">$A$2 + $A$3*H667 +$A$4*H667*LN(H667) + $A$5*H667^2 + $A$6*H667^-1 + $A$7*H667^0.5</f>
        <v>60572.0944949861</v>
      </c>
      <c r="F667" s="8" t="n">
        <f aca="false">$D$2+$D$3/H667-(($D$4/(8.314*LN(10)))*(1-($D$5/H667)-LN(H667/$D$5)))</f>
        <v>1.3542687497001</v>
      </c>
      <c r="G667" s="8" t="n">
        <f aca="false">8.314*LN(10)*F667*H667</f>
        <v>112128.6717753</v>
      </c>
      <c r="H667" s="15" t="n">
        <v>4325</v>
      </c>
      <c r="J667" s="17" t="n">
        <f aca="false">-G667</f>
        <v>-112128.6717753</v>
      </c>
      <c r="O667" s="8" t="n">
        <f aca="false">-115997 + 27.036*H667 + 3.124*H667*LN(H667)</f>
        <v>114052.56565328</v>
      </c>
      <c r="P667" s="8" t="n">
        <f aca="false">(-0.0562*(H667^2)) + (128.59*H667)-38275</f>
        <v>-533379.375</v>
      </c>
      <c r="Q667" s="8" t="n">
        <f aca="false">-998615+342.43*H667</f>
        <v>482394.75</v>
      </c>
      <c r="R667" s="8" t="n">
        <f aca="false">Q667+P667</f>
        <v>-50984.625</v>
      </c>
      <c r="S667" s="8" t="n">
        <f aca="false">R667/2</f>
        <v>-25492.3125</v>
      </c>
      <c r="U667" s="8" t="n">
        <f aca="false">-226244+42.46*H667</f>
        <v>-42604.5</v>
      </c>
      <c r="V667" s="8" t="n">
        <f aca="false">(-0.0562*(H667^2))+(374.59*H667)-846564</f>
        <v>-277718.375</v>
      </c>
      <c r="W667" s="8" t="n">
        <f aca="false">V667/2</f>
        <v>-138859.1875</v>
      </c>
      <c r="X667" s="8" t="n">
        <f aca="false">W667-U667</f>
        <v>-96254.6875</v>
      </c>
      <c r="Y667" s="8" t="n">
        <v>1848479.79108232</v>
      </c>
      <c r="Z667" s="8" t="n">
        <f aca="false">-8E-020*H667^6+2E-015*H667^5-0.00000000001*H667^4+0.00000006*H667^3-0.0001*H667^2+0.1593*H667^1+165.05*H667</f>
        <v>716517.795675018</v>
      </c>
      <c r="AA667" s="8" t="n">
        <f aca="false">(4*H667*(-18+25/2000*H667)*(1-LN(H667/1895))-H667*-9.16-0.25*Z667)</f>
        <v>-30453.8275682186</v>
      </c>
      <c r="AB667" s="8" t="n">
        <f aca="false">(8*H667*(-1+8/2000*H667)*(1-LN(H667/1895))-H667*-9.16-0.25*Z667)</f>
        <v>-40924.967295809</v>
      </c>
      <c r="AC667" s="8" t="n">
        <f aca="false">(8*$H667*(31.15-15.53/2000*$H667)*(1-LN($H667/1895))-$H667*-9.16-0.25*$Z667)</f>
        <v>-154231.771615972</v>
      </c>
      <c r="AE667" s="8" t="n">
        <f aca="false">AP667-$AN667</f>
        <v>-0.0672298016221284</v>
      </c>
      <c r="AF667" s="8" t="n">
        <f aca="false">AQ667-$AN667</f>
        <v>-0.239147556550174</v>
      </c>
      <c r="AG667" s="8" t="n">
        <f aca="false">AR667-$AN667</f>
        <v>-3.39023067479944</v>
      </c>
      <c r="AI667" s="8" t="n">
        <f aca="false">AT667-$AN667</f>
        <v>-2.21933570578215</v>
      </c>
      <c r="AJ667" s="8" t="n">
        <f aca="false">AU667-$AN667</f>
        <v>2.58350444462328</v>
      </c>
      <c r="AK667" s="8" t="n">
        <f aca="false">AV667-$AN667</f>
        <v>0.190037418603067</v>
      </c>
      <c r="AL667" s="8" t="n">
        <f aca="false">AW667-$AN667</f>
        <v>-1.7778772764374</v>
      </c>
      <c r="AP667" s="8" t="n">
        <f aca="false">1/8.314/$H667*(0.375*68629+0.5*4601)+$AA667/8.314/$H667+LN(1)</f>
        <v>-0.0672298016221284</v>
      </c>
      <c r="AQ667" s="8" t="n">
        <f aca="false">1/8.314/$H667*(0.4375*68629+0.5*4601)+$AB667/8.314/$H667+LN(1)</f>
        <v>-0.239147556550174</v>
      </c>
      <c r="AR667" s="8" t="n">
        <f aca="false">1/8.314/$H667*(0.4375*68629+0.5*4601)+$AC667/8.314/$H667+LN(1)</f>
        <v>-3.39023067479944</v>
      </c>
      <c r="AT667" s="8" t="n">
        <f aca="false">1/8.314/$H667*(0.4375*68629+0.5*4601)+$J667/8.314/$H667+LN(1)</f>
        <v>-2.21933570578215</v>
      </c>
      <c r="AU667" s="8" t="n">
        <f aca="false">1/8.314/$H667*(0.4375*68629+0.5*4601)+$B667/8.314/$H667+LN(1)</f>
        <v>2.58350444462328</v>
      </c>
      <c r="AV667" s="8" t="n">
        <f aca="false">1/8.314/$H667*(0.4375*68629+0.5*4601)+$S667/8.314/$H667+LN(1)</f>
        <v>0.190037418603067</v>
      </c>
      <c r="AW667" s="8" t="n">
        <f aca="false">1/8.314/$H667*(0.4375*68629+0.5*4601)+$X667/8.314/$H667+LN(1)</f>
        <v>-1.7778772764374</v>
      </c>
    </row>
    <row r="668" customFormat="false" ht="13.8" hidden="false" customHeight="false" outlineLevel="0" collapsed="false">
      <c r="B668" s="8" t="n">
        <f aca="false">$A$2 + $A$3*H668 +$A$4*H668*LN(H668) + $A$5*H668^2 + $A$6*H668^-1 + $A$7*H668^0.5</f>
        <v>60648.5190921631</v>
      </c>
      <c r="F668" s="8" t="n">
        <f aca="false">$D$2+$D$3/H668-(($D$4/(8.314*LN(10)))*(1-($D$5/H668)-LN(H668/$D$5)))</f>
        <v>1.35438946807458</v>
      </c>
      <c r="G668" s="8" t="n">
        <f aca="false">8.314*LN(10)*F668*H668</f>
        <v>112268.30690782</v>
      </c>
      <c r="H668" s="15" t="n">
        <v>4330</v>
      </c>
      <c r="J668" s="17" t="n">
        <f aca="false">-G668</f>
        <v>-112268.30690782</v>
      </c>
      <c r="O668" s="8" t="n">
        <f aca="false">-115997 + 27.036*H668 + 3.124*H668*LN(H668)</f>
        <v>114334.147933794</v>
      </c>
      <c r="P668" s="8" t="n">
        <f aca="false">(-0.0562*(H668^2)) + (128.59*H668)-38275</f>
        <v>-535168.48</v>
      </c>
      <c r="Q668" s="8" t="n">
        <f aca="false">-998615+342.43*H668</f>
        <v>484106.9</v>
      </c>
      <c r="R668" s="8" t="n">
        <f aca="false">Q668+P668</f>
        <v>-51061.5799999997</v>
      </c>
      <c r="S668" s="8" t="n">
        <f aca="false">R668/2</f>
        <v>-25530.7899999999</v>
      </c>
      <c r="U668" s="8" t="n">
        <f aca="false">-226244+42.46*H668</f>
        <v>-42392.2</v>
      </c>
      <c r="V668" s="8" t="n">
        <f aca="false">(-0.0562*(H668^2))+(374.59*H668)-846564</f>
        <v>-278277.48</v>
      </c>
      <c r="W668" s="8" t="n">
        <f aca="false">V668/2</f>
        <v>-139138.74</v>
      </c>
      <c r="X668" s="8" t="n">
        <f aca="false">W668-U668</f>
        <v>-96746.54</v>
      </c>
      <c r="Y668" s="8" t="n">
        <v>1851037.68829817</v>
      </c>
      <c r="Z668" s="8" t="n">
        <f aca="false">-8E-020*H668^6+2E-015*H668^5-0.00000000001*H668^4+0.00000006*H668^3-0.0001*H668^2+0.1593*H668^1+165.05*H668</f>
        <v>717354.053800434</v>
      </c>
      <c r="AA668" s="8" t="n">
        <f aca="false">(4*H668*(-18+25/2000*H668)*(1-LN(H668/1895))-H668*-9.16-0.25*Z668)</f>
        <v>-31024.7019869978</v>
      </c>
      <c r="AB668" s="8" t="n">
        <f aca="false">(8*H668*(-1+8/2000*H668)*(1-LN(H668/1895))-H668*-9.16-0.25*Z668)</f>
        <v>-41506.3289752037</v>
      </c>
      <c r="AC668" s="8" t="n">
        <f aca="false">(8*$H668*(31.15-15.53/2000*$H668)*(1-LN($H668/1895))-$H668*-9.16-0.25*$Z668)</f>
        <v>-154548.194739629</v>
      </c>
      <c r="AE668" s="8" t="n">
        <f aca="false">AP668-$AN668</f>
        <v>-0.083009959188396</v>
      </c>
      <c r="AF668" s="8" t="n">
        <f aca="false">AQ668-$AN668</f>
        <v>-0.255020510638826</v>
      </c>
      <c r="AG668" s="8" t="n">
        <f aca="false">AR668-$AN668</f>
        <v>-3.39510548276979</v>
      </c>
      <c r="AI668" s="8" t="n">
        <f aca="false">AT668-$AN668</f>
        <v>-2.22065175709688</v>
      </c>
      <c r="AJ668" s="8" t="n">
        <f aca="false">AU668-$AN668</f>
        <v>2.5826441110257</v>
      </c>
      <c r="AK668" s="8" t="n">
        <f aca="false">AV668-$AN668</f>
        <v>0.188749145129868</v>
      </c>
      <c r="AL668" s="8" t="n">
        <f aca="false">AW668-$AN668</f>
        <v>-1.78948701402959</v>
      </c>
      <c r="AP668" s="8" t="n">
        <f aca="false">1/8.314/$H668*(0.375*68629+0.5*4601)+$AA668/8.314/$H668+LN(1)</f>
        <v>-0.083009959188396</v>
      </c>
      <c r="AQ668" s="8" t="n">
        <f aca="false">1/8.314/$H668*(0.4375*68629+0.5*4601)+$AB668/8.314/$H668+LN(1)</f>
        <v>-0.255020510638826</v>
      </c>
      <c r="AR668" s="8" t="n">
        <f aca="false">1/8.314/$H668*(0.4375*68629+0.5*4601)+$AC668/8.314/$H668+LN(1)</f>
        <v>-3.39510548276979</v>
      </c>
      <c r="AT668" s="8" t="n">
        <f aca="false">1/8.314/$H668*(0.4375*68629+0.5*4601)+$J668/8.314/$H668+LN(1)</f>
        <v>-2.22065175709688</v>
      </c>
      <c r="AU668" s="8" t="n">
        <f aca="false">1/8.314/$H668*(0.4375*68629+0.5*4601)+$B668/8.314/$H668+LN(1)</f>
        <v>2.5826441110257</v>
      </c>
      <c r="AV668" s="8" t="n">
        <f aca="false">1/8.314/$H668*(0.4375*68629+0.5*4601)+$S668/8.314/$H668+LN(1)</f>
        <v>0.188749145129868</v>
      </c>
      <c r="AW668" s="8" t="n">
        <f aca="false">1/8.314/$H668*(0.4375*68629+0.5*4601)+$X668/8.314/$H668+LN(1)</f>
        <v>-1.78948701402959</v>
      </c>
    </row>
    <row r="669" customFormat="false" ht="13.8" hidden="false" customHeight="false" outlineLevel="0" collapsed="false">
      <c r="B669" s="8" t="n">
        <f aca="false">$A$2 + $A$3*H669 +$A$4*H669*LN(H669) + $A$5*H669^2 + $A$6*H669^-1 + $A$7*H669^0.5</f>
        <v>60724.716114711</v>
      </c>
      <c r="F669" s="8" t="n">
        <f aca="false">$D$2+$D$3/H669-(($D$4/(8.314*LN(10)))*(1-($D$5/H669)-LN(H669/$D$5)))</f>
        <v>1.3545122212598</v>
      </c>
      <c r="G669" s="8" t="n">
        <f aca="false">8.314*LN(10)*F669*H669</f>
        <v>112408.134014979</v>
      </c>
      <c r="H669" s="15" t="n">
        <v>4335</v>
      </c>
      <c r="J669" s="17" t="n">
        <f aca="false">-G669</f>
        <v>-112408.134014979</v>
      </c>
      <c r="O669" s="8" t="n">
        <f aca="false">-115997 + 27.036*H669 + 3.124*H669*LN(H669)</f>
        <v>114615.748251265</v>
      </c>
      <c r="P669" s="8" t="n">
        <f aca="false">(-0.0562*(H669^2)) + (128.59*H669)-38275</f>
        <v>-536960.395</v>
      </c>
      <c r="Q669" s="8" t="n">
        <f aca="false">-998615+342.43*H669</f>
        <v>485819.05</v>
      </c>
      <c r="R669" s="8" t="n">
        <f aca="false">Q669+P669</f>
        <v>-51141.3449999999</v>
      </c>
      <c r="S669" s="8" t="n">
        <f aca="false">R669/2</f>
        <v>-25570.6724999999</v>
      </c>
      <c r="U669" s="8" t="n">
        <f aca="false">-226244+42.46*H669</f>
        <v>-42179.9</v>
      </c>
      <c r="V669" s="8" t="n">
        <f aca="false">(-0.0562*(H669^2))+(374.59*H669)-846564</f>
        <v>-278839.395</v>
      </c>
      <c r="W669" s="8" t="n">
        <f aca="false">V669/2</f>
        <v>-139419.6975</v>
      </c>
      <c r="X669" s="8" t="n">
        <f aca="false">W669-U669</f>
        <v>-97239.7975</v>
      </c>
      <c r="Y669" s="8" t="n">
        <v>1853595.58551402</v>
      </c>
      <c r="Z669" s="8" t="n">
        <f aca="false">-8E-020*H669^6+2E-015*H669^5-0.00000000001*H669^4+0.00000006*H669^3-0.0001*H669^2+0.1593*H669^1+165.05*H669</f>
        <v>718190.349740625</v>
      </c>
      <c r="AA669" s="8" t="n">
        <f aca="false">(4*H669*(-18+25/2000*H669)*(1-LN(H669/1895))-H669*-9.16-0.25*Z669)</f>
        <v>-31598.4860264714</v>
      </c>
      <c r="AB669" s="8" t="n">
        <f aca="false">(8*H669*(-1+8/2000*H669)*(1-LN(H669/1895))-H669*-9.16-0.25*Z669)</f>
        <v>-42089.7760766534</v>
      </c>
      <c r="AC669" s="8" t="n">
        <f aca="false">(8*$H669*(31.15-15.53/2000*$H669)*(1-LN($H669/1895))-$H669*-9.16-0.25*$Z669)</f>
        <v>-154861.946477649</v>
      </c>
      <c r="AE669" s="8" t="n">
        <f aca="false">AP669-$AN669</f>
        <v>-0.0988344454351081</v>
      </c>
      <c r="AF669" s="8" t="n">
        <f aca="false">AQ669-$AN669</f>
        <v>-0.270914711102863</v>
      </c>
      <c r="AG669" s="8" t="n">
        <f aca="false">AR669-$AN669</f>
        <v>-3.39989492515783</v>
      </c>
      <c r="AI669" s="8" t="n">
        <f aca="false">AT669-$AN669</f>
        <v>-2.22197009907217</v>
      </c>
      <c r="AJ669" s="8" t="n">
        <f aca="false">AU669-$AN669</f>
        <v>2.58177944775716</v>
      </c>
      <c r="AK669" s="8" t="n">
        <f aca="false">AV669-$AN669</f>
        <v>0.187424860277924</v>
      </c>
      <c r="AL669" s="8" t="n">
        <f aca="false">AW669-$AN669</f>
        <v>-1.80110895339471</v>
      </c>
      <c r="AP669" s="8" t="n">
        <f aca="false">1/8.314/$H669*(0.375*68629+0.5*4601)+$AA669/8.314/$H669+LN(1)</f>
        <v>-0.0988344454351081</v>
      </c>
      <c r="AQ669" s="8" t="n">
        <f aca="false">1/8.314/$H669*(0.4375*68629+0.5*4601)+$AB669/8.314/$H669+LN(1)</f>
        <v>-0.270914711102863</v>
      </c>
      <c r="AR669" s="8" t="n">
        <f aca="false">1/8.314/$H669*(0.4375*68629+0.5*4601)+$AC669/8.314/$H669+LN(1)</f>
        <v>-3.39989492515783</v>
      </c>
      <c r="AT669" s="8" t="n">
        <f aca="false">1/8.314/$H669*(0.4375*68629+0.5*4601)+$J669/8.314/$H669+LN(1)</f>
        <v>-2.22197009907217</v>
      </c>
      <c r="AU669" s="8" t="n">
        <f aca="false">1/8.314/$H669*(0.4375*68629+0.5*4601)+$B669/8.314/$H669+LN(1)</f>
        <v>2.58177944775716</v>
      </c>
      <c r="AV669" s="8" t="n">
        <f aca="false">1/8.314/$H669*(0.4375*68629+0.5*4601)+$S669/8.314/$H669+LN(1)</f>
        <v>0.187424860277924</v>
      </c>
      <c r="AW669" s="8" t="n">
        <f aca="false">1/8.314/$H669*(0.4375*68629+0.5*4601)+$X669/8.314/$H669+LN(1)</f>
        <v>-1.80110895339471</v>
      </c>
    </row>
    <row r="670" customFormat="false" ht="13.8" hidden="false" customHeight="false" outlineLevel="0" collapsed="false">
      <c r="B670" s="8" t="n">
        <f aca="false">$A$2 + $A$3*H670 +$A$4*H670*LN(H670) + $A$5*H670^2 + $A$6*H670^-1 + $A$7*H670^0.5</f>
        <v>60800.6858528843</v>
      </c>
      <c r="F670" s="8" t="n">
        <f aca="false">$D$2+$D$3/H670-(($D$4/(8.314*LN(10)))*(1-($D$5/H670)-LN(H670/$D$5)))</f>
        <v>1.35463699955793</v>
      </c>
      <c r="G670" s="8" t="n">
        <f aca="false">8.314*LN(10)*F670*H670</f>
        <v>112548.152875352</v>
      </c>
      <c r="H670" s="15" t="n">
        <v>4340</v>
      </c>
      <c r="J670" s="17" t="n">
        <f aca="false">-G670</f>
        <v>-112548.152875352</v>
      </c>
      <c r="O670" s="8" t="n">
        <f aca="false">-115997 + 27.036*H670 + 3.124*H670*LN(H670)</f>
        <v>114897.366584887</v>
      </c>
      <c r="P670" s="8" t="n">
        <f aca="false">(-0.0562*(H670^2)) + (128.59*H670)-38275</f>
        <v>-538755.12</v>
      </c>
      <c r="Q670" s="8" t="n">
        <f aca="false">-998615+342.43*H670</f>
        <v>487531.2</v>
      </c>
      <c r="R670" s="8" t="n">
        <f aca="false">Q670+P670</f>
        <v>-51223.92</v>
      </c>
      <c r="S670" s="8" t="n">
        <f aca="false">R670/2</f>
        <v>-25611.96</v>
      </c>
      <c r="U670" s="8" t="n">
        <f aca="false">-226244+42.46*H670</f>
        <v>-41967.6</v>
      </c>
      <c r="V670" s="8" t="n">
        <f aca="false">(-0.0562*(H670^2))+(374.59*H670)-846564</f>
        <v>-279404.12</v>
      </c>
      <c r="W670" s="8" t="n">
        <f aca="false">V670/2</f>
        <v>-139702.06</v>
      </c>
      <c r="X670" s="8" t="n">
        <f aca="false">W670-U670</f>
        <v>-97734.4600000001</v>
      </c>
      <c r="Y670" s="8" t="n">
        <v>1856153.48272988</v>
      </c>
      <c r="Z670" s="8" t="n">
        <f aca="false">-8E-020*H670^6+2E-015*H670^5-0.00000000001*H670^4+0.00000006*H670^3-0.0001*H670^2+0.1593*H670^1+165.05*H670</f>
        <v>719026.683594587</v>
      </c>
      <c r="AA670" s="8" t="n">
        <f aca="false">(4*H670*(-18+25/2000*H670)*(1-LN(H670/1895))-H670*-9.16-0.25*Z670)</f>
        <v>-32175.1830760342</v>
      </c>
      <c r="AB670" s="8" t="n">
        <f aca="false">(8*H670*(-1+8/2000*H670)*(1-LN(H670/1895))-H670*-9.16-0.25*Z670)</f>
        <v>-42675.3105246914</v>
      </c>
      <c r="AC670" s="8" t="n">
        <f aca="false">(8*$H670*(31.15-15.53/2000*$H670)*(1-LN($H670/1895))-$H670*-9.16-0.25*$Z670)</f>
        <v>-155173.021610726</v>
      </c>
      <c r="AE670" s="8" t="n">
        <f aca="false">AP670-$AN670</f>
        <v>-0.114703201086452</v>
      </c>
      <c r="AF670" s="8" t="n">
        <f aca="false">AQ670-$AN670</f>
        <v>-0.286830137846754</v>
      </c>
      <c r="AG670" s="8" t="n">
        <f aca="false">AR670-$AN670</f>
        <v>-3.40459915235769</v>
      </c>
      <c r="AI670" s="8" t="n">
        <f aca="false">AT670-$AN670</f>
        <v>-2.22329071765441</v>
      </c>
      <c r="AJ670" s="8" t="n">
        <f aca="false">AU670-$AN670</f>
        <v>2.58091047782609</v>
      </c>
      <c r="AK670" s="8" t="n">
        <f aca="false">AV670-$AN670</f>
        <v>0.186064688510524</v>
      </c>
      <c r="AL670" s="8" t="n">
        <f aca="false">AW670-$AN670</f>
        <v>-1.81274305236074</v>
      </c>
      <c r="AP670" s="8" t="n">
        <f aca="false">1/8.314/$H670*(0.375*68629+0.5*4601)+$AA670/8.314/$H670+LN(1)</f>
        <v>-0.114703201086452</v>
      </c>
      <c r="AQ670" s="8" t="n">
        <f aca="false">1/8.314/$H670*(0.4375*68629+0.5*4601)+$AB670/8.314/$H670+LN(1)</f>
        <v>-0.286830137846754</v>
      </c>
      <c r="AR670" s="8" t="n">
        <f aca="false">1/8.314/$H670*(0.4375*68629+0.5*4601)+$AC670/8.314/$H670+LN(1)</f>
        <v>-3.40459915235769</v>
      </c>
      <c r="AT670" s="8" t="n">
        <f aca="false">1/8.314/$H670*(0.4375*68629+0.5*4601)+$J670/8.314/$H670+LN(1)</f>
        <v>-2.22329071765441</v>
      </c>
      <c r="AU670" s="8" t="n">
        <f aca="false">1/8.314/$H670*(0.4375*68629+0.5*4601)+$B670/8.314/$H670+LN(1)</f>
        <v>2.58091047782609</v>
      </c>
      <c r="AV670" s="8" t="n">
        <f aca="false">1/8.314/$H670*(0.4375*68629+0.5*4601)+$S670/8.314/$H670+LN(1)</f>
        <v>0.186064688510524</v>
      </c>
      <c r="AW670" s="8" t="n">
        <f aca="false">1/8.314/$H670*(0.4375*68629+0.5*4601)+$X670/8.314/$H670+LN(1)</f>
        <v>-1.81274305236074</v>
      </c>
    </row>
    <row r="671" customFormat="false" ht="13.8" hidden="false" customHeight="false" outlineLevel="0" collapsed="false">
      <c r="B671" s="8" t="n">
        <f aca="false">$A$2 + $A$3*H671 +$A$4*H671*LN(H671) + $A$5*H671^2 + $A$6*H671^-1 + $A$7*H671^0.5</f>
        <v>60876.4285960795</v>
      </c>
      <c r="F671" s="8" t="n">
        <f aca="false">$D$2+$D$3/H671-(($D$4/(8.314*LN(10)))*(1-($D$5/H671)-LN(H671/$D$5)))</f>
        <v>1.35476379332191</v>
      </c>
      <c r="G671" s="8" t="n">
        <f aca="false">8.314*LN(10)*F671*H671</f>
        <v>112688.363268026</v>
      </c>
      <c r="H671" s="15" t="n">
        <v>4345</v>
      </c>
      <c r="J671" s="17" t="n">
        <f aca="false">-G671</f>
        <v>-112688.363268026</v>
      </c>
      <c r="O671" s="8" t="n">
        <f aca="false">-115997 + 27.036*H671 + 3.124*H671*LN(H671)</f>
        <v>115179.002913905</v>
      </c>
      <c r="P671" s="8" t="n">
        <f aca="false">(-0.0562*(H671^2)) + (128.59*H671)-38275</f>
        <v>-540552.655</v>
      </c>
      <c r="Q671" s="8" t="n">
        <f aca="false">-998615+342.43*H671</f>
        <v>489243.35</v>
      </c>
      <c r="R671" s="8" t="n">
        <f aca="false">Q671+P671</f>
        <v>-51309.3049999999</v>
      </c>
      <c r="S671" s="8" t="n">
        <f aca="false">R671/2</f>
        <v>-25654.6525</v>
      </c>
      <c r="U671" s="8" t="n">
        <f aca="false">-226244+42.46*H671</f>
        <v>-41755.3</v>
      </c>
      <c r="V671" s="8" t="n">
        <f aca="false">(-0.0562*(H671^2))+(374.59*H671)-846564</f>
        <v>-279971.655</v>
      </c>
      <c r="W671" s="8" t="n">
        <f aca="false">V671/2</f>
        <v>-139985.8275</v>
      </c>
      <c r="X671" s="8" t="n">
        <f aca="false">W671-U671</f>
        <v>-98230.5275000001</v>
      </c>
      <c r="Y671" s="8" t="n">
        <v>1858711.37994573</v>
      </c>
      <c r="Z671" s="8" t="n">
        <f aca="false">-8E-020*H671^6+2E-015*H671^5-0.00000000001*H671^4+0.00000006*H671^3-0.0001*H671^2+0.1593*H671^1+165.05*H671</f>
        <v>719863.055461477</v>
      </c>
      <c r="AA671" s="8" t="n">
        <f aca="false">(4*H671*(-18+25/2000*H671)*(1-LN(H671/1895))-H671*-9.16-0.25*Z671)</f>
        <v>-32754.796520691</v>
      </c>
      <c r="AB671" s="8" t="n">
        <f aca="false">(8*H671*(-1+8/2000*H671)*(1-LN(H671/1895))-H671*-9.16-0.25*Z671)</f>
        <v>-43262.9342416402</v>
      </c>
      <c r="AC671" s="8" t="n">
        <f aca="false">(8*$H671*(31.15-15.53/2000*$H671)*(1-LN($H671/1895))-$H671*-9.16-0.25*$Z671)</f>
        <v>-155481.414927556</v>
      </c>
      <c r="AE671" s="8" t="n">
        <f aca="false">AP671-$AN671</f>
        <v>-0.130616167017934</v>
      </c>
      <c r="AF671" s="8" t="n">
        <f aca="false">AQ671-$AN671</f>
        <v>-0.302766770806273</v>
      </c>
      <c r="AG671" s="8" t="n">
        <f aca="false">AR671-$AN671</f>
        <v>-3.40921831429278</v>
      </c>
      <c r="AI671" s="8" t="n">
        <f aca="false">AT671-$AN671</f>
        <v>-2.22461359886884</v>
      </c>
      <c r="AJ671" s="8" t="n">
        <f aca="false">AU671-$AN671</f>
        <v>2.58003722411127</v>
      </c>
      <c r="AK671" s="8" t="n">
        <f aca="false">AV671-$AN671</f>
        <v>0.184668753718062</v>
      </c>
      <c r="AL671" s="8" t="n">
        <f aca="false">AW671-$AN671</f>
        <v>-1.82438926894977</v>
      </c>
      <c r="AP671" s="8" t="n">
        <f aca="false">1/8.314/$H671*(0.375*68629+0.5*4601)+$AA671/8.314/$H671+LN(1)</f>
        <v>-0.130616167017934</v>
      </c>
      <c r="AQ671" s="8" t="n">
        <f aca="false">1/8.314/$H671*(0.4375*68629+0.5*4601)+$AB671/8.314/$H671+LN(1)</f>
        <v>-0.302766770806273</v>
      </c>
      <c r="AR671" s="8" t="n">
        <f aca="false">1/8.314/$H671*(0.4375*68629+0.5*4601)+$AC671/8.314/$H671+LN(1)</f>
        <v>-3.40921831429278</v>
      </c>
      <c r="AT671" s="8" t="n">
        <f aca="false">1/8.314/$H671*(0.4375*68629+0.5*4601)+$J671/8.314/$H671+LN(1)</f>
        <v>-2.22461359886884</v>
      </c>
      <c r="AU671" s="8" t="n">
        <f aca="false">1/8.314/$H671*(0.4375*68629+0.5*4601)+$B671/8.314/$H671+LN(1)</f>
        <v>2.58003722411127</v>
      </c>
      <c r="AV671" s="8" t="n">
        <f aca="false">1/8.314/$H671*(0.4375*68629+0.5*4601)+$S671/8.314/$H671+LN(1)</f>
        <v>0.184668753718062</v>
      </c>
      <c r="AW671" s="8" t="n">
        <f aca="false">1/8.314/$H671*(0.4375*68629+0.5*4601)+$X671/8.314/$H671+LN(1)</f>
        <v>-1.82438926894977</v>
      </c>
    </row>
    <row r="672" customFormat="false" ht="13.8" hidden="false" customHeight="false" outlineLevel="0" collapsed="false">
      <c r="B672" s="8" t="n">
        <f aca="false">$A$2 + $A$3*H672 +$A$4*H672*LN(H672) + $A$5*H672^2 + $A$6*H672^-1 + $A$7*H672^0.5</f>
        <v>60951.9446328379</v>
      </c>
      <c r="F672" s="8" t="n">
        <f aca="false">$D$2+$D$3/H672-(($D$4/(8.314*LN(10)))*(1-($D$5/H672)-LN(H672/$D$5)))</f>
        <v>1.35489259295515</v>
      </c>
      <c r="G672" s="8" t="n">
        <f aca="false">8.314*LN(10)*F672*H672</f>
        <v>112828.764972594</v>
      </c>
      <c r="H672" s="15" t="n">
        <v>4350</v>
      </c>
      <c r="J672" s="17" t="n">
        <f aca="false">-G672</f>
        <v>-112828.764972594</v>
      </c>
      <c r="O672" s="8" t="n">
        <f aca="false">-115997 + 27.036*H672 + 3.124*H672*LN(H672)</f>
        <v>115460.65721761</v>
      </c>
      <c r="P672" s="8" t="n">
        <f aca="false">(-0.0562*(H672^2)) + (128.59*H672)-38275</f>
        <v>-542353</v>
      </c>
      <c r="Q672" s="8" t="n">
        <f aca="false">-998615+342.43*H672</f>
        <v>490955.5</v>
      </c>
      <c r="R672" s="8" t="n">
        <f aca="false">Q672+P672</f>
        <v>-51397.5</v>
      </c>
      <c r="S672" s="8" t="n">
        <f aca="false">R672/2</f>
        <v>-25698.75</v>
      </c>
      <c r="U672" s="8" t="n">
        <f aca="false">-226244+42.46*H672</f>
        <v>-41543</v>
      </c>
      <c r="V672" s="8" t="n">
        <f aca="false">(-0.0562*(H672^2))+(374.59*H672)-846564</f>
        <v>-280542</v>
      </c>
      <c r="W672" s="8" t="n">
        <f aca="false">V672/2</f>
        <v>-140271</v>
      </c>
      <c r="X672" s="8" t="n">
        <f aca="false">W672-U672</f>
        <v>-98728</v>
      </c>
      <c r="Y672" s="8" t="n">
        <v>1861269.27716159</v>
      </c>
      <c r="Z672" s="8" t="n">
        <f aca="false">-8E-020*H672^6+2E-015*H672^5-0.00000000001*H672^4+0.00000006*H672^3-0.0001*H672^2+0.1593*H672^1+165.05*H672</f>
        <v>720699.465440614</v>
      </c>
      <c r="AA672" s="8" t="n">
        <f aca="false">(4*H672*(-18+25/2000*H672)*(1-LN(H672/1895))-H672*-9.16-0.25*Z672)</f>
        <v>-33337.3297410676</v>
      </c>
      <c r="AB672" s="8" t="n">
        <f aca="false">(8*H672*(-1+8/2000*H672)*(1-LN(H672/1895))-H672*-9.16-0.25*Z672)</f>
        <v>-43852.6491476168</v>
      </c>
      <c r="AC672" s="8" t="n">
        <f aca="false">(8*$H672*(31.15-15.53/2000*$H672)*(1-LN($H672/1895))-$H672*-9.16-0.25*$Z672)</f>
        <v>-155787.121224802</v>
      </c>
      <c r="AE672" s="8" t="n">
        <f aca="false">AP672-$AN672</f>
        <v>-0.14657328425582</v>
      </c>
      <c r="AF672" s="8" t="n">
        <f aca="false">AQ672-$AN672</f>
        <v>-0.318724589948455</v>
      </c>
      <c r="AG672" s="8" t="n">
        <f aca="false">AR672-$AN672</f>
        <v>-3.41375256041746</v>
      </c>
      <c r="AI672" s="8" t="n">
        <f aca="false">AT672-$AN672</f>
        <v>-2.22593872881897</v>
      </c>
      <c r="AJ672" s="8" t="n">
        <f aca="false">AU672-$AN672</f>
        <v>2.57915970936263</v>
      </c>
      <c r="AK672" s="8" t="n">
        <f aca="false">AV672-$AN672</f>
        <v>0.183237179221311</v>
      </c>
      <c r="AL672" s="8" t="n">
        <f aca="false">AW672-$AN672</f>
        <v>-1.83604756137688</v>
      </c>
      <c r="AP672" s="8" t="n">
        <f aca="false">1/8.314/$H672*(0.375*68629+0.5*4601)+$AA672/8.314/$H672+LN(1)</f>
        <v>-0.14657328425582</v>
      </c>
      <c r="AQ672" s="8" t="n">
        <f aca="false">1/8.314/$H672*(0.4375*68629+0.5*4601)+$AB672/8.314/$H672+LN(1)</f>
        <v>-0.318724589948455</v>
      </c>
      <c r="AR672" s="8" t="n">
        <f aca="false">1/8.314/$H672*(0.4375*68629+0.5*4601)+$AC672/8.314/$H672+LN(1)</f>
        <v>-3.41375256041746</v>
      </c>
      <c r="AT672" s="8" t="n">
        <f aca="false">1/8.314/$H672*(0.4375*68629+0.5*4601)+$J672/8.314/$H672+LN(1)</f>
        <v>-2.22593872881897</v>
      </c>
      <c r="AU672" s="8" t="n">
        <f aca="false">1/8.314/$H672*(0.4375*68629+0.5*4601)+$B672/8.314/$H672+LN(1)</f>
        <v>2.57915970936263</v>
      </c>
      <c r="AV672" s="8" t="n">
        <f aca="false">1/8.314/$H672*(0.4375*68629+0.5*4601)+$S672/8.314/$H672+LN(1)</f>
        <v>0.183237179221311</v>
      </c>
      <c r="AW672" s="8" t="n">
        <f aca="false">1/8.314/$H672*(0.4375*68629+0.5*4601)+$X672/8.314/$H672+LN(1)</f>
        <v>-1.83604756137688</v>
      </c>
    </row>
    <row r="673" customFormat="false" ht="13.8" hidden="false" customHeight="false" outlineLevel="0" collapsed="false">
      <c r="B673" s="8" t="n">
        <f aca="false">$A$2 + $A$3*H673 +$A$4*H673*LN(H673) + $A$5*H673^2 + $A$6*H673^-1 + $A$7*H673^0.5</f>
        <v>61027.2342508504</v>
      </c>
      <c r="F673" s="8" t="n">
        <f aca="false">$D$2+$D$3/H673-(($D$4/(8.314*LN(10)))*(1-($D$5/H673)-LN(H673/$D$5)))</f>
        <v>1.35502338891118</v>
      </c>
      <c r="G673" s="8" t="n">
        <f aca="false">8.314*LN(10)*F673*H673</f>
        <v>112969.357769159</v>
      </c>
      <c r="H673" s="15" t="n">
        <v>4355</v>
      </c>
      <c r="J673" s="17" t="n">
        <f aca="false">-G673</f>
        <v>-112969.357769159</v>
      </c>
      <c r="O673" s="8" t="n">
        <f aca="false">-115997 + 27.036*H673 + 3.124*H673*LN(H673)</f>
        <v>115742.329475342</v>
      </c>
      <c r="P673" s="8" t="n">
        <f aca="false">(-0.0562*(H673^2)) + (128.59*H673)-38275</f>
        <v>-544156.155</v>
      </c>
      <c r="Q673" s="8" t="n">
        <f aca="false">-998615+342.43*H673</f>
        <v>492667.65</v>
      </c>
      <c r="R673" s="8" t="n">
        <f aca="false">Q673+P673</f>
        <v>-51488.5049999998</v>
      </c>
      <c r="S673" s="8" t="n">
        <f aca="false">R673/2</f>
        <v>-25744.2524999999</v>
      </c>
      <c r="U673" s="8" t="n">
        <f aca="false">-226244+42.46*H673</f>
        <v>-41330.7</v>
      </c>
      <c r="V673" s="8" t="n">
        <f aca="false">(-0.0562*(H673^2))+(374.59*H673)-846564</f>
        <v>-281115.155</v>
      </c>
      <c r="W673" s="8" t="n">
        <f aca="false">V673/2</f>
        <v>-140557.5775</v>
      </c>
      <c r="X673" s="8" t="n">
        <f aca="false">W673-U673</f>
        <v>-99226.8775</v>
      </c>
      <c r="Y673" s="8" t="n">
        <v>1863827.17437744</v>
      </c>
      <c r="Z673" s="8" t="n">
        <f aca="false">-8E-020*H673^6+2E-015*H673^5-0.00000000001*H673^4+0.00000006*H673^3-0.0001*H673^2+0.1593*H673^1+165.05*H673</f>
        <v>721535.913631479</v>
      </c>
      <c r="AA673" s="8" t="n">
        <f aca="false">(4*H673*(-18+25/2000*H673)*(1-LN(H673/1895))-H673*-9.16-0.25*Z673)</f>
        <v>-33922.7861134228</v>
      </c>
      <c r="AB673" s="8" t="n">
        <f aca="false">(8*H673*(-1+8/2000*H673)*(1-LN(H673/1895))-H673*-9.16-0.25*Z673)</f>
        <v>-44444.4571605383</v>
      </c>
      <c r="AC673" s="8" t="n">
        <f aca="false">(8*$H673*(31.15-15.53/2000*$H673)*(1-LN($H673/1895))-$H673*-9.16-0.25*$Z673)</f>
        <v>-156090.135307084</v>
      </c>
      <c r="AE673" s="8" t="n">
        <f aca="false">AP673-$AN673</f>
        <v>-0.162574493976597</v>
      </c>
      <c r="AF673" s="8" t="n">
        <f aca="false">AQ673-$AN673</f>
        <v>-0.334703575271575</v>
      </c>
      <c r="AG673" s="8" t="n">
        <f aca="false">AR673-$AN673</f>
        <v>-3.41820203971954</v>
      </c>
      <c r="AI673" s="8" t="n">
        <f aca="false">AT673-$AN673</f>
        <v>-2.22726609368615</v>
      </c>
      <c r="AJ673" s="8" t="n">
        <f aca="false">AU673-$AN673</f>
        <v>2.57827795620214</v>
      </c>
      <c r="AK673" s="8" t="n">
        <f aca="false">AV673-$AN673</f>
        <v>0.181770087774708</v>
      </c>
      <c r="AL673" s="8" t="n">
        <f aca="false">AW673-$AN673</f>
        <v>-1.84771788804907</v>
      </c>
      <c r="AP673" s="8" t="n">
        <f aca="false">1/8.314/$H673*(0.375*68629+0.5*4601)+$AA673/8.314/$H673+LN(1)</f>
        <v>-0.162574493976597</v>
      </c>
      <c r="AQ673" s="8" t="n">
        <f aca="false">1/8.314/$H673*(0.4375*68629+0.5*4601)+$AB673/8.314/$H673+LN(1)</f>
        <v>-0.334703575271575</v>
      </c>
      <c r="AR673" s="8" t="n">
        <f aca="false">1/8.314/$H673*(0.4375*68629+0.5*4601)+$AC673/8.314/$H673+LN(1)</f>
        <v>-3.41820203971954</v>
      </c>
      <c r="AT673" s="8" t="n">
        <f aca="false">1/8.314/$H673*(0.4375*68629+0.5*4601)+$J673/8.314/$H673+LN(1)</f>
        <v>-2.22726609368615</v>
      </c>
      <c r="AU673" s="8" t="n">
        <f aca="false">1/8.314/$H673*(0.4375*68629+0.5*4601)+$B673/8.314/$H673+LN(1)</f>
        <v>2.57827795620214</v>
      </c>
      <c r="AV673" s="8" t="n">
        <f aca="false">1/8.314/$H673*(0.4375*68629+0.5*4601)+$S673/8.314/$H673+LN(1)</f>
        <v>0.181770087774708</v>
      </c>
      <c r="AW673" s="8" t="n">
        <f aca="false">1/8.314/$H673*(0.4375*68629+0.5*4601)+$X673/8.314/$H673+LN(1)</f>
        <v>-1.84771788804907</v>
      </c>
    </row>
    <row r="674" customFormat="false" ht="13.8" hidden="false" customHeight="false" outlineLevel="0" collapsed="false">
      <c r="B674" s="8" t="n">
        <f aca="false">$A$2 + $A$3*H674 +$A$4*H674*LN(H674) + $A$5*H674^2 + $A$6*H674^-1 + $A$7*H674^0.5</f>
        <v>61102.2977369594</v>
      </c>
      <c r="F674" s="8" t="n">
        <f aca="false">$D$2+$D$3/H674-(($D$4/(8.314*LN(10)))*(1-($D$5/H674)-LN(H674/$D$5)))</f>
        <v>1.3551561716934</v>
      </c>
      <c r="G674" s="8" t="n">
        <f aca="false">8.314*LN(10)*F674*H674</f>
        <v>113110.141438325</v>
      </c>
      <c r="H674" s="15" t="n">
        <v>4360</v>
      </c>
      <c r="J674" s="17" t="n">
        <f aca="false">-G674</f>
        <v>-113110.141438325</v>
      </c>
      <c r="O674" s="8" t="n">
        <f aca="false">-115997 + 27.036*H674 + 3.124*H674*LN(H674)</f>
        <v>116024.019666488</v>
      </c>
      <c r="P674" s="8" t="n">
        <f aca="false">(-0.0562*(H674^2)) + (128.59*H674)-38275</f>
        <v>-545962.12</v>
      </c>
      <c r="Q674" s="8" t="n">
        <f aca="false">-998615+342.43*H674</f>
        <v>494379.8</v>
      </c>
      <c r="R674" s="8" t="n">
        <f aca="false">Q674+P674</f>
        <v>-51582.3199999999</v>
      </c>
      <c r="S674" s="8" t="n">
        <f aca="false">R674/2</f>
        <v>-25791.16</v>
      </c>
      <c r="U674" s="8" t="n">
        <f aca="false">-226244+42.46*H674</f>
        <v>-41118.4</v>
      </c>
      <c r="V674" s="8" t="n">
        <f aca="false">(-0.0562*(H674^2))+(374.59*H674)-846564</f>
        <v>-281691.12</v>
      </c>
      <c r="W674" s="8" t="n">
        <f aca="false">V674/2</f>
        <v>-140845.56</v>
      </c>
      <c r="X674" s="8" t="n">
        <f aca="false">W674-U674</f>
        <v>-99727.1600000001</v>
      </c>
      <c r="Y674" s="8" t="n">
        <v>1866385.07159329</v>
      </c>
      <c r="Z674" s="8" t="n">
        <f aca="false">-8E-020*H674^6+2E-015*H674^5-0.00000000001*H674^4+0.00000006*H674^3-0.0001*H674^2+0.1593*H674^1+165.05*H674</f>
        <v>722372.400133715</v>
      </c>
      <c r="AA674" s="8" t="n">
        <f aca="false">(4*H674*(-18+25/2000*H674)*(1-LN(H674/1895))-H674*-9.16-0.25*Z674)</f>
        <v>-34511.1690096596</v>
      </c>
      <c r="AB674" s="8" t="n">
        <f aca="false">(8*H674*(-1+8/2000*H674)*(1-LN(H674/1895))-H674*-9.16-0.25*Z674)</f>
        <v>-45038.3601961265</v>
      </c>
      <c r="AC674" s="8" t="n">
        <f aca="false">(8*$H674*(31.15-15.53/2000*$H674)*(1-LN($H674/1895))-$H674*-9.16-0.25*$Z674)</f>
        <v>-156390.451986947</v>
      </c>
      <c r="AE674" s="8" t="n">
        <f aca="false">AP674-$AN674</f>
        <v>-0.178619737506416</v>
      </c>
      <c r="AF674" s="8" t="n">
        <f aca="false">AQ674-$AN674</f>
        <v>-0.350703706805103</v>
      </c>
      <c r="AG674" s="8" t="n">
        <f aca="false">AR674-$AN674</f>
        <v>-3.42256690072198</v>
      </c>
      <c r="AI674" s="8" t="n">
        <f aca="false">AT674-$AN674</f>
        <v>-2.22859567972905</v>
      </c>
      <c r="AJ674" s="8" t="n">
        <f aca="false">AU674-$AN674</f>
        <v>2.57739198712461</v>
      </c>
      <c r="AK674" s="8" t="n">
        <f aca="false">AV674-$AN674</f>
        <v>0.180267601569586</v>
      </c>
      <c r="AL674" s="8" t="n">
        <f aca="false">AW674-$AN674</f>
        <v>-1.85940020756412</v>
      </c>
      <c r="AP674" s="8" t="n">
        <f aca="false">1/8.314/$H674*(0.375*68629+0.5*4601)+$AA674/8.314/$H674+LN(1)</f>
        <v>-0.178619737506416</v>
      </c>
      <c r="AQ674" s="8" t="n">
        <f aca="false">1/8.314/$H674*(0.4375*68629+0.5*4601)+$AB674/8.314/$H674+LN(1)</f>
        <v>-0.350703706805103</v>
      </c>
      <c r="AR674" s="8" t="n">
        <f aca="false">1/8.314/$H674*(0.4375*68629+0.5*4601)+$AC674/8.314/$H674+LN(1)</f>
        <v>-3.42256690072198</v>
      </c>
      <c r="AT674" s="8" t="n">
        <f aca="false">1/8.314/$H674*(0.4375*68629+0.5*4601)+$J674/8.314/$H674+LN(1)</f>
        <v>-2.22859567972905</v>
      </c>
      <c r="AU674" s="8" t="n">
        <f aca="false">1/8.314/$H674*(0.4375*68629+0.5*4601)+$B674/8.314/$H674+LN(1)</f>
        <v>2.57739198712461</v>
      </c>
      <c r="AV674" s="8" t="n">
        <f aca="false">1/8.314/$H674*(0.4375*68629+0.5*4601)+$S674/8.314/$H674+LN(1)</f>
        <v>0.180267601569586</v>
      </c>
      <c r="AW674" s="8" t="n">
        <f aca="false">1/8.314/$H674*(0.4375*68629+0.5*4601)+$X674/8.314/$H674+LN(1)</f>
        <v>-1.85940020756412</v>
      </c>
    </row>
    <row r="675" customFormat="false" ht="13.8" hidden="false" customHeight="false" outlineLevel="0" collapsed="false">
      <c r="B675" s="8" t="n">
        <f aca="false">$A$2 + $A$3*H675 +$A$4*H675*LN(H675) + $A$5*H675^2 + $A$6*H675^-1 + $A$7*H675^0.5</f>
        <v>61177.1353771631</v>
      </c>
      <c r="F675" s="8" t="n">
        <f aca="false">$D$2+$D$3/H675-(($D$4/(8.314*LN(10)))*(1-($D$5/H675)-LN(H675/$D$5)))</f>
        <v>1.35529093185475</v>
      </c>
      <c r="G675" s="8" t="n">
        <f aca="false">8.314*LN(10)*F675*H675</f>
        <v>113251.115761204</v>
      </c>
      <c r="H675" s="15" t="n">
        <v>4365</v>
      </c>
      <c r="J675" s="17" t="n">
        <f aca="false">-G675</f>
        <v>-113251.115761204</v>
      </c>
      <c r="O675" s="8" t="n">
        <f aca="false">-115997 + 27.036*H675 + 3.124*H675*LN(H675)</f>
        <v>116305.727770482</v>
      </c>
      <c r="P675" s="8" t="n">
        <f aca="false">(-0.0562*(H675^2)) + (128.59*H675)-38275</f>
        <v>-547770.895</v>
      </c>
      <c r="Q675" s="8" t="n">
        <f aca="false">-998615+342.43*H675</f>
        <v>496091.95</v>
      </c>
      <c r="R675" s="8" t="n">
        <f aca="false">Q675+P675</f>
        <v>-51678.9450000002</v>
      </c>
      <c r="S675" s="8" t="n">
        <f aca="false">R675/2</f>
        <v>-25839.4725000001</v>
      </c>
      <c r="U675" s="8" t="n">
        <f aca="false">-226244+42.46*H675</f>
        <v>-40906.1</v>
      </c>
      <c r="V675" s="8" t="n">
        <f aca="false">(-0.0562*(H675^2))+(374.59*H675)-846564</f>
        <v>-282269.895</v>
      </c>
      <c r="W675" s="8" t="n">
        <f aca="false">V675/2</f>
        <v>-141134.9475</v>
      </c>
      <c r="X675" s="8" t="n">
        <f aca="false">W675-U675</f>
        <v>-100228.8475</v>
      </c>
      <c r="Y675" s="8" t="n">
        <v>1868942.96880915</v>
      </c>
      <c r="Z675" s="8" t="n">
        <f aca="false">-8E-020*H675^6+2E-015*H675^5-0.00000000001*H675^4+0.00000006*H675^3-0.0001*H675^2+0.1593*H675^1+165.05*H675</f>
        <v>723208.925047127</v>
      </c>
      <c r="AA675" s="8" t="n">
        <f aca="false">(4*H675*(-18+25/2000*H675)*(1-LN(H675/1895))-H675*-9.16-0.25*Z675)</f>
        <v>-35102.4817973361</v>
      </c>
      <c r="AB675" s="8" t="n">
        <f aca="false">(8*H675*(-1+8/2000*H675)*(1-LN(H675/1895))-H675*-9.16-0.25*Z675)</f>
        <v>-45634.3601679137</v>
      </c>
      <c r="AC675" s="8" t="n">
        <f aca="false">(8*$H675*(31.15-15.53/2000*$H675)*(1-LN($H675/1895))-$H675*-9.16-0.25*$Z675)</f>
        <v>-156688.066084842</v>
      </c>
      <c r="AE675" s="8" t="n">
        <f aca="false">AP675-$AN675</f>
        <v>-0.19470895632055</v>
      </c>
      <c r="AF675" s="8" t="n">
        <f aca="false">AQ675-$AN675</f>
        <v>-0.366724964609679</v>
      </c>
      <c r="AG675" s="8" t="n">
        <f aca="false">AR675-$AN675</f>
        <v>-3.4268472914851</v>
      </c>
      <c r="AI675" s="8" t="n">
        <f aca="false">AT675-$AN675</f>
        <v>-2.22992747328314</v>
      </c>
      <c r="AJ675" s="8" t="n">
        <f aca="false">AU675-$AN675</f>
        <v>2.57650182449849</v>
      </c>
      <c r="AK675" s="8" t="n">
        <f aca="false">AV675-$AN675</f>
        <v>0.178729842237424</v>
      </c>
      <c r="AL675" s="8" t="n">
        <f aca="false">AW675-$AN675</f>
        <v>-1.87109447870951</v>
      </c>
      <c r="AP675" s="8" t="n">
        <f aca="false">1/8.314/$H675*(0.375*68629+0.5*4601)+$AA675/8.314/$H675+LN(1)</f>
        <v>-0.19470895632055</v>
      </c>
      <c r="AQ675" s="8" t="n">
        <f aca="false">1/8.314/$H675*(0.4375*68629+0.5*4601)+$AB675/8.314/$H675+LN(1)</f>
        <v>-0.366724964609679</v>
      </c>
      <c r="AR675" s="8" t="n">
        <f aca="false">1/8.314/$H675*(0.4375*68629+0.5*4601)+$AC675/8.314/$H675+LN(1)</f>
        <v>-3.4268472914851</v>
      </c>
      <c r="AT675" s="8" t="n">
        <f aca="false">1/8.314/$H675*(0.4375*68629+0.5*4601)+$J675/8.314/$H675+LN(1)</f>
        <v>-2.22992747328314</v>
      </c>
      <c r="AU675" s="8" t="n">
        <f aca="false">1/8.314/$H675*(0.4375*68629+0.5*4601)+$B675/8.314/$H675+LN(1)</f>
        <v>2.57650182449849</v>
      </c>
      <c r="AV675" s="8" t="n">
        <f aca="false">1/8.314/$H675*(0.4375*68629+0.5*4601)+$S675/8.314/$H675+LN(1)</f>
        <v>0.178729842237424</v>
      </c>
      <c r="AW675" s="8" t="n">
        <f aca="false">1/8.314/$H675*(0.4375*68629+0.5*4601)+$X675/8.314/$H675+LN(1)</f>
        <v>-1.87109447870951</v>
      </c>
    </row>
    <row r="676" customFormat="false" ht="13.8" hidden="false" customHeight="false" outlineLevel="0" collapsed="false">
      <c r="B676" s="8" t="n">
        <f aca="false">$A$2 + $A$3*H676 +$A$4*H676*LN(H676) + $A$5*H676^2 + $A$6*H676^-1 + $A$7*H676^0.5</f>
        <v>61251.7474566182</v>
      </c>
      <c r="F676" s="8" t="n">
        <f aca="false">$D$2+$D$3/H676-(($D$4/(8.314*LN(10)))*(1-($D$5/H676)-LN(H676/$D$5)))</f>
        <v>1.35542765999736</v>
      </c>
      <c r="G676" s="8" t="n">
        <f aca="false">8.314*LN(10)*F676*H676</f>
        <v>113392.280519404</v>
      </c>
      <c r="H676" s="15" t="n">
        <v>4370</v>
      </c>
      <c r="J676" s="17" t="n">
        <f aca="false">-G676</f>
        <v>-113392.280519404</v>
      </c>
      <c r="O676" s="8" t="n">
        <f aca="false">-115997 + 27.036*H676 + 3.124*H676*LN(H676)</f>
        <v>116587.453766805</v>
      </c>
      <c r="P676" s="8" t="n">
        <f aca="false">(-0.0562*(H676^2)) + (128.59*H676)-38275</f>
        <v>-549582.48</v>
      </c>
      <c r="Q676" s="8" t="n">
        <f aca="false">-998615+342.43*H676</f>
        <v>497804.1</v>
      </c>
      <c r="R676" s="8" t="n">
        <f aca="false">Q676+P676</f>
        <v>-51778.3799999999</v>
      </c>
      <c r="S676" s="8" t="n">
        <f aca="false">R676/2</f>
        <v>-25889.1899999999</v>
      </c>
      <c r="U676" s="8" t="n">
        <f aca="false">-226244+42.46*H676</f>
        <v>-40693.8</v>
      </c>
      <c r="V676" s="8" t="n">
        <f aca="false">(-0.0562*(H676^2))+(374.59*H676)-846564</f>
        <v>-282851.48</v>
      </c>
      <c r="W676" s="8" t="n">
        <f aca="false">V676/2</f>
        <v>-141425.74</v>
      </c>
      <c r="X676" s="8" t="n">
        <f aca="false">W676-U676</f>
        <v>-100731.94</v>
      </c>
      <c r="Y676" s="8" t="n">
        <v>1871500.866025</v>
      </c>
      <c r="Z676" s="8" t="n">
        <f aca="false">-8E-020*H676^6+2E-015*H676^5-0.00000000001*H676^4+0.00000006*H676^3-0.0001*H676^2+0.1593*H676^1+165.05*H676</f>
        <v>724045.488471682</v>
      </c>
      <c r="AA676" s="8" t="n">
        <f aca="false">(4*H676*(-18+25/2000*H676)*(1-LN(H676/1895))-H676*-9.16-0.25*Z676)</f>
        <v>-35696.7278396778</v>
      </c>
      <c r="AB676" s="8" t="n">
        <f aca="false">(8*H676*(-1+8/2000*H676)*(1-LN(H676/1895))-H676*-9.16-0.25*Z676)</f>
        <v>-46232.4589872479</v>
      </c>
      <c r="AC676" s="8" t="n">
        <f aca="false">(8*$H676*(31.15-15.53/2000*$H676)*(1-LN($H676/1895))-$H676*-9.16-0.25*$Z676)</f>
        <v>-156982.972429105</v>
      </c>
      <c r="AE676" s="8" t="n">
        <f aca="false">AP676-$AN676</f>
        <v>-0.21084209204286</v>
      </c>
      <c r="AF676" s="8" t="n">
        <f aca="false">AQ676-$AN676</f>
        <v>-0.382767328777076</v>
      </c>
      <c r="AG676" s="8" t="n">
        <f aca="false">AR676-$AN676</f>
        <v>-3.43104335960862</v>
      </c>
      <c r="AI676" s="8" t="n">
        <f aca="false">AT676-$AN676</f>
        <v>-2.23126146076025</v>
      </c>
      <c r="AJ676" s="8" t="n">
        <f aca="false">AU676-$AN676</f>
        <v>2.57560749056671</v>
      </c>
      <c r="AK676" s="8" t="n">
        <f aca="false">AV676-$AN676</f>
        <v>0.177156930853037</v>
      </c>
      <c r="AL676" s="8" t="n">
        <f aca="false">AW676-$AN676</f>
        <v>-1.88280066046133</v>
      </c>
      <c r="AP676" s="8" t="n">
        <f aca="false">1/8.314/$H676*(0.375*68629+0.5*4601)+$AA676/8.314/$H676+LN(1)</f>
        <v>-0.21084209204286</v>
      </c>
      <c r="AQ676" s="8" t="n">
        <f aca="false">1/8.314/$H676*(0.4375*68629+0.5*4601)+$AB676/8.314/$H676+LN(1)</f>
        <v>-0.382767328777076</v>
      </c>
      <c r="AR676" s="8" t="n">
        <f aca="false">1/8.314/$H676*(0.4375*68629+0.5*4601)+$AC676/8.314/$H676+LN(1)</f>
        <v>-3.43104335960862</v>
      </c>
      <c r="AT676" s="8" t="n">
        <f aca="false">1/8.314/$H676*(0.4375*68629+0.5*4601)+$J676/8.314/$H676+LN(1)</f>
        <v>-2.23126146076025</v>
      </c>
      <c r="AU676" s="8" t="n">
        <f aca="false">1/8.314/$H676*(0.4375*68629+0.5*4601)+$B676/8.314/$H676+LN(1)</f>
        <v>2.57560749056671</v>
      </c>
      <c r="AV676" s="8" t="n">
        <f aca="false">1/8.314/$H676*(0.4375*68629+0.5*4601)+$S676/8.314/$H676+LN(1)</f>
        <v>0.177156930853037</v>
      </c>
      <c r="AW676" s="8" t="n">
        <f aca="false">1/8.314/$H676*(0.4375*68629+0.5*4601)+$X676/8.314/$H676+LN(1)</f>
        <v>-1.88280066046133</v>
      </c>
    </row>
    <row r="677" customFormat="false" ht="13.8" hidden="false" customHeight="false" outlineLevel="0" collapsed="false">
      <c r="B677" s="8" t="n">
        <f aca="false">$A$2 + $A$3*H677 +$A$4*H677*LN(H677) + $A$5*H677^2 + $A$6*H677^-1 + $A$7*H677^0.5</f>
        <v>61326.1342596447</v>
      </c>
      <c r="F677" s="8" t="n">
        <f aca="false">$D$2+$D$3/H677-(($D$4/(8.314*LN(10)))*(1-($D$5/H677)-LN(H677/$D$5)))</f>
        <v>1.35556634677233</v>
      </c>
      <c r="G677" s="8" t="n">
        <f aca="false">8.314*LN(10)*F677*H677</f>
        <v>113533.635495038</v>
      </c>
      <c r="H677" s="15" t="n">
        <v>4375</v>
      </c>
      <c r="J677" s="17" t="n">
        <f aca="false">-G677</f>
        <v>-113533.635495038</v>
      </c>
      <c r="O677" s="8" t="n">
        <f aca="false">-115997 + 27.036*H677 + 3.124*H677*LN(H677)</f>
        <v>116869.197634986</v>
      </c>
      <c r="P677" s="8" t="n">
        <f aca="false">(-0.0562*(H677^2)) + (128.59*H677)-38275</f>
        <v>-551396.875</v>
      </c>
      <c r="Q677" s="8" t="n">
        <f aca="false">-998615+342.43*H677</f>
        <v>499516.25</v>
      </c>
      <c r="R677" s="8" t="n">
        <f aca="false">Q677+P677</f>
        <v>-51880.625</v>
      </c>
      <c r="S677" s="8" t="n">
        <f aca="false">R677/2</f>
        <v>-25940.3125</v>
      </c>
      <c r="U677" s="8" t="n">
        <f aca="false">-226244+42.46*H677</f>
        <v>-40481.5</v>
      </c>
      <c r="V677" s="8" t="n">
        <f aca="false">(-0.0562*(H677^2))+(374.59*H677)-846564</f>
        <v>-283435.875</v>
      </c>
      <c r="W677" s="8" t="n">
        <f aca="false">V677/2</f>
        <v>-141717.9375</v>
      </c>
      <c r="X677" s="8" t="n">
        <f aca="false">W677-U677</f>
        <v>-101236.4375</v>
      </c>
      <c r="Y677" s="8" t="n">
        <v>1874058.76324085</v>
      </c>
      <c r="Z677" s="8" t="n">
        <f aca="false">-8E-020*H677^6+2E-015*H677^5-0.00000000001*H677^4+0.00000006*H677^3-0.0001*H677^2+0.1593*H677^1+165.05*H677</f>
        <v>724882.090507507</v>
      </c>
      <c r="AA677" s="8" t="n">
        <f aca="false">(4*H677*(-18+25/2000*H677)*(1-LN(H677/1895))-H677*-9.16-0.25*Z677)</f>
        <v>-36293.9104955873</v>
      </c>
      <c r="AB677" s="8" t="n">
        <f aca="false">(8*H677*(-1+8/2000*H677)*(1-LN(H677/1895))-H677*-9.16-0.25*Z677)</f>
        <v>-46832.6585632979</v>
      </c>
      <c r="AC677" s="8" t="n">
        <f aca="false">(8*$H677*(31.15-15.53/2000*$H677)*(1-LN($H677/1895))-$H677*-9.16-0.25*$Z677)</f>
        <v>-157275.165855932</v>
      </c>
      <c r="AE677" s="8" t="n">
        <f aca="false">AP677-$AN677</f>
        <v>-0.227019086445233</v>
      </c>
      <c r="AF677" s="8" t="n">
        <f aca="false">AQ677-$AN677</f>
        <v>-0.398830779430163</v>
      </c>
      <c r="AG677" s="8" t="n">
        <f aca="false">AR677-$AN677</f>
        <v>-3.4351552522336</v>
      </c>
      <c r="AI677" s="8" t="n">
        <f aca="false">AT677-$AN677</f>
        <v>-2.23259762864807</v>
      </c>
      <c r="AJ677" s="8" t="n">
        <f aca="false">AU677-$AN677</f>
        <v>2.57470900744753</v>
      </c>
      <c r="AK677" s="8" t="n">
        <f aca="false">AV677-$AN677</f>
        <v>0.17554898793773</v>
      </c>
      <c r="AL677" s="8" t="n">
        <f aca="false">AW677-$AN677</f>
        <v>-1.89451871198323</v>
      </c>
      <c r="AP677" s="8" t="n">
        <f aca="false">1/8.314/$H677*(0.375*68629+0.5*4601)+$AA677/8.314/$H677+LN(1)</f>
        <v>-0.227019086445233</v>
      </c>
      <c r="AQ677" s="8" t="n">
        <f aca="false">1/8.314/$H677*(0.4375*68629+0.5*4601)+$AB677/8.314/$H677+LN(1)</f>
        <v>-0.398830779430163</v>
      </c>
      <c r="AR677" s="8" t="n">
        <f aca="false">1/8.314/$H677*(0.4375*68629+0.5*4601)+$AC677/8.314/$H677+LN(1)</f>
        <v>-3.4351552522336</v>
      </c>
      <c r="AT677" s="8" t="n">
        <f aca="false">1/8.314/$H677*(0.4375*68629+0.5*4601)+$J677/8.314/$H677+LN(1)</f>
        <v>-2.23259762864807</v>
      </c>
      <c r="AU677" s="8" t="n">
        <f aca="false">1/8.314/$H677*(0.4375*68629+0.5*4601)+$B677/8.314/$H677+LN(1)</f>
        <v>2.57470900744753</v>
      </c>
      <c r="AV677" s="8" t="n">
        <f aca="false">1/8.314/$H677*(0.4375*68629+0.5*4601)+$S677/8.314/$H677+LN(1)</f>
        <v>0.17554898793773</v>
      </c>
      <c r="AW677" s="8" t="n">
        <f aca="false">1/8.314/$H677*(0.4375*68629+0.5*4601)+$X677/8.314/$H677+LN(1)</f>
        <v>-1.89451871198323</v>
      </c>
    </row>
    <row r="678" customFormat="false" ht="13.8" hidden="false" customHeight="false" outlineLevel="0" collapsed="false">
      <c r="B678" s="8" t="n">
        <f aca="false">$A$2 + $A$3*H678 +$A$4*H678*LN(H678) + $A$5*H678^2 + $A$6*H678^-1 + $A$7*H678^0.5</f>
        <v>61400.2960697266</v>
      </c>
      <c r="F678" s="8" t="n">
        <f aca="false">$D$2+$D$3/H678-(($D$4/(8.314*LN(10)))*(1-($D$5/H678)-LN(H678/$D$5)))</f>
        <v>1.35570698287937</v>
      </c>
      <c r="G678" s="8" t="n">
        <f aca="false">8.314*LN(10)*F678*H678</f>
        <v>113675.180470713</v>
      </c>
      <c r="H678" s="15" t="n">
        <v>4380</v>
      </c>
      <c r="J678" s="17" t="n">
        <f aca="false">-G678</f>
        <v>-113675.180470713</v>
      </c>
      <c r="O678" s="8" t="n">
        <f aca="false">-115997 + 27.036*H678 + 3.124*H678*LN(H678)</f>
        <v>117150.959354599</v>
      </c>
      <c r="P678" s="8" t="n">
        <f aca="false">(-0.0562*(H678^2)) + (128.59*H678)-38275</f>
        <v>-553214.08</v>
      </c>
      <c r="Q678" s="8" t="n">
        <f aca="false">-998615+342.43*H678</f>
        <v>501228.4</v>
      </c>
      <c r="R678" s="8" t="n">
        <f aca="false">Q678+P678</f>
        <v>-51985.6799999998</v>
      </c>
      <c r="S678" s="8" t="n">
        <f aca="false">R678/2</f>
        <v>-25992.8399999999</v>
      </c>
      <c r="U678" s="8" t="n">
        <f aca="false">-226244+42.46*H678</f>
        <v>-40269.2</v>
      </c>
      <c r="V678" s="8" t="n">
        <f aca="false">(-0.0562*(H678^2))+(374.59*H678)-846564</f>
        <v>-284023.08</v>
      </c>
      <c r="W678" s="8" t="n">
        <f aca="false">V678/2</f>
        <v>-142011.54</v>
      </c>
      <c r="X678" s="8" t="n">
        <f aca="false">W678-U678</f>
        <v>-101742.34</v>
      </c>
      <c r="Y678" s="8" t="n">
        <v>1876616.66045671</v>
      </c>
      <c r="Z678" s="8" t="n">
        <f aca="false">-8E-020*H678^6+2E-015*H678^5-0.00000000001*H678^4+0.00000006*H678^3-0.0001*H678^2+0.1593*H678^1+165.05*H678</f>
        <v>725718.731254894</v>
      </c>
      <c r="AA678" s="8" t="n">
        <f aca="false">(4*H678*(-18+25/2000*H678)*(1-LN(H678/1895))-H678*-9.16-0.25*Z678)</f>
        <v>-36894.0331196575</v>
      </c>
      <c r="AB678" s="8" t="n">
        <f aca="false">(8*H678*(-1+8/2000*H678)*(1-LN(H678/1895))-H678*-9.16-0.25*Z678)</f>
        <v>-47434.9608030586</v>
      </c>
      <c r="AC678" s="8" t="n">
        <f aca="false">(8*$H678*(31.15-15.53/2000*$H678)*(1-LN($H678/1895))-$H678*-9.16-0.25*$Z678)</f>
        <v>-157564.64120936</v>
      </c>
      <c r="AE678" s="8" t="n">
        <f aca="false">AP678-$AN678</f>
        <v>-0.24323988144708</v>
      </c>
      <c r="AF678" s="8" t="n">
        <f aca="false">AQ678-$AN678</f>
        <v>-0.414915296722878</v>
      </c>
      <c r="AG678" s="8" t="n">
        <f aca="false">AR678-$AN678</f>
        <v>-3.43918311604457</v>
      </c>
      <c r="AI678" s="8" t="n">
        <f aca="false">AT678-$AN678</f>
        <v>-2.23393596350966</v>
      </c>
      <c r="AJ678" s="8" t="n">
        <f aca="false">AU678-$AN678</f>
        <v>2.57380639713523</v>
      </c>
      <c r="AK678" s="8" t="n">
        <f aca="false">AV678-$AN678</f>
        <v>0.173906133462513</v>
      </c>
      <c r="AL678" s="8" t="n">
        <f aca="false">AW678-$AN678</f>
        <v>-1.9062485926253</v>
      </c>
      <c r="AP678" s="8" t="n">
        <f aca="false">1/8.314/$H678*(0.375*68629+0.5*4601)+$AA678/8.314/$H678+LN(1)</f>
        <v>-0.24323988144708</v>
      </c>
      <c r="AQ678" s="8" t="n">
        <f aca="false">1/8.314/$H678*(0.4375*68629+0.5*4601)+$AB678/8.314/$H678+LN(1)</f>
        <v>-0.414915296722878</v>
      </c>
      <c r="AR678" s="8" t="n">
        <f aca="false">1/8.314/$H678*(0.4375*68629+0.5*4601)+$AC678/8.314/$H678+LN(1)</f>
        <v>-3.43918311604457</v>
      </c>
      <c r="AT678" s="8" t="n">
        <f aca="false">1/8.314/$H678*(0.4375*68629+0.5*4601)+$J678/8.314/$H678+LN(1)</f>
        <v>-2.23393596350966</v>
      </c>
      <c r="AU678" s="8" t="n">
        <f aca="false">1/8.314/$H678*(0.4375*68629+0.5*4601)+$B678/8.314/$H678+LN(1)</f>
        <v>2.57380639713523</v>
      </c>
      <c r="AV678" s="8" t="n">
        <f aca="false">1/8.314/$H678*(0.4375*68629+0.5*4601)+$S678/8.314/$H678+LN(1)</f>
        <v>0.173906133462513</v>
      </c>
      <c r="AW678" s="8" t="n">
        <f aca="false">1/8.314/$H678*(0.4375*68629+0.5*4601)+$X678/8.314/$H678+LN(1)</f>
        <v>-1.9062485926253</v>
      </c>
    </row>
    <row r="679" customFormat="false" ht="13.8" hidden="false" customHeight="false" outlineLevel="0" collapsed="false">
      <c r="B679" s="8" t="n">
        <f aca="false">$A$2 + $A$3*H679 +$A$4*H679*LN(H679) + $A$5*H679^2 + $A$6*H679^-1 + $A$7*H679^0.5</f>
        <v>61474.2331695179</v>
      </c>
      <c r="F679" s="8" t="n">
        <f aca="false">$D$2+$D$3/H679-(($D$4/(8.314*LN(10)))*(1-($D$5/H679)-LN(H679/$D$5)))</f>
        <v>1.35584955906652</v>
      </c>
      <c r="G679" s="8" t="n">
        <f aca="false">8.314*LN(10)*F679*H679</f>
        <v>113816.915229534</v>
      </c>
      <c r="H679" s="15" t="n">
        <v>4385</v>
      </c>
      <c r="J679" s="17" t="n">
        <f aca="false">-G679</f>
        <v>-113816.915229534</v>
      </c>
      <c r="O679" s="8" t="n">
        <f aca="false">-115997 + 27.036*H679 + 3.124*H679*LN(H679)</f>
        <v>117432.738905266</v>
      </c>
      <c r="P679" s="8" t="n">
        <f aca="false">(-0.0562*(H679^2)) + (128.59*H679)-38275</f>
        <v>-555034.095</v>
      </c>
      <c r="Q679" s="8" t="n">
        <f aca="false">-998615+342.43*H679</f>
        <v>502940.55</v>
      </c>
      <c r="R679" s="8" t="n">
        <f aca="false">Q679+P679</f>
        <v>-52093.545</v>
      </c>
      <c r="S679" s="8" t="n">
        <f aca="false">R679/2</f>
        <v>-26046.7725</v>
      </c>
      <c r="U679" s="8" t="n">
        <f aca="false">-226244+42.46*H679</f>
        <v>-40056.9</v>
      </c>
      <c r="V679" s="8" t="n">
        <f aca="false">(-0.0562*(H679^2))+(374.59*H679)-846564</f>
        <v>-284613.095</v>
      </c>
      <c r="W679" s="8" t="n">
        <f aca="false">V679/2</f>
        <v>-142306.5475</v>
      </c>
      <c r="X679" s="8" t="n">
        <f aca="false">W679-U679</f>
        <v>-102249.6475</v>
      </c>
      <c r="Y679" s="8" t="n">
        <v>1879174.55767256</v>
      </c>
      <c r="Z679" s="8" t="n">
        <f aca="false">-8E-020*H679^6+2E-015*H679^5-0.00000000001*H679^4+0.00000006*H679^3-0.0001*H679^2+0.1593*H679^1+165.05*H679</f>
        <v>726555.410814295</v>
      </c>
      <c r="AA679" s="8" t="n">
        <f aca="false">(4*H679*(-18+25/2000*H679)*(1-LN(H679/1895))-H679*-9.16-0.25*Z679)</f>
        <v>-37497.0990621809</v>
      </c>
      <c r="AB679" s="8" t="n">
        <f aca="false">(8*H679*(-1+8/2000*H679)*(1-LN(H679/1895))-H679*-9.16-0.25*Z679)</f>
        <v>-48039.3676113557</v>
      </c>
      <c r="AC679" s="8" t="n">
        <f aca="false">(8*$H679*(31.15-15.53/2000*$H679)*(1-LN($H679/1895))-$H679*-9.16-0.25*$Z679)</f>
        <v>-157851.393341241</v>
      </c>
      <c r="AE679" s="8" t="n">
        <f aca="false">AP679-$AN679</f>
        <v>-0.259504419114766</v>
      </c>
      <c r="AF679" s="8" t="n">
        <f aca="false">AQ679-$AN679</f>
        <v>-0.431020860840178</v>
      </c>
      <c r="AG679" s="8" t="n">
        <f aca="false">AR679-$AN679</f>
        <v>-3.44312709727135</v>
      </c>
      <c r="AI679" s="8" t="n">
        <f aca="false">AT679-$AN679</f>
        <v>-2.23527645198297</v>
      </c>
      <c r="AJ679" s="8" t="n">
        <f aca="false">AU679-$AN679</f>
        <v>2.57289968150102</v>
      </c>
      <c r="AK679" s="8" t="n">
        <f aca="false">AV679-$AN679</f>
        <v>0.172228486851182</v>
      </c>
      <c r="AL679" s="8" t="n">
        <f aca="false">AW679-$AN679</f>
        <v>-1.91799026192306</v>
      </c>
      <c r="AP679" s="8" t="n">
        <f aca="false">1/8.314/$H679*(0.375*68629+0.5*4601)+$AA679/8.314/$H679+LN(1)</f>
        <v>-0.259504419114766</v>
      </c>
      <c r="AQ679" s="8" t="n">
        <f aca="false">1/8.314/$H679*(0.4375*68629+0.5*4601)+$AB679/8.314/$H679+LN(1)</f>
        <v>-0.431020860840178</v>
      </c>
      <c r="AR679" s="8" t="n">
        <f aca="false">1/8.314/$H679*(0.4375*68629+0.5*4601)+$AC679/8.314/$H679+LN(1)</f>
        <v>-3.44312709727135</v>
      </c>
      <c r="AT679" s="8" t="n">
        <f aca="false">1/8.314/$H679*(0.4375*68629+0.5*4601)+$J679/8.314/$H679+LN(1)</f>
        <v>-2.23527645198297</v>
      </c>
      <c r="AU679" s="8" t="n">
        <f aca="false">1/8.314/$H679*(0.4375*68629+0.5*4601)+$B679/8.314/$H679+LN(1)</f>
        <v>2.57289968150102</v>
      </c>
      <c r="AV679" s="8" t="n">
        <f aca="false">1/8.314/$H679*(0.4375*68629+0.5*4601)+$S679/8.314/$H679+LN(1)</f>
        <v>0.172228486851182</v>
      </c>
      <c r="AW679" s="8" t="n">
        <f aca="false">1/8.314/$H679*(0.4375*68629+0.5*4601)+$X679/8.314/$H679+LN(1)</f>
        <v>-1.91799026192306</v>
      </c>
    </row>
    <row r="680" customFormat="false" ht="13.8" hidden="false" customHeight="false" outlineLevel="0" collapsed="false">
      <c r="B680" s="8" t="n">
        <f aca="false">$A$2 + $A$3*H680 +$A$4*H680*LN(H680) + $A$5*H680^2 + $A$6*H680^-1 + $A$7*H680^0.5</f>
        <v>61547.9458408442</v>
      </c>
      <c r="F680" s="8" t="n">
        <f aca="false">$D$2+$D$3/H680-(($D$4/(8.314*LN(10)))*(1-($D$5/H680)-LN(H680/$D$5)))</f>
        <v>1.35599406612986</v>
      </c>
      <c r="G680" s="8" t="n">
        <f aca="false">8.314*LN(10)*F680*H680</f>
        <v>113958.8395551</v>
      </c>
      <c r="H680" s="15" t="n">
        <v>4390</v>
      </c>
      <c r="J680" s="17" t="n">
        <f aca="false">-G680</f>
        <v>-113958.8395551</v>
      </c>
      <c r="O680" s="8" t="n">
        <f aca="false">-115997 + 27.036*H680 + 3.124*H680*LN(H680)</f>
        <v>117714.536266655</v>
      </c>
      <c r="P680" s="8" t="n">
        <f aca="false">(-0.0562*(H680^2)) + (128.59*H680)-38275</f>
        <v>-556856.92</v>
      </c>
      <c r="Q680" s="8" t="n">
        <f aca="false">-998615+342.43*H680</f>
        <v>504652.7</v>
      </c>
      <c r="R680" s="8" t="n">
        <f aca="false">Q680+P680</f>
        <v>-52204.2200000001</v>
      </c>
      <c r="S680" s="8" t="n">
        <f aca="false">R680/2</f>
        <v>-26102.11</v>
      </c>
      <c r="U680" s="8" t="n">
        <f aca="false">-226244+42.46*H680</f>
        <v>-39844.6</v>
      </c>
      <c r="V680" s="8" t="n">
        <f aca="false">(-0.0562*(H680^2))+(374.59*H680)-846564</f>
        <v>-285205.92</v>
      </c>
      <c r="W680" s="8" t="n">
        <f aca="false">V680/2</f>
        <v>-142602.96</v>
      </c>
      <c r="X680" s="8" t="n">
        <f aca="false">W680-U680</f>
        <v>-102758.36</v>
      </c>
      <c r="Y680" s="8" t="n">
        <v>1881732.45488841</v>
      </c>
      <c r="Z680" s="8" t="n">
        <f aca="false">-8E-020*H680^6+2E-015*H680^5-0.00000000001*H680^4+0.00000006*H680^3-0.0001*H680^2+0.1593*H680^1+165.05*H680</f>
        <v>727392.129286322</v>
      </c>
      <c r="AA680" s="8" t="n">
        <f aca="false">(4*H680*(-18+25/2000*H680)*(1-LN(H680/1895))-H680*-9.16-0.25*Z680)</f>
        <v>-38103.1116691613</v>
      </c>
      <c r="AB680" s="8" t="n">
        <f aca="false">(8*H680*(-1+8/2000*H680)*(1-LN(H680/1895))-H680*-9.16-0.25*Z680)</f>
        <v>-48645.8808908517</v>
      </c>
      <c r="AC680" s="8" t="n">
        <f aca="false">(8*$H680*(31.15-15.53/2000*$H680)*(1-LN($H680/1895))-$H680*-9.16-0.25*$Z680)</f>
        <v>-158135.417111223</v>
      </c>
      <c r="AE680" s="8" t="n">
        <f aca="false">AP680-$AN680</f>
        <v>-0.27581264166108</v>
      </c>
      <c r="AF680" s="8" t="n">
        <f aca="false">AQ680-$AN680</f>
        <v>-0.447147451998021</v>
      </c>
      <c r="AG680" s="8" t="n">
        <f aca="false">AR680-$AN680</f>
        <v>-3.44698734169121</v>
      </c>
      <c r="AI680" s="8" t="n">
        <f aca="false">AT680-$AN680</f>
        <v>-2.2366190807804</v>
      </c>
      <c r="AJ680" s="8" t="n">
        <f aca="false">AU680-$AN680</f>
        <v>2.57198888229378</v>
      </c>
      <c r="AK680" s="8" t="n">
        <f aca="false">AV680-$AN680</f>
        <v>0.170516166983484</v>
      </c>
      <c r="AL680" s="8" t="n">
        <f aca="false">AW680-$AN680</f>
        <v>-1.92974367959634</v>
      </c>
      <c r="AP680" s="8" t="n">
        <f aca="false">1/8.314/$H680*(0.375*68629+0.5*4601)+$AA680/8.314/$H680+LN(1)</f>
        <v>-0.27581264166108</v>
      </c>
      <c r="AQ680" s="8" t="n">
        <f aca="false">1/8.314/$H680*(0.4375*68629+0.5*4601)+$AB680/8.314/$H680+LN(1)</f>
        <v>-0.447147451998021</v>
      </c>
      <c r="AR680" s="8" t="n">
        <f aca="false">1/8.314/$H680*(0.4375*68629+0.5*4601)+$AC680/8.314/$H680+LN(1)</f>
        <v>-3.44698734169121</v>
      </c>
      <c r="AT680" s="8" t="n">
        <f aca="false">1/8.314/$H680*(0.4375*68629+0.5*4601)+$J680/8.314/$H680+LN(1)</f>
        <v>-2.2366190807804</v>
      </c>
      <c r="AU680" s="8" t="n">
        <f aca="false">1/8.314/$H680*(0.4375*68629+0.5*4601)+$B680/8.314/$H680+LN(1)</f>
        <v>2.57198888229378</v>
      </c>
      <c r="AV680" s="8" t="n">
        <f aca="false">1/8.314/$H680*(0.4375*68629+0.5*4601)+$S680/8.314/$H680+LN(1)</f>
        <v>0.170516166983484</v>
      </c>
      <c r="AW680" s="8" t="n">
        <f aca="false">1/8.314/$H680*(0.4375*68629+0.5*4601)+$X680/8.314/$H680+LN(1)</f>
        <v>-1.92974367959634</v>
      </c>
    </row>
    <row r="681" customFormat="false" ht="13.8" hidden="false" customHeight="false" outlineLevel="0" collapsed="false">
      <c r="B681" s="8" t="n">
        <f aca="false">$A$2 + $A$3*H681 +$A$4*H681*LN(H681) + $A$5*H681^2 + $A$6*H681^-1 + $A$7*H681^0.5</f>
        <v>61621.4343647071</v>
      </c>
      <c r="F681" s="8" t="n">
        <f aca="false">$D$2+$D$3/H681-(($D$4/(8.314*LN(10)))*(1-($D$5/H681)-LN(H681/$D$5)))</f>
        <v>1.35614049491322</v>
      </c>
      <c r="G681" s="8" t="n">
        <f aca="false">8.314*LN(10)*F681*H681</f>
        <v>114100.953231505</v>
      </c>
      <c r="H681" s="15" t="n">
        <v>4395</v>
      </c>
      <c r="J681" s="17" t="n">
        <f aca="false">-G681</f>
        <v>-114100.953231505</v>
      </c>
      <c r="O681" s="8" t="n">
        <f aca="false">-115997 + 27.036*H681 + 3.124*H681*LN(H681)</f>
        <v>117996.351418481</v>
      </c>
      <c r="P681" s="8" t="n">
        <f aca="false">(-0.0562*(H681^2)) + (128.59*H681)-38275</f>
        <v>-558682.555</v>
      </c>
      <c r="Q681" s="8" t="n">
        <f aca="false">-998615+342.43*H681</f>
        <v>506364.85</v>
      </c>
      <c r="R681" s="8" t="n">
        <f aca="false">Q681+P681</f>
        <v>-52317.7049999998</v>
      </c>
      <c r="S681" s="8" t="n">
        <f aca="false">R681/2</f>
        <v>-26158.8524999999</v>
      </c>
      <c r="U681" s="8" t="n">
        <f aca="false">-226244+42.46*H681</f>
        <v>-39632.3</v>
      </c>
      <c r="V681" s="8" t="n">
        <f aca="false">(-0.0562*(H681^2))+(374.59*H681)-846564</f>
        <v>-285801.555</v>
      </c>
      <c r="W681" s="8" t="n">
        <f aca="false">V681/2</f>
        <v>-142900.7775</v>
      </c>
      <c r="X681" s="8" t="n">
        <f aca="false">W681-U681</f>
        <v>-103268.4775</v>
      </c>
      <c r="Y681" s="8" t="n">
        <v>1884290.35210427</v>
      </c>
      <c r="Z681" s="8" t="n">
        <f aca="false">-8E-020*H681^6+2E-015*H681^5-0.00000000001*H681^4+0.00000006*H681^3-0.0001*H681^2+0.1593*H681^1+165.05*H681</f>
        <v>728228.886771752</v>
      </c>
      <c r="AA681" s="8" t="n">
        <f aca="false">(4*H681*(-18+25/2000*H681)*(1-LN(H681/1895))-H681*-9.16-0.25*Z681)</f>
        <v>-38712.0742823259</v>
      </c>
      <c r="AB681" s="8" t="n">
        <f aca="false">(8*H681*(-1+8/2000*H681)*(1-LN(H681/1895))-H681*-9.16-0.25*Z681)</f>
        <v>-49254.5025420506</v>
      </c>
      <c r="AC681" s="8" t="n">
        <f aca="false">(8*$H681*(31.15-15.53/2000*$H681)*(1-LN($H681/1895))-$H681*-9.16-0.25*$Z681)</f>
        <v>-158416.707386728</v>
      </c>
      <c r="AE681" s="8" t="n">
        <f aca="false">AP681-$AN681</f>
        <v>-0.292164491444749</v>
      </c>
      <c r="AF681" s="8" t="n">
        <f aca="false">AQ681-$AN681</f>
        <v>-0.463295050443325</v>
      </c>
      <c r="AG681" s="8" t="n">
        <f aca="false">AR681-$AN681</f>
        <v>-3.45076399463076</v>
      </c>
      <c r="AI681" s="8" t="n">
        <f aca="false">AT681-$AN681</f>
        <v>-2.23796383668829</v>
      </c>
      <c r="AJ681" s="8" t="n">
        <f aca="false">AU681-$AN681</f>
        <v>2.57107402114084</v>
      </c>
      <c r="AK681" s="8" t="n">
        <f aca="false">AV681-$AN681</f>
        <v>0.168769292198176</v>
      </c>
      <c r="AL681" s="8" t="n">
        <f aca="false">AW681-$AN681</f>
        <v>-1.94150880554833</v>
      </c>
      <c r="AP681" s="8" t="n">
        <f aca="false">1/8.314/$H681*(0.375*68629+0.5*4601)+$AA681/8.314/$H681+LN(1)</f>
        <v>-0.292164491444749</v>
      </c>
      <c r="AQ681" s="8" t="n">
        <f aca="false">1/8.314/$H681*(0.4375*68629+0.5*4601)+$AB681/8.314/$H681+LN(1)</f>
        <v>-0.463295050443325</v>
      </c>
      <c r="AR681" s="8" t="n">
        <f aca="false">1/8.314/$H681*(0.4375*68629+0.5*4601)+$AC681/8.314/$H681+LN(1)</f>
        <v>-3.45076399463076</v>
      </c>
      <c r="AT681" s="8" t="n">
        <f aca="false">1/8.314/$H681*(0.4375*68629+0.5*4601)+$J681/8.314/$H681+LN(1)</f>
        <v>-2.23796383668829</v>
      </c>
      <c r="AU681" s="8" t="n">
        <f aca="false">1/8.314/$H681*(0.4375*68629+0.5*4601)+$B681/8.314/$H681+LN(1)</f>
        <v>2.57107402114084</v>
      </c>
      <c r="AV681" s="8" t="n">
        <f aca="false">1/8.314/$H681*(0.4375*68629+0.5*4601)+$S681/8.314/$H681+LN(1)</f>
        <v>0.168769292198176</v>
      </c>
      <c r="AW681" s="8" t="n">
        <f aca="false">1/8.314/$H681*(0.4375*68629+0.5*4601)+$X681/8.314/$H681+LN(1)</f>
        <v>-1.94150880554833</v>
      </c>
    </row>
    <row r="682" customFormat="false" ht="13.8" hidden="false" customHeight="false" outlineLevel="0" collapsed="false">
      <c r="B682" s="8" t="n">
        <f aca="false">$A$2 + $A$3*H682 +$A$4*H682*LN(H682) + $A$5*H682^2 + $A$6*H682^-1 + $A$7*H682^0.5</f>
        <v>61694.6990212863</v>
      </c>
      <c r="F682" s="8" t="n">
        <f aca="false">$D$2+$D$3/H682-(($D$4/(8.314*LN(10)))*(1-($D$5/H682)-LN(H682/$D$5)))</f>
        <v>1.35628883630786</v>
      </c>
      <c r="G682" s="8" t="n">
        <f aca="false">8.314*LN(10)*F682*H682</f>
        <v>114243.256043332</v>
      </c>
      <c r="H682" s="15" t="n">
        <v>4400</v>
      </c>
      <c r="J682" s="17" t="n">
        <f aca="false">-G682</f>
        <v>-114243.256043332</v>
      </c>
      <c r="O682" s="8" t="n">
        <f aca="false">-115997 + 27.036*H682 + 3.124*H682*LN(H682)</f>
        <v>118278.184340505</v>
      </c>
      <c r="P682" s="8" t="n">
        <f aca="false">(-0.0562*(H682^2)) + (128.59*H682)-38275</f>
        <v>-560511</v>
      </c>
      <c r="Q682" s="8" t="n">
        <f aca="false">-998615+342.43*H682</f>
        <v>508077</v>
      </c>
      <c r="R682" s="8" t="n">
        <f aca="false">Q682+P682</f>
        <v>-52434</v>
      </c>
      <c r="S682" s="8" t="n">
        <f aca="false">R682/2</f>
        <v>-26217</v>
      </c>
      <c r="U682" s="8" t="n">
        <f aca="false">-226244+42.46*H682</f>
        <v>-39420</v>
      </c>
      <c r="V682" s="8" t="n">
        <f aca="false">(-0.0562*(H682^2))+(374.59*H682)-846564</f>
        <v>-286400</v>
      </c>
      <c r="W682" s="8" t="n">
        <f aca="false">V682/2</f>
        <v>-143200</v>
      </c>
      <c r="X682" s="8" t="n">
        <f aca="false">W682-U682</f>
        <v>-103780</v>
      </c>
      <c r="Y682" s="8" t="n">
        <v>1886848.24932012</v>
      </c>
      <c r="Z682" s="8" t="n">
        <f aca="false">-8E-020*H682^6+2E-015*H682^5-0.00000000001*H682^4+0.00000006*H682^3-0.0001*H682^2+0.1593*H682^1+165.05*H682</f>
        <v>729065.68337152</v>
      </c>
      <c r="AA682" s="8" t="n">
        <f aca="false">(4*H682*(-18+25/2000*H682)*(1-LN(H682/1895))-H682*-9.16-0.25*Z682)</f>
        <v>-39323.9902391346</v>
      </c>
      <c r="AB682" s="8" t="n">
        <f aca="false">(8*H682*(-1+8/2000*H682)*(1-LN(H682/1895))-H682*-9.16-0.25*Z682)</f>
        <v>-49865.234463303</v>
      </c>
      <c r="AC682" s="8" t="n">
        <f aca="false">(8*$H682*(31.15-15.53/2000*$H682)*(1-LN($H682/1895))-$H682*-9.16-0.25*$Z682)</f>
        <v>-158695.259042928</v>
      </c>
      <c r="AE682" s="8" t="n">
        <f aca="false">AP682-$AN682</f>
        <v>-0.308559910969847</v>
      </c>
      <c r="AF682" s="8" t="n">
        <f aca="false">AQ682-$AN682</f>
        <v>-0.479463636453928</v>
      </c>
      <c r="AG682" s="8" t="n">
        <f aca="false">AR682-$AN682</f>
        <v>-3.45445720096792</v>
      </c>
      <c r="AI682" s="8" t="n">
        <f aca="false">AT682-$AN682</f>
        <v>-2.23931070656647</v>
      </c>
      <c r="AJ682" s="8" t="n">
        <f aca="false">AU682-$AN682</f>
        <v>2.5701551195488</v>
      </c>
      <c r="AK682" s="8" t="n">
        <f aca="false">AV682-$AN682</f>
        <v>0.166987980296105</v>
      </c>
      <c r="AL682" s="8" t="n">
        <f aca="false">AW682-$AN682</f>
        <v>-1.95328559986441</v>
      </c>
      <c r="AP682" s="8" t="n">
        <f aca="false">1/8.314/$H682*(0.375*68629+0.5*4601)+$AA682/8.314/$H682+LN(1)</f>
        <v>-0.308559910969847</v>
      </c>
      <c r="AQ682" s="8" t="n">
        <f aca="false">1/8.314/$H682*(0.4375*68629+0.5*4601)+$AB682/8.314/$H682+LN(1)</f>
        <v>-0.479463636453928</v>
      </c>
      <c r="AR682" s="8" t="n">
        <f aca="false">1/8.314/$H682*(0.4375*68629+0.5*4601)+$AC682/8.314/$H682+LN(1)</f>
        <v>-3.45445720096792</v>
      </c>
      <c r="AT682" s="8" t="n">
        <f aca="false">1/8.314/$H682*(0.4375*68629+0.5*4601)+$J682/8.314/$H682+LN(1)</f>
        <v>-2.23931070656647</v>
      </c>
      <c r="AU682" s="8" t="n">
        <f aca="false">1/8.314/$H682*(0.4375*68629+0.5*4601)+$B682/8.314/$H682+LN(1)</f>
        <v>2.5701551195488</v>
      </c>
      <c r="AV682" s="8" t="n">
        <f aca="false">1/8.314/$H682*(0.4375*68629+0.5*4601)+$S682/8.314/$H682+LN(1)</f>
        <v>0.166987980296105</v>
      </c>
      <c r="AW682" s="8" t="n">
        <f aca="false">1/8.314/$H682*(0.4375*68629+0.5*4601)+$X682/8.314/$H682+LN(1)</f>
        <v>-1.95328559986441</v>
      </c>
    </row>
    <row r="683" customFormat="false" ht="13.8" hidden="false" customHeight="false" outlineLevel="0" collapsed="false">
      <c r="B683" s="8" t="n">
        <f aca="false">$A$2 + $A$3*H683 +$A$4*H683*LN(H683) + $A$5*H683^2 + $A$6*H683^-1 + $A$7*H683^0.5</f>
        <v>61767.7400899438</v>
      </c>
      <c r="F683" s="8" t="n">
        <f aca="false">$D$2+$D$3/H683-(($D$4/(8.314*LN(10)))*(1-($D$5/H683)-LN(H683/$D$5)))</f>
        <v>1.35643908125222</v>
      </c>
      <c r="G683" s="8" t="n">
        <f aca="false">8.314*LN(10)*F683*H683</f>
        <v>114385.747775654</v>
      </c>
      <c r="H683" s="15" t="n">
        <v>4405</v>
      </c>
      <c r="J683" s="17" t="n">
        <f aca="false">-G683</f>
        <v>-114385.747775654</v>
      </c>
      <c r="O683" s="8" t="n">
        <f aca="false">-115997 + 27.036*H683 + 3.124*H683*LN(H683)</f>
        <v>118560.035012532</v>
      </c>
      <c r="P683" s="8" t="n">
        <f aca="false">(-0.0562*(H683^2)) + (128.59*H683)-38275</f>
        <v>-562342.255</v>
      </c>
      <c r="Q683" s="8" t="n">
        <f aca="false">-998615+342.43*H683</f>
        <v>509789.15</v>
      </c>
      <c r="R683" s="8" t="n">
        <f aca="false">Q683+P683</f>
        <v>-52553.1049999999</v>
      </c>
      <c r="S683" s="8" t="n">
        <f aca="false">R683/2</f>
        <v>-26276.5524999999</v>
      </c>
      <c r="U683" s="8" t="n">
        <f aca="false">-226244+42.46*H683</f>
        <v>-39207.7</v>
      </c>
      <c r="V683" s="8" t="n">
        <f aca="false">(-0.0562*(H683^2))+(374.59*H683)-846564</f>
        <v>-287001.255</v>
      </c>
      <c r="W683" s="8" t="n">
        <f aca="false">V683/2</f>
        <v>-143500.6275</v>
      </c>
      <c r="X683" s="8" t="n">
        <f aca="false">W683-U683</f>
        <v>-104292.9275</v>
      </c>
      <c r="Y683" s="8" t="n">
        <v>1889416.8412053</v>
      </c>
      <c r="Z683" s="8" t="n">
        <f aca="false">-8E-020*H683^6+2E-015*H683^5-0.00000000001*H683^4+0.00000006*H683^3-0.0001*H683^2+0.1593*H683^1+165.05*H683</f>
        <v>729902.519186726</v>
      </c>
      <c r="AA683" s="8" t="n">
        <f aca="false">(4*H683*(-18+25/2000*H683)*(1-LN(H683/1895))-H683*-9.16-0.25*Z683)</f>
        <v>-39938.8628727924</v>
      </c>
      <c r="AB683" s="8" t="n">
        <f aca="false">(8*H683*(-1+8/2000*H683)*(1-LN(H683/1895))-H683*-9.16-0.25*Z683)</f>
        <v>-50478.0785508111</v>
      </c>
      <c r="AC683" s="8" t="n">
        <f aca="false">(8*$H683*(31.15-15.53/2000*$H683)*(1-LN($H683/1895))-$H683*-9.16-0.25*$Z683)</f>
        <v>-158971.066962726</v>
      </c>
      <c r="AE683" s="8" t="n">
        <f aca="false">AP683-$AN683</f>
        <v>-0.324998842885322</v>
      </c>
      <c r="AF683" s="8" t="n">
        <f aca="false">AQ683-$AN683</f>
        <v>-0.49565319033855</v>
      </c>
      <c r="AG683" s="8" t="n">
        <f aca="false">AR683-$AN683</f>
        <v>-3.45806710513388</v>
      </c>
      <c r="AI683" s="8" t="n">
        <f aca="false">AT683-$AN683</f>
        <v>-2.24065967734782</v>
      </c>
      <c r="AJ683" s="8" t="n">
        <f aca="false">AU683-$AN683</f>
        <v>2.56923219890424</v>
      </c>
      <c r="AK683" s="8" t="n">
        <f aca="false">AV683-$AN683</f>
        <v>0.165172348543288</v>
      </c>
      <c r="AL683" s="8" t="n">
        <f aca="false">AW683-$AN683</f>
        <v>-1.96507402281124</v>
      </c>
      <c r="AP683" s="8" t="n">
        <f aca="false">1/8.314/$H683*(0.375*68629+0.5*4601)+$AA683/8.314/$H683+LN(1)</f>
        <v>-0.324998842885322</v>
      </c>
      <c r="AQ683" s="8" t="n">
        <f aca="false">1/8.314/$H683*(0.4375*68629+0.5*4601)+$AB683/8.314/$H683+LN(1)</f>
        <v>-0.49565319033855</v>
      </c>
      <c r="AR683" s="8" t="n">
        <f aca="false">1/8.314/$H683*(0.4375*68629+0.5*4601)+$AC683/8.314/$H683+LN(1)</f>
        <v>-3.45806710513388</v>
      </c>
      <c r="AT683" s="8" t="n">
        <f aca="false">1/8.314/$H683*(0.4375*68629+0.5*4601)+$J683/8.314/$H683+LN(1)</f>
        <v>-2.24065967734782</v>
      </c>
      <c r="AU683" s="8" t="n">
        <f aca="false">1/8.314/$H683*(0.4375*68629+0.5*4601)+$B683/8.314/$H683+LN(1)</f>
        <v>2.56923219890424</v>
      </c>
      <c r="AV683" s="8" t="n">
        <f aca="false">1/8.314/$H683*(0.4375*68629+0.5*4601)+$S683/8.314/$H683+LN(1)</f>
        <v>0.165172348543288</v>
      </c>
      <c r="AW683" s="8" t="n">
        <f aca="false">1/8.314/$H683*(0.4375*68629+0.5*4601)+$X683/8.314/$H683+LN(1)</f>
        <v>-1.96507402281124</v>
      </c>
    </row>
    <row r="684" customFormat="false" ht="13.8" hidden="false" customHeight="false" outlineLevel="0" collapsed="false">
      <c r="B684" s="8" t="n">
        <f aca="false">$A$2 + $A$3*H684 +$A$4*H684*LN(H684) + $A$5*H684^2 + $A$6*H684^-1 + $A$7*H684^0.5</f>
        <v>61840.5578492264</v>
      </c>
      <c r="F684" s="8" t="n">
        <f aca="false">$D$2+$D$3/H684-(($D$4/(8.314*LN(10)))*(1-($D$5/H684)-LN(H684/$D$5)))</f>
        <v>1.35659122073161</v>
      </c>
      <c r="G684" s="8" t="n">
        <f aca="false">8.314*LN(10)*F684*H684</f>
        <v>114528.428214033</v>
      </c>
      <c r="H684" s="15" t="n">
        <v>4410</v>
      </c>
      <c r="J684" s="17" t="n">
        <f aca="false">-G684</f>
        <v>-114528.428214033</v>
      </c>
      <c r="O684" s="8" t="n">
        <f aca="false">-115997 + 27.036*H684 + 3.124*H684*LN(H684)</f>
        <v>118841.903414415</v>
      </c>
      <c r="P684" s="8" t="n">
        <f aca="false">(-0.0562*(H684^2)) + (128.59*H684)-38275</f>
        <v>-564176.32</v>
      </c>
      <c r="Q684" s="8" t="n">
        <f aca="false">-998615+342.43*H684</f>
        <v>511501.3</v>
      </c>
      <c r="R684" s="8" t="n">
        <f aca="false">Q684+P684</f>
        <v>-52675.0199999999</v>
      </c>
      <c r="S684" s="8" t="n">
        <f aca="false">R684/2</f>
        <v>-26337.51</v>
      </c>
      <c r="U684" s="8" t="n">
        <f aca="false">-226244+42.46*H684</f>
        <v>-38995.4</v>
      </c>
      <c r="V684" s="8" t="n">
        <f aca="false">(-0.0562*(H684^2))+(374.59*H684)-846564</f>
        <v>-287605.32</v>
      </c>
      <c r="W684" s="8" t="n">
        <f aca="false">V684/2</f>
        <v>-143802.66</v>
      </c>
      <c r="X684" s="8" t="n">
        <f aca="false">W684-U684</f>
        <v>-104807.26</v>
      </c>
      <c r="Y684" s="8" t="n">
        <v>1891985.43309049</v>
      </c>
      <c r="Z684" s="8" t="n">
        <f aca="false">-8E-020*H684^6+2E-015*H684^5-0.00000000001*H684^4+0.00000006*H684^3-0.0001*H684^2+0.1593*H684^1+165.05*H684</f>
        <v>730739.394318629</v>
      </c>
      <c r="AA684" s="8" t="n">
        <f aca="false">(4*H684*(-18+25/2000*H684)*(1-LN(H684/1895))-H684*-9.16-0.25*Z684)</f>
        <v>-40556.6955122601</v>
      </c>
      <c r="AB684" s="8" t="n">
        <f aca="false">(8*H684*(-1+8/2000*H684)*(1-LN(H684/1895))-H684*-9.16-0.25*Z684)</f>
        <v>-51093.0366986343</v>
      </c>
      <c r="AC684" s="8" t="n">
        <f aca="false">(8*$H684*(31.15-15.53/2000*$H684)*(1-LN($H684/1895))-$H684*-9.16-0.25*$Z684)</f>
        <v>-159244.126036732</v>
      </c>
      <c r="AE684" s="8" t="n">
        <f aca="false">AP684-$AN684</f>
        <v>-0.34148122998445</v>
      </c>
      <c r="AF684" s="8" t="n">
        <f aca="false">AQ684-$AN684</f>
        <v>-0.511863692436774</v>
      </c>
      <c r="AG684" s="8" t="n">
        <f aca="false">AR684-$AN684</f>
        <v>-3.46159385111505</v>
      </c>
      <c r="AI684" s="8" t="n">
        <f aca="false">AT684-$AN684</f>
        <v>-2.24201073603775</v>
      </c>
      <c r="AJ684" s="8" t="n">
        <f aca="false">AU684-$AN684</f>
        <v>2.56830528047455</v>
      </c>
      <c r="AK684" s="8" t="n">
        <f aca="false">AV684-$AN684</f>
        <v>0.1633225136739</v>
      </c>
      <c r="AL684" s="8" t="n">
        <f aca="false">AW684-$AN684</f>
        <v>-1.97687403483565</v>
      </c>
      <c r="AP684" s="8" t="n">
        <f aca="false">1/8.314/$H684*(0.375*68629+0.5*4601)+$AA684/8.314/$H684+LN(1)</f>
        <v>-0.34148122998445</v>
      </c>
      <c r="AQ684" s="8" t="n">
        <f aca="false">1/8.314/$H684*(0.4375*68629+0.5*4601)+$AB684/8.314/$H684+LN(1)</f>
        <v>-0.511863692436774</v>
      </c>
      <c r="AR684" s="8" t="n">
        <f aca="false">1/8.314/$H684*(0.4375*68629+0.5*4601)+$AC684/8.314/$H684+LN(1)</f>
        <v>-3.46159385111505</v>
      </c>
      <c r="AT684" s="8" t="n">
        <f aca="false">1/8.314/$H684*(0.4375*68629+0.5*4601)+$J684/8.314/$H684+LN(1)</f>
        <v>-2.24201073603775</v>
      </c>
      <c r="AU684" s="8" t="n">
        <f aca="false">1/8.314/$H684*(0.4375*68629+0.5*4601)+$B684/8.314/$H684+LN(1)</f>
        <v>2.56830528047455</v>
      </c>
      <c r="AV684" s="8" t="n">
        <f aca="false">1/8.314/$H684*(0.4375*68629+0.5*4601)+$S684/8.314/$H684+LN(1)</f>
        <v>0.1633225136739</v>
      </c>
      <c r="AW684" s="8" t="n">
        <f aca="false">1/8.314/$H684*(0.4375*68629+0.5*4601)+$X684/8.314/$H684+LN(1)</f>
        <v>-1.97687403483565</v>
      </c>
    </row>
    <row r="685" customFormat="false" ht="13.8" hidden="false" customHeight="false" outlineLevel="0" collapsed="false">
      <c r="B685" s="8" t="n">
        <f aca="false">$A$2 + $A$3*H685 +$A$4*H685*LN(H685) + $A$5*H685^2 + $A$6*H685^-1 + $A$7*H685^0.5</f>
        <v>61913.1525768701</v>
      </c>
      <c r="F685" s="8" t="n">
        <f aca="false">$D$2+$D$3/H685-(($D$4/(8.314*LN(10)))*(1-($D$5/H685)-LN(H685/$D$5)))</f>
        <v>1.35674524577793</v>
      </c>
      <c r="G685" s="8" t="n">
        <f aca="false">8.314*LN(10)*F685*H685</f>
        <v>114671.297144515</v>
      </c>
      <c r="H685" s="15" t="n">
        <v>4415</v>
      </c>
      <c r="J685" s="17" t="n">
        <f aca="false">-G685</f>
        <v>-114671.297144515</v>
      </c>
      <c r="O685" s="8" t="n">
        <f aca="false">-115997 + 27.036*H685 + 3.124*H685*LN(H685)</f>
        <v>119123.789526053</v>
      </c>
      <c r="P685" s="8" t="n">
        <f aca="false">(-0.0562*(H685^2)) + (128.59*H685)-38275</f>
        <v>-566013.195</v>
      </c>
      <c r="Q685" s="8" t="n">
        <f aca="false">-998615+342.43*H685</f>
        <v>513213.45</v>
      </c>
      <c r="R685" s="8" t="n">
        <f aca="false">Q685+P685</f>
        <v>-52799.745</v>
      </c>
      <c r="S685" s="8" t="n">
        <f aca="false">R685/2</f>
        <v>-26399.8725</v>
      </c>
      <c r="U685" s="8" t="n">
        <f aca="false">-226244+42.46*H685</f>
        <v>-38783.1</v>
      </c>
      <c r="V685" s="8" t="n">
        <f aca="false">(-0.0562*(H685^2))+(374.59*H685)-846564</f>
        <v>-288212.195</v>
      </c>
      <c r="W685" s="8" t="n">
        <f aca="false">V685/2</f>
        <v>-144106.0975</v>
      </c>
      <c r="X685" s="8" t="n">
        <f aca="false">W685-U685</f>
        <v>-105322.9975</v>
      </c>
      <c r="Y685" s="8" t="n">
        <v>1894554.02497567</v>
      </c>
      <c r="Z685" s="8" t="n">
        <f aca="false">-8E-020*H685^6+2E-015*H685^5-0.00000000001*H685^4+0.00000006*H685^3-0.0001*H685^2+0.1593*H685^1+165.05*H685</f>
        <v>731576.308868651</v>
      </c>
      <c r="AA685" s="8" t="n">
        <f aca="false">(4*H685*(-18+25/2000*H685)*(1-LN(H685/1895))-H685*-9.16-0.25*Z685)</f>
        <v>-41177.491482264</v>
      </c>
      <c r="AB685" s="8" t="n">
        <f aca="false">(8*H685*(-1+8/2000*H685)*(1-LN(H685/1895))-H685*-9.16-0.25*Z685)</f>
        <v>-51710.1107986936</v>
      </c>
      <c r="AC685" s="8" t="n">
        <f aca="false">(8*$H685*(31.15-15.53/2000*$H685)*(1-LN($H685/1895))-$H685*-9.16-0.25*$Z685)</f>
        <v>-159514.431163243</v>
      </c>
      <c r="AE685" s="8" t="n">
        <f aca="false">AP685-$AN685</f>
        <v>-0.358007015204307</v>
      </c>
      <c r="AF685" s="8" t="n">
        <f aca="false">AQ685-$AN685</f>
        <v>-0.528095123118984</v>
      </c>
      <c r="AG685" s="8" t="n">
        <f aca="false">AR685-$AN685</f>
        <v>-3.46503758245498</v>
      </c>
      <c r="AI685" s="8" t="n">
        <f aca="false">AT685-$AN685</f>
        <v>-2.24336386971382</v>
      </c>
      <c r="AJ685" s="8" t="n">
        <f aca="false">AU685-$AN685</f>
        <v>2.56737438540867</v>
      </c>
      <c r="AK685" s="8" t="n">
        <f aca="false">AV685-$AN685</f>
        <v>0.161438591893328</v>
      </c>
      <c r="AL685" s="8" t="n">
        <f aca="false">AW685-$AN685</f>
        <v>-1.98868559656364</v>
      </c>
      <c r="AP685" s="8" t="n">
        <f aca="false">1/8.314/$H685*(0.375*68629+0.5*4601)+$AA685/8.314/$H685+LN(1)</f>
        <v>-0.358007015204307</v>
      </c>
      <c r="AQ685" s="8" t="n">
        <f aca="false">1/8.314/$H685*(0.4375*68629+0.5*4601)+$AB685/8.314/$H685+LN(1)</f>
        <v>-0.528095123118984</v>
      </c>
      <c r="AR685" s="8" t="n">
        <f aca="false">1/8.314/$H685*(0.4375*68629+0.5*4601)+$AC685/8.314/$H685+LN(1)</f>
        <v>-3.46503758245498</v>
      </c>
      <c r="AT685" s="8" t="n">
        <f aca="false">1/8.314/$H685*(0.4375*68629+0.5*4601)+$J685/8.314/$H685+LN(1)</f>
        <v>-2.24336386971382</v>
      </c>
      <c r="AU685" s="8" t="n">
        <f aca="false">1/8.314/$H685*(0.4375*68629+0.5*4601)+$B685/8.314/$H685+LN(1)</f>
        <v>2.56737438540867</v>
      </c>
      <c r="AV685" s="8" t="n">
        <f aca="false">1/8.314/$H685*(0.4375*68629+0.5*4601)+$S685/8.314/$H685+LN(1)</f>
        <v>0.161438591893328</v>
      </c>
      <c r="AW685" s="8" t="n">
        <f aca="false">1/8.314/$H685*(0.4375*68629+0.5*4601)+$X685/8.314/$H685+LN(1)</f>
        <v>-1.98868559656364</v>
      </c>
    </row>
    <row r="686" customFormat="false" ht="13.8" hidden="false" customHeight="false" outlineLevel="0" collapsed="false">
      <c r="B686" s="8" t="n">
        <f aca="false">$A$2 + $A$3*H686 +$A$4*H686*LN(H686) + $A$5*H686^2 + $A$6*H686^-1 + $A$7*H686^0.5</f>
        <v>61985.5245498008</v>
      </c>
      <c r="F686" s="8" t="n">
        <f aca="false">$D$2+$D$3/H686-(($D$4/(8.314*LN(10)))*(1-($D$5/H686)-LN(H686/$D$5)))</f>
        <v>1.35690114746939</v>
      </c>
      <c r="G686" s="8" t="n">
        <f aca="false">8.314*LN(10)*F686*H686</f>
        <v>114814.354353633</v>
      </c>
      <c r="H686" s="15" t="n">
        <v>4420</v>
      </c>
      <c r="J686" s="17" t="n">
        <f aca="false">-G686</f>
        <v>-114814.354353633</v>
      </c>
      <c r="O686" s="8" t="n">
        <f aca="false">-115997 + 27.036*H686 + 3.124*H686*LN(H686)</f>
        <v>119405.693327389</v>
      </c>
      <c r="P686" s="8" t="n">
        <f aca="false">(-0.0562*(H686^2)) + (128.59*H686)-38275</f>
        <v>-567852.88</v>
      </c>
      <c r="Q686" s="8" t="n">
        <f aca="false">-998615+342.43*H686</f>
        <v>514925.6</v>
      </c>
      <c r="R686" s="8" t="n">
        <f aca="false">Q686+P686</f>
        <v>-52927.2799999998</v>
      </c>
      <c r="S686" s="8" t="n">
        <f aca="false">R686/2</f>
        <v>-26463.6399999999</v>
      </c>
      <c r="U686" s="8" t="n">
        <f aca="false">-226244+42.46*H686</f>
        <v>-38570.8</v>
      </c>
      <c r="V686" s="8" t="n">
        <f aca="false">(-0.0562*(H686^2))+(374.59*H686)-846564</f>
        <v>-288821.88</v>
      </c>
      <c r="W686" s="8" t="n">
        <f aca="false">V686/2</f>
        <v>-144410.94</v>
      </c>
      <c r="X686" s="8" t="n">
        <f aca="false">W686-U686</f>
        <v>-105840.14</v>
      </c>
      <c r="Y686" s="8" t="n">
        <v>1897122.61686085</v>
      </c>
      <c r="Z686" s="8" t="n">
        <f aca="false">-8E-020*H686^6+2E-015*H686^5-0.00000000001*H686^4+0.00000006*H686^3-0.0001*H686^2+0.1593*H686^1+165.05*H686</f>
        <v>732413.262938375</v>
      </c>
      <c r="AA686" s="8" t="n">
        <f aca="false">(4*H686*(-18+25/2000*H686)*(1-LN(H686/1895))-H686*-9.16-0.25*Z686)</f>
        <v>-41801.2541033086</v>
      </c>
      <c r="AB686" s="8" t="n">
        <f aca="false">(8*H686*(-1+8/2000*H686)*(1-LN(H686/1895))-H686*-9.16-0.25*Z686)</f>
        <v>-52329.3027407771</v>
      </c>
      <c r="AC686" s="8" t="n">
        <f aca="false">(8*$H686*(31.15-15.53/2000*$H686)*(1-LN($H686/1895))-$H686*-9.16-0.25*$Z686)</f>
        <v>-159781.97724822</v>
      </c>
      <c r="AE686" s="8" t="n">
        <f aca="false">AP686-$AN686</f>
        <v>-0.374576141625275</v>
      </c>
      <c r="AF686" s="8" t="n">
        <f aca="false">AQ686-$AN686</f>
        <v>-0.544347462786347</v>
      </c>
      <c r="AG686" s="8" t="n">
        <f aca="false">AR686-$AN686</f>
        <v>-3.46839844225626</v>
      </c>
      <c r="AI686" s="8" t="n">
        <f aca="false">AT686-$AN686</f>
        <v>-2.24471906552523</v>
      </c>
      <c r="AJ686" s="8" t="n">
        <f aca="false">AU686-$AN686</f>
        <v>2.56643953473781</v>
      </c>
      <c r="AK686" s="8" t="n">
        <f aca="false">AV686-$AN686</f>
        <v>0.159520698881135</v>
      </c>
      <c r="AL686" s="8" t="n">
        <f aca="false">AW686-$AN686</f>
        <v>-2.0005086687994</v>
      </c>
      <c r="AP686" s="8" t="n">
        <f aca="false">1/8.314/$H686*(0.375*68629+0.5*4601)+$AA686/8.314/$H686+LN(1)</f>
        <v>-0.374576141625275</v>
      </c>
      <c r="AQ686" s="8" t="n">
        <f aca="false">1/8.314/$H686*(0.4375*68629+0.5*4601)+$AB686/8.314/$H686+LN(1)</f>
        <v>-0.544347462786347</v>
      </c>
      <c r="AR686" s="8" t="n">
        <f aca="false">1/8.314/$H686*(0.4375*68629+0.5*4601)+$AC686/8.314/$H686+LN(1)</f>
        <v>-3.46839844225626</v>
      </c>
      <c r="AT686" s="8" t="n">
        <f aca="false">1/8.314/$H686*(0.4375*68629+0.5*4601)+$J686/8.314/$H686+LN(1)</f>
        <v>-2.24471906552523</v>
      </c>
      <c r="AU686" s="8" t="n">
        <f aca="false">1/8.314/$H686*(0.4375*68629+0.5*4601)+$B686/8.314/$H686+LN(1)</f>
        <v>2.56643953473781</v>
      </c>
      <c r="AV686" s="8" t="n">
        <f aca="false">1/8.314/$H686*(0.4375*68629+0.5*4601)+$S686/8.314/$H686+LN(1)</f>
        <v>0.159520698881135</v>
      </c>
      <c r="AW686" s="8" t="n">
        <f aca="false">1/8.314/$H686*(0.4375*68629+0.5*4601)+$X686/8.314/$H686+LN(1)</f>
        <v>-2.0005086687994</v>
      </c>
    </row>
    <row r="687" customFormat="false" ht="13.8" hidden="false" customHeight="false" outlineLevel="0" collapsed="false">
      <c r="B687" s="8" t="n">
        <f aca="false">$A$2 + $A$3*H687 +$A$4*H687*LN(H687) + $A$5*H687^2 + $A$6*H687^-1 + $A$7*H687^0.5</f>
        <v>62057.6740441411</v>
      </c>
      <c r="F687" s="8" t="n">
        <f aca="false">$D$2+$D$3/H687-(($D$4/(8.314*LN(10)))*(1-($D$5/H687)-LN(H687/$D$5)))</f>
        <v>1.35705891693022</v>
      </c>
      <c r="G687" s="8" t="n">
        <f aca="false">8.314*LN(10)*F687*H687</f>
        <v>114957.599628403</v>
      </c>
      <c r="H687" s="15" t="n">
        <v>4425</v>
      </c>
      <c r="J687" s="17" t="n">
        <f aca="false">-G687</f>
        <v>-114957.599628403</v>
      </c>
      <c r="O687" s="8" t="n">
        <f aca="false">-115997 + 27.036*H687 + 3.124*H687*LN(H687)</f>
        <v>119687.614798411</v>
      </c>
      <c r="P687" s="8" t="n">
        <f aca="false">(-0.0562*(H687^2)) + (128.59*H687)-38275</f>
        <v>-569695.375</v>
      </c>
      <c r="Q687" s="8" t="n">
        <f aca="false">-998615+342.43*H687</f>
        <v>516637.75</v>
      </c>
      <c r="R687" s="8" t="n">
        <f aca="false">Q687+P687</f>
        <v>-53057.625</v>
      </c>
      <c r="S687" s="8" t="n">
        <f aca="false">R687/2</f>
        <v>-26528.8125</v>
      </c>
      <c r="U687" s="8" t="n">
        <f aca="false">-226244+42.46*H687</f>
        <v>-38358.5</v>
      </c>
      <c r="V687" s="8" t="n">
        <f aca="false">(-0.0562*(H687^2))+(374.59*H687)-846564</f>
        <v>-289434.375</v>
      </c>
      <c r="W687" s="8" t="n">
        <f aca="false">V687/2</f>
        <v>-144717.1875</v>
      </c>
      <c r="X687" s="8" t="n">
        <f aca="false">W687-U687</f>
        <v>-106358.6875</v>
      </c>
      <c r="Y687" s="8" t="n">
        <v>1899691.20874604</v>
      </c>
      <c r="Z687" s="8" t="n">
        <f aca="false">-8E-020*H687^6+2E-015*H687^5-0.00000000001*H687^4+0.00000006*H687^3-0.0001*H687^2+0.1593*H687^1+165.05*H687</f>
        <v>733250.256629545</v>
      </c>
      <c r="AA687" s="8" t="n">
        <f aca="false">(4*H687*(-18+25/2000*H687)*(1-LN(H687/1895))-H687*-9.16-0.25*Z687)</f>
        <v>-42427.9866916862</v>
      </c>
      <c r="AB687" s="8" t="n">
        <f aca="false">(8*H687*(-1+8/2000*H687)*(1-LN(H687/1895))-H687*-9.16-0.25*Z687)</f>
        <v>-52950.6144125452</v>
      </c>
      <c r="AC687" s="8" t="n">
        <f aca="false">(8*$H687*(31.15-15.53/2000*$H687)*(1-LN($H687/1895))-$H687*-9.16-0.25*$Z687)</f>
        <v>-160046.75920527</v>
      </c>
      <c r="AE687" s="8" t="n">
        <f aca="false">AP687-$AN687</f>
        <v>-0.39118855247051</v>
      </c>
      <c r="AF687" s="8" t="n">
        <f aca="false">AQ687-$AN687</f>
        <v>-0.560620691870773</v>
      </c>
      <c r="AG687" s="8" t="n">
        <f aca="false">AR687-$AN687</f>
        <v>-3.47167657318253</v>
      </c>
      <c r="AI687" s="8" t="n">
        <f aca="false">AT687-$AN687</f>
        <v>-2.2460763106924</v>
      </c>
      <c r="AJ687" s="8" t="n">
        <f aca="false">AU687-$AN687</f>
        <v>2.56550074937628</v>
      </c>
      <c r="AK687" s="8" t="n">
        <f aca="false">AV687-$AN687</f>
        <v>0.157568949794031</v>
      </c>
      <c r="AL687" s="8" t="n">
        <f aca="false">AW687-$AN687</f>
        <v>-2.01234321252424</v>
      </c>
      <c r="AP687" s="8" t="n">
        <f aca="false">1/8.314/$H687*(0.375*68629+0.5*4601)+$AA687/8.314/$H687+LN(1)</f>
        <v>-0.39118855247051</v>
      </c>
      <c r="AQ687" s="8" t="n">
        <f aca="false">1/8.314/$H687*(0.4375*68629+0.5*4601)+$AB687/8.314/$H687+LN(1)</f>
        <v>-0.560620691870773</v>
      </c>
      <c r="AR687" s="8" t="n">
        <f aca="false">1/8.314/$H687*(0.4375*68629+0.5*4601)+$AC687/8.314/$H687+LN(1)</f>
        <v>-3.47167657318253</v>
      </c>
      <c r="AT687" s="8" t="n">
        <f aca="false">1/8.314/$H687*(0.4375*68629+0.5*4601)+$J687/8.314/$H687+LN(1)</f>
        <v>-2.2460763106924</v>
      </c>
      <c r="AU687" s="8" t="n">
        <f aca="false">1/8.314/$H687*(0.4375*68629+0.5*4601)+$B687/8.314/$H687+LN(1)</f>
        <v>2.56550074937628</v>
      </c>
      <c r="AV687" s="8" t="n">
        <f aca="false">1/8.314/$H687*(0.4375*68629+0.5*4601)+$S687/8.314/$H687+LN(1)</f>
        <v>0.157568949794031</v>
      </c>
      <c r="AW687" s="8" t="n">
        <f aca="false">1/8.314/$H687*(0.4375*68629+0.5*4601)+$X687/8.314/$H687+LN(1)</f>
        <v>-2.01234321252424</v>
      </c>
    </row>
    <row r="688" customFormat="false" ht="13.8" hidden="false" customHeight="false" outlineLevel="0" collapsed="false">
      <c r="B688" s="8" t="n">
        <f aca="false">$A$2 + $A$3*H688 +$A$4*H688*LN(H688) + $A$5*H688^2 + $A$6*H688^-1 + $A$7*H688^0.5</f>
        <v>62129.6013352101</v>
      </c>
      <c r="F688" s="8" t="n">
        <f aca="false">$D$2+$D$3/H688-(($D$4/(8.314*LN(10)))*(1-($D$5/H688)-LN(H688/$D$5)))</f>
        <v>1.3572185453304</v>
      </c>
      <c r="G688" s="8" t="n">
        <f aca="false">8.314*LN(10)*F688*H688</f>
        <v>115101.032756319</v>
      </c>
      <c r="H688" s="15" t="n">
        <v>4430</v>
      </c>
      <c r="J688" s="17" t="n">
        <f aca="false">-G688</f>
        <v>-115101.032756319</v>
      </c>
      <c r="O688" s="8" t="n">
        <f aca="false">-115997 + 27.036*H688 + 3.124*H688*LN(H688)</f>
        <v>119969.553919155</v>
      </c>
      <c r="P688" s="8" t="n">
        <f aca="false">(-0.0562*(H688^2)) + (128.59*H688)-38275</f>
        <v>-571540.68</v>
      </c>
      <c r="Q688" s="8" t="n">
        <f aca="false">-998615+342.43*H688</f>
        <v>518349.9</v>
      </c>
      <c r="R688" s="8" t="n">
        <f aca="false">Q688+P688</f>
        <v>-53190.7799999997</v>
      </c>
      <c r="S688" s="8" t="n">
        <f aca="false">R688/2</f>
        <v>-26595.3899999998</v>
      </c>
      <c r="U688" s="8" t="n">
        <f aca="false">-226244+42.46*H688</f>
        <v>-38146.2</v>
      </c>
      <c r="V688" s="8" t="n">
        <f aca="false">(-0.0562*(H688^2))+(374.59*H688)-846564</f>
        <v>-290049.68</v>
      </c>
      <c r="W688" s="8" t="n">
        <f aca="false">V688/2</f>
        <v>-145024.84</v>
      </c>
      <c r="X688" s="8" t="n">
        <f aca="false">W688-U688</f>
        <v>-106878.64</v>
      </c>
      <c r="Y688" s="8" t="n">
        <v>1902259.80063122</v>
      </c>
      <c r="Z688" s="8" t="n">
        <f aca="false">-8E-020*H688^6+2E-015*H688^5-0.00000000001*H688^4+0.00000006*H688^3-0.0001*H688^2+0.1593*H688^1+165.05*H688</f>
        <v>734087.290044067</v>
      </c>
      <c r="AA688" s="8" t="n">
        <f aca="false">(4*H688*(-18+25/2000*H688)*(1-LN(H688/1895))-H688*-9.16-0.25*Z688)</f>
        <v>-43057.692559488</v>
      </c>
      <c r="AB688" s="8" t="n">
        <f aca="false">(8*H688*(-1+8/2000*H688)*(1-LN(H688/1895))-H688*-9.16-0.25*Z688)</f>
        <v>-53574.0476995351</v>
      </c>
      <c r="AC688" s="8" t="n">
        <f aca="false">(8*$H688*(31.15-15.53/2000*$H688)*(1-LN($H688/1895))-$H688*-9.16-0.25*$Z688)</f>
        <v>-160308.77195562</v>
      </c>
      <c r="AE688" s="8" t="n">
        <f aca="false">AP688-$AN688</f>
        <v>-0.407844191105432</v>
      </c>
      <c r="AF688" s="8" t="n">
        <f aca="false">AQ688-$AN688</f>
        <v>-0.576914790834876</v>
      </c>
      <c r="AG688" s="8" t="n">
        <f aca="false">AR688-$AN688</f>
        <v>-3.47487211746023</v>
      </c>
      <c r="AI688" s="8" t="n">
        <f aca="false">AT688-$AN688</f>
        <v>-2.24743559250651</v>
      </c>
      <c r="AJ688" s="8" t="n">
        <f aca="false">AU688-$AN688</f>
        <v>2.56455805012216</v>
      </c>
      <c r="AK688" s="8" t="n">
        <f aca="false">AV688-$AN688</f>
        <v>0.15558345926885</v>
      </c>
      <c r="AL688" s="8" t="n">
        <f aca="false">AW688-$AN688</f>
        <v>-2.02418918889566</v>
      </c>
      <c r="AP688" s="8" t="n">
        <f aca="false">1/8.314/$H688*(0.375*68629+0.5*4601)+$AA688/8.314/$H688+LN(1)</f>
        <v>-0.407844191105432</v>
      </c>
      <c r="AQ688" s="8" t="n">
        <f aca="false">1/8.314/$H688*(0.4375*68629+0.5*4601)+$AB688/8.314/$H688+LN(1)</f>
        <v>-0.576914790834876</v>
      </c>
      <c r="AR688" s="8" t="n">
        <f aca="false">1/8.314/$H688*(0.4375*68629+0.5*4601)+$AC688/8.314/$H688+LN(1)</f>
        <v>-3.47487211746023</v>
      </c>
      <c r="AT688" s="8" t="n">
        <f aca="false">1/8.314/$H688*(0.4375*68629+0.5*4601)+$J688/8.314/$H688+LN(1)</f>
        <v>-2.24743559250651</v>
      </c>
      <c r="AU688" s="8" t="n">
        <f aca="false">1/8.314/$H688*(0.4375*68629+0.5*4601)+$B688/8.314/$H688+LN(1)</f>
        <v>2.56455805012216</v>
      </c>
      <c r="AV688" s="8" t="n">
        <f aca="false">1/8.314/$H688*(0.4375*68629+0.5*4601)+$S688/8.314/$H688+LN(1)</f>
        <v>0.15558345926885</v>
      </c>
      <c r="AW688" s="8" t="n">
        <f aca="false">1/8.314/$H688*(0.4375*68629+0.5*4601)+$X688/8.314/$H688+LN(1)</f>
        <v>-2.02418918889566</v>
      </c>
    </row>
    <row r="689" customFormat="false" ht="13.8" hidden="false" customHeight="false" outlineLevel="0" collapsed="false">
      <c r="B689" s="8" t="n">
        <f aca="false">$A$2 + $A$3*H689 +$A$4*H689*LN(H689) + $A$5*H689^2 + $A$6*H689^-1 + $A$7*H689^0.5</f>
        <v>62201.3066975289</v>
      </c>
      <c r="F689" s="8" t="n">
        <f aca="false">$D$2+$D$3/H689-(($D$4/(8.314*LN(10)))*(1-($D$5/H689)-LN(H689/$D$5)))</f>
        <v>1.35738002388538</v>
      </c>
      <c r="G689" s="8" t="n">
        <f aca="false">8.314*LN(10)*F689*H689</f>
        <v>115244.653525359</v>
      </c>
      <c r="H689" s="15" t="n">
        <v>4435</v>
      </c>
      <c r="J689" s="17" t="n">
        <f aca="false">-G689</f>
        <v>-115244.653525359</v>
      </c>
      <c r="O689" s="8" t="n">
        <f aca="false">-115997 + 27.036*H689 + 3.124*H689*LN(H689)</f>
        <v>120251.5106697</v>
      </c>
      <c r="P689" s="8" t="n">
        <f aca="false">(-0.0562*(H689^2)) + (128.59*H689)-38275</f>
        <v>-573388.795</v>
      </c>
      <c r="Q689" s="8" t="n">
        <f aca="false">-998615+342.43*H689</f>
        <v>520062.05</v>
      </c>
      <c r="R689" s="8" t="n">
        <f aca="false">Q689+P689</f>
        <v>-53326.745</v>
      </c>
      <c r="S689" s="8" t="n">
        <f aca="false">R689/2</f>
        <v>-26663.3725</v>
      </c>
      <c r="U689" s="8" t="n">
        <f aca="false">-226244+42.46*H689</f>
        <v>-37933.9</v>
      </c>
      <c r="V689" s="8" t="n">
        <f aca="false">(-0.0562*(H689^2))+(374.59*H689)-846564</f>
        <v>-290667.795</v>
      </c>
      <c r="W689" s="8" t="n">
        <f aca="false">V689/2</f>
        <v>-145333.8975</v>
      </c>
      <c r="X689" s="8" t="n">
        <f aca="false">W689-U689</f>
        <v>-107399.9975</v>
      </c>
      <c r="Y689" s="8" t="n">
        <v>1904828.3925164</v>
      </c>
      <c r="Z689" s="8" t="n">
        <f aca="false">-8E-020*H689^6+2E-015*H689^5-0.00000000001*H689^4+0.00000006*H689^3-0.0001*H689^2+0.1593*H689^1+165.05*H689</f>
        <v>734924.363284006</v>
      </c>
      <c r="AA689" s="8" t="n">
        <f aca="false">(4*H689*(-18+25/2000*H689)*(1-LN(H689/1895))-H689*-9.16-0.25*Z689)</f>
        <v>-43690.3750146145</v>
      </c>
      <c r="AB689" s="8" t="n">
        <f aca="false">(8*H689*(-1+8/2000*H689)*(1-LN(H689/1895))-H689*-9.16-0.25*Z689)</f>
        <v>-54199.6044851661</v>
      </c>
      <c r="AC689" s="8" t="n">
        <f aca="false">(8*$H689*(31.15-15.53/2000*$H689)*(1-LN($H689/1895))-$H689*-9.16-0.25*$Z689)</f>
        <v>-160568.010428098</v>
      </c>
      <c r="AE689" s="8" t="n">
        <f aca="false">AP689-$AN689</f>
        <v>-0.424543001037206</v>
      </c>
      <c r="AF689" s="8" t="n">
        <f aca="false">AQ689-$AN689</f>
        <v>-0.593229740171931</v>
      </c>
      <c r="AG689" s="8" t="n">
        <f aca="false">AR689-$AN689</f>
        <v>-3.47798521688056</v>
      </c>
      <c r="AI689" s="8" t="n">
        <f aca="false">AT689-$AN689</f>
        <v>-2.24879689832906</v>
      </c>
      <c r="AJ689" s="8" t="n">
        <f aca="false">AU689-$AN689</f>
        <v>2.56361145765808</v>
      </c>
      <c r="AK689" s="8" t="n">
        <f aca="false">AV689-$AN689</f>
        <v>0.153564341425433</v>
      </c>
      <c r="AL689" s="8" t="n">
        <f aca="false">AW689-$AN689</f>
        <v>-2.03604655924631</v>
      </c>
      <c r="AP689" s="8" t="n">
        <f aca="false">1/8.314/$H689*(0.375*68629+0.5*4601)+$AA689/8.314/$H689+LN(1)</f>
        <v>-0.424543001037206</v>
      </c>
      <c r="AQ689" s="8" t="n">
        <f aca="false">1/8.314/$H689*(0.4375*68629+0.5*4601)+$AB689/8.314/$H689+LN(1)</f>
        <v>-0.593229740171931</v>
      </c>
      <c r="AR689" s="8" t="n">
        <f aca="false">1/8.314/$H689*(0.4375*68629+0.5*4601)+$AC689/8.314/$H689+LN(1)</f>
        <v>-3.47798521688056</v>
      </c>
      <c r="AT689" s="8" t="n">
        <f aca="false">1/8.314/$H689*(0.4375*68629+0.5*4601)+$J689/8.314/$H689+LN(1)</f>
        <v>-2.24879689832906</v>
      </c>
      <c r="AU689" s="8" t="n">
        <f aca="false">1/8.314/$H689*(0.4375*68629+0.5*4601)+$B689/8.314/$H689+LN(1)</f>
        <v>2.56361145765808</v>
      </c>
      <c r="AV689" s="8" t="n">
        <f aca="false">1/8.314/$H689*(0.4375*68629+0.5*4601)+$S689/8.314/$H689+LN(1)</f>
        <v>0.153564341425433</v>
      </c>
      <c r="AW689" s="8" t="n">
        <f aca="false">1/8.314/$H689*(0.4375*68629+0.5*4601)+$X689/8.314/$H689+LN(1)</f>
        <v>-2.03604655924631</v>
      </c>
    </row>
    <row r="690" customFormat="false" ht="13.8" hidden="false" customHeight="false" outlineLevel="0" collapsed="false">
      <c r="B690" s="8" t="n">
        <f aca="false">$A$2 + $A$3*H690 +$A$4*H690*LN(H690) + $A$5*H690^2 + $A$6*H690^-1 + $A$7*H690^0.5</f>
        <v>62272.7904048221</v>
      </c>
      <c r="F690" s="8" t="n">
        <f aca="false">$D$2+$D$3/H690-(($D$4/(8.314*LN(10)))*(1-($D$5/H690)-LN(H690/$D$5)))</f>
        <v>1.35754334385579</v>
      </c>
      <c r="G690" s="8" t="n">
        <f aca="false">8.314*LN(10)*F690*H690</f>
        <v>115388.461723977</v>
      </c>
      <c r="H690" s="15" t="n">
        <v>4440</v>
      </c>
      <c r="J690" s="17" t="n">
        <f aca="false">-G690</f>
        <v>-115388.461723977</v>
      </c>
      <c r="O690" s="8" t="n">
        <f aca="false">-115997 + 27.036*H690 + 3.124*H690*LN(H690)</f>
        <v>120533.485030169</v>
      </c>
      <c r="P690" s="8" t="n">
        <f aca="false">(-0.0562*(H690^2)) + (128.59*H690)-38275</f>
        <v>-575239.72</v>
      </c>
      <c r="Q690" s="8" t="n">
        <f aca="false">-998615+342.43*H690</f>
        <v>521774.2</v>
      </c>
      <c r="R690" s="8" t="n">
        <f aca="false">Q690+P690</f>
        <v>-53465.5200000001</v>
      </c>
      <c r="S690" s="8" t="n">
        <f aca="false">R690/2</f>
        <v>-26732.7600000001</v>
      </c>
      <c r="U690" s="8" t="n">
        <f aca="false">-226244+42.46*H690</f>
        <v>-37721.6</v>
      </c>
      <c r="V690" s="8" t="n">
        <f aca="false">(-0.0562*(H690^2))+(374.59*H690)-846564</f>
        <v>-291288.72</v>
      </c>
      <c r="W690" s="8" t="n">
        <f aca="false">V690/2</f>
        <v>-145644.36</v>
      </c>
      <c r="X690" s="8" t="n">
        <f aca="false">W690-U690</f>
        <v>-107922.76</v>
      </c>
      <c r="Y690" s="8" t="n">
        <v>1907396.98440158</v>
      </c>
      <c r="Z690" s="8" t="n">
        <f aca="false">-8E-020*H690^6+2E-015*H690^5-0.00000000001*H690^4+0.00000006*H690^3-0.0001*H690^2+0.1593*H690^1+165.05*H690</f>
        <v>735761.476451593</v>
      </c>
      <c r="AA690" s="8" t="n">
        <f aca="false">(4*H690*(-18+25/2000*H690)*(1-LN(H690/1895))-H690*-9.16-0.25*Z690)</f>
        <v>-44326.0373607876</v>
      </c>
      <c r="AB690" s="8" t="n">
        <f aca="false">(8*H690*(-1+8/2000*H690)*(1-LN(H690/1895))-H690*-9.16-0.25*Z690)</f>
        <v>-54827.2866507449</v>
      </c>
      <c r="AC690" s="8" t="n">
        <f aca="false">(8*$H690*(31.15-15.53/2000*$H690)*(1-LN($H690/1895))-$H690*-9.16-0.25*$Z690)</f>
        <v>-160824.469559115</v>
      </c>
      <c r="AE690" s="8" t="n">
        <f aca="false">AP690-$AN690</f>
        <v>-0.441284925914273</v>
      </c>
      <c r="AF690" s="8" t="n">
        <f aca="false">AQ690-$AN690</f>
        <v>-0.609565520405851</v>
      </c>
      <c r="AG690" s="8" t="n">
        <f aca="false">AR690-$AN690</f>
        <v>-3.48101601280146</v>
      </c>
      <c r="AI690" s="8" t="n">
        <f aca="false">AT690-$AN690</f>
        <v>-2.25016021559143</v>
      </c>
      <c r="AJ690" s="8" t="n">
        <f aca="false">AU690-$AN690</f>
        <v>2.56266099255197</v>
      </c>
      <c r="AK690" s="8" t="n">
        <f aca="false">AV690-$AN690</f>
        <v>0.151511709869598</v>
      </c>
      <c r="AL690" s="8" t="n">
        <f aca="false">AW690-$AN690</f>
        <v>-2.04791528508301</v>
      </c>
      <c r="AP690" s="8" t="n">
        <f aca="false">1/8.314/$H690*(0.375*68629+0.5*4601)+$AA690/8.314/$H690+LN(1)</f>
        <v>-0.441284925914273</v>
      </c>
      <c r="AQ690" s="8" t="n">
        <f aca="false">1/8.314/$H690*(0.4375*68629+0.5*4601)+$AB690/8.314/$H690+LN(1)</f>
        <v>-0.609565520405851</v>
      </c>
      <c r="AR690" s="8" t="n">
        <f aca="false">1/8.314/$H690*(0.4375*68629+0.5*4601)+$AC690/8.314/$H690+LN(1)</f>
        <v>-3.48101601280146</v>
      </c>
      <c r="AT690" s="8" t="n">
        <f aca="false">1/8.314/$H690*(0.4375*68629+0.5*4601)+$J690/8.314/$H690+LN(1)</f>
        <v>-2.25016021559143</v>
      </c>
      <c r="AU690" s="8" t="n">
        <f aca="false">1/8.314/$H690*(0.4375*68629+0.5*4601)+$B690/8.314/$H690+LN(1)</f>
        <v>2.56266099255197</v>
      </c>
      <c r="AV690" s="8" t="n">
        <f aca="false">1/8.314/$H690*(0.4375*68629+0.5*4601)+$S690/8.314/$H690+LN(1)</f>
        <v>0.151511709869598</v>
      </c>
      <c r="AW690" s="8" t="n">
        <f aca="false">1/8.314/$H690*(0.4375*68629+0.5*4601)+$X690/8.314/$H690+LN(1)</f>
        <v>-2.04791528508301</v>
      </c>
    </row>
    <row r="691" customFormat="false" ht="13.8" hidden="false" customHeight="false" outlineLevel="0" collapsed="false">
      <c r="B691" s="8" t="n">
        <f aca="false">$A$2 + $A$3*H691 +$A$4*H691*LN(H691) + $A$5*H691^2 + $A$6*H691^-1 + $A$7*H691^0.5</f>
        <v>62344.052730022</v>
      </c>
      <c r="F691" s="8" t="n">
        <f aca="false">$D$2+$D$3/H691-(($D$4/(8.314*LN(10)))*(1-($D$5/H691)-LN(H691/$D$5)))</f>
        <v>1.35770849654721</v>
      </c>
      <c r="G691" s="8" t="n">
        <f aca="false">8.314*LN(10)*F691*H691</f>
        <v>115532.457141102</v>
      </c>
      <c r="H691" s="15" t="n">
        <v>4445</v>
      </c>
      <c r="J691" s="17" t="n">
        <f aca="false">-G691</f>
        <v>-115532.457141102</v>
      </c>
      <c r="O691" s="8" t="n">
        <f aca="false">-115997 + 27.036*H691 + 3.124*H691*LN(H691)</f>
        <v>120815.476980733</v>
      </c>
      <c r="P691" s="8" t="n">
        <f aca="false">(-0.0562*(H691^2)) + (128.59*H691)-38275</f>
        <v>-577093.455</v>
      </c>
      <c r="Q691" s="8" t="n">
        <f aca="false">-998615+342.43*H691</f>
        <v>523486.35</v>
      </c>
      <c r="R691" s="8" t="n">
        <f aca="false">Q691+P691</f>
        <v>-53607.1049999998</v>
      </c>
      <c r="S691" s="8" t="n">
        <f aca="false">R691/2</f>
        <v>-26803.5524999999</v>
      </c>
      <c r="U691" s="8" t="n">
        <f aca="false">-226244+42.46*H691</f>
        <v>-37509.3</v>
      </c>
      <c r="V691" s="8" t="n">
        <f aca="false">(-0.0562*(H691^2))+(374.59*H691)-846564</f>
        <v>-291912.455</v>
      </c>
      <c r="W691" s="8" t="n">
        <f aca="false">V691/2</f>
        <v>-145956.2275</v>
      </c>
      <c r="X691" s="8" t="n">
        <f aca="false">W691-U691</f>
        <v>-108446.9275</v>
      </c>
      <c r="Y691" s="8" t="n">
        <v>1909965.57628677</v>
      </c>
      <c r="Z691" s="8" t="n">
        <f aca="false">-8E-020*H691^6+2E-015*H691^5-0.00000000001*H691^4+0.00000006*H691^3-0.0001*H691^2+0.1593*H691^1+165.05*H691</f>
        <v>736598.629649215</v>
      </c>
      <c r="AA691" s="8" t="n">
        <f aca="false">(4*H691*(-18+25/2000*H691)*(1-LN(H691/1895))-H691*-9.16-0.25*Z691)</f>
        <v>-44964.6828975589</v>
      </c>
      <c r="AB691" s="8" t="n">
        <f aca="false">(8*H691*(-1+8/2000*H691)*(1-LN(H691/1895))-H691*-9.16-0.25*Z691)</f>
        <v>-55457.0960754694</v>
      </c>
      <c r="AC691" s="8" t="n">
        <f aca="false">(8*$H691*(31.15-15.53/2000*$H691)*(1-LN($H691/1895))-$H691*-9.16-0.25*$Z691)</f>
        <v>-161078.144292638</v>
      </c>
      <c r="AE691" s="8" t="n">
        <f aca="false">AP691-$AN691</f>
        <v>-0.458069909525772</v>
      </c>
      <c r="AF691" s="8" t="n">
        <f aca="false">AQ691-$AN691</f>
        <v>-0.625922112091127</v>
      </c>
      <c r="AG691" s="8" t="n">
        <f aca="false">AR691-$AN691</f>
        <v>-3.48396464614927</v>
      </c>
      <c r="AI691" s="8" t="n">
        <f aca="false">AT691-$AN691</f>
        <v>-2.25152553179445</v>
      </c>
      <c r="AJ691" s="8" t="n">
        <f aca="false">AU691-$AN691</f>
        <v>2.56170667525772</v>
      </c>
      <c r="AK691" s="8" t="n">
        <f aca="false">AV691-$AN691</f>
        <v>0.149425677695992</v>
      </c>
      <c r="AL691" s="8" t="n">
        <f aca="false">AW691-$AN691</f>
        <v>-2.05979532808579</v>
      </c>
      <c r="AP691" s="8" t="n">
        <f aca="false">1/8.314/$H691*(0.375*68629+0.5*4601)+$AA691/8.314/$H691+LN(1)</f>
        <v>-0.458069909525772</v>
      </c>
      <c r="AQ691" s="8" t="n">
        <f aca="false">1/8.314/$H691*(0.4375*68629+0.5*4601)+$AB691/8.314/$H691+LN(1)</f>
        <v>-0.625922112091127</v>
      </c>
      <c r="AR691" s="8" t="n">
        <f aca="false">1/8.314/$H691*(0.4375*68629+0.5*4601)+$AC691/8.314/$H691+LN(1)</f>
        <v>-3.48396464614927</v>
      </c>
      <c r="AT691" s="8" t="n">
        <f aca="false">1/8.314/$H691*(0.4375*68629+0.5*4601)+$J691/8.314/$H691+LN(1)</f>
        <v>-2.25152553179445</v>
      </c>
      <c r="AU691" s="8" t="n">
        <f aca="false">1/8.314/$H691*(0.4375*68629+0.5*4601)+$B691/8.314/$H691+LN(1)</f>
        <v>2.56170667525772</v>
      </c>
      <c r="AV691" s="8" t="n">
        <f aca="false">1/8.314/$H691*(0.4375*68629+0.5*4601)+$S691/8.314/$H691+LN(1)</f>
        <v>0.149425677695992</v>
      </c>
      <c r="AW691" s="8" t="n">
        <f aca="false">1/8.314/$H691*(0.4375*68629+0.5*4601)+$X691/8.314/$H691+LN(1)</f>
        <v>-2.05979532808579</v>
      </c>
    </row>
    <row r="692" customFormat="false" ht="13.8" hidden="false" customHeight="false" outlineLevel="0" collapsed="false">
      <c r="B692" s="8" t="n">
        <f aca="false">$A$2 + $A$3*H692 +$A$4*H692*LN(H692) + $A$5*H692^2 + $A$6*H692^-1 + $A$7*H692^0.5</f>
        <v>62415.0939452711</v>
      </c>
      <c r="F692" s="8" t="n">
        <f aca="false">$D$2+$D$3/H692-(($D$4/(8.314*LN(10)))*(1-($D$5/H692)-LN(H692/$D$5)))</f>
        <v>1.35787547330985</v>
      </c>
      <c r="G692" s="8" t="n">
        <f aca="false">8.314*LN(10)*F692*H692</f>
        <v>115676.639566141</v>
      </c>
      <c r="H692" s="15" t="n">
        <v>4450</v>
      </c>
      <c r="J692" s="17" t="n">
        <f aca="false">-G692</f>
        <v>-115676.639566141</v>
      </c>
      <c r="O692" s="8" t="n">
        <f aca="false">-115997 + 27.036*H692 + 3.124*H692*LN(H692)</f>
        <v>121097.486501603</v>
      </c>
      <c r="P692" s="8" t="n">
        <f aca="false">(-0.0562*(H692^2)) + (128.59*H692)-38275</f>
        <v>-578950</v>
      </c>
      <c r="Q692" s="8" t="n">
        <f aca="false">-998615+342.43*H692</f>
        <v>525198.5</v>
      </c>
      <c r="R692" s="8" t="n">
        <f aca="false">Q692+P692</f>
        <v>-53751.5</v>
      </c>
      <c r="S692" s="8" t="n">
        <f aca="false">R692/2</f>
        <v>-26875.75</v>
      </c>
      <c r="U692" s="8" t="n">
        <f aca="false">-226244+42.46*H692</f>
        <v>-37297</v>
      </c>
      <c r="V692" s="8" t="n">
        <f aca="false">(-0.0562*(H692^2))+(374.59*H692)-846564</f>
        <v>-292539</v>
      </c>
      <c r="W692" s="8" t="n">
        <f aca="false">V692/2</f>
        <v>-146269.5</v>
      </c>
      <c r="X692" s="8" t="n">
        <f aca="false">W692-U692</f>
        <v>-108972.5</v>
      </c>
      <c r="Y692" s="8" t="n">
        <v>1912534.16817195</v>
      </c>
      <c r="Z692" s="8" t="n">
        <f aca="false">-8E-020*H692^6+2E-015*H692^5-0.00000000001*H692^4+0.00000006*H692^3-0.0001*H692^2+0.1593*H692^1+165.05*H692</f>
        <v>737435.822979424</v>
      </c>
      <c r="AA692" s="8" t="n">
        <f aca="false">(4*H692*(-18+25/2000*H692)*(1-LN(H692/1895))-H692*-9.16-0.25*Z692)</f>
        <v>-45606.3149203226</v>
      </c>
      <c r="AB692" s="8" t="n">
        <f aca="false">(8*H692*(-1+8/2000*H692)*(1-LN(H692/1895))-H692*-9.16-0.25*Z692)</f>
        <v>-56089.0346364354</v>
      </c>
      <c r="AC692" s="8" t="n">
        <f aca="false">(8*$H692*(31.15-15.53/2000*$H692)*(1-LN($H692/1895))-$H692*-9.16-0.25*$Z692)</f>
        <v>-161329.029580174</v>
      </c>
      <c r="AE692" s="8" t="n">
        <f aca="false">AP692-$AN692</f>
        <v>-0.474897895801115</v>
      </c>
      <c r="AF692" s="8" t="n">
        <f aca="false">AQ692-$AN692</f>
        <v>-0.642299495812813</v>
      </c>
      <c r="AG692" s="8" t="n">
        <f aca="false">AR692-$AN692</f>
        <v>-3.48683125742079</v>
      </c>
      <c r="AI692" s="8" t="n">
        <f aca="false">AT692-$AN692</f>
        <v>-2.25289283450795</v>
      </c>
      <c r="AJ692" s="8" t="n">
        <f aca="false">AU692-$AN692</f>
        <v>2.56074852611599</v>
      </c>
      <c r="AK692" s="8" t="n">
        <f aca="false">AV692-$AN692</f>
        <v>0.147306357490952</v>
      </c>
      <c r="AL692" s="8" t="n">
        <f aca="false">AW692-$AN692</f>
        <v>-2.0716866501069</v>
      </c>
      <c r="AP692" s="8" t="n">
        <f aca="false">1/8.314/$H692*(0.375*68629+0.5*4601)+$AA692/8.314/$H692+LN(1)</f>
        <v>-0.474897895801115</v>
      </c>
      <c r="AQ692" s="8" t="n">
        <f aca="false">1/8.314/$H692*(0.4375*68629+0.5*4601)+$AB692/8.314/$H692+LN(1)</f>
        <v>-0.642299495812813</v>
      </c>
      <c r="AR692" s="8" t="n">
        <f aca="false">1/8.314/$H692*(0.4375*68629+0.5*4601)+$AC692/8.314/$H692+LN(1)</f>
        <v>-3.48683125742079</v>
      </c>
      <c r="AT692" s="8" t="n">
        <f aca="false">1/8.314/$H692*(0.4375*68629+0.5*4601)+$J692/8.314/$H692+LN(1)</f>
        <v>-2.25289283450795</v>
      </c>
      <c r="AU692" s="8" t="n">
        <f aca="false">1/8.314/$H692*(0.4375*68629+0.5*4601)+$B692/8.314/$H692+LN(1)</f>
        <v>2.56074852611599</v>
      </c>
      <c r="AV692" s="8" t="n">
        <f aca="false">1/8.314/$H692*(0.4375*68629+0.5*4601)+$S692/8.314/$H692+LN(1)</f>
        <v>0.147306357490952</v>
      </c>
      <c r="AW692" s="8" t="n">
        <f aca="false">1/8.314/$H692*(0.4375*68629+0.5*4601)+$X692/8.314/$H692+LN(1)</f>
        <v>-2.0716866501069</v>
      </c>
    </row>
    <row r="693" customFormat="false" ht="13.8" hidden="false" customHeight="false" outlineLevel="0" collapsed="false">
      <c r="B693" s="8" t="n">
        <f aca="false">$A$2 + $A$3*H693 +$A$4*H693*LN(H693) + $A$5*H693^2 + $A$6*H693^-1 + $A$7*H693^0.5</f>
        <v>62485.9143219254</v>
      </c>
      <c r="F693" s="8" t="n">
        <f aca="false">$D$2+$D$3/H693-(($D$4/(8.314*LN(10)))*(1-($D$5/H693)-LN(H693/$D$5)))</f>
        <v>1.3580442655383</v>
      </c>
      <c r="G693" s="8" t="n">
        <f aca="false">8.314*LN(10)*F693*H693</f>
        <v>115821.008788972</v>
      </c>
      <c r="H693" s="15" t="n">
        <v>4455</v>
      </c>
      <c r="J693" s="17" t="n">
        <f aca="false">-G693</f>
        <v>-115821.008788972</v>
      </c>
      <c r="O693" s="8" t="n">
        <f aca="false">-115997 + 27.036*H693 + 3.124*H693*LN(H693)</f>
        <v>121379.513573039</v>
      </c>
      <c r="P693" s="8" t="n">
        <f aca="false">(-0.0562*(H693^2)) + (128.59*H693)-38275</f>
        <v>-580809.355</v>
      </c>
      <c r="Q693" s="8" t="n">
        <f aca="false">-998615+342.43*H693</f>
        <v>526910.65</v>
      </c>
      <c r="R693" s="8" t="n">
        <f aca="false">Q693+P693</f>
        <v>-53898.7049999997</v>
      </c>
      <c r="S693" s="8" t="n">
        <f aca="false">R693/2</f>
        <v>-26949.3524999999</v>
      </c>
      <c r="U693" s="8" t="n">
        <f aca="false">-226244+42.46*H693</f>
        <v>-37084.7</v>
      </c>
      <c r="V693" s="8" t="n">
        <f aca="false">(-0.0562*(H693^2))+(374.59*H693)-846564</f>
        <v>-293168.355</v>
      </c>
      <c r="W693" s="8" t="n">
        <f aca="false">V693/2</f>
        <v>-146584.1775</v>
      </c>
      <c r="X693" s="8" t="n">
        <f aca="false">W693-U693</f>
        <v>-109499.4775</v>
      </c>
      <c r="Y693" s="8" t="n">
        <v>1915102.76005713</v>
      </c>
      <c r="Z693" s="8" t="n">
        <f aca="false">-8E-020*H693^6+2E-015*H693^5-0.00000000001*H693^4+0.00000006*H693^3-0.0001*H693^2+0.1593*H693^1+165.05*H693</f>
        <v>738273.056544931</v>
      </c>
      <c r="AA693" s="8" t="n">
        <f aca="false">(4*H693*(-18+25/2000*H693)*(1-LN(H693/1895))-H693*-9.16-0.25*Z693)</f>
        <v>-46250.9367203248</v>
      </c>
      <c r="AB693" s="8" t="n">
        <f aca="false">(8*H693*(-1+8/2000*H693)*(1-LN(H693/1895))-H693*-9.16-0.25*Z693)</f>
        <v>-56723.1042086401</v>
      </c>
      <c r="AC693" s="8" t="n">
        <f aca="false">(8*$H693*(31.15-15.53/2000*$H693)*(1-LN($H693/1895))-$H693*-9.16-0.25*$Z693)</f>
        <v>-161577.120380745</v>
      </c>
      <c r="AE693" s="8" t="n">
        <f aca="false">AP693-$AN693</f>
        <v>-0.491768828809432</v>
      </c>
      <c r="AF693" s="8" t="n">
        <f aca="false">AQ693-$AN693</f>
        <v>-0.658697652186477</v>
      </c>
      <c r="AG693" s="8" t="n">
        <f aca="false">AR693-$AN693</f>
        <v>-3.48961598668493</v>
      </c>
      <c r="AI693" s="8" t="n">
        <f aca="false">AT693-$AN693</f>
        <v>-2.25426211137036</v>
      </c>
      <c r="AJ693" s="8" t="n">
        <f aca="false">AU693-$AN693</f>
        <v>2.55978656535487</v>
      </c>
      <c r="AK693" s="8" t="n">
        <f aca="false">AV693-$AN693</f>
        <v>0.145153861335405</v>
      </c>
      <c r="AL693" s="8" t="n">
        <f aca="false">AW693-$AN693</f>
        <v>-2.08358921316984</v>
      </c>
      <c r="AP693" s="8" t="n">
        <f aca="false">1/8.314/$H693*(0.375*68629+0.5*4601)+$AA693/8.314/$H693+LN(1)</f>
        <v>-0.491768828809432</v>
      </c>
      <c r="AQ693" s="8" t="n">
        <f aca="false">1/8.314/$H693*(0.4375*68629+0.5*4601)+$AB693/8.314/$H693+LN(1)</f>
        <v>-0.658697652186477</v>
      </c>
      <c r="AR693" s="8" t="n">
        <f aca="false">1/8.314/$H693*(0.4375*68629+0.5*4601)+$AC693/8.314/$H693+LN(1)</f>
        <v>-3.48961598668493</v>
      </c>
      <c r="AT693" s="8" t="n">
        <f aca="false">1/8.314/$H693*(0.4375*68629+0.5*4601)+$J693/8.314/$H693+LN(1)</f>
        <v>-2.25426211137036</v>
      </c>
      <c r="AU693" s="8" t="n">
        <f aca="false">1/8.314/$H693*(0.4375*68629+0.5*4601)+$B693/8.314/$H693+LN(1)</f>
        <v>2.55978656535487</v>
      </c>
      <c r="AV693" s="8" t="n">
        <f aca="false">1/8.314/$H693*(0.4375*68629+0.5*4601)+$S693/8.314/$H693+LN(1)</f>
        <v>0.145153861335405</v>
      </c>
      <c r="AW693" s="8" t="n">
        <f aca="false">1/8.314/$H693*(0.4375*68629+0.5*4601)+$X693/8.314/$H693+LN(1)</f>
        <v>-2.08358921316984</v>
      </c>
    </row>
    <row r="694" customFormat="false" ht="13.8" hidden="false" customHeight="false" outlineLevel="0" collapsed="false">
      <c r="B694" s="8" t="n">
        <f aca="false">$A$2 + $A$3*H694 +$A$4*H694*LN(H694) + $A$5*H694^2 + $A$6*H694^-1 + $A$7*H694^0.5</f>
        <v>62556.5141305577</v>
      </c>
      <c r="F694" s="8" t="n">
        <f aca="false">$D$2+$D$3/H694-(($D$4/(8.314*LN(10)))*(1-($D$5/H694)-LN(H694/$D$5)))</f>
        <v>1.35821486467128</v>
      </c>
      <c r="G694" s="8" t="n">
        <f aca="false">8.314*LN(10)*F694*H694</f>
        <v>115965.564599946</v>
      </c>
      <c r="H694" s="15" t="n">
        <v>4460</v>
      </c>
      <c r="J694" s="17" t="n">
        <f aca="false">-G694</f>
        <v>-115965.564599946</v>
      </c>
      <c r="O694" s="8" t="n">
        <f aca="false">-115997 + 27.036*H694 + 3.124*H694*LN(H694)</f>
        <v>121661.558175343</v>
      </c>
      <c r="P694" s="8" t="n">
        <f aca="false">(-0.0562*(H694^2)) + (128.59*H694)-38275</f>
        <v>-582671.52</v>
      </c>
      <c r="Q694" s="8" t="n">
        <f aca="false">-998615+342.43*H694</f>
        <v>528622.8</v>
      </c>
      <c r="R694" s="8" t="n">
        <f aca="false">Q694+P694</f>
        <v>-54048.7199999999</v>
      </c>
      <c r="S694" s="8" t="n">
        <f aca="false">R694/2</f>
        <v>-27024.3599999999</v>
      </c>
      <c r="U694" s="8" t="n">
        <f aca="false">-226244+42.46*H694</f>
        <v>-36872.4</v>
      </c>
      <c r="V694" s="8" t="n">
        <f aca="false">(-0.0562*(H694^2))+(374.59*H694)-846564</f>
        <v>-293800.52</v>
      </c>
      <c r="W694" s="8" t="n">
        <f aca="false">V694/2</f>
        <v>-146900.26</v>
      </c>
      <c r="X694" s="8" t="n">
        <f aca="false">W694-U694</f>
        <v>-110027.86</v>
      </c>
      <c r="Y694" s="8" t="n">
        <v>1917671.35194232</v>
      </c>
      <c r="Z694" s="8" t="n">
        <f aca="false">-8E-020*H694^6+2E-015*H694^5-0.00000000001*H694^4+0.00000006*H694^3-0.0001*H694^2+0.1593*H694^1+165.05*H694</f>
        <v>739110.330448608</v>
      </c>
      <c r="AA694" s="8" t="n">
        <f aca="false">(4*H694*(-18+25/2000*H694)*(1-LN(H694/1895))-H694*-9.16-0.25*Z694)</f>
        <v>-46898.5515846742</v>
      </c>
      <c r="AB694" s="8" t="n">
        <f aca="false">(8*H694*(-1+8/2000*H694)*(1-LN(H694/1895))-H694*-9.16-0.25*Z694)</f>
        <v>-57359.3066649878</v>
      </c>
      <c r="AC694" s="8" t="n">
        <f aca="false">(8*$H694*(31.15-15.53/2000*$H694)*(1-LN($H694/1895))-$H694*-9.16-0.25*$Z694)</f>
        <v>-161822.411660871</v>
      </c>
      <c r="AE694" s="8" t="n">
        <f aca="false">AP694-$AN694</f>
        <v>-0.508682652759089</v>
      </c>
      <c r="AF694" s="8" t="n">
        <f aca="false">AQ694-$AN694</f>
        <v>-0.675116561858159</v>
      </c>
      <c r="AG694" s="8" t="n">
        <f aca="false">AR694-$AN694</f>
        <v>-3.49231897358475</v>
      </c>
      <c r="AI694" s="8" t="n">
        <f aca="false">AT694-$AN694</f>
        <v>-2.25563335008823</v>
      </c>
      <c r="AJ694" s="8" t="n">
        <f aca="false">AU694-$AN694</f>
        <v>2.55882081309061</v>
      </c>
      <c r="AK694" s="8" t="n">
        <f aca="false">AV694-$AN694</f>
        <v>0.142968300807652</v>
      </c>
      <c r="AL694" s="8" t="n">
        <f aca="false">AW694-$AN694</f>
        <v>-2.09550297946842</v>
      </c>
      <c r="AP694" s="8" t="n">
        <f aca="false">1/8.314/$H694*(0.375*68629+0.5*4601)+$AA694/8.314/$H694+LN(1)</f>
        <v>-0.508682652759089</v>
      </c>
      <c r="AQ694" s="8" t="n">
        <f aca="false">1/8.314/$H694*(0.4375*68629+0.5*4601)+$AB694/8.314/$H694+LN(1)</f>
        <v>-0.675116561858159</v>
      </c>
      <c r="AR694" s="8" t="n">
        <f aca="false">1/8.314/$H694*(0.4375*68629+0.5*4601)+$AC694/8.314/$H694+LN(1)</f>
        <v>-3.49231897358475</v>
      </c>
      <c r="AT694" s="8" t="n">
        <f aca="false">1/8.314/$H694*(0.4375*68629+0.5*4601)+$J694/8.314/$H694+LN(1)</f>
        <v>-2.25563335008823</v>
      </c>
      <c r="AU694" s="8" t="n">
        <f aca="false">1/8.314/$H694*(0.4375*68629+0.5*4601)+$B694/8.314/$H694+LN(1)</f>
        <v>2.55882081309061</v>
      </c>
      <c r="AV694" s="8" t="n">
        <f aca="false">1/8.314/$H694*(0.4375*68629+0.5*4601)+$S694/8.314/$H694+LN(1)</f>
        <v>0.142968300807652</v>
      </c>
      <c r="AW694" s="8" t="n">
        <f aca="false">1/8.314/$H694*(0.4375*68629+0.5*4601)+$X694/8.314/$H694+LN(1)</f>
        <v>-2.09550297946842</v>
      </c>
    </row>
    <row r="695" customFormat="false" ht="13.8" hidden="false" customHeight="false" outlineLevel="0" collapsed="false">
      <c r="B695" s="8" t="n">
        <f aca="false">$A$2 + $A$3*H695 +$A$4*H695*LN(H695) + $A$5*H695^2 + $A$6*H695^-1 + $A$7*H695^0.5</f>
        <v>62626.8936409601</v>
      </c>
      <c r="F695" s="8" t="n">
        <f aca="false">$D$2+$D$3/H695-(($D$4/(8.314*LN(10)))*(1-($D$5/H695)-LN(H695/$D$5)))</f>
        <v>1.35838726219134</v>
      </c>
      <c r="G695" s="8" t="n">
        <f aca="false">8.314*LN(10)*F695*H695</f>
        <v>116110.306789882</v>
      </c>
      <c r="H695" s="15" t="n">
        <v>4465</v>
      </c>
      <c r="J695" s="17" t="n">
        <f aca="false">-G695</f>
        <v>-116110.306789882</v>
      </c>
      <c r="O695" s="8" t="n">
        <f aca="false">-115997 + 27.036*H695 + 3.124*H695*LN(H695)</f>
        <v>121943.620288862</v>
      </c>
      <c r="P695" s="8" t="n">
        <f aca="false">(-0.0562*(H695^2)) + (128.59*H695)-38275</f>
        <v>-584536.495</v>
      </c>
      <c r="Q695" s="8" t="n">
        <f aca="false">-998615+342.43*H695</f>
        <v>530334.95</v>
      </c>
      <c r="R695" s="8" t="n">
        <f aca="false">Q695+P695</f>
        <v>-54201.545</v>
      </c>
      <c r="S695" s="8" t="n">
        <f aca="false">R695/2</f>
        <v>-27100.7725</v>
      </c>
      <c r="U695" s="8" t="n">
        <f aca="false">-226244+42.46*H695</f>
        <v>-36660.1</v>
      </c>
      <c r="V695" s="8" t="n">
        <f aca="false">(-0.0562*(H695^2))+(374.59*H695)-846564</f>
        <v>-294435.495</v>
      </c>
      <c r="W695" s="8" t="n">
        <f aca="false">V695/2</f>
        <v>-147217.7475</v>
      </c>
      <c r="X695" s="8" t="n">
        <f aca="false">W695-U695</f>
        <v>-110557.6475</v>
      </c>
      <c r="Y695" s="8" t="n">
        <v>1920239.9438275</v>
      </c>
      <c r="Z695" s="8" t="n">
        <f aca="false">-8E-020*H695^6+2E-015*H695^5-0.00000000001*H695^4+0.00000006*H695^3-0.0001*H695^2+0.1593*H695^1+165.05*H695</f>
        <v>739947.64479349</v>
      </c>
      <c r="AA695" s="8" t="n">
        <f aca="false">(4*H695*(-18+25/2000*H695)*(1-LN(H695/1895))-H695*-9.16-0.25*Z695)</f>
        <v>-47549.1627963533</v>
      </c>
      <c r="AB695" s="8" t="n">
        <f aca="false">(8*H695*(-1+8/2000*H695)*(1-LN(H695/1895))-H695*-9.16-0.25*Z695)</f>
        <v>-57997.6438762941</v>
      </c>
      <c r="AC695" s="8" t="n">
        <f aca="false">(8*$H695*(31.15-15.53/2000*$H695)*(1-LN($H695/1895))-$H695*-9.16-0.25*$Z695)</f>
        <v>-162064.898394548</v>
      </c>
      <c r="AE695" s="8" t="n">
        <f aca="false">AP695-$AN695</f>
        <v>-0.525639311997203</v>
      </c>
      <c r="AF695" s="8" t="n">
        <f aca="false">AQ695-$AN695</f>
        <v>-0.691556205504339</v>
      </c>
      <c r="AG695" s="8" t="n">
        <f aca="false">AR695-$AN695</f>
        <v>-3.49494035733916</v>
      </c>
      <c r="AI695" s="8" t="n">
        <f aca="false">AT695-$AN695</f>
        <v>-2.25700653843587</v>
      </c>
      <c r="AJ695" s="8" t="n">
        <f aca="false">AU695-$AN695</f>
        <v>2.55785128932836</v>
      </c>
      <c r="AK695" s="8" t="n">
        <f aca="false">AV695-$AN695</f>
        <v>0.140749786986211</v>
      </c>
      <c r="AL695" s="8" t="n">
        <f aca="false">AW695-$AN695</f>
        <v>-2.10742791136579</v>
      </c>
      <c r="AP695" s="8" t="n">
        <f aca="false">1/8.314/$H695*(0.375*68629+0.5*4601)+$AA695/8.314/$H695+LN(1)</f>
        <v>-0.525639311997203</v>
      </c>
      <c r="AQ695" s="8" t="n">
        <f aca="false">1/8.314/$H695*(0.4375*68629+0.5*4601)+$AB695/8.314/$H695+LN(1)</f>
        <v>-0.691556205504339</v>
      </c>
      <c r="AR695" s="8" t="n">
        <f aca="false">1/8.314/$H695*(0.4375*68629+0.5*4601)+$AC695/8.314/$H695+LN(1)</f>
        <v>-3.49494035733916</v>
      </c>
      <c r="AT695" s="8" t="n">
        <f aca="false">1/8.314/$H695*(0.4375*68629+0.5*4601)+$J695/8.314/$H695+LN(1)</f>
        <v>-2.25700653843587</v>
      </c>
      <c r="AU695" s="8" t="n">
        <f aca="false">1/8.314/$H695*(0.4375*68629+0.5*4601)+$B695/8.314/$H695+LN(1)</f>
        <v>2.55785128932836</v>
      </c>
      <c r="AV695" s="8" t="n">
        <f aca="false">1/8.314/$H695*(0.4375*68629+0.5*4601)+$S695/8.314/$H695+LN(1)</f>
        <v>0.140749786986211</v>
      </c>
      <c r="AW695" s="8" t="n">
        <f aca="false">1/8.314/$H695*(0.4375*68629+0.5*4601)+$X695/8.314/$H695+LN(1)</f>
        <v>-2.10742791136579</v>
      </c>
    </row>
    <row r="696" customFormat="false" ht="13.8" hidden="false" customHeight="false" outlineLevel="0" collapsed="false">
      <c r="B696" s="8" t="n">
        <f aca="false">$A$2 + $A$3*H696 +$A$4*H696*LN(H696) + $A$5*H696^2 + $A$6*H696^-1 + $A$7*H696^0.5</f>
        <v>62697.0531221478</v>
      </c>
      <c r="F696" s="8" t="n">
        <f aca="false">$D$2+$D$3/H696-(($D$4/(8.314*LN(10)))*(1-($D$5/H696)-LN(H696/$D$5)))</f>
        <v>1.35856144962461</v>
      </c>
      <c r="G696" s="8" t="n">
        <f aca="false">8.314*LN(10)*F696*H696</f>
        <v>116255.23515007</v>
      </c>
      <c r="H696" s="15" t="n">
        <v>4470</v>
      </c>
      <c r="J696" s="17" t="n">
        <f aca="false">-G696</f>
        <v>-116255.23515007</v>
      </c>
      <c r="O696" s="8" t="n">
        <f aca="false">-115997 + 27.036*H696 + 3.124*H696*LN(H696)</f>
        <v>122225.699893985</v>
      </c>
      <c r="P696" s="8" t="n">
        <f aca="false">(-0.0562*(H696^2)) + (128.59*H696)-38275</f>
        <v>-586404.28</v>
      </c>
      <c r="Q696" s="8" t="n">
        <f aca="false">-998615+342.43*H696</f>
        <v>532047.1</v>
      </c>
      <c r="R696" s="8" t="n">
        <f aca="false">Q696+P696</f>
        <v>-54357.1799999999</v>
      </c>
      <c r="S696" s="8" t="n">
        <f aca="false">R696/2</f>
        <v>-27178.59</v>
      </c>
      <c r="U696" s="8" t="n">
        <f aca="false">-226244+42.46*H696</f>
        <v>-36447.8</v>
      </c>
      <c r="V696" s="8" t="n">
        <f aca="false">(-0.0562*(H696^2))+(374.59*H696)-846564</f>
        <v>-295073.28</v>
      </c>
      <c r="W696" s="8" t="n">
        <f aca="false">V696/2</f>
        <v>-147536.64</v>
      </c>
      <c r="X696" s="8" t="n">
        <f aca="false">W696-U696</f>
        <v>-111088.84</v>
      </c>
      <c r="Y696" s="8" t="n">
        <v>1922808.53571268</v>
      </c>
      <c r="Z696" s="8" t="n">
        <f aca="false">-8E-020*H696^6+2E-015*H696^5-0.00000000001*H696^4+0.00000006*H696^3-0.0001*H696^2+0.1593*H696^1+165.05*H696</f>
        <v>740784.999682771</v>
      </c>
      <c r="AA696" s="8" t="n">
        <f aca="false">(4*H696*(-18+25/2000*H696)*(1-LN(H696/1895))-H696*-9.16-0.25*Z696)</f>
        <v>-48202.7736342279</v>
      </c>
      <c r="AB696" s="8" t="n">
        <f aca="false">(8*H696*(-1+8/2000*H696)*(1-LN(H696/1895))-H696*-9.16-0.25*Z696)</f>
        <v>-58638.117711292</v>
      </c>
      <c r="AC696" s="8" t="n">
        <f aca="false">(8*$H696*(31.15-15.53/2000*$H696)*(1-LN($H696/1895))-$H696*-9.16-0.25*$Z696)</f>
        <v>-162304.575563227</v>
      </c>
      <c r="AE696" s="8" t="n">
        <f aca="false">AP696-$AN696</f>
        <v>-0.542638751009131</v>
      </c>
      <c r="AF696" s="8" t="n">
        <f aca="false">AQ696-$AN696</f>
        <v>-0.708016563831901</v>
      </c>
      <c r="AG696" s="8" t="n">
        <f aca="false">AR696-$AN696</f>
        <v>-3.49748027674479</v>
      </c>
      <c r="AI696" s="8" t="n">
        <f aca="false">AT696-$AN696</f>
        <v>-2.25838166425489</v>
      </c>
      <c r="AJ696" s="8" t="n">
        <f aca="false">AU696-$AN696</f>
        <v>2.5568780139628</v>
      </c>
      <c r="AK696" s="8" t="n">
        <f aca="false">AV696-$AN696</f>
        <v>0.13849843045261</v>
      </c>
      <c r="AL696" s="8" t="n">
        <f aca="false">AW696-$AN696</f>
        <v>-2.1193639713935</v>
      </c>
      <c r="AP696" s="8" t="n">
        <f aca="false">1/8.314/$H696*(0.375*68629+0.5*4601)+$AA696/8.314/$H696+LN(1)</f>
        <v>-0.542638751009131</v>
      </c>
      <c r="AQ696" s="8" t="n">
        <f aca="false">1/8.314/$H696*(0.4375*68629+0.5*4601)+$AB696/8.314/$H696+LN(1)</f>
        <v>-0.708016563831901</v>
      </c>
      <c r="AR696" s="8" t="n">
        <f aca="false">1/8.314/$H696*(0.4375*68629+0.5*4601)+$AC696/8.314/$H696+LN(1)</f>
        <v>-3.49748027674479</v>
      </c>
      <c r="AT696" s="8" t="n">
        <f aca="false">1/8.314/$H696*(0.4375*68629+0.5*4601)+$J696/8.314/$H696+LN(1)</f>
        <v>-2.25838166425489</v>
      </c>
      <c r="AU696" s="8" t="n">
        <f aca="false">1/8.314/$H696*(0.4375*68629+0.5*4601)+$B696/8.314/$H696+LN(1)</f>
        <v>2.5568780139628</v>
      </c>
      <c r="AV696" s="8" t="n">
        <f aca="false">1/8.314/$H696*(0.4375*68629+0.5*4601)+$S696/8.314/$H696+LN(1)</f>
        <v>0.13849843045261</v>
      </c>
      <c r="AW696" s="8" t="n">
        <f aca="false">1/8.314/$H696*(0.4375*68629+0.5*4601)+$X696/8.314/$H696+LN(1)</f>
        <v>-2.1193639713935</v>
      </c>
    </row>
    <row r="697" customFormat="false" ht="13.8" hidden="false" customHeight="false" outlineLevel="0" collapsed="false">
      <c r="B697" s="8" t="n">
        <f aca="false">$A$2 + $A$3*H697 +$A$4*H697*LN(H697) + $A$5*H697^2 + $A$6*H697^-1 + $A$7*H697^0.5</f>
        <v>62766.9928423613</v>
      </c>
      <c r="F697" s="8" t="n">
        <f aca="false">$D$2+$D$3/H697-(($D$4/(8.314*LN(10)))*(1-($D$5/H697)-LN(H697/$D$5)))</f>
        <v>1.35873741854058</v>
      </c>
      <c r="G697" s="8" t="n">
        <f aca="false">8.314*LN(10)*F697*H697</f>
        <v>116400.349472265</v>
      </c>
      <c r="H697" s="15" t="n">
        <v>4475</v>
      </c>
      <c r="J697" s="17" t="n">
        <f aca="false">-G697</f>
        <v>-116400.349472265</v>
      </c>
      <c r="O697" s="8" t="n">
        <f aca="false">-115997 + 27.036*H697 + 3.124*H697*LN(H697)</f>
        <v>122507.796971148</v>
      </c>
      <c r="P697" s="8" t="n">
        <f aca="false">(-0.0562*(H697^2)) + (128.59*H697)-38275</f>
        <v>-588274.875</v>
      </c>
      <c r="Q697" s="8" t="n">
        <f aca="false">-998615+342.43*H697</f>
        <v>533759.25</v>
      </c>
      <c r="R697" s="8" t="n">
        <f aca="false">Q697+P697</f>
        <v>-54515.625</v>
      </c>
      <c r="S697" s="8" t="n">
        <f aca="false">R697/2</f>
        <v>-27257.8125</v>
      </c>
      <c r="U697" s="8" t="n">
        <f aca="false">-226244+42.46*H697</f>
        <v>-36235.5</v>
      </c>
      <c r="V697" s="8" t="n">
        <f aca="false">(-0.0562*(H697^2))+(374.59*H697)-846564</f>
        <v>-295713.875</v>
      </c>
      <c r="W697" s="8" t="n">
        <f aca="false">V697/2</f>
        <v>-147856.9375</v>
      </c>
      <c r="X697" s="8" t="n">
        <f aca="false">W697-U697</f>
        <v>-111621.4375</v>
      </c>
      <c r="Y697" s="8" t="n">
        <v>1925377.12759787</v>
      </c>
      <c r="Z697" s="8" t="n">
        <f aca="false">-8E-020*H697^6+2E-015*H697^5-0.00000000001*H697^4+0.00000006*H697^3-0.0001*H697^2+0.1593*H697^1+165.05*H697</f>
        <v>741622.395219806</v>
      </c>
      <c r="AA697" s="8" t="n">
        <f aca="false">(4*H697*(-18+25/2000*H697)*(1-LN(H697/1895))-H697*-9.16-0.25*Z697)</f>
        <v>-48859.3873730577</v>
      </c>
      <c r="AB697" s="8" t="n">
        <f aca="false">(8*H697*(-1+8/2000*H697)*(1-LN(H697/1895))-H697*-9.16-0.25*Z697)</f>
        <v>-59280.730036635</v>
      </c>
      <c r="AC697" s="8" t="n">
        <f aca="false">(8*$H697*(31.15-15.53/2000*$H697)*(1-LN($H697/1895))-$H697*-9.16-0.25*$Z697)</f>
        <v>-162541.438155791</v>
      </c>
      <c r="AE697" s="8" t="n">
        <f aca="false">AP697-$AN697</f>
        <v>-0.559680914417969</v>
      </c>
      <c r="AF697" s="8" t="n">
        <f aca="false">AQ697-$AN697</f>
        <v>-0.724497617578076</v>
      </c>
      <c r="AG697" s="8" t="n">
        <f aca="false">AR697-$AN697</f>
        <v>-3.49993887017768</v>
      </c>
      <c r="AI697" s="8" t="n">
        <f aca="false">AT697-$AN697</f>
        <v>-2.25975871545378</v>
      </c>
      <c r="AJ697" s="8" t="n">
        <f aca="false">AU697-$AN697</f>
        <v>2.55590100677894</v>
      </c>
      <c r="AK697" s="8" t="n">
        <f aca="false">AV697-$AN697</f>
        <v>0.136214341294149</v>
      </c>
      <c r="AL697" s="8" t="n">
        <f aca="false">AW697-$AN697</f>
        <v>-2.13131112225055</v>
      </c>
      <c r="AP697" s="8" t="n">
        <f aca="false">1/8.314/$H697*(0.375*68629+0.5*4601)+$AA697/8.314/$H697+LN(1)</f>
        <v>-0.559680914417969</v>
      </c>
      <c r="AQ697" s="8" t="n">
        <f aca="false">1/8.314/$H697*(0.4375*68629+0.5*4601)+$AB697/8.314/$H697+LN(1)</f>
        <v>-0.724497617578076</v>
      </c>
      <c r="AR697" s="8" t="n">
        <f aca="false">1/8.314/$H697*(0.4375*68629+0.5*4601)+$AC697/8.314/$H697+LN(1)</f>
        <v>-3.49993887017768</v>
      </c>
      <c r="AT697" s="8" t="n">
        <f aca="false">1/8.314/$H697*(0.4375*68629+0.5*4601)+$J697/8.314/$H697+LN(1)</f>
        <v>-2.25975871545378</v>
      </c>
      <c r="AU697" s="8" t="n">
        <f aca="false">1/8.314/$H697*(0.4375*68629+0.5*4601)+$B697/8.314/$H697+LN(1)</f>
        <v>2.55590100677894</v>
      </c>
      <c r="AV697" s="8" t="n">
        <f aca="false">1/8.314/$H697*(0.4375*68629+0.5*4601)+$S697/8.314/$H697+LN(1)</f>
        <v>0.136214341294149</v>
      </c>
      <c r="AW697" s="8" t="n">
        <f aca="false">1/8.314/$H697*(0.4375*68629+0.5*4601)+$X697/8.314/$H697+LN(1)</f>
        <v>-2.13131112225055</v>
      </c>
    </row>
    <row r="698" customFormat="false" ht="13.8" hidden="false" customHeight="false" outlineLevel="0" collapsed="false">
      <c r="B698" s="8" t="n">
        <f aca="false">$A$2 + $A$3*H698 +$A$4*H698*LN(H698) + $A$5*H698^2 + $A$6*H698^-1 + $A$7*H698^0.5</f>
        <v>62836.7130690697</v>
      </c>
      <c r="F698" s="8" t="n">
        <f aca="false">$D$2+$D$3/H698-(($D$4/(8.314*LN(10)))*(1-($D$5/H698)-LN(H698/$D$5)))</f>
        <v>1.35891516055175</v>
      </c>
      <c r="G698" s="8" t="n">
        <f aca="false">8.314*LN(10)*F698*H698</f>
        <v>116545.649548689</v>
      </c>
      <c r="H698" s="15" t="n">
        <v>4480</v>
      </c>
      <c r="J698" s="17" t="n">
        <f aca="false">-G698</f>
        <v>-116545.649548689</v>
      </c>
      <c r="O698" s="8" t="n">
        <f aca="false">-115997 + 27.036*H698 + 3.124*H698*LN(H698)</f>
        <v>122789.911500829</v>
      </c>
      <c r="P698" s="8" t="n">
        <f aca="false">(-0.0562*(H698^2)) + (128.59*H698)-38275</f>
        <v>-590148.28</v>
      </c>
      <c r="Q698" s="8" t="n">
        <f aca="false">-998615+342.43*H698</f>
        <v>535471.4</v>
      </c>
      <c r="R698" s="8" t="n">
        <f aca="false">Q698+P698</f>
        <v>-54676.8799999998</v>
      </c>
      <c r="S698" s="8" t="n">
        <f aca="false">R698/2</f>
        <v>-27338.4399999999</v>
      </c>
      <c r="U698" s="8" t="n">
        <f aca="false">-226244+42.46*H698</f>
        <v>-36023.2</v>
      </c>
      <c r="V698" s="8" t="n">
        <f aca="false">(-0.0562*(H698^2))+(374.59*H698)-846564</f>
        <v>-296357.28</v>
      </c>
      <c r="W698" s="8" t="n">
        <f aca="false">V698/2</f>
        <v>-148178.64</v>
      </c>
      <c r="X698" s="8" t="n">
        <f aca="false">W698-U698</f>
        <v>-112155.44</v>
      </c>
      <c r="Y698" s="8" t="n">
        <v>1927945.71948305</v>
      </c>
      <c r="Z698" s="8" t="n">
        <f aca="false">-8E-020*H698^6+2E-015*H698^5-0.00000000001*H698^4+0.00000006*H698^3-0.0001*H698^2+0.1593*H698^1+165.05*H698</f>
        <v>742459.831508113</v>
      </c>
      <c r="AA698" s="8" t="n">
        <f aca="false">(4*H698*(-18+25/2000*H698)*(1-LN(H698/1895))-H698*-9.16-0.25*Z698)</f>
        <v>-49519.0072835079</v>
      </c>
      <c r="AB698" s="8" t="n">
        <f aca="false">(8*H698*(-1+8/2000*H698)*(1-LN(H698/1895))-H698*-9.16-0.25*Z698)</f>
        <v>-59925.4827169037</v>
      </c>
      <c r="AC698" s="8" t="n">
        <f aca="false">(8*$H698*(31.15-15.53/2000*$H698)*(1-LN($H698/1895))-$H698*-9.16-0.25*$Z698)</f>
        <v>-162775.481168541</v>
      </c>
      <c r="AE698" s="8" t="n">
        <f aca="false">AP698-$AN698</f>
        <v>-0.576765746984107</v>
      </c>
      <c r="AF698" s="8" t="n">
        <f aca="false">AQ698-$AN698</f>
        <v>-0.740999347510429</v>
      </c>
      <c r="AG698" s="8" t="n">
        <f aca="false">AR698-$AN698</f>
        <v>-3.5023162755953</v>
      </c>
      <c r="AI698" s="8" t="n">
        <f aca="false">AT698-$AN698</f>
        <v>-2.26113768000751</v>
      </c>
      <c r="AJ698" s="8" t="n">
        <f aca="false">AU698-$AN698</f>
        <v>2.55492028745269</v>
      </c>
      <c r="AK698" s="8" t="n">
        <f aca="false">AV698-$AN698</f>
        <v>0.133897629106673</v>
      </c>
      <c r="AL698" s="8" t="n">
        <f aca="false">AW698-$AN698</f>
        <v>-2.14326932680247</v>
      </c>
      <c r="AP698" s="8" t="n">
        <f aca="false">1/8.314/$H698*(0.375*68629+0.5*4601)+$AA698/8.314/$H698+LN(1)</f>
        <v>-0.576765746984107</v>
      </c>
      <c r="AQ698" s="8" t="n">
        <f aca="false">1/8.314/$H698*(0.4375*68629+0.5*4601)+$AB698/8.314/$H698+LN(1)</f>
        <v>-0.740999347510429</v>
      </c>
      <c r="AR698" s="8" t="n">
        <f aca="false">1/8.314/$H698*(0.4375*68629+0.5*4601)+$AC698/8.314/$H698+LN(1)</f>
        <v>-3.5023162755953</v>
      </c>
      <c r="AT698" s="8" t="n">
        <f aca="false">1/8.314/$H698*(0.4375*68629+0.5*4601)+$J698/8.314/$H698+LN(1)</f>
        <v>-2.26113768000751</v>
      </c>
      <c r="AU698" s="8" t="n">
        <f aca="false">1/8.314/$H698*(0.4375*68629+0.5*4601)+$B698/8.314/$H698+LN(1)</f>
        <v>2.55492028745269</v>
      </c>
      <c r="AV698" s="8" t="n">
        <f aca="false">1/8.314/$H698*(0.4375*68629+0.5*4601)+$S698/8.314/$H698+LN(1)</f>
        <v>0.133897629106673</v>
      </c>
      <c r="AW698" s="8" t="n">
        <f aca="false">1/8.314/$H698*(0.4375*68629+0.5*4601)+$X698/8.314/$H698+LN(1)</f>
        <v>-2.14326932680247</v>
      </c>
    </row>
    <row r="699" customFormat="false" ht="13.8" hidden="false" customHeight="false" outlineLevel="0" collapsed="false">
      <c r="B699" s="8" t="n">
        <f aca="false">$A$2 + $A$3*H699 +$A$4*H699*LN(H699) + $A$5*H699^2 + $A$6*H699^-1 + $A$7*H699^0.5</f>
        <v>62906.2140689741</v>
      </c>
      <c r="F699" s="8" t="n">
        <f aca="false">$D$2+$D$3/H699-(($D$4/(8.314*LN(10)))*(1-($D$5/H699)-LN(H699/$D$5)))</f>
        <v>1.35909466731346</v>
      </c>
      <c r="G699" s="8" t="n">
        <f aca="false">8.314*LN(10)*F699*H699</f>
        <v>116691.135172027</v>
      </c>
      <c r="H699" s="15" t="n">
        <v>4485</v>
      </c>
      <c r="J699" s="17" t="n">
        <f aca="false">-G699</f>
        <v>-116691.135172027</v>
      </c>
      <c r="O699" s="8" t="n">
        <f aca="false">-115997 + 27.036*H699 + 3.124*H699*LN(H699)</f>
        <v>123072.043463548</v>
      </c>
      <c r="P699" s="8" t="n">
        <f aca="false">(-0.0562*(H699^2)) + (128.59*H699)-38275</f>
        <v>-592024.495</v>
      </c>
      <c r="Q699" s="8" t="n">
        <f aca="false">-998615+342.43*H699</f>
        <v>537183.55</v>
      </c>
      <c r="R699" s="8" t="n">
        <f aca="false">Q699+P699</f>
        <v>-54840.945</v>
      </c>
      <c r="S699" s="8" t="n">
        <f aca="false">R699/2</f>
        <v>-27420.4725</v>
      </c>
      <c r="U699" s="8" t="n">
        <f aca="false">-226244+42.46*H699</f>
        <v>-35810.9</v>
      </c>
      <c r="V699" s="8" t="n">
        <f aca="false">(-0.0562*(H699^2))+(374.59*H699)-846564</f>
        <v>-297003.495</v>
      </c>
      <c r="W699" s="8" t="n">
        <f aca="false">V699/2</f>
        <v>-148501.7475</v>
      </c>
      <c r="X699" s="8" t="n">
        <f aca="false">W699-U699</f>
        <v>-112690.8475</v>
      </c>
      <c r="Y699" s="8" t="n">
        <v>1930514.31136823</v>
      </c>
      <c r="Z699" s="8" t="n">
        <f aca="false">-8E-020*H699^6+2E-015*H699^5-0.00000000001*H699^4+0.00000006*H699^3-0.0001*H699^2+0.1593*H699^1+165.05*H699</f>
        <v>743297.308651367</v>
      </c>
      <c r="AA699" s="8" t="n">
        <f aca="false">(4*H699*(-18+25/2000*H699)*(1-LN(H699/1895))-H699*-9.16-0.25*Z699)</f>
        <v>-50181.6366321573</v>
      </c>
      <c r="AB699" s="8" t="n">
        <f aca="false">(8*H699*(-1+8/2000*H699)*(1-LN(H699/1895))-H699*-9.16-0.25*Z699)</f>
        <v>-60572.3776146095</v>
      </c>
      <c r="AC699" s="8" t="n">
        <f aca="false">(8*$H699*(31.15-15.53/2000*$H699)*(1-LN($H699/1895))-$H699*-9.16-0.25*$Z699)</f>
        <v>-163006.69960517</v>
      </c>
      <c r="AE699" s="8" t="n">
        <f aca="false">AP699-$AN699</f>
        <v>-0.593893193604676</v>
      </c>
      <c r="AF699" s="8" t="n">
        <f aca="false">AQ699-$AN699</f>
        <v>-0.7575217344268</v>
      </c>
      <c r="AG699" s="8" t="n">
        <f aca="false">AR699-$AN699</f>
        <v>-3.50461263053817</v>
      </c>
      <c r="AI699" s="8" t="n">
        <f aca="false">AT699-$AN699</f>
        <v>-2.2625185459571</v>
      </c>
      <c r="AJ699" s="8" t="n">
        <f aca="false">AU699-$AN699</f>
        <v>2.55393587555166</v>
      </c>
      <c r="AK699" s="8" t="n">
        <f aca="false">AV699-$AN699</f>
        <v>0.131548402997295</v>
      </c>
      <c r="AL699" s="8" t="n">
        <f aca="false">AW699-$AN699</f>
        <v>-2.15523854808038</v>
      </c>
      <c r="AP699" s="8" t="n">
        <f aca="false">1/8.314/$H699*(0.375*68629+0.5*4601)+$AA699/8.314/$H699+LN(1)</f>
        <v>-0.593893193604676</v>
      </c>
      <c r="AQ699" s="8" t="n">
        <f aca="false">1/8.314/$H699*(0.4375*68629+0.5*4601)+$AB699/8.314/$H699+LN(1)</f>
        <v>-0.7575217344268</v>
      </c>
      <c r="AR699" s="8" t="n">
        <f aca="false">1/8.314/$H699*(0.4375*68629+0.5*4601)+$AC699/8.314/$H699+LN(1)</f>
        <v>-3.50461263053817</v>
      </c>
      <c r="AT699" s="8" t="n">
        <f aca="false">1/8.314/$H699*(0.4375*68629+0.5*4601)+$J699/8.314/$H699+LN(1)</f>
        <v>-2.2625185459571</v>
      </c>
      <c r="AU699" s="8" t="n">
        <f aca="false">1/8.314/$H699*(0.4375*68629+0.5*4601)+$B699/8.314/$H699+LN(1)</f>
        <v>2.55393587555166</v>
      </c>
      <c r="AV699" s="8" t="n">
        <f aca="false">1/8.314/$H699*(0.4375*68629+0.5*4601)+$S699/8.314/$H699+LN(1)</f>
        <v>0.131548402997295</v>
      </c>
      <c r="AW699" s="8" t="n">
        <f aca="false">1/8.314/$H699*(0.4375*68629+0.5*4601)+$X699/8.314/$H699+LN(1)</f>
        <v>-2.15523854808038</v>
      </c>
    </row>
    <row r="700" customFormat="false" ht="13.8" hidden="false" customHeight="false" outlineLevel="0" collapsed="false">
      <c r="B700" s="8" t="n">
        <f aca="false">$A$2 + $A$3*H700 +$A$4*H700*LN(H700) + $A$5*H700^2 + $A$6*H700^-1 + $A$7*H700^0.5</f>
        <v>62975.4961080103</v>
      </c>
      <c r="F700" s="8" t="n">
        <f aca="false">$D$2+$D$3/H700-(($D$4/(8.314*LN(10)))*(1-($D$5/H700)-LN(H700/$D$5)))</f>
        <v>1.35927593052358</v>
      </c>
      <c r="G700" s="8" t="n">
        <f aca="false">8.314*LN(10)*F700*H700</f>
        <v>116836.806135425</v>
      </c>
      <c r="H700" s="15" t="n">
        <v>4490</v>
      </c>
      <c r="J700" s="17" t="n">
        <f aca="false">-G700</f>
        <v>-116836.806135425</v>
      </c>
      <c r="O700" s="8" t="n">
        <f aca="false">-115997 + 27.036*H700 + 3.124*H700*LN(H700)</f>
        <v>123354.192839873</v>
      </c>
      <c r="P700" s="8" t="n">
        <f aca="false">(-0.0562*(H700^2)) + (128.59*H700)-38275</f>
        <v>-593903.52</v>
      </c>
      <c r="Q700" s="8" t="n">
        <f aca="false">-998615+342.43*H700</f>
        <v>538895.7</v>
      </c>
      <c r="R700" s="8" t="n">
        <f aca="false">Q700+P700</f>
        <v>-55007.8200000002</v>
      </c>
      <c r="S700" s="8" t="n">
        <f aca="false">R700/2</f>
        <v>-27503.9100000001</v>
      </c>
      <c r="U700" s="8" t="n">
        <f aca="false">-226244+42.46*H700</f>
        <v>-35598.6</v>
      </c>
      <c r="V700" s="8" t="n">
        <f aca="false">(-0.0562*(H700^2))+(374.59*H700)-846564</f>
        <v>-297652.52</v>
      </c>
      <c r="W700" s="8" t="n">
        <f aca="false">V700/2</f>
        <v>-148826.26</v>
      </c>
      <c r="X700" s="8" t="n">
        <f aca="false">W700-U700</f>
        <v>-113227.66</v>
      </c>
      <c r="Y700" s="8" t="n">
        <v>1933082.90325341</v>
      </c>
      <c r="Z700" s="8" t="n">
        <f aca="false">-8E-020*H700^6+2E-015*H700^5-0.00000000001*H700^4+0.00000006*H700^3-0.0001*H700^2+0.1593*H700^1+165.05*H700</f>
        <v>744134.826753407</v>
      </c>
      <c r="AA700" s="8" t="n">
        <f aca="false">(4*H700*(-18+25/2000*H700)*(1-LN(H700/1895))-H700*-9.16-0.25*Z700)</f>
        <v>-50847.278681511</v>
      </c>
      <c r="AB700" s="8" t="n">
        <f aca="false">(8*H700*(-1+8/2000*H700)*(1-LN(H700/1895))-H700*-9.16-0.25*Z700)</f>
        <v>-61221.4165901999</v>
      </c>
      <c r="AC700" s="8" t="n">
        <f aca="false">(8*$H700*(31.15-15.53/2000*$H700)*(1-LN($H700/1895))-$H700*-9.16-0.25*$Z700)</f>
        <v>-163235.088476743</v>
      </c>
      <c r="AE700" s="8" t="n">
        <f aca="false">AP700-$AN700</f>
        <v>-0.611063199313123</v>
      </c>
      <c r="AF700" s="8" t="n">
        <f aca="false">AQ700-$AN700</f>
        <v>-0.774064759155269</v>
      </c>
      <c r="AG700" s="8" t="n">
        <f aca="false">AR700-$AN700</f>
        <v>-3.50682807213161</v>
      </c>
      <c r="AI700" s="8" t="n">
        <f aca="false">AT700-$AN700</f>
        <v>-2.26390130140925</v>
      </c>
      <c r="AJ700" s="8" t="n">
        <f aca="false">AU700-$AN700</f>
        <v>2.55294779053579</v>
      </c>
      <c r="AK700" s="8" t="n">
        <f aca="false">AV700-$AN700</f>
        <v>0.12916677158714</v>
      </c>
      <c r="AL700" s="8" t="n">
        <f aca="false">AW700-$AN700</f>
        <v>-2.16721874928007</v>
      </c>
      <c r="AP700" s="8" t="n">
        <f aca="false">1/8.314/$H700*(0.375*68629+0.5*4601)+$AA700/8.314/$H700+LN(1)</f>
        <v>-0.611063199313123</v>
      </c>
      <c r="AQ700" s="8" t="n">
        <f aca="false">1/8.314/$H700*(0.4375*68629+0.5*4601)+$AB700/8.314/$H700+LN(1)</f>
        <v>-0.774064759155269</v>
      </c>
      <c r="AR700" s="8" t="n">
        <f aca="false">1/8.314/$H700*(0.4375*68629+0.5*4601)+$AC700/8.314/$H700+LN(1)</f>
        <v>-3.50682807213161</v>
      </c>
      <c r="AT700" s="8" t="n">
        <f aca="false">1/8.314/$H700*(0.4375*68629+0.5*4601)+$J700/8.314/$H700+LN(1)</f>
        <v>-2.26390130140925</v>
      </c>
      <c r="AU700" s="8" t="n">
        <f aca="false">1/8.314/$H700*(0.4375*68629+0.5*4601)+$B700/8.314/$H700+LN(1)</f>
        <v>2.55294779053579</v>
      </c>
      <c r="AV700" s="8" t="n">
        <f aca="false">1/8.314/$H700*(0.4375*68629+0.5*4601)+$S700/8.314/$H700+LN(1)</f>
        <v>0.12916677158714</v>
      </c>
      <c r="AW700" s="8" t="n">
        <f aca="false">1/8.314/$H700*(0.4375*68629+0.5*4601)+$X700/8.314/$H700+LN(1)</f>
        <v>-2.16721874928007</v>
      </c>
    </row>
    <row r="701" customFormat="false" ht="13.8" hidden="false" customHeight="false" outlineLevel="0" collapsed="false">
      <c r="B701" s="8" t="n">
        <f aca="false">$A$2 + $A$3*H701 +$A$4*H701*LN(H701) + $A$5*H701^2 + $A$6*H701^-1 + $A$7*H701^0.5</f>
        <v>63044.5594513518</v>
      </c>
      <c r="F701" s="8" t="n">
        <f aca="false">$D$2+$D$3/H701-(($D$4/(8.314*LN(10)))*(1-($D$5/H701)-LN(H701/$D$5)))</f>
        <v>1.35945894192229</v>
      </c>
      <c r="G701" s="8" t="n">
        <f aca="false">8.314*LN(10)*F701*H701</f>
        <v>116982.662232492</v>
      </c>
      <c r="H701" s="15" t="n">
        <v>4495</v>
      </c>
      <c r="J701" s="17" t="n">
        <f aca="false">-G701</f>
        <v>-116982.662232492</v>
      </c>
      <c r="O701" s="8" t="n">
        <f aca="false">-115997 + 27.036*H701 + 3.124*H701*LN(H701)</f>
        <v>123636.35961041</v>
      </c>
      <c r="P701" s="8" t="n">
        <f aca="false">(-0.0562*(H701^2)) + (128.59*H701)-38275</f>
        <v>-595785.355</v>
      </c>
      <c r="Q701" s="8" t="n">
        <f aca="false">-998615+342.43*H701</f>
        <v>540607.85</v>
      </c>
      <c r="R701" s="8" t="n">
        <f aca="false">Q701+P701</f>
        <v>-55177.5049999999</v>
      </c>
      <c r="S701" s="8" t="n">
        <f aca="false">R701/2</f>
        <v>-27588.7524999999</v>
      </c>
      <c r="U701" s="8" t="n">
        <f aca="false">-226244+42.46*H701</f>
        <v>-35386.3</v>
      </c>
      <c r="V701" s="8" t="n">
        <f aca="false">(-0.0562*(H701^2))+(374.59*H701)-846564</f>
        <v>-298304.355</v>
      </c>
      <c r="W701" s="8" t="n">
        <f aca="false">V701/2</f>
        <v>-149152.1775</v>
      </c>
      <c r="X701" s="8" t="n">
        <f aca="false">W701-U701</f>
        <v>-113765.8775</v>
      </c>
      <c r="Y701" s="8" t="n">
        <v>1935651.4951386</v>
      </c>
      <c r="Z701" s="8" t="n">
        <f aca="false">-8E-020*H701^6+2E-015*H701^5-0.00000000001*H701^4+0.00000006*H701^3-0.0001*H701^2+0.1593*H701^1+165.05*H701</f>
        <v>744972.385918232</v>
      </c>
      <c r="AA701" s="8" t="n">
        <f aca="false">(4*H701*(-18+25/2000*H701)*(1-LN(H701/1895))-H701*-9.16-0.25*Z701)</f>
        <v>-51515.9366900092</v>
      </c>
      <c r="AB701" s="8" t="n">
        <f aca="false">(8*H701*(-1+8/2000*H701)*(1-LN(H701/1895))-H701*-9.16-0.25*Z701)</f>
        <v>-61872.6015020632</v>
      </c>
      <c r="AC701" s="8" t="n">
        <f aca="false">(8*$H701*(31.15-15.53/2000*$H701)*(1-LN($H701/1895))-$H701*-9.16-0.25*$Z701)</f>
        <v>-163460.642801681</v>
      </c>
      <c r="AE701" s="8" t="n">
        <f aca="false">AP701-$AN701</f>
        <v>-0.628275709278697</v>
      </c>
      <c r="AF701" s="8" t="n">
        <f aca="false">AQ701-$AN701</f>
        <v>-0.790628402554123</v>
      </c>
      <c r="AG701" s="8" t="n">
        <f aca="false">AR701-$AN701</f>
        <v>-3.50896273708769</v>
      </c>
      <c r="AI701" s="8" t="n">
        <f aca="false">AT701-$AN701</f>
        <v>-2.26528593453587</v>
      </c>
      <c r="AJ701" s="8" t="n">
        <f aca="false">AU701-$AN701</f>
        <v>2.55195605175804</v>
      </c>
      <c r="AK701" s="8" t="n">
        <f aca="false">AV701-$AN701</f>
        <v>0.126752843014038</v>
      </c>
      <c r="AL701" s="8" t="n">
        <f aca="false">AW701-$AN701</f>
        <v>-2.17920989376109</v>
      </c>
      <c r="AP701" s="8" t="n">
        <f aca="false">1/8.314/$H701*(0.375*68629+0.5*4601)+$AA701/8.314/$H701+LN(1)</f>
        <v>-0.628275709278697</v>
      </c>
      <c r="AQ701" s="8" t="n">
        <f aca="false">1/8.314/$H701*(0.4375*68629+0.5*4601)+$AB701/8.314/$H701+LN(1)</f>
        <v>-0.790628402554123</v>
      </c>
      <c r="AR701" s="8" t="n">
        <f aca="false">1/8.314/$H701*(0.4375*68629+0.5*4601)+$AC701/8.314/$H701+LN(1)</f>
        <v>-3.50896273708769</v>
      </c>
      <c r="AT701" s="8" t="n">
        <f aca="false">1/8.314/$H701*(0.4375*68629+0.5*4601)+$J701/8.314/$H701+LN(1)</f>
        <v>-2.26528593453587</v>
      </c>
      <c r="AU701" s="8" t="n">
        <f aca="false">1/8.314/$H701*(0.4375*68629+0.5*4601)+$B701/8.314/$H701+LN(1)</f>
        <v>2.55195605175804</v>
      </c>
      <c r="AV701" s="8" t="n">
        <f aca="false">1/8.314/$H701*(0.4375*68629+0.5*4601)+$S701/8.314/$H701+LN(1)</f>
        <v>0.126752843014038</v>
      </c>
      <c r="AW701" s="8" t="n">
        <f aca="false">1/8.314/$H701*(0.4375*68629+0.5*4601)+$X701/8.314/$H701+LN(1)</f>
        <v>-2.17920989376109</v>
      </c>
    </row>
    <row r="702" customFormat="false" ht="13.8" hidden="false" customHeight="false" outlineLevel="0" collapsed="false">
      <c r="B702" s="8" t="n">
        <f aca="false">$A$2 + $A$3*H702 +$A$4*H702*LN(H702) + $A$5*H702^2 + $A$6*H702^-1 + $A$7*H702^0.5</f>
        <v>63113.4043634118</v>
      </c>
      <c r="F702" s="8" t="n">
        <f aca="false">$D$2+$D$3/H702-(($D$4/(8.314*LN(10)))*(1-($D$5/H702)-LN(H702/$D$5)))</f>
        <v>1.3596436932918</v>
      </c>
      <c r="G702" s="8" t="n">
        <f aca="false">8.314*LN(10)*F702*H702</f>
        <v>117128.703257294</v>
      </c>
      <c r="H702" s="15" t="n">
        <v>4500</v>
      </c>
      <c r="J702" s="17" t="n">
        <f aca="false">-G702</f>
        <v>-117128.703257294</v>
      </c>
      <c r="O702" s="8" t="n">
        <f aca="false">-115997 + 27.036*H702 + 3.124*H702*LN(H702)</f>
        <v>123918.543755812</v>
      </c>
      <c r="P702" s="8" t="n">
        <f aca="false">(-0.0562*(H702^2)) + (128.59*H702)-38275</f>
        <v>-597670</v>
      </c>
      <c r="Q702" s="8" t="n">
        <f aca="false">-998615+342.43*H702</f>
        <v>542320</v>
      </c>
      <c r="R702" s="8" t="n">
        <f aca="false">Q702+P702</f>
        <v>-55350</v>
      </c>
      <c r="S702" s="8" t="n">
        <f aca="false">R702/2</f>
        <v>-27675</v>
      </c>
      <c r="U702" s="8" t="n">
        <f aca="false">-226244+42.46*H702</f>
        <v>-35174</v>
      </c>
      <c r="V702" s="8" t="n">
        <f aca="false">(-0.0562*(H702^2))+(374.59*H702)-846564</f>
        <v>-298959</v>
      </c>
      <c r="W702" s="8" t="n">
        <f aca="false">V702/2</f>
        <v>-149479.5</v>
      </c>
      <c r="X702" s="8" t="n">
        <f aca="false">W702-U702</f>
        <v>-114305.5</v>
      </c>
      <c r="Y702" s="8" t="n">
        <v>1938220.08702378</v>
      </c>
      <c r="Z702" s="8" t="n">
        <f aca="false">-8E-020*H702^6+2E-015*H702^5-0.00000000001*H702^4+0.00000006*H702^3-0.0001*H702^2+0.1593*H702^1+165.05*H702</f>
        <v>745809.98625</v>
      </c>
      <c r="AA702" s="8" t="n">
        <f aca="false">(4*H702*(-18+25/2000*H702)*(1-LN(H702/1895))-H702*-9.16-0.25*Z702)</f>
        <v>-52187.6139120375</v>
      </c>
      <c r="AB702" s="8" t="n">
        <f aca="false">(8*H702*(-1+8/2000*H702)*(1-LN(H702/1895))-H702*-9.16-0.25*Z702)</f>
        <v>-62525.9342065333</v>
      </c>
      <c r="AC702" s="8" t="n">
        <f aca="false">(8*$H702*(31.15-15.53/2000*$H702)*(1-LN($H702/1895))-$H702*-9.16-0.25*$Z702)</f>
        <v>-163683.357605736</v>
      </c>
      <c r="AE702" s="8" t="n">
        <f aca="false">AP702-$AN702</f>
        <v>-0.645530668805963</v>
      </c>
      <c r="AF702" s="8" t="n">
        <f aca="false">AQ702-$AN702</f>
        <v>-0.807212645511809</v>
      </c>
      <c r="AG702" s="8" t="n">
        <f aca="false">AR702-$AN702</f>
        <v>-3.51101676170679</v>
      </c>
      <c r="AI702" s="8" t="n">
        <f aca="false">AT702-$AN702</f>
        <v>-2.26667243357373</v>
      </c>
      <c r="AJ702" s="8" t="n">
        <f aca="false">AU702-$AN702</f>
        <v>2.55096067846502</v>
      </c>
      <c r="AK702" s="8" t="n">
        <f aca="false">AV702-$AN702</f>
        <v>0.124306724935183</v>
      </c>
      <c r="AL702" s="8" t="n">
        <f aca="false">AW702-$AN702</f>
        <v>-2.19121194504584</v>
      </c>
      <c r="AP702" s="8" t="n">
        <f aca="false">1/8.314/$H702*(0.375*68629+0.5*4601)+$AA702/8.314/$H702+LN(1)</f>
        <v>-0.645530668805963</v>
      </c>
      <c r="AQ702" s="8" t="n">
        <f aca="false">1/8.314/$H702*(0.4375*68629+0.5*4601)+$AB702/8.314/$H702+LN(1)</f>
        <v>-0.807212645511809</v>
      </c>
      <c r="AR702" s="8" t="n">
        <f aca="false">1/8.314/$H702*(0.4375*68629+0.5*4601)+$AC702/8.314/$H702+LN(1)</f>
        <v>-3.51101676170679</v>
      </c>
      <c r="AT702" s="8" t="n">
        <f aca="false">1/8.314/$H702*(0.4375*68629+0.5*4601)+$J702/8.314/$H702+LN(1)</f>
        <v>-2.26667243357373</v>
      </c>
      <c r="AU702" s="8" t="n">
        <f aca="false">1/8.314/$H702*(0.4375*68629+0.5*4601)+$B702/8.314/$H702+LN(1)</f>
        <v>2.55096067846502</v>
      </c>
      <c r="AV702" s="8" t="n">
        <f aca="false">1/8.314/$H702*(0.4375*68629+0.5*4601)+$S702/8.314/$H702+LN(1)</f>
        <v>0.124306724935183</v>
      </c>
      <c r="AW702" s="8" t="n">
        <f aca="false">1/8.314/$H702*(0.4375*68629+0.5*4601)+$X702/8.314/$H702+LN(1)</f>
        <v>-2.19121194504584</v>
      </c>
    </row>
    <row r="703" customFormat="false" ht="13.8" hidden="false" customHeight="false" outlineLevel="0" collapsed="false">
      <c r="B703" s="8" t="n">
        <f aca="false">$A$2 + $A$3*H703 +$A$4*H703*LN(H703) + $A$5*H703^2 + $A$6*H703^-1 + $A$7*H703^0.5</f>
        <v>63182.0311078487</v>
      </c>
      <c r="F703" s="8" t="n">
        <f aca="false">$D$2+$D$3/H703-(($D$4/(8.314*LN(10)))*(1-($D$5/H703)-LN(H703/$D$5)))</f>
        <v>1.35983017645611</v>
      </c>
      <c r="G703" s="8" t="n">
        <f aca="false">8.314*LN(10)*F703*H703</f>
        <v>117274.929004357</v>
      </c>
      <c r="H703" s="15" t="n">
        <v>4505</v>
      </c>
      <c r="J703" s="17" t="n">
        <f aca="false">-G703</f>
        <v>-117274.929004357</v>
      </c>
      <c r="O703" s="8" t="n">
        <f aca="false">-115997 + 27.036*H703 + 3.124*H703*LN(H703)</f>
        <v>124200.745256773</v>
      </c>
      <c r="P703" s="8" t="n">
        <f aca="false">(-0.0562*(H703^2)) + (128.59*H703)-38275</f>
        <v>-599557.455</v>
      </c>
      <c r="Q703" s="8" t="n">
        <f aca="false">-998615+342.43*H703</f>
        <v>544032.15</v>
      </c>
      <c r="R703" s="8" t="n">
        <f aca="false">Q703+P703</f>
        <v>-55525.3049999998</v>
      </c>
      <c r="S703" s="8" t="n">
        <f aca="false">R703/2</f>
        <v>-27762.6524999999</v>
      </c>
      <c r="U703" s="8" t="n">
        <f aca="false">-226244+42.46*H703</f>
        <v>-34961.7</v>
      </c>
      <c r="V703" s="8" t="n">
        <f aca="false">(-0.0562*(H703^2))+(374.59*H703)-846564</f>
        <v>-299616.455</v>
      </c>
      <c r="W703" s="8" t="n">
        <f aca="false">V703/2</f>
        <v>-149808.2275</v>
      </c>
      <c r="X703" s="8" t="n">
        <f aca="false">W703-U703</f>
        <v>-114846.5275</v>
      </c>
      <c r="Y703" s="8" t="n">
        <v>1940799.49616008</v>
      </c>
      <c r="Z703" s="8" t="n">
        <f aca="false">-8E-020*H703^6+2E-015*H703^5-0.00000000001*H703^4+0.00000006*H703^3-0.0001*H703^2+0.1593*H703^1+165.05*H703</f>
        <v>746647.627853032</v>
      </c>
      <c r="AA703" s="8" t="n">
        <f aca="false">(4*H703*(-18+25/2000*H703)*(1-LN(H703/1895))-H703*-9.16-0.25*Z703)</f>
        <v>-52862.3135979378</v>
      </c>
      <c r="AB703" s="8" t="n">
        <f aca="false">(8*H703*(-1+8/2000*H703)*(1-LN(H703/1895))-H703*-9.16-0.25*Z703)</f>
        <v>-63181.4165578941</v>
      </c>
      <c r="AC703" s="8" t="n">
        <f aca="false">(8*$H703*(31.15-15.53/2000*$H703)*(1-LN($H703/1895))-$H703*-9.16-0.25*$Z703)</f>
        <v>-163903.227921973</v>
      </c>
      <c r="AE703" s="8" t="n">
        <f aca="false">AP703-$AN703</f>
        <v>-0.662828023334342</v>
      </c>
      <c r="AF703" s="8" t="n">
        <f aca="false">AQ703-$AN703</f>
        <v>-0.823817468946891</v>
      </c>
      <c r="AG703" s="8" t="n">
        <f aca="false">AR703-$AN703</f>
        <v>-3.51299028187943</v>
      </c>
      <c r="AI703" s="8" t="n">
        <f aca="false">AT703-$AN703</f>
        <v>-2.26806078682405</v>
      </c>
      <c r="AJ703" s="8" t="n">
        <f aca="false">AU703-$AN703</f>
        <v>2.54996168979777</v>
      </c>
      <c r="AK703" s="8" t="n">
        <f aca="false">AV703-$AN703</f>
        <v>0.121828524529853</v>
      </c>
      <c r="AL703" s="8" t="n">
        <f aca="false">AW703-$AN703</f>
        <v>-2.20322486681866</v>
      </c>
      <c r="AP703" s="8" t="n">
        <f aca="false">1/8.314/$H703*(0.375*68629+0.5*4601)+$AA703/8.314/$H703+LN(1)</f>
        <v>-0.662828023334342</v>
      </c>
      <c r="AQ703" s="8" t="n">
        <f aca="false">1/8.314/$H703*(0.4375*68629+0.5*4601)+$AB703/8.314/$H703+LN(1)</f>
        <v>-0.823817468946891</v>
      </c>
      <c r="AR703" s="8" t="n">
        <f aca="false">1/8.314/$H703*(0.4375*68629+0.5*4601)+$AC703/8.314/$H703+LN(1)</f>
        <v>-3.51299028187943</v>
      </c>
      <c r="AT703" s="8" t="n">
        <f aca="false">1/8.314/$H703*(0.4375*68629+0.5*4601)+$J703/8.314/$H703+LN(1)</f>
        <v>-2.26806078682405</v>
      </c>
      <c r="AU703" s="8" t="n">
        <f aca="false">1/8.314/$H703*(0.4375*68629+0.5*4601)+$B703/8.314/$H703+LN(1)</f>
        <v>2.54996168979777</v>
      </c>
      <c r="AV703" s="8" t="n">
        <f aca="false">1/8.314/$H703*(0.4375*68629+0.5*4601)+$S703/8.314/$H703+LN(1)</f>
        <v>0.121828524529853</v>
      </c>
      <c r="AW703" s="8" t="n">
        <f aca="false">1/8.314/$H703*(0.4375*68629+0.5*4601)+$X703/8.314/$H703+LN(1)</f>
        <v>-2.20322486681866</v>
      </c>
    </row>
    <row r="704" customFormat="false" ht="13.8" hidden="false" customHeight="false" outlineLevel="0" collapsed="false">
      <c r="B704" s="8" t="n">
        <f aca="false">$A$2 + $A$3*H704 +$A$4*H704*LN(H704) + $A$5*H704^2 + $A$6*H704^-1 + $A$7*H704^0.5</f>
        <v>63250.4399475658</v>
      </c>
      <c r="F704" s="8" t="n">
        <f aca="false">$D$2+$D$3/H704-(($D$4/(8.314*LN(10)))*(1-($D$5/H704)-LN(H704/$D$5)))</f>
        <v>1.36001838328075</v>
      </c>
      <c r="G704" s="8" t="n">
        <f aca="false">8.314*LN(10)*F704*H704</f>
        <v>117421.33926866</v>
      </c>
      <c r="H704" s="15" t="n">
        <v>4510</v>
      </c>
      <c r="J704" s="17" t="n">
        <f aca="false">-G704</f>
        <v>-117421.33926866</v>
      </c>
      <c r="O704" s="8" t="n">
        <f aca="false">-115997 + 27.036*H704 + 3.124*H704*LN(H704)</f>
        <v>124482.96409403</v>
      </c>
      <c r="P704" s="8" t="n">
        <f aca="false">(-0.0562*(H704^2)) + (128.59*H704)-38275</f>
        <v>-601447.72</v>
      </c>
      <c r="Q704" s="8" t="n">
        <f aca="false">-998615+342.43*H704</f>
        <v>545744.3</v>
      </c>
      <c r="R704" s="8" t="n">
        <f aca="false">Q704+P704</f>
        <v>-55703.42</v>
      </c>
      <c r="S704" s="8" t="n">
        <f aca="false">R704/2</f>
        <v>-27851.71</v>
      </c>
      <c r="U704" s="8" t="n">
        <f aca="false">-226244+42.46*H704</f>
        <v>-34749.4</v>
      </c>
      <c r="V704" s="8" t="n">
        <f aca="false">(-0.0562*(H704^2))+(374.59*H704)-846564</f>
        <v>-300276.72</v>
      </c>
      <c r="W704" s="8" t="n">
        <f aca="false">V704/2</f>
        <v>-150138.36</v>
      </c>
      <c r="X704" s="8" t="n">
        <f aca="false">W704-U704</f>
        <v>-115388.96</v>
      </c>
      <c r="Y704" s="8" t="n">
        <v>1943378.90529638</v>
      </c>
      <c r="Z704" s="8" t="n">
        <f aca="false">-8E-020*H704^6+2E-015*H704^5-0.00000000001*H704^4+0.00000006*H704^3-0.0001*H704^2+0.1593*H704^1+165.05*H704</f>
        <v>747485.310831807</v>
      </c>
      <c r="AA704" s="8" t="n">
        <f aca="false">(4*H704*(-18+25/2000*H704)*(1-LN(H704/1895))-H704*-9.16-0.25*Z704)</f>
        <v>-53540.0389940176</v>
      </c>
      <c r="AB704" s="8" t="n">
        <f aca="false">(8*H704*(-1+8/2000*H704)*(1-LN(H704/1895))-H704*-9.16-0.25*Z704)</f>
        <v>-63839.050408385</v>
      </c>
      <c r="AC704" s="8" t="n">
        <f aca="false">(8*$H704*(31.15-15.53/2000*$H704)*(1-LN($H704/1895))-$H704*-9.16-0.25*$Z704)</f>
        <v>-164120.248790752</v>
      </c>
      <c r="AE704" s="8" t="n">
        <f aca="false">AP704-$AN704</f>
        <v>-0.680167718437621</v>
      </c>
      <c r="AF704" s="8" t="n">
        <f aca="false">AQ704-$AN704</f>
        <v>-0.840442853808018</v>
      </c>
      <c r="AG704" s="8" t="n">
        <f aca="false">AR704-$AN704</f>
        <v>-3.5148834330881</v>
      </c>
      <c r="AI704" s="8" t="n">
        <f aca="false">AT704-$AN704</f>
        <v>-2.26945098265209</v>
      </c>
      <c r="AJ704" s="8" t="n">
        <f aca="false">AU704-$AN704</f>
        <v>2.54895910479227</v>
      </c>
      <c r="AK704" s="8" t="n">
        <f aca="false">AV704-$AN704</f>
        <v>0.119318348502006</v>
      </c>
      <c r="AL704" s="8" t="n">
        <f aca="false">AW704-$AN704</f>
        <v>-2.21524862292492</v>
      </c>
      <c r="AP704" s="8" t="n">
        <f aca="false">1/8.314/$H704*(0.375*68629+0.5*4601)+$AA704/8.314/$H704+LN(1)</f>
        <v>-0.680167718437621</v>
      </c>
      <c r="AQ704" s="8" t="n">
        <f aca="false">1/8.314/$H704*(0.4375*68629+0.5*4601)+$AB704/8.314/$H704+LN(1)</f>
        <v>-0.840442853808018</v>
      </c>
      <c r="AR704" s="8" t="n">
        <f aca="false">1/8.314/$H704*(0.4375*68629+0.5*4601)+$AC704/8.314/$H704+LN(1)</f>
        <v>-3.5148834330881</v>
      </c>
      <c r="AT704" s="8" t="n">
        <f aca="false">1/8.314/$H704*(0.4375*68629+0.5*4601)+$J704/8.314/$H704+LN(1)</f>
        <v>-2.26945098265209</v>
      </c>
      <c r="AU704" s="8" t="n">
        <f aca="false">1/8.314/$H704*(0.4375*68629+0.5*4601)+$B704/8.314/$H704+LN(1)</f>
        <v>2.54895910479227</v>
      </c>
      <c r="AV704" s="8" t="n">
        <f aca="false">1/8.314/$H704*(0.4375*68629+0.5*4601)+$S704/8.314/$H704+LN(1)</f>
        <v>0.119318348502006</v>
      </c>
      <c r="AW704" s="8" t="n">
        <f aca="false">1/8.314/$H704*(0.4375*68629+0.5*4601)+$X704/8.314/$H704+LN(1)</f>
        <v>-2.21524862292492</v>
      </c>
    </row>
    <row r="705" customFormat="false" ht="13.8" hidden="false" customHeight="false" outlineLevel="0" collapsed="false">
      <c r="B705" s="8" t="n">
        <f aca="false">$A$2 + $A$3*H705 +$A$4*H705*LN(H705) + $A$5*H705^2 + $A$6*H705^-1 + $A$7*H705^0.5</f>
        <v>63318.6311447164</v>
      </c>
      <c r="F705" s="8" t="n">
        <f aca="false">$D$2+$D$3/H705-(($D$4/(8.314*LN(10)))*(1-($D$5/H705)-LN(H705/$D$5)))</f>
        <v>1.36020830567256</v>
      </c>
      <c r="G705" s="8" t="n">
        <f aca="false">8.314*LN(10)*F705*H705</f>
        <v>117567.93384564</v>
      </c>
      <c r="H705" s="15" t="n">
        <v>4515</v>
      </c>
      <c r="J705" s="17" t="n">
        <f aca="false">-G705</f>
        <v>-117567.93384564</v>
      </c>
      <c r="O705" s="8" t="n">
        <f aca="false">-115997 + 27.036*H705 + 3.124*H705*LN(H705)</f>
        <v>124765.200248364</v>
      </c>
      <c r="P705" s="8" t="n">
        <f aca="false">(-0.0562*(H705^2)) + (128.59*H705)-38275</f>
        <v>-603340.795</v>
      </c>
      <c r="Q705" s="8" t="n">
        <f aca="false">-998615+342.43*H705</f>
        <v>547456.45</v>
      </c>
      <c r="R705" s="8" t="n">
        <f aca="false">Q705+P705</f>
        <v>-55884.3450000001</v>
      </c>
      <c r="S705" s="8" t="n">
        <f aca="false">R705/2</f>
        <v>-27942.1725</v>
      </c>
      <c r="U705" s="8" t="n">
        <f aca="false">-226244+42.46*H705</f>
        <v>-34537.1</v>
      </c>
      <c r="V705" s="8" t="n">
        <f aca="false">(-0.0562*(H705^2))+(374.59*H705)-846564</f>
        <v>-300939.795</v>
      </c>
      <c r="W705" s="8" t="n">
        <f aca="false">V705/2</f>
        <v>-150469.8975</v>
      </c>
      <c r="X705" s="8" t="n">
        <f aca="false">W705-U705</f>
        <v>-115932.7975</v>
      </c>
      <c r="Y705" s="8" t="n">
        <v>1945958.31443268</v>
      </c>
      <c r="Z705" s="8" t="n">
        <f aca="false">-8E-020*H705^6+2E-015*H705^5-0.00000000001*H705^4+0.00000006*H705^3-0.0001*H705^2+0.1593*H705^1+165.05*H705</f>
        <v>748323.035290967</v>
      </c>
      <c r="AA705" s="8" t="n">
        <f aca="false">(4*H705*(-18+25/2000*H705)*(1-LN(H705/1895))-H705*-9.16-0.25*Z705)</f>
        <v>-54220.7933425614</v>
      </c>
      <c r="AB705" s="8" t="n">
        <f aca="false">(8*H705*(-1+8/2000*H705)*(1-LN(H705/1895))-H705*-9.16-0.25*Z705)</f>
        <v>-64498.837608205</v>
      </c>
      <c r="AC705" s="8" t="n">
        <f aca="false">(8*$H705*(31.15-15.53/2000*$H705)*(1-LN($H705/1895))-$H705*-9.16-0.25*$Z705)</f>
        <v>-164334.415259705</v>
      </c>
      <c r="AE705" s="8" t="n">
        <f aca="false">AP705-$AN705</f>
        <v>-0.697549699823495</v>
      </c>
      <c r="AF705" s="8" t="n">
        <f aca="false">AQ705-$AN705</f>
        <v>-0.857088781073884</v>
      </c>
      <c r="AG705" s="8" t="n">
        <f aca="false">AR705-$AN705</f>
        <v>-3.51669635040883</v>
      </c>
      <c r="AI705" s="8" t="n">
        <f aca="false">AT705-$AN705</f>
        <v>-2.27084300948673</v>
      </c>
      <c r="AJ705" s="8" t="n">
        <f aca="false">AU705-$AN705</f>
        <v>2.54795294238025</v>
      </c>
      <c r="AK705" s="8" t="n">
        <f aca="false">AV705-$AN705</f>
        <v>0.116776303082953</v>
      </c>
      <c r="AL705" s="8" t="n">
        <f aca="false">AW705-$AN705</f>
        <v>-2.22728317737017</v>
      </c>
      <c r="AP705" s="8" t="n">
        <f aca="false">1/8.314/$H705*(0.375*68629+0.5*4601)+$AA705/8.314/$H705+LN(1)</f>
        <v>-0.697549699823495</v>
      </c>
      <c r="AQ705" s="8" t="n">
        <f aca="false">1/8.314/$H705*(0.4375*68629+0.5*4601)+$AB705/8.314/$H705+LN(1)</f>
        <v>-0.857088781073884</v>
      </c>
      <c r="AR705" s="8" t="n">
        <f aca="false">1/8.314/$H705*(0.4375*68629+0.5*4601)+$AC705/8.314/$H705+LN(1)</f>
        <v>-3.51669635040883</v>
      </c>
      <c r="AT705" s="8" t="n">
        <f aca="false">1/8.314/$H705*(0.4375*68629+0.5*4601)+$J705/8.314/$H705+LN(1)</f>
        <v>-2.27084300948673</v>
      </c>
      <c r="AU705" s="8" t="n">
        <f aca="false">1/8.314/$H705*(0.4375*68629+0.5*4601)+$B705/8.314/$H705+LN(1)</f>
        <v>2.54795294238025</v>
      </c>
      <c r="AV705" s="8" t="n">
        <f aca="false">1/8.314/$H705*(0.4375*68629+0.5*4601)+$S705/8.314/$H705+LN(1)</f>
        <v>0.116776303082953</v>
      </c>
      <c r="AW705" s="8" t="n">
        <f aca="false">1/8.314/$H705*(0.4375*68629+0.5*4601)+$X705/8.314/$H705+LN(1)</f>
        <v>-2.22728317737017</v>
      </c>
    </row>
    <row r="706" customFormat="false" ht="13.8" hidden="false" customHeight="false" outlineLevel="0" collapsed="false">
      <c r="B706" s="8" t="n">
        <f aca="false">$A$2 + $A$3*H706 +$A$4*H706*LN(H706) + $A$5*H706^2 + $A$6*H706^-1 + $A$7*H706^0.5</f>
        <v>63386.6049607063</v>
      </c>
      <c r="F706" s="8" t="n">
        <f aca="false">$D$2+$D$3/H706-(($D$4/(8.314*LN(10)))*(1-($D$5/H706)-LN(H706/$D$5)))</f>
        <v>1.36039993557942</v>
      </c>
      <c r="G706" s="8" t="n">
        <f aca="false">8.314*LN(10)*F706*H706</f>
        <v>117714.712531185</v>
      </c>
      <c r="H706" s="15" t="n">
        <v>4520</v>
      </c>
      <c r="J706" s="17" t="n">
        <f aca="false">-G706</f>
        <v>-117714.712531185</v>
      </c>
      <c r="O706" s="8" t="n">
        <f aca="false">-115997 + 27.036*H706 + 3.124*H706*LN(H706)</f>
        <v>125047.453700598</v>
      </c>
      <c r="P706" s="8" t="n">
        <f aca="false">(-0.0562*(H706^2)) + (128.59*H706)-38275</f>
        <v>-605236.68</v>
      </c>
      <c r="Q706" s="8" t="n">
        <f aca="false">-998615+342.43*H706</f>
        <v>549168.6</v>
      </c>
      <c r="R706" s="8" t="n">
        <f aca="false">Q706+P706</f>
        <v>-56068.0799999998</v>
      </c>
      <c r="S706" s="8" t="n">
        <f aca="false">R706/2</f>
        <v>-28034.0399999999</v>
      </c>
      <c r="U706" s="8" t="n">
        <f aca="false">-226244+42.46*H706</f>
        <v>-34324.8</v>
      </c>
      <c r="V706" s="8" t="n">
        <f aca="false">(-0.0562*(H706^2))+(374.59*H706)-846564</f>
        <v>-301605.68</v>
      </c>
      <c r="W706" s="8" t="n">
        <f aca="false">V706/2</f>
        <v>-150802.84</v>
      </c>
      <c r="X706" s="8" t="n">
        <f aca="false">W706-U706</f>
        <v>-116478.04</v>
      </c>
      <c r="Y706" s="8" t="n">
        <v>1948537.72356897</v>
      </c>
      <c r="Z706" s="8" t="n">
        <f aca="false">-8E-020*H706^6+2E-015*H706^5-0.00000000001*H706^4+0.00000006*H706^3-0.0001*H706^2+0.1593*H706^1+165.05*H706</f>
        <v>749160.801335312</v>
      </c>
      <c r="AA706" s="8" t="n">
        <f aca="false">(4*H706*(-18+25/2000*H706)*(1-LN(H706/1895))-H706*-9.16-0.25*Z706)</f>
        <v>-54904.5798818389</v>
      </c>
      <c r="AB706" s="8" t="n">
        <f aca="false">(8*H706*(-1+8/2000*H706)*(1-LN(H706/1895))-H706*-9.16-0.25*Z706)</f>
        <v>-65160.7800055175</v>
      </c>
      <c r="AC706" s="8" t="n">
        <f aca="false">(8*$H706*(31.15-15.53/2000*$H706)*(1-LN($H706/1895))-$H706*-9.16-0.25*$Z706)</f>
        <v>-164545.722383717</v>
      </c>
      <c r="AE706" s="8" t="n">
        <f aca="false">AP706-$AN706</f>
        <v>-0.714973913333062</v>
      </c>
      <c r="AF706" s="8" t="n">
        <f aca="false">AQ706-$AN706</f>
        <v>-0.873755231753177</v>
      </c>
      <c r="AG706" s="8" t="n">
        <f aca="false">AR706-$AN706</f>
        <v>-3.51842916851299</v>
      </c>
      <c r="AI706" s="8" t="n">
        <f aca="false">AT706-$AN706</f>
        <v>-2.27223685582014</v>
      </c>
      <c r="AJ706" s="8" t="n">
        <f aca="false">AU706-$AN706</f>
        <v>2.54694322138972</v>
      </c>
      <c r="AK706" s="8" t="n">
        <f aca="false">AV706-$AN706</f>
        <v>0.114202494033949</v>
      </c>
      <c r="AL706" s="8" t="n">
        <f aca="false">AW706-$AN706</f>
        <v>-2.23932849431921</v>
      </c>
      <c r="AP706" s="8" t="n">
        <f aca="false">1/8.314/$H706*(0.375*68629+0.5*4601)+$AA706/8.314/$H706+LN(1)</f>
        <v>-0.714973913333062</v>
      </c>
      <c r="AQ706" s="8" t="n">
        <f aca="false">1/8.314/$H706*(0.4375*68629+0.5*4601)+$AB706/8.314/$H706+LN(1)</f>
        <v>-0.873755231753177</v>
      </c>
      <c r="AR706" s="8" t="n">
        <f aca="false">1/8.314/$H706*(0.4375*68629+0.5*4601)+$AC706/8.314/$H706+LN(1)</f>
        <v>-3.51842916851299</v>
      </c>
      <c r="AT706" s="8" t="n">
        <f aca="false">1/8.314/$H706*(0.4375*68629+0.5*4601)+$J706/8.314/$H706+LN(1)</f>
        <v>-2.27223685582014</v>
      </c>
      <c r="AU706" s="8" t="n">
        <f aca="false">1/8.314/$H706*(0.4375*68629+0.5*4601)+$B706/8.314/$H706+LN(1)</f>
        <v>2.54694322138972</v>
      </c>
      <c r="AV706" s="8" t="n">
        <f aca="false">1/8.314/$H706*(0.4375*68629+0.5*4601)+$S706/8.314/$H706+LN(1)</f>
        <v>0.114202494033949</v>
      </c>
      <c r="AW706" s="8" t="n">
        <f aca="false">1/8.314/$H706*(0.4375*68629+0.5*4601)+$X706/8.314/$H706+LN(1)</f>
        <v>-2.23932849431921</v>
      </c>
    </row>
    <row r="707" customFormat="false" ht="13.8" hidden="false" customHeight="false" outlineLevel="0" collapsed="false">
      <c r="B707" s="8" t="n">
        <f aca="false">$A$2 + $A$3*H707 +$A$4*H707*LN(H707) + $A$5*H707^2 + $A$6*H707^-1 + $A$7*H707^0.5</f>
        <v>63454.3616561961</v>
      </c>
      <c r="F707" s="8" t="n">
        <f aca="false">$D$2+$D$3/H707-(($D$4/(8.314*LN(10)))*(1-($D$5/H707)-LN(H707/$D$5)))</f>
        <v>1.36059326499001</v>
      </c>
      <c r="G707" s="8" t="n">
        <f aca="false">8.314*LN(10)*F707*H707</f>
        <v>117861.675121634</v>
      </c>
      <c r="H707" s="15" t="n">
        <v>4525</v>
      </c>
      <c r="J707" s="17" t="n">
        <f aca="false">-G707</f>
        <v>-117861.675121634</v>
      </c>
      <c r="O707" s="8" t="n">
        <f aca="false">-115997 + 27.036*H707 + 3.124*H707*LN(H707)</f>
        <v>125329.724431596</v>
      </c>
      <c r="P707" s="8" t="n">
        <f aca="false">(-0.0562*(H707^2)) + (128.59*H707)-38275</f>
        <v>-607135.375</v>
      </c>
      <c r="Q707" s="8" t="n">
        <f aca="false">-998615+342.43*H707</f>
        <v>550880.75</v>
      </c>
      <c r="R707" s="8" t="n">
        <f aca="false">Q707+P707</f>
        <v>-56254.625</v>
      </c>
      <c r="S707" s="8" t="n">
        <f aca="false">R707/2</f>
        <v>-28127.3125</v>
      </c>
      <c r="U707" s="8" t="n">
        <f aca="false">-226244+42.46*H707</f>
        <v>-34112.5</v>
      </c>
      <c r="V707" s="8" t="n">
        <f aca="false">(-0.0562*(H707^2))+(374.59*H707)-846564</f>
        <v>-302274.375</v>
      </c>
      <c r="W707" s="8" t="n">
        <f aca="false">V707/2</f>
        <v>-151137.1875</v>
      </c>
      <c r="X707" s="8" t="n">
        <f aca="false">W707-U707</f>
        <v>-117024.6875</v>
      </c>
      <c r="Y707" s="8" t="n">
        <v>1951117.13270527</v>
      </c>
      <c r="Z707" s="8" t="n">
        <f aca="false">-8E-020*H707^6+2E-015*H707^5-0.00000000001*H707^4+0.00000006*H707^3-0.0001*H707^2+0.1593*H707^1+165.05*H707</f>
        <v>749998.609069803</v>
      </c>
      <c r="AA707" s="8" t="n">
        <f aca="false">(4*H707*(-18+25/2000*H707)*(1-LN(H707/1895))-H707*-9.16-0.25*Z707)</f>
        <v>-55591.4018461165</v>
      </c>
      <c r="AB707" s="8" t="n">
        <f aca="false">(8*H707*(-1+8/2000*H707)*(1-LN(H707/1895))-H707*-9.16-0.25*Z707)</f>
        <v>-65824.8794464555</v>
      </c>
      <c r="AC707" s="8" t="n">
        <f aca="false">(8*$H707*(31.15-15.53/2000*$H707)*(1-LN($H707/1895))-$H707*-9.16-0.25*$Z707)</f>
        <v>-164754.165224907</v>
      </c>
      <c r="AE707" s="8" t="n">
        <f aca="false">AP707-$AN707</f>
        <v>-0.732440304940385</v>
      </c>
      <c r="AF707" s="8" t="n">
        <f aca="false">AQ707-$AN707</f>
        <v>-0.890442186884546</v>
      </c>
      <c r="AG707" s="8" t="n">
        <f aca="false">AR707-$AN707</f>
        <v>-3.52008202166902</v>
      </c>
      <c r="AI707" s="8" t="n">
        <f aca="false">AT707-$AN707</f>
        <v>-2.27363251020735</v>
      </c>
      <c r="AJ707" s="8" t="n">
        <f aca="false">AU707-$AN707</f>
        <v>2.54592996054571</v>
      </c>
      <c r="AK707" s="8" t="n">
        <f aca="false">AV707-$AN707</f>
        <v>0.111597026648786</v>
      </c>
      <c r="AL707" s="8" t="n">
        <f aca="false">AW707-$AN707</f>
        <v>-2.25138453809523</v>
      </c>
      <c r="AP707" s="8" t="n">
        <f aca="false">1/8.314/$H707*(0.375*68629+0.5*4601)+$AA707/8.314/$H707+LN(1)</f>
        <v>-0.732440304940385</v>
      </c>
      <c r="AQ707" s="8" t="n">
        <f aca="false">1/8.314/$H707*(0.4375*68629+0.5*4601)+$AB707/8.314/$H707+LN(1)</f>
        <v>-0.890442186884546</v>
      </c>
      <c r="AR707" s="8" t="n">
        <f aca="false">1/8.314/$H707*(0.4375*68629+0.5*4601)+$AC707/8.314/$H707+LN(1)</f>
        <v>-3.52008202166902</v>
      </c>
      <c r="AT707" s="8" t="n">
        <f aca="false">1/8.314/$H707*(0.4375*68629+0.5*4601)+$J707/8.314/$H707+LN(1)</f>
        <v>-2.27363251020735</v>
      </c>
      <c r="AU707" s="8" t="n">
        <f aca="false">1/8.314/$H707*(0.4375*68629+0.5*4601)+$B707/8.314/$H707+LN(1)</f>
        <v>2.54592996054571</v>
      </c>
      <c r="AV707" s="8" t="n">
        <f aca="false">1/8.314/$H707*(0.4375*68629+0.5*4601)+$S707/8.314/$H707+LN(1)</f>
        <v>0.111597026648786</v>
      </c>
      <c r="AW707" s="8" t="n">
        <f aca="false">1/8.314/$H707*(0.4375*68629+0.5*4601)+$X707/8.314/$H707+LN(1)</f>
        <v>-2.25138453809523</v>
      </c>
    </row>
    <row r="708" customFormat="false" ht="13.8" hidden="false" customHeight="false" outlineLevel="0" collapsed="false">
      <c r="B708" s="8" t="n">
        <f aca="false">$A$2 + $A$3*H708 +$A$4*H708*LN(H708) + $A$5*H708^2 + $A$6*H708^-1 + $A$7*H708^0.5</f>
        <v>63521.9014911044</v>
      </c>
      <c r="F708" s="8" t="n">
        <f aca="false">$D$2+$D$3/H708-(($D$4/(8.314*LN(10)))*(1-($D$5/H708)-LN(H708/$D$5)))</f>
        <v>1.36078828593357</v>
      </c>
      <c r="G708" s="8" t="n">
        <f aca="false">8.314*LN(10)*F708*H708</f>
        <v>118008.821413778</v>
      </c>
      <c r="H708" s="15" t="n">
        <v>4530</v>
      </c>
      <c r="J708" s="17" t="n">
        <f aca="false">-G708</f>
        <v>-118008.821413778</v>
      </c>
      <c r="O708" s="8" t="n">
        <f aca="false">-115997 + 27.036*H708 + 3.124*H708*LN(H708)</f>
        <v>125612.012422266</v>
      </c>
      <c r="P708" s="8" t="n">
        <f aca="false">(-0.0562*(H708^2)) + (128.59*H708)-38275</f>
        <v>-609036.88</v>
      </c>
      <c r="Q708" s="8" t="n">
        <f aca="false">-998615+342.43*H708</f>
        <v>552592.9</v>
      </c>
      <c r="R708" s="8" t="n">
        <f aca="false">Q708+P708</f>
        <v>-56443.9799999999</v>
      </c>
      <c r="S708" s="8" t="n">
        <f aca="false">R708/2</f>
        <v>-28221.9899999999</v>
      </c>
      <c r="U708" s="8" t="n">
        <f aca="false">-226244+42.46*H708</f>
        <v>-33900.2</v>
      </c>
      <c r="V708" s="8" t="n">
        <f aca="false">(-0.0562*(H708^2))+(374.59*H708)-846564</f>
        <v>-302945.88</v>
      </c>
      <c r="W708" s="8" t="n">
        <f aca="false">V708/2</f>
        <v>-151472.94</v>
      </c>
      <c r="X708" s="8" t="n">
        <f aca="false">W708-U708</f>
        <v>-117572.74</v>
      </c>
      <c r="Y708" s="8" t="n">
        <v>1953696.54184157</v>
      </c>
      <c r="Z708" s="8" t="n">
        <f aca="false">-8E-020*H708^6+2E-015*H708^5-0.00000000001*H708^4+0.00000006*H708^3-0.0001*H708^2+0.1593*H708^1+165.05*H708</f>
        <v>750836.458599563</v>
      </c>
      <c r="AA708" s="8" t="n">
        <f aca="false">(4*H708*(-18+25/2000*H708)*(1-LN(H708/1895))-H708*-9.16-0.25*Z708)</f>
        <v>-56281.2624656674</v>
      </c>
      <c r="AB708" s="8" t="n">
        <f aca="false">(8*H708*(-1+8/2000*H708)*(1-LN(H708/1895))-H708*-9.16-0.25*Z708)</f>
        <v>-66491.1377751255</v>
      </c>
      <c r="AC708" s="8" t="n">
        <f aca="false">(8*$H708*(31.15-15.53/2000*$H708)*(1-LN($H708/1895))-$H708*-9.16-0.25*$Z708)</f>
        <v>-164959.738852608</v>
      </c>
      <c r="AE708" s="8" t="n">
        <f aca="false">AP708-$AN708</f>
        <v>-0.749948820752023</v>
      </c>
      <c r="AF708" s="8" t="n">
        <f aca="false">AQ708-$AN708</f>
        <v>-0.907149627536562</v>
      </c>
      <c r="AG708" s="8" t="n">
        <f aca="false">AR708-$AN708</f>
        <v>-3.52165504374408</v>
      </c>
      <c r="AI708" s="8" t="n">
        <f aca="false">AT708-$AN708</f>
        <v>-2.27502996126586</v>
      </c>
      <c r="AJ708" s="8" t="n">
        <f aca="false">AU708-$AN708</f>
        <v>2.54491317847086</v>
      </c>
      <c r="AK708" s="8" t="n">
        <f aca="false">AV708-$AN708</f>
        <v>0.108960005756404</v>
      </c>
      <c r="AL708" s="8" t="n">
        <f aca="false">AW708-$AN708</f>
        <v>-2.26345127317894</v>
      </c>
      <c r="AP708" s="8" t="n">
        <f aca="false">1/8.314/$H708*(0.375*68629+0.5*4601)+$AA708/8.314/$H708+LN(1)</f>
        <v>-0.749948820752023</v>
      </c>
      <c r="AQ708" s="8" t="n">
        <f aca="false">1/8.314/$H708*(0.4375*68629+0.5*4601)+$AB708/8.314/$H708+LN(1)</f>
        <v>-0.907149627536562</v>
      </c>
      <c r="AR708" s="8" t="n">
        <f aca="false">1/8.314/$H708*(0.4375*68629+0.5*4601)+$AC708/8.314/$H708+LN(1)</f>
        <v>-3.52165504374408</v>
      </c>
      <c r="AT708" s="8" t="n">
        <f aca="false">1/8.314/$H708*(0.4375*68629+0.5*4601)+$J708/8.314/$H708+LN(1)</f>
        <v>-2.27502996126586</v>
      </c>
      <c r="AU708" s="8" t="n">
        <f aca="false">1/8.314/$H708*(0.4375*68629+0.5*4601)+$B708/8.314/$H708+LN(1)</f>
        <v>2.54491317847086</v>
      </c>
      <c r="AV708" s="8" t="n">
        <f aca="false">1/8.314/$H708*(0.4375*68629+0.5*4601)+$S708/8.314/$H708+LN(1)</f>
        <v>0.108960005756404</v>
      </c>
      <c r="AW708" s="8" t="n">
        <f aca="false">1/8.314/$H708*(0.4375*68629+0.5*4601)+$X708/8.314/$H708+LN(1)</f>
        <v>-2.26345127317894</v>
      </c>
    </row>
    <row r="709" customFormat="false" ht="13.8" hidden="false" customHeight="false" outlineLevel="0" collapsed="false">
      <c r="B709" s="8" t="n">
        <f aca="false">$A$2 + $A$3*H709 +$A$4*H709*LN(H709) + $A$5*H709^2 + $A$6*H709^-1 + $A$7*H709^0.5</f>
        <v>63589.2247246107</v>
      </c>
      <c r="F709" s="8" t="n">
        <f aca="false">$D$2+$D$3/H709-(($D$4/(8.314*LN(10)))*(1-($D$5/H709)-LN(H709/$D$5)))</f>
        <v>1.36098499047966</v>
      </c>
      <c r="G709" s="8" t="n">
        <f aca="false">8.314*LN(10)*F709*H709</f>
        <v>118156.151204856</v>
      </c>
      <c r="H709" s="15" t="n">
        <v>4535</v>
      </c>
      <c r="J709" s="17" t="n">
        <f aca="false">-G709</f>
        <v>-118156.151204856</v>
      </c>
      <c r="O709" s="8" t="n">
        <f aca="false">-115997 + 27.036*H709 + 3.124*H709*LN(H709)</f>
        <v>125894.317653558</v>
      </c>
      <c r="P709" s="8" t="n">
        <f aca="false">(-0.0562*(H709^2)) + (128.59*H709)-38275</f>
        <v>-610941.195</v>
      </c>
      <c r="Q709" s="8" t="n">
        <f aca="false">-998615+342.43*H709</f>
        <v>554305.05</v>
      </c>
      <c r="R709" s="8" t="n">
        <f aca="false">Q709+P709</f>
        <v>-56636.1449999999</v>
      </c>
      <c r="S709" s="8" t="n">
        <f aca="false">R709/2</f>
        <v>-28318.0724999999</v>
      </c>
      <c r="U709" s="8" t="n">
        <f aca="false">-226244+42.46*H709</f>
        <v>-33687.9</v>
      </c>
      <c r="V709" s="8" t="n">
        <f aca="false">(-0.0562*(H709^2))+(374.59*H709)-846564</f>
        <v>-303620.195</v>
      </c>
      <c r="W709" s="8" t="n">
        <f aca="false">V709/2</f>
        <v>-151810.0975</v>
      </c>
      <c r="X709" s="8" t="n">
        <f aca="false">W709-U709</f>
        <v>-118122.1975</v>
      </c>
      <c r="Y709" s="8" t="n">
        <v>1956275.95097787</v>
      </c>
      <c r="Z709" s="8" t="n">
        <f aca="false">-8E-020*H709^6+2E-015*H709^5-0.00000000001*H709^4+0.00000006*H709^3-0.0001*H709^2+0.1593*H709^1+165.05*H709</f>
        <v>751674.350029873</v>
      </c>
      <c r="AA709" s="8" t="n">
        <f aca="false">(4*H709*(-18+25/2000*H709)*(1-LN(H709/1895))-H709*-9.16-0.25*Z709)</f>
        <v>-56974.1649667803</v>
      </c>
      <c r="AB709" s="8" t="n">
        <f aca="false">(8*H709*(-1+8/2000*H709)*(1-LN(H709/1895))-H709*-9.16-0.25*Z709)</f>
        <v>-67159.5568336129</v>
      </c>
      <c r="AC709" s="8" t="n">
        <f aca="false">(8*$H709*(31.15-15.53/2000*$H709)*(1-LN($H709/1895))-$H709*-9.16-0.25*$Z709)</f>
        <v>-165162.438343348</v>
      </c>
      <c r="AE709" s="8" t="n">
        <f aca="false">AP709-$AN709</f>
        <v>-0.767499407006535</v>
      </c>
      <c r="AF709" s="8" t="n">
        <f aca="false">AQ709-$AN709</f>
        <v>-0.923877534807665</v>
      </c>
      <c r="AG709" s="8" t="n">
        <f aca="false">AR709-$AN709</f>
        <v>-3.52314836820581</v>
      </c>
      <c r="AI709" s="8" t="n">
        <f aca="false">AT709-$AN709</f>
        <v>-2.27642919767527</v>
      </c>
      <c r="AJ709" s="8" t="n">
        <f aca="false">AU709-$AN709</f>
        <v>2.54389289368607</v>
      </c>
      <c r="AK709" s="8" t="n">
        <f aca="false">AV709-$AN709</f>
        <v>0.10629153572341</v>
      </c>
      <c r="AL709" s="8" t="n">
        <f aca="false">AW709-$AN709</f>
        <v>-2.27552866420769</v>
      </c>
      <c r="AP709" s="8" t="n">
        <f aca="false">1/8.314/$H709*(0.375*68629+0.5*4601)+$AA709/8.314/$H709+LN(1)</f>
        <v>-0.767499407006535</v>
      </c>
      <c r="AQ709" s="8" t="n">
        <f aca="false">1/8.314/$H709*(0.4375*68629+0.5*4601)+$AB709/8.314/$H709+LN(1)</f>
        <v>-0.923877534807665</v>
      </c>
      <c r="AR709" s="8" t="n">
        <f aca="false">1/8.314/$H709*(0.4375*68629+0.5*4601)+$AC709/8.314/$H709+LN(1)</f>
        <v>-3.52314836820581</v>
      </c>
      <c r="AT709" s="8" t="n">
        <f aca="false">1/8.314/$H709*(0.4375*68629+0.5*4601)+$J709/8.314/$H709+LN(1)</f>
        <v>-2.27642919767527</v>
      </c>
      <c r="AU709" s="8" t="n">
        <f aca="false">1/8.314/$H709*(0.4375*68629+0.5*4601)+$B709/8.314/$H709+LN(1)</f>
        <v>2.54389289368607</v>
      </c>
      <c r="AV709" s="8" t="n">
        <f aca="false">1/8.314/$H709*(0.4375*68629+0.5*4601)+$S709/8.314/$H709+LN(1)</f>
        <v>0.10629153572341</v>
      </c>
      <c r="AW709" s="8" t="n">
        <f aca="false">1/8.314/$H709*(0.4375*68629+0.5*4601)+$X709/8.314/$H709+LN(1)</f>
        <v>-2.27552866420769</v>
      </c>
    </row>
    <row r="710" customFormat="false" ht="13.8" hidden="false" customHeight="false" outlineLevel="0" collapsed="false">
      <c r="B710" s="8" t="n">
        <f aca="false">$A$2 + $A$3*H710 +$A$4*H710*LN(H710) + $A$5*H710^2 + $A$6*H710^-1 + $A$7*H710^0.5</f>
        <v>63656.3316151587</v>
      </c>
      <c r="F710" s="8" t="n">
        <f aca="false">$D$2+$D$3/H710-(($D$4/(8.314*LN(10)))*(1-($D$5/H710)-LN(H710/$D$5)))</f>
        <v>1.36118337073793</v>
      </c>
      <c r="G710" s="8" t="n">
        <f aca="false">8.314*LN(10)*F710*H710</f>
        <v>118303.664292553</v>
      </c>
      <c r="H710" s="15" t="n">
        <v>4540</v>
      </c>
      <c r="J710" s="17" t="n">
        <f aca="false">-G710</f>
        <v>-118303.664292553</v>
      </c>
      <c r="O710" s="8" t="n">
        <f aca="false">-115997 + 27.036*H710 + 3.124*H710*LN(H710)</f>
        <v>126176.640106463</v>
      </c>
      <c r="P710" s="8" t="n">
        <f aca="false">(-0.0562*(H710^2)) + (128.59*H710)-38275</f>
        <v>-612848.32</v>
      </c>
      <c r="Q710" s="8" t="n">
        <f aca="false">-998615+342.43*H710</f>
        <v>556017.2</v>
      </c>
      <c r="R710" s="8" t="n">
        <f aca="false">Q710+P710</f>
        <v>-56831.12</v>
      </c>
      <c r="S710" s="8" t="n">
        <f aca="false">R710/2</f>
        <v>-28415.56</v>
      </c>
      <c r="U710" s="8" t="n">
        <f aca="false">-226244+42.46*H710</f>
        <v>-33475.6</v>
      </c>
      <c r="V710" s="8" t="n">
        <f aca="false">(-0.0562*(H710^2))+(374.59*H710)-846564</f>
        <v>-304297.32</v>
      </c>
      <c r="W710" s="8" t="n">
        <f aca="false">V710/2</f>
        <v>-152148.66</v>
      </c>
      <c r="X710" s="8" t="n">
        <f aca="false">W710-U710</f>
        <v>-118673.06</v>
      </c>
      <c r="Y710" s="8" t="n">
        <v>1958855.36011417</v>
      </c>
      <c r="Z710" s="8" t="n">
        <f aca="false">-8E-020*H710^6+2E-015*H710^5-0.00000000001*H710^4+0.00000006*H710^3-0.0001*H710^2+0.1593*H710^1+165.05*H710</f>
        <v>752512.283466175</v>
      </c>
      <c r="AA710" s="8" t="n">
        <f aca="false">(4*H710*(-18+25/2000*H710)*(1-LN(H710/1895))-H710*-9.16-0.25*Z710)</f>
        <v>-57670.1125717704</v>
      </c>
      <c r="AB710" s="8" t="n">
        <f aca="false">(8*H710*(-1+8/2000*H710)*(1-LN(H710/1895))-H710*-9.16-0.25*Z710)</f>
        <v>-67830.1384619859</v>
      </c>
      <c r="AC710" s="8" t="n">
        <f aca="false">(8*$H710*(31.15-15.53/2000*$H710)*(1-LN($H710/1895))-$H710*-9.16-0.25*$Z710)</f>
        <v>-165362.258780829</v>
      </c>
      <c r="AE710" s="8" t="n">
        <f aca="false">AP710-$AN710</f>
        <v>-0.785092010074044</v>
      </c>
      <c r="AF710" s="8" t="n">
        <f aca="false">AQ710-$AN710</f>
        <v>-0.940625889826139</v>
      </c>
      <c r="AG710" s="8" t="n">
        <f aca="false">AR710-$AN710</f>
        <v>-3.52456212812392</v>
      </c>
      <c r="AI710" s="8" t="n">
        <f aca="false">AT710-$AN710</f>
        <v>-2.27783020817689</v>
      </c>
      <c r="AJ710" s="8" t="n">
        <f aca="false">AU710-$AN710</f>
        <v>2.54286912461118</v>
      </c>
      <c r="AK710" s="8" t="n">
        <f aca="false">AV710-$AN710</f>
        <v>0.103591720456658</v>
      </c>
      <c r="AL710" s="8" t="n">
        <f aca="false">AW710-$AN710</f>
        <v>-2.2876166759746</v>
      </c>
      <c r="AP710" s="8" t="n">
        <f aca="false">1/8.314/$H710*(0.375*68629+0.5*4601)+$AA710/8.314/$H710+LN(1)</f>
        <v>-0.785092010074044</v>
      </c>
      <c r="AQ710" s="8" t="n">
        <f aca="false">1/8.314/$H710*(0.4375*68629+0.5*4601)+$AB710/8.314/$H710+LN(1)</f>
        <v>-0.940625889826139</v>
      </c>
      <c r="AR710" s="8" t="n">
        <f aca="false">1/8.314/$H710*(0.4375*68629+0.5*4601)+$AC710/8.314/$H710+LN(1)</f>
        <v>-3.52456212812392</v>
      </c>
      <c r="AT710" s="8" t="n">
        <f aca="false">1/8.314/$H710*(0.4375*68629+0.5*4601)+$J710/8.314/$H710+LN(1)</f>
        <v>-2.27783020817689</v>
      </c>
      <c r="AU710" s="8" t="n">
        <f aca="false">1/8.314/$H710*(0.4375*68629+0.5*4601)+$B710/8.314/$H710+LN(1)</f>
        <v>2.54286912461118</v>
      </c>
      <c r="AV710" s="8" t="n">
        <f aca="false">1/8.314/$H710*(0.4375*68629+0.5*4601)+$S710/8.314/$H710+LN(1)</f>
        <v>0.103591720456658</v>
      </c>
      <c r="AW710" s="8" t="n">
        <f aca="false">1/8.314/$H710*(0.4375*68629+0.5*4601)+$X710/8.314/$H710+LN(1)</f>
        <v>-2.2876166759746</v>
      </c>
    </row>
    <row r="711" customFormat="false" ht="13.8" hidden="false" customHeight="false" outlineLevel="0" collapsed="false">
      <c r="B711" s="8" t="n">
        <f aca="false">$A$2 + $A$3*H711 +$A$4*H711*LN(H711) + $A$5*H711^2 + $A$6*H711^-1 + $A$7*H711^0.5</f>
        <v>63723.2224204575</v>
      </c>
      <c r="F711" s="8" t="n">
        <f aca="false">$D$2+$D$3/H711-(($D$4/(8.314*LN(10)))*(1-($D$5/H711)-LN(H711/$D$5)))</f>
        <v>1.36138341885785</v>
      </c>
      <c r="G711" s="8" t="n">
        <f aca="false">8.314*LN(10)*F711*H711</f>
        <v>118451.360475001</v>
      </c>
      <c r="H711" s="15" t="n">
        <v>4545</v>
      </c>
      <c r="J711" s="17" t="n">
        <f aca="false">-G711</f>
        <v>-118451.360475001</v>
      </c>
      <c r="O711" s="8" t="n">
        <f aca="false">-115997 + 27.036*H711 + 3.124*H711*LN(H711)</f>
        <v>126458.979762015</v>
      </c>
      <c r="P711" s="8" t="n">
        <f aca="false">(-0.0562*(H711^2)) + (128.59*H711)-38275</f>
        <v>-614758.255</v>
      </c>
      <c r="Q711" s="8" t="n">
        <f aca="false">-998615+342.43*H711</f>
        <v>557729.35</v>
      </c>
      <c r="R711" s="8" t="n">
        <f aca="false">Q711+P711</f>
        <v>-57028.9049999998</v>
      </c>
      <c r="S711" s="8" t="n">
        <f aca="false">R711/2</f>
        <v>-28514.4524999999</v>
      </c>
      <c r="U711" s="8" t="n">
        <f aca="false">-226244+42.46*H711</f>
        <v>-33263.3</v>
      </c>
      <c r="V711" s="8" t="n">
        <f aca="false">(-0.0562*(H711^2))+(374.59*H711)-846564</f>
        <v>-304977.255</v>
      </c>
      <c r="W711" s="8" t="n">
        <f aca="false">V711/2</f>
        <v>-152488.6275</v>
      </c>
      <c r="X711" s="8" t="n">
        <f aca="false">W711-U711</f>
        <v>-119225.3275</v>
      </c>
      <c r="Y711" s="8" t="n">
        <v>1961434.76925047</v>
      </c>
      <c r="Z711" s="8" t="n">
        <f aca="false">-8E-020*H711^6+2E-015*H711^5-0.00000000001*H711^4+0.00000006*H711^3-0.0001*H711^2+0.1593*H711^1+165.05*H711</f>
        <v>753350.259014072</v>
      </c>
      <c r="AA711" s="8" t="n">
        <f aca="false">(4*H711*(-18+25/2000*H711)*(1-LN(H711/1895))-H711*-9.16-0.25*Z711)</f>
        <v>-58369.1084989894</v>
      </c>
      <c r="AB711" s="8" t="n">
        <f aca="false">(8*H711*(-1+8/2000*H711)*(1-LN(H711/1895))-H711*-9.16-0.25*Z711)</f>
        <v>-68502.884498301</v>
      </c>
      <c r="AC711" s="8" t="n">
        <f aca="false">(8*$H711*(31.15-15.53/2000*$H711)*(1-LN($H711/1895))-$H711*-9.16-0.25*$Z711)</f>
        <v>-165559.19525591</v>
      </c>
      <c r="AE711" s="8" t="n">
        <f aca="false">AP711-$AN711</f>
        <v>-0.802726576455777</v>
      </c>
      <c r="AF711" s="8" t="n">
        <f aca="false">AQ711-$AN711</f>
        <v>-0.957394673750058</v>
      </c>
      <c r="AG711" s="8" t="n">
        <f aca="false">AR711-$AN711</f>
        <v>-3.52589645617198</v>
      </c>
      <c r="AI711" s="8" t="n">
        <f aca="false">AT711-$AN711</f>
        <v>-2.27923298157338</v>
      </c>
      <c r="AJ711" s="8" t="n">
        <f aca="false">AU711-$AN711</f>
        <v>2.54184188956551</v>
      </c>
      <c r="AK711" s="8" t="n">
        <f aca="false">AV711-$AN711</f>
        <v>0.100860663405771</v>
      </c>
      <c r="AL711" s="8" t="n">
        <f aca="false">AW711-$AN711</f>
        <v>-2.29971527342775</v>
      </c>
      <c r="AP711" s="8" t="n">
        <f aca="false">1/8.314/$H711*(0.375*68629+0.5*4601)+$AA711/8.314/$H711+LN(1)</f>
        <v>-0.802726576455777</v>
      </c>
      <c r="AQ711" s="8" t="n">
        <f aca="false">1/8.314/$H711*(0.4375*68629+0.5*4601)+$AB711/8.314/$H711+LN(1)</f>
        <v>-0.957394673750058</v>
      </c>
      <c r="AR711" s="8" t="n">
        <f aca="false">1/8.314/$H711*(0.4375*68629+0.5*4601)+$AC711/8.314/$H711+LN(1)</f>
        <v>-3.52589645617198</v>
      </c>
      <c r="AT711" s="8" t="n">
        <f aca="false">1/8.314/$H711*(0.4375*68629+0.5*4601)+$J711/8.314/$H711+LN(1)</f>
        <v>-2.27923298157338</v>
      </c>
      <c r="AU711" s="8" t="n">
        <f aca="false">1/8.314/$H711*(0.4375*68629+0.5*4601)+$B711/8.314/$H711+LN(1)</f>
        <v>2.54184188956551</v>
      </c>
      <c r="AV711" s="8" t="n">
        <f aca="false">1/8.314/$H711*(0.4375*68629+0.5*4601)+$S711/8.314/$H711+LN(1)</f>
        <v>0.100860663405771</v>
      </c>
      <c r="AW711" s="8" t="n">
        <f aca="false">1/8.314/$H711*(0.4375*68629+0.5*4601)+$X711/8.314/$H711+LN(1)</f>
        <v>-2.29971527342775</v>
      </c>
    </row>
    <row r="712" customFormat="false" ht="13.8" hidden="false" customHeight="false" outlineLevel="0" collapsed="false">
      <c r="B712" s="8" t="n">
        <f aca="false">$A$2 + $A$3*H712 +$A$4*H712*LN(H712) + $A$5*H712^2 + $A$6*H712^-1 + $A$7*H712^0.5</f>
        <v>63789.8973974868</v>
      </c>
      <c r="F712" s="8" t="n">
        <f aca="false">$D$2+$D$3/H712-(($D$4/(8.314*LN(10)))*(1-($D$5/H712)-LN(H712/$D$5)))</f>
        <v>1.36158512702851</v>
      </c>
      <c r="G712" s="8" t="n">
        <f aca="false">8.314*LN(10)*F712*H712</f>
        <v>118599.239550775</v>
      </c>
      <c r="H712" s="15" t="n">
        <v>4550</v>
      </c>
      <c r="J712" s="17" t="n">
        <f aca="false">-G712</f>
        <v>-118599.239550775</v>
      </c>
      <c r="O712" s="8" t="n">
        <f aca="false">-115997 + 27.036*H712 + 3.124*H712*LN(H712)</f>
        <v>126741.336601289</v>
      </c>
      <c r="P712" s="8" t="n">
        <f aca="false">(-0.0562*(H712^2)) + (128.59*H712)-38275</f>
        <v>-616671</v>
      </c>
      <c r="Q712" s="8" t="n">
        <f aca="false">-998615+342.43*H712</f>
        <v>559441.5</v>
      </c>
      <c r="R712" s="8" t="n">
        <f aca="false">Q712+P712</f>
        <v>-57229.5</v>
      </c>
      <c r="S712" s="8" t="n">
        <f aca="false">R712/2</f>
        <v>-28614.75</v>
      </c>
      <c r="U712" s="8" t="n">
        <f aca="false">-226244+42.46*H712</f>
        <v>-33051</v>
      </c>
      <c r="V712" s="8" t="n">
        <f aca="false">(-0.0562*(H712^2))+(374.59*H712)-846564</f>
        <v>-305660</v>
      </c>
      <c r="W712" s="8" t="n">
        <f aca="false">V712/2</f>
        <v>-152830</v>
      </c>
      <c r="X712" s="8" t="n">
        <f aca="false">W712-U712</f>
        <v>-119779</v>
      </c>
      <c r="Y712" s="8" t="n">
        <v>1964014.17838677</v>
      </c>
      <c r="Z712" s="8" t="n">
        <f aca="false">-8E-020*H712^6+2E-015*H712^5-0.00000000001*H712^4+0.00000006*H712^3-0.0001*H712^2+0.1593*H712^1+165.05*H712</f>
        <v>754188.276779324</v>
      </c>
      <c r="AA712" s="8" t="n">
        <f aca="false">(4*H712*(-18+25/2000*H712)*(1-LN(H712/1895))-H712*-9.16-0.25*Z712)</f>
        <v>-59071.1559628338</v>
      </c>
      <c r="AB712" s="8" t="n">
        <f aca="false">(8*H712*(-1+8/2000*H712)*(1-LN(H712/1895))-H712*-9.16-0.25*Z712)</f>
        <v>-69177.796778607</v>
      </c>
      <c r="AC712" s="8" t="n">
        <f aca="false">(8*$H712*(31.15-15.53/2000*$H712)*(1-LN($H712/1895))-$H712*-9.16-0.25*$Z712)</f>
        <v>-165753.242866583</v>
      </c>
      <c r="AE712" s="8" t="n">
        <f aca="false">AP712-$AN712</f>
        <v>-0.820403052783569</v>
      </c>
      <c r="AF712" s="8" t="n">
        <f aca="false">AQ712-$AN712</f>
        <v>-0.974183867767252</v>
      </c>
      <c r="AG712" s="8" t="n">
        <f aca="false">AR712-$AN712</f>
        <v>-3.52715148462895</v>
      </c>
      <c r="AI712" s="8" t="n">
        <f aca="false">AT712-$AN712</f>
        <v>-2.28063750672836</v>
      </c>
      <c r="AJ712" s="8" t="n">
        <f aca="false">AU712-$AN712</f>
        <v>2.54081120676859</v>
      </c>
      <c r="AK712" s="8" t="n">
        <f aca="false">AV712-$AN712</f>
        <v>0.0980984675656313</v>
      </c>
      <c r="AL712" s="8" t="n">
        <f aca="false">AW712-$AN712</f>
        <v>-2.31182442166926</v>
      </c>
      <c r="AP712" s="8" t="n">
        <f aca="false">1/8.314/$H712*(0.375*68629+0.5*4601)+$AA712/8.314/$H712+LN(1)</f>
        <v>-0.820403052783569</v>
      </c>
      <c r="AQ712" s="8" t="n">
        <f aca="false">1/8.314/$H712*(0.4375*68629+0.5*4601)+$AB712/8.314/$H712+LN(1)</f>
        <v>-0.974183867767252</v>
      </c>
      <c r="AR712" s="8" t="n">
        <f aca="false">1/8.314/$H712*(0.4375*68629+0.5*4601)+$AC712/8.314/$H712+LN(1)</f>
        <v>-3.52715148462895</v>
      </c>
      <c r="AT712" s="8" t="n">
        <f aca="false">1/8.314/$H712*(0.4375*68629+0.5*4601)+$J712/8.314/$H712+LN(1)</f>
        <v>-2.28063750672836</v>
      </c>
      <c r="AU712" s="8" t="n">
        <f aca="false">1/8.314/$H712*(0.4375*68629+0.5*4601)+$B712/8.314/$H712+LN(1)</f>
        <v>2.54081120676859</v>
      </c>
      <c r="AV712" s="8" t="n">
        <f aca="false">1/8.314/$H712*(0.4375*68629+0.5*4601)+$S712/8.314/$H712+LN(1)</f>
        <v>0.0980984675656313</v>
      </c>
      <c r="AW712" s="8" t="n">
        <f aca="false">1/8.314/$H712*(0.4375*68629+0.5*4601)+$X712/8.314/$H712+LN(1)</f>
        <v>-2.31182442166926</v>
      </c>
    </row>
    <row r="713" customFormat="false" ht="13.8" hidden="false" customHeight="false" outlineLevel="0" collapsed="false">
      <c r="B713" s="8" t="n">
        <f aca="false">$A$2 + $A$3*H713 +$A$4*H713*LN(H713) + $A$5*H713^2 + $A$6*H713^-1 + $A$7*H713^0.5</f>
        <v>63856.3568024975</v>
      </c>
      <c r="F713" s="8" t="n">
        <f aca="false">$D$2+$D$3/H713-(($D$4/(8.314*LN(10)))*(1-($D$5/H713)-LN(H713/$D$5)))</f>
        <v>1.36178848747839</v>
      </c>
      <c r="G713" s="8" t="n">
        <f aca="false">8.314*LN(10)*F713*H713</f>
        <v>118747.301318893</v>
      </c>
      <c r="H713" s="15" t="n">
        <v>4555</v>
      </c>
      <c r="J713" s="17" t="n">
        <f aca="false">-G713</f>
        <v>-118747.301318893</v>
      </c>
      <c r="O713" s="8" t="n">
        <f aca="false">-115997 + 27.036*H713 + 3.124*H713*LN(H713)</f>
        <v>127023.710605401</v>
      </c>
      <c r="P713" s="8" t="n">
        <f aca="false">(-0.0562*(H713^2)) + (128.59*H713)-38275</f>
        <v>-618586.555</v>
      </c>
      <c r="Q713" s="8" t="n">
        <f aca="false">-998615+342.43*H713</f>
        <v>561153.65</v>
      </c>
      <c r="R713" s="8" t="n">
        <f aca="false">Q713+P713</f>
        <v>-57432.9049999997</v>
      </c>
      <c r="S713" s="8" t="n">
        <f aca="false">R713/2</f>
        <v>-28716.4524999998</v>
      </c>
      <c r="U713" s="8" t="n">
        <f aca="false">-226244+42.46*H713</f>
        <v>-32838.7</v>
      </c>
      <c r="V713" s="8" t="n">
        <f aca="false">(-0.0562*(H713^2))+(374.59*H713)-846564</f>
        <v>-306345.555</v>
      </c>
      <c r="W713" s="8" t="n">
        <f aca="false">V713/2</f>
        <v>-153172.7775</v>
      </c>
      <c r="X713" s="8" t="n">
        <f aca="false">W713-U713</f>
        <v>-120334.0775</v>
      </c>
      <c r="Y713" s="8" t="n">
        <v>1966593.58752306</v>
      </c>
      <c r="Z713" s="8" t="n">
        <f aca="false">-8E-020*H713^6+2E-015*H713^5-0.00000000001*H713^4+0.00000006*H713^3-0.0001*H713^2+0.1593*H713^1+165.05*H713</f>
        <v>755026.336867854</v>
      </c>
      <c r="AA713" s="8" t="n">
        <f aca="false">(4*H713*(-18+25/2000*H713)*(1-LN(H713/1895))-H713*-9.16-0.25*Z713)</f>
        <v>-59776.258173757</v>
      </c>
      <c r="AB713" s="8" t="n">
        <f aca="false">(8*H713*(-1+8/2000*H713)*(1-LN(H713/1895))-H713*-9.16-0.25*Z713)</f>
        <v>-69854.8771369498</v>
      </c>
      <c r="AC713" s="8" t="n">
        <f aca="false">(8*$H713*(31.15-15.53/2000*$H713)*(1-LN($H713/1895))-$H713*-9.16-0.25*$Z713)</f>
        <v>-165944.396717959</v>
      </c>
      <c r="AE713" s="8" t="n">
        <f aca="false">AP713-$AN713</f>
        <v>-0.838121385819456</v>
      </c>
      <c r="AF713" s="8" t="n">
        <f aca="false">AQ713-$AN713</f>
        <v>-0.99099345309526</v>
      </c>
      <c r="AG713" s="8" t="n">
        <f aca="false">AR713-$AN713</f>
        <v>-3.52832734538093</v>
      </c>
      <c r="AI713" s="8" t="n">
        <f aca="false">AT713-$AN713</f>
        <v>-2.28204377256601</v>
      </c>
      <c r="AJ713" s="8" t="n">
        <f aca="false">AU713-$AN713</f>
        <v>2.53977709434069</v>
      </c>
      <c r="AK713" s="8" t="n">
        <f aca="false">AV713-$AN713</f>
        <v>0.0953052354789179</v>
      </c>
      <c r="AL713" s="8" t="n">
        <f aca="false">AW713-$AN713</f>
        <v>-2.3239440859545</v>
      </c>
      <c r="AP713" s="8" t="n">
        <f aca="false">1/8.314/$H713*(0.375*68629+0.5*4601)+$AA713/8.314/$H713+LN(1)</f>
        <v>-0.838121385819456</v>
      </c>
      <c r="AQ713" s="8" t="n">
        <f aca="false">1/8.314/$H713*(0.4375*68629+0.5*4601)+$AB713/8.314/$H713+LN(1)</f>
        <v>-0.99099345309526</v>
      </c>
      <c r="AR713" s="8" t="n">
        <f aca="false">1/8.314/$H713*(0.4375*68629+0.5*4601)+$AC713/8.314/$H713+LN(1)</f>
        <v>-3.52832734538093</v>
      </c>
      <c r="AT713" s="8" t="n">
        <f aca="false">1/8.314/$H713*(0.4375*68629+0.5*4601)+$J713/8.314/$H713+LN(1)</f>
        <v>-2.28204377256601</v>
      </c>
      <c r="AU713" s="8" t="n">
        <f aca="false">1/8.314/$H713*(0.4375*68629+0.5*4601)+$B713/8.314/$H713+LN(1)</f>
        <v>2.53977709434069</v>
      </c>
      <c r="AV713" s="8" t="n">
        <f aca="false">1/8.314/$H713*(0.4375*68629+0.5*4601)+$S713/8.314/$H713+LN(1)</f>
        <v>0.0953052354789179</v>
      </c>
      <c r="AW713" s="8" t="n">
        <f aca="false">1/8.314/$H713*(0.4375*68629+0.5*4601)+$X713/8.314/$H713+LN(1)</f>
        <v>-2.3239440859545</v>
      </c>
    </row>
    <row r="714" customFormat="false" ht="13.8" hidden="false" customHeight="false" outlineLevel="0" collapsed="false">
      <c r="B714" s="8" t="n">
        <f aca="false">$A$2 + $A$3*H714 +$A$4*H714*LN(H714) + $A$5*H714^2 + $A$6*H714^-1 + $A$7*H714^0.5</f>
        <v>63922.6008910161</v>
      </c>
      <c r="F714" s="8" t="n">
        <f aca="false">$D$2+$D$3/H714-(($D$4/(8.314*LN(10)))*(1-($D$5/H714)-LN(H714/$D$5)))</f>
        <v>1.36199349247507</v>
      </c>
      <c r="G714" s="8" t="n">
        <f aca="false">8.314*LN(10)*F714*H714</f>
        <v>118895.545578816</v>
      </c>
      <c r="H714" s="15" t="n">
        <v>4560</v>
      </c>
      <c r="J714" s="17" t="n">
        <f aca="false">-G714</f>
        <v>-118895.545578816</v>
      </c>
      <c r="O714" s="8" t="n">
        <f aca="false">-115997 + 27.036*H714 + 3.124*H714*LN(H714)</f>
        <v>127306.10175551</v>
      </c>
      <c r="P714" s="8" t="n">
        <f aca="false">(-0.0562*(H714^2)) + (128.59*H714)-38275</f>
        <v>-620504.92</v>
      </c>
      <c r="Q714" s="8" t="n">
        <f aca="false">-998615+342.43*H714</f>
        <v>562865.8</v>
      </c>
      <c r="R714" s="8" t="n">
        <f aca="false">Q714+P714</f>
        <v>-57639.12</v>
      </c>
      <c r="S714" s="8" t="n">
        <f aca="false">R714/2</f>
        <v>-28819.56</v>
      </c>
      <c r="U714" s="8" t="n">
        <f aca="false">-226244+42.46*H714</f>
        <v>-32626.4</v>
      </c>
      <c r="V714" s="8" t="n">
        <f aca="false">(-0.0562*(H714^2))+(374.59*H714)-846564</f>
        <v>-307033.92</v>
      </c>
      <c r="W714" s="8" t="n">
        <f aca="false">V714/2</f>
        <v>-153516.96</v>
      </c>
      <c r="X714" s="8" t="n">
        <f aca="false">W714-U714</f>
        <v>-120890.56</v>
      </c>
      <c r="Y714" s="8" t="n">
        <v>1969172.99665936</v>
      </c>
      <c r="Z714" s="8" t="n">
        <f aca="false">-8E-020*H714^6+2E-015*H714^5-0.00000000001*H714^4+0.00000006*H714^3-0.0001*H714^2+0.1593*H714^1+165.05*H714</f>
        <v>755864.439385744</v>
      </c>
      <c r="AA714" s="8" t="n">
        <f aca="false">(4*H714*(-18+25/2000*H714)*(1-LN(H714/1895))-H714*-9.16-0.25*Z714)</f>
        <v>-60484.4183382776</v>
      </c>
      <c r="AB714" s="8" t="n">
        <f aca="false">(8*H714*(-1+8/2000*H714)*(1-LN(H714/1895))-H714*-9.16-0.25*Z714)</f>
        <v>-70534.127405377</v>
      </c>
      <c r="AC714" s="8" t="n">
        <f aca="false">(8*$H714*(31.15-15.53/2000*$H714)*(1-LN($H714/1895))-$H714*-9.16-0.25*$Z714)</f>
        <v>-166132.651922248</v>
      </c>
      <c r="AE714" s="8" t="n">
        <f aca="false">AP714-$AN714</f>
        <v>-0.855881522455192</v>
      </c>
      <c r="AF714" s="8" t="n">
        <f aca="false">AQ714-$AN714</f>
        <v>-1.00782341098129</v>
      </c>
      <c r="AG714" s="8" t="n">
        <f aca="false">AR714-$AN714</f>
        <v>-3.52942416992285</v>
      </c>
      <c r="AI714" s="8" t="n">
        <f aca="false">AT714-$AN714</f>
        <v>-2.28345176807076</v>
      </c>
      <c r="AJ714" s="8" t="n">
        <f aca="false">AU714-$AN714</f>
        <v>2.53873957030353</v>
      </c>
      <c r="AK714" s="8" t="n">
        <f aca="false">AV714-$AN714</f>
        <v>0.0924810692385281</v>
      </c>
      <c r="AL714" s="8" t="n">
        <f aca="false">AW714-$AN714</f>
        <v>-2.33607423169121</v>
      </c>
      <c r="AP714" s="8" t="n">
        <f aca="false">1/8.314/$H714*(0.375*68629+0.5*4601)+$AA714/8.314/$H714+LN(1)</f>
        <v>-0.855881522455192</v>
      </c>
      <c r="AQ714" s="8" t="n">
        <f aca="false">1/8.314/$H714*(0.4375*68629+0.5*4601)+$AB714/8.314/$H714+LN(1)</f>
        <v>-1.00782341098129</v>
      </c>
      <c r="AR714" s="8" t="n">
        <f aca="false">1/8.314/$H714*(0.4375*68629+0.5*4601)+$AC714/8.314/$H714+LN(1)</f>
        <v>-3.52942416992285</v>
      </c>
      <c r="AT714" s="8" t="n">
        <f aca="false">1/8.314/$H714*(0.4375*68629+0.5*4601)+$J714/8.314/$H714+LN(1)</f>
        <v>-2.28345176807076</v>
      </c>
      <c r="AU714" s="8" t="n">
        <f aca="false">1/8.314/$H714*(0.4375*68629+0.5*4601)+$B714/8.314/$H714+LN(1)</f>
        <v>2.53873957030353</v>
      </c>
      <c r="AV714" s="8" t="n">
        <f aca="false">1/8.314/$H714*(0.4375*68629+0.5*4601)+$S714/8.314/$H714+LN(1)</f>
        <v>0.0924810692385281</v>
      </c>
      <c r="AW714" s="8" t="n">
        <f aca="false">1/8.314/$H714*(0.4375*68629+0.5*4601)+$X714/8.314/$H714+LN(1)</f>
        <v>-2.33607423169121</v>
      </c>
    </row>
    <row r="715" customFormat="false" ht="13.8" hidden="false" customHeight="false" outlineLevel="0" collapsed="false">
      <c r="B715" s="8" t="n">
        <f aca="false">$A$2 + $A$3*H715 +$A$4*H715*LN(H715) + $A$5*H715^2 + $A$6*H715^-1 + $A$7*H715^0.5</f>
        <v>63988.6299178458</v>
      </c>
      <c r="F715" s="8" t="n">
        <f aca="false">$D$2+$D$3/H715-(($D$4/(8.314*LN(10)))*(1-($D$5/H715)-LN(H715/$D$5)))</f>
        <v>1.36220013432509</v>
      </c>
      <c r="G715" s="8" t="n">
        <f aca="false">8.314*LN(10)*F715*H715</f>
        <v>119043.972130441</v>
      </c>
      <c r="H715" s="15" t="n">
        <v>4565</v>
      </c>
      <c r="J715" s="17" t="n">
        <f aca="false">-G715</f>
        <v>-119043.972130441</v>
      </c>
      <c r="O715" s="8" t="n">
        <f aca="false">-115997 + 27.036*H715 + 3.124*H715*LN(H715)</f>
        <v>127588.510032815</v>
      </c>
      <c r="P715" s="8" t="n">
        <f aca="false">(-0.0562*(H715^2)) + (128.59*H715)-38275</f>
        <v>-622426.095</v>
      </c>
      <c r="Q715" s="8" t="n">
        <f aca="false">-998615+342.43*H715</f>
        <v>564577.95</v>
      </c>
      <c r="R715" s="8" t="n">
        <f aca="false">Q715+P715</f>
        <v>-57848.1450000001</v>
      </c>
      <c r="S715" s="8" t="n">
        <f aca="false">R715/2</f>
        <v>-28924.0725000001</v>
      </c>
      <c r="U715" s="8" t="n">
        <f aca="false">-226244+42.46*H715</f>
        <v>-32414.1</v>
      </c>
      <c r="V715" s="8" t="n">
        <f aca="false">(-0.0562*(H715^2))+(374.59*H715)-846564</f>
        <v>-307725.095</v>
      </c>
      <c r="W715" s="8" t="n">
        <f aca="false">V715/2</f>
        <v>-153862.5475</v>
      </c>
      <c r="X715" s="8" t="n">
        <f aca="false">W715-U715</f>
        <v>-121448.4475</v>
      </c>
      <c r="Y715" s="8" t="n">
        <v>1971752.40579566</v>
      </c>
      <c r="Z715" s="8" t="n">
        <f aca="false">-8E-020*H715^6+2E-015*H715^5-0.00000000001*H715^4+0.00000006*H715^3-0.0001*H715^2+0.1593*H715^1+165.05*H715</f>
        <v>756702.584439235</v>
      </c>
      <c r="AA715" s="8" t="n">
        <f aca="false">(4*H715*(-18+25/2000*H715)*(1-LN(H715/1895))-H715*-9.16-0.25*Z715)</f>
        <v>-61195.6396589892</v>
      </c>
      <c r="AB715" s="8" t="n">
        <f aca="false">(8*H715*(-1+8/2000*H715)*(1-LN(H715/1895))-H715*-9.16-0.25*Z715)</f>
        <v>-71215.5494139421</v>
      </c>
      <c r="AC715" s="8" t="n">
        <f aca="false">(8*$H715*(31.15-15.53/2000*$H715)*(1-LN($H715/1895))-$H715*-9.16-0.25*$Z715)</f>
        <v>-166318.003598737</v>
      </c>
      <c r="AE715" s="8" t="n">
        <f aca="false">AP715-$AN715</f>
        <v>-0.873683409711782</v>
      </c>
      <c r="AF715" s="8" t="n">
        <f aca="false">AQ715-$AN715</f>
        <v>-1.02467372270218</v>
      </c>
      <c r="AG715" s="8" t="n">
        <f aca="false">AR715-$AN715</f>
        <v>-3.53044208936001</v>
      </c>
      <c r="AI715" s="8" t="n">
        <f aca="false">AT715-$AN715</f>
        <v>-2.28486148228687</v>
      </c>
      <c r="AJ715" s="8" t="n">
        <f aca="false">AU715-$AN715</f>
        <v>2.53769865258078</v>
      </c>
      <c r="AK715" s="8" t="n">
        <f aca="false">AV715-$AN715</f>
        <v>0.0896260704901062</v>
      </c>
      <c r="AL715" s="8" t="n">
        <f aca="false">AW715-$AN715</f>
        <v>-2.3482148244387</v>
      </c>
      <c r="AP715" s="8" t="n">
        <f aca="false">1/8.314/$H715*(0.375*68629+0.5*4601)+$AA715/8.314/$H715+LN(1)</f>
        <v>-0.873683409711782</v>
      </c>
      <c r="AQ715" s="8" t="n">
        <f aca="false">1/8.314/$H715*(0.4375*68629+0.5*4601)+$AB715/8.314/$H715+LN(1)</f>
        <v>-1.02467372270218</v>
      </c>
      <c r="AR715" s="8" t="n">
        <f aca="false">1/8.314/$H715*(0.4375*68629+0.5*4601)+$AC715/8.314/$H715+LN(1)</f>
        <v>-3.53044208936001</v>
      </c>
      <c r="AT715" s="8" t="n">
        <f aca="false">1/8.314/$H715*(0.4375*68629+0.5*4601)+$J715/8.314/$H715+LN(1)</f>
        <v>-2.28486148228687</v>
      </c>
      <c r="AU715" s="8" t="n">
        <f aca="false">1/8.314/$H715*(0.4375*68629+0.5*4601)+$B715/8.314/$H715+LN(1)</f>
        <v>2.53769865258078</v>
      </c>
      <c r="AV715" s="8" t="n">
        <f aca="false">1/8.314/$H715*(0.4375*68629+0.5*4601)+$S715/8.314/$H715+LN(1)</f>
        <v>0.0896260704901062</v>
      </c>
      <c r="AW715" s="8" t="n">
        <f aca="false">1/8.314/$H715*(0.4375*68629+0.5*4601)+$X715/8.314/$H715+LN(1)</f>
        <v>-2.3482148244387</v>
      </c>
    </row>
    <row r="716" customFormat="false" ht="13.8" hidden="false" customHeight="false" outlineLevel="0" collapsed="false">
      <c r="B716" s="8" t="n">
        <f aca="false">$A$2 + $A$3*H716 +$A$4*H716*LN(H716) + $A$5*H716^2 + $A$6*H716^-1 + $A$7*H716^0.5</f>
        <v>64054.4441370721</v>
      </c>
      <c r="F716" s="8" t="n">
        <f aca="false">$D$2+$D$3/H716-(($D$4/(8.314*LN(10)))*(1-($D$5/H716)-LN(H716/$D$5)))</f>
        <v>1.36240840537362</v>
      </c>
      <c r="G716" s="8" t="n">
        <f aca="false">8.314*LN(10)*F716*H716</f>
        <v>119192.580774108</v>
      </c>
      <c r="H716" s="15" t="n">
        <v>4570</v>
      </c>
      <c r="J716" s="17" t="n">
        <f aca="false">-G716</f>
        <v>-119192.580774108</v>
      </c>
      <c r="O716" s="8" t="n">
        <f aca="false">-115997 + 27.036*H716 + 3.124*H716*LN(H716)</f>
        <v>127870.935418558</v>
      </c>
      <c r="P716" s="8" t="n">
        <f aca="false">(-0.0562*(H716^2)) + (128.59*H716)-38275</f>
        <v>-624350.08</v>
      </c>
      <c r="Q716" s="8" t="n">
        <f aca="false">-998615+342.43*H716</f>
        <v>566290.1</v>
      </c>
      <c r="R716" s="8" t="n">
        <f aca="false">Q716+P716</f>
        <v>-58059.9799999998</v>
      </c>
      <c r="S716" s="8" t="n">
        <f aca="false">R716/2</f>
        <v>-29029.9899999999</v>
      </c>
      <c r="U716" s="8" t="n">
        <f aca="false">-226244+42.46*H716</f>
        <v>-32201.8</v>
      </c>
      <c r="V716" s="8" t="n">
        <f aca="false">(-0.0562*(H716^2))+(374.59*H716)-846564</f>
        <v>-308419.08</v>
      </c>
      <c r="W716" s="8" t="n">
        <f aca="false">V716/2</f>
        <v>-154209.54</v>
      </c>
      <c r="X716" s="8" t="n">
        <f aca="false">W716-U716</f>
        <v>-122007.74</v>
      </c>
      <c r="Y716" s="8" t="n">
        <v>1974331.81493196</v>
      </c>
      <c r="Z716" s="8" t="n">
        <f aca="false">-8E-020*H716^6+2E-015*H716^5-0.00000000001*H716^4+0.00000006*H716^3-0.0001*H716^2+0.1593*H716^1+165.05*H716</f>
        <v>757540.772134729</v>
      </c>
      <c r="AA716" s="8" t="n">
        <f aca="false">(4*H716*(-18+25/2000*H716)*(1-LN(H716/1895))-H716*-9.16-0.25*Z716)</f>
        <v>-61909.9253345709</v>
      </c>
      <c r="AB716" s="8" t="n">
        <f aca="false">(8*H716*(-1+8/2000*H716)*(1-LN(H716/1895))-H716*-9.16-0.25*Z716)</f>
        <v>-71899.1449907099</v>
      </c>
      <c r="AC716" s="8" t="n">
        <f aca="false">(8*$H716*(31.15-15.53/2000*$H716)*(1-LN($H716/1895))-$H716*-9.16-0.25*$Z716)</f>
        <v>-166500.446873771</v>
      </c>
      <c r="AE716" s="8" t="n">
        <f aca="false">AP716-$AN716</f>
        <v>-0.891526994739064</v>
      </c>
      <c r="AF716" s="8" t="n">
        <f aca="false">AQ716-$AN716</f>
        <v>-1.04154436956435</v>
      </c>
      <c r="AG716" s="8" t="n">
        <f aca="false">AR716-$AN716</f>
        <v>-3.53138123440968</v>
      </c>
      <c r="AI716" s="8" t="n">
        <f aca="false">AT716-$AN716</f>
        <v>-2.28627290431808</v>
      </c>
      <c r="AJ716" s="8" t="n">
        <f aca="false">AU716-$AN716</f>
        <v>2.5366543589988</v>
      </c>
      <c r="AK716" s="8" t="n">
        <f aca="false">AV716-$AN716</f>
        <v>0.0867403404344494</v>
      </c>
      <c r="AL716" s="8" t="n">
        <f aca="false">AW716-$AN716</f>
        <v>-2.360365829907</v>
      </c>
      <c r="AP716" s="8" t="n">
        <f aca="false">1/8.314/$H716*(0.375*68629+0.5*4601)+$AA716/8.314/$H716+LN(1)</f>
        <v>-0.891526994739064</v>
      </c>
      <c r="AQ716" s="8" t="n">
        <f aca="false">1/8.314/$H716*(0.4375*68629+0.5*4601)+$AB716/8.314/$H716+LN(1)</f>
        <v>-1.04154436956435</v>
      </c>
      <c r="AR716" s="8" t="n">
        <f aca="false">1/8.314/$H716*(0.4375*68629+0.5*4601)+$AC716/8.314/$H716+LN(1)</f>
        <v>-3.53138123440968</v>
      </c>
      <c r="AT716" s="8" t="n">
        <f aca="false">1/8.314/$H716*(0.4375*68629+0.5*4601)+$J716/8.314/$H716+LN(1)</f>
        <v>-2.28627290431808</v>
      </c>
      <c r="AU716" s="8" t="n">
        <f aca="false">1/8.314/$H716*(0.4375*68629+0.5*4601)+$B716/8.314/$H716+LN(1)</f>
        <v>2.5366543589988</v>
      </c>
      <c r="AV716" s="8" t="n">
        <f aca="false">1/8.314/$H716*(0.4375*68629+0.5*4601)+$S716/8.314/$H716+LN(1)</f>
        <v>0.0867403404344494</v>
      </c>
      <c r="AW716" s="8" t="n">
        <f aca="false">1/8.314/$H716*(0.4375*68629+0.5*4601)+$X716/8.314/$H716+LN(1)</f>
        <v>-2.360365829907</v>
      </c>
    </row>
    <row r="717" customFormat="false" ht="13.8" hidden="false" customHeight="false" outlineLevel="0" collapsed="false">
      <c r="B717" s="8" t="n">
        <f aca="false">$A$2 + $A$3*H717 +$A$4*H717*LN(H717) + $A$5*H717^2 + $A$6*H717^-1 + $A$7*H717^0.5</f>
        <v>64120.0438020616</v>
      </c>
      <c r="F717" s="8" t="n">
        <f aca="false">$D$2+$D$3/H717-(($D$4/(8.314*LN(10)))*(1-($D$5/H717)-LN(H717/$D$5)))</f>
        <v>1.36261829800431</v>
      </c>
      <c r="G717" s="8" t="n">
        <f aca="false">8.314*LN(10)*F717*H717</f>
        <v>119341.371310589</v>
      </c>
      <c r="H717" s="15" t="n">
        <v>4575</v>
      </c>
      <c r="J717" s="17" t="n">
        <f aca="false">-G717</f>
        <v>-119341.371310589</v>
      </c>
      <c r="O717" s="8" t="n">
        <f aca="false">-115997 + 27.036*H717 + 3.124*H717*LN(H717)</f>
        <v>128153.377894019</v>
      </c>
      <c r="P717" s="8" t="n">
        <f aca="false">(-0.0562*(H717^2)) + (128.59*H717)-38275</f>
        <v>-626276.875</v>
      </c>
      <c r="Q717" s="8" t="n">
        <f aca="false">-998615+342.43*H717</f>
        <v>568002.25</v>
      </c>
      <c r="R717" s="8" t="n">
        <f aca="false">Q717+P717</f>
        <v>-58274.625</v>
      </c>
      <c r="S717" s="8" t="n">
        <f aca="false">R717/2</f>
        <v>-29137.3125</v>
      </c>
      <c r="U717" s="8" t="n">
        <f aca="false">-226244+42.46*H717</f>
        <v>-31989.5</v>
      </c>
      <c r="V717" s="8" t="n">
        <f aca="false">(-0.0562*(H717^2))+(374.59*H717)-846564</f>
        <v>-309115.875</v>
      </c>
      <c r="W717" s="8" t="n">
        <f aca="false">V717/2</f>
        <v>-154557.9375</v>
      </c>
      <c r="X717" s="8" t="n">
        <f aca="false">W717-U717</f>
        <v>-122568.4375</v>
      </c>
      <c r="Y717" s="8" t="n">
        <v>1976911.22406826</v>
      </c>
      <c r="Z717" s="8" t="n">
        <f aca="false">-8E-020*H717^6+2E-015*H717^5-0.00000000001*H717^4+0.00000006*H717^3-0.0001*H717^2+0.1593*H717^1+165.05*H717</f>
        <v>758379.002578786</v>
      </c>
      <c r="AA717" s="8" t="n">
        <f aca="false">(4*H717*(-18+25/2000*H717)*(1-LN(H717/1895))-H717*-9.16-0.25*Z717)</f>
        <v>-62627.2785597959</v>
      </c>
      <c r="AB717" s="8" t="n">
        <f aca="false">(8*H717*(-1+8/2000*H717)*(1-LN(H717/1895))-H717*-9.16-0.25*Z717)</f>
        <v>-72584.9159617603</v>
      </c>
      <c r="AC717" s="8" t="n">
        <f aca="false">(8*$H717*(31.15-15.53/2000*$H717)*(1-LN($H717/1895))-$H717*-9.16-0.25*$Z717)</f>
        <v>-166679.976880738</v>
      </c>
      <c r="AE717" s="8" t="n">
        <f aca="false">AP717-$AN717</f>
        <v>-0.909412224815234</v>
      </c>
      <c r="AF717" s="8" t="n">
        <f aca="false">AQ717-$AN717</f>
        <v>-1.05843533290375</v>
      </c>
      <c r="AG717" s="8" t="n">
        <f aca="false">AR717-$AN717</f>
        <v>-3.53224173540287</v>
      </c>
      <c r="AI717" s="8" t="n">
        <f aca="false">AT717-$AN717</f>
        <v>-2.28768602332728</v>
      </c>
      <c r="AJ717" s="8" t="n">
        <f aca="false">AU717-$AN717</f>
        <v>2.53560670728711</v>
      </c>
      <c r="AK717" s="8" t="n">
        <f aca="false">AV717-$AN717</f>
        <v>0.0838239798299268</v>
      </c>
      <c r="AL717" s="8" t="n">
        <f aca="false">AW717-$AN717</f>
        <v>-2.37252721395605</v>
      </c>
      <c r="AP717" s="8" t="n">
        <f aca="false">1/8.314/$H717*(0.375*68629+0.5*4601)+$AA717/8.314/$H717+LN(1)</f>
        <v>-0.909412224815234</v>
      </c>
      <c r="AQ717" s="8" t="n">
        <f aca="false">1/8.314/$H717*(0.4375*68629+0.5*4601)+$AB717/8.314/$H717+LN(1)</f>
        <v>-1.05843533290375</v>
      </c>
      <c r="AR717" s="8" t="n">
        <f aca="false">1/8.314/$H717*(0.4375*68629+0.5*4601)+$AC717/8.314/$H717+LN(1)</f>
        <v>-3.53224173540287</v>
      </c>
      <c r="AT717" s="8" t="n">
        <f aca="false">1/8.314/$H717*(0.4375*68629+0.5*4601)+$J717/8.314/$H717+LN(1)</f>
        <v>-2.28768602332728</v>
      </c>
      <c r="AU717" s="8" t="n">
        <f aca="false">1/8.314/$H717*(0.4375*68629+0.5*4601)+$B717/8.314/$H717+LN(1)</f>
        <v>2.53560670728711</v>
      </c>
      <c r="AV717" s="8" t="n">
        <f aca="false">1/8.314/$H717*(0.4375*68629+0.5*4601)+$S717/8.314/$H717+LN(1)</f>
        <v>0.0838239798299268</v>
      </c>
      <c r="AW717" s="8" t="n">
        <f aca="false">1/8.314/$H717*(0.4375*68629+0.5*4601)+$X717/8.314/$H717+LN(1)</f>
        <v>-2.37252721395605</v>
      </c>
    </row>
    <row r="718" customFormat="false" ht="13.8" hidden="false" customHeight="false" outlineLevel="0" collapsed="false">
      <c r="B718" s="8" t="n">
        <f aca="false">$A$2 + $A$3*H718 +$A$4*H718*LN(H718) + $A$5*H718^2 + $A$6*H718^-1 + $A$7*H718^0.5</f>
        <v>64185.4291654679</v>
      </c>
      <c r="F718" s="8" t="n">
        <f aca="false">$D$2+$D$3/H718-(($D$4/(8.314*LN(10)))*(1-($D$5/H718)-LN(H718/$D$5)))</f>
        <v>1.36282980463904</v>
      </c>
      <c r="G718" s="8" t="n">
        <f aca="false">8.314*LN(10)*F718*H718</f>
        <v>119490.343541096</v>
      </c>
      <c r="H718" s="15" t="n">
        <v>4580</v>
      </c>
      <c r="J718" s="17" t="n">
        <f aca="false">-G718</f>
        <v>-119490.343541096</v>
      </c>
      <c r="O718" s="8" t="n">
        <f aca="false">-115997 + 27.036*H718 + 3.124*H718*LN(H718)</f>
        <v>128435.837440522</v>
      </c>
      <c r="P718" s="8" t="n">
        <f aca="false">(-0.0562*(H718^2)) + (128.59*H718)-38275</f>
        <v>-628206.48</v>
      </c>
      <c r="Q718" s="8" t="n">
        <f aca="false">-998615+342.43*H718</f>
        <v>569714.4</v>
      </c>
      <c r="R718" s="8" t="n">
        <f aca="false">Q718+P718</f>
        <v>-58492.0799999997</v>
      </c>
      <c r="S718" s="8" t="n">
        <f aca="false">R718/2</f>
        <v>-29246.0399999999</v>
      </c>
      <c r="U718" s="8" t="n">
        <f aca="false">-226244+42.46*H718</f>
        <v>-31777.2</v>
      </c>
      <c r="V718" s="8" t="n">
        <f aca="false">(-0.0562*(H718^2))+(374.59*H718)-846564</f>
        <v>-309815.48</v>
      </c>
      <c r="W718" s="8" t="n">
        <f aca="false">V718/2</f>
        <v>-154907.74</v>
      </c>
      <c r="X718" s="8" t="n">
        <f aca="false">W718-U718</f>
        <v>-123130.54</v>
      </c>
      <c r="Y718" s="8" t="n">
        <v>1979490.63320456</v>
      </c>
      <c r="Z718" s="8" t="n">
        <f aca="false">-8E-020*H718^6+2E-015*H718^5-0.00000000001*H718^4+0.00000006*H718^3-0.0001*H718^2+0.1593*H718^1+165.05*H718</f>
        <v>759217.275878127</v>
      </c>
      <c r="AA718" s="8" t="n">
        <f aca="false">(4*H718*(-18+25/2000*H718)*(1-LN(H718/1895))-H718*-9.16-0.25*Z718)</f>
        <v>-63347.7025255423</v>
      </c>
      <c r="AB718" s="8" t="n">
        <f aca="false">(8*H718*(-1+8/2000*H718)*(1-LN(H718/1895))-H718*-9.16-0.25*Z718)</f>
        <v>-73272.864151193</v>
      </c>
      <c r="AC718" s="8" t="n">
        <f aca="false">(8*$H718*(31.15-15.53/2000*$H718)*(1-LN($H718/1895))-$H718*-9.16-0.25*$Z718)</f>
        <v>-166856.588760046</v>
      </c>
      <c r="AE718" s="8" t="n">
        <f aca="false">AP718-$AN718</f>
        <v>-0.927339047346411</v>
      </c>
      <c r="AF718" s="8" t="n">
        <f aca="false">AQ718-$AN718</f>
        <v>-1.07534659408587</v>
      </c>
      <c r="AG718" s="8" t="n">
        <f aca="false">AR718-$AN718</f>
        <v>-3.53302372228582</v>
      </c>
      <c r="AI718" s="8" t="n">
        <f aca="false">AT718-$AN718</f>
        <v>-2.28910082853607</v>
      </c>
      <c r="AJ718" s="8" t="n">
        <f aca="false">AU718-$AN718</f>
        <v>2.5345557150791</v>
      </c>
      <c r="AK718" s="8" t="n">
        <f aca="false">AV718-$AN718</f>
        <v>0.0808770889949425</v>
      </c>
      <c r="AL718" s="8" t="n">
        <f aca="false">AW718-$AN718</f>
        <v>-2.38469894259485</v>
      </c>
      <c r="AP718" s="8" t="n">
        <f aca="false">1/8.314/$H718*(0.375*68629+0.5*4601)+$AA718/8.314/$H718+LN(1)</f>
        <v>-0.927339047346411</v>
      </c>
      <c r="AQ718" s="8" t="n">
        <f aca="false">1/8.314/$H718*(0.4375*68629+0.5*4601)+$AB718/8.314/$H718+LN(1)</f>
        <v>-1.07534659408587</v>
      </c>
      <c r="AR718" s="8" t="n">
        <f aca="false">1/8.314/$H718*(0.4375*68629+0.5*4601)+$AC718/8.314/$H718+LN(1)</f>
        <v>-3.53302372228582</v>
      </c>
      <c r="AT718" s="8" t="n">
        <f aca="false">1/8.314/$H718*(0.4375*68629+0.5*4601)+$J718/8.314/$H718+LN(1)</f>
        <v>-2.28910082853607</v>
      </c>
      <c r="AU718" s="8" t="n">
        <f aca="false">1/8.314/$H718*(0.4375*68629+0.5*4601)+$B718/8.314/$H718+LN(1)</f>
        <v>2.5345557150791</v>
      </c>
      <c r="AV718" s="8" t="n">
        <f aca="false">1/8.314/$H718*(0.4375*68629+0.5*4601)+$S718/8.314/$H718+LN(1)</f>
        <v>0.0808770889949425</v>
      </c>
      <c r="AW718" s="8" t="n">
        <f aca="false">1/8.314/$H718*(0.4375*68629+0.5*4601)+$X718/8.314/$H718+LN(1)</f>
        <v>-2.38469894259485</v>
      </c>
    </row>
    <row r="719" customFormat="false" ht="13.8" hidden="false" customHeight="false" outlineLevel="0" collapsed="false">
      <c r="B719" s="8" t="n">
        <f aca="false">$A$2 + $A$3*H719 +$A$4*H719*LN(H719) + $A$5*H719^2 + $A$6*H719^-1 + $A$7*H719^0.5</f>
        <v>64250.6004792333</v>
      </c>
      <c r="F719" s="8" t="n">
        <f aca="false">$D$2+$D$3/H719-(($D$4/(8.314*LN(10)))*(1-($D$5/H719)-LN(H719/$D$5)))</f>
        <v>1.36304291773767</v>
      </c>
      <c r="G719" s="8" t="n">
        <f aca="false">8.314*LN(10)*F719*H719</f>
        <v>119639.497267272</v>
      </c>
      <c r="H719" s="15" t="n">
        <v>4585</v>
      </c>
      <c r="J719" s="17" t="n">
        <f aca="false">-G719</f>
        <v>-119639.497267272</v>
      </c>
      <c r="O719" s="8" t="n">
        <f aca="false">-115997 + 27.036*H719 + 3.124*H719*LN(H719)</f>
        <v>128718.314039431</v>
      </c>
      <c r="P719" s="8" t="n">
        <f aca="false">(-0.0562*(H719^2)) + (128.59*H719)-38275</f>
        <v>-630138.895</v>
      </c>
      <c r="Q719" s="8" t="n">
        <f aca="false">-998615+342.43*H719</f>
        <v>571426.55</v>
      </c>
      <c r="R719" s="8" t="n">
        <f aca="false">Q719+P719</f>
        <v>-58712.3449999999</v>
      </c>
      <c r="S719" s="8" t="n">
        <f aca="false">R719/2</f>
        <v>-29356.1724999999</v>
      </c>
      <c r="U719" s="8" t="n">
        <f aca="false">-226244+42.46*H719</f>
        <v>-31564.9</v>
      </c>
      <c r="V719" s="8" t="n">
        <f aca="false">(-0.0562*(H719^2))+(374.59*H719)-846564</f>
        <v>-310517.895</v>
      </c>
      <c r="W719" s="8" t="n">
        <f aca="false">V719/2</f>
        <v>-155258.9475</v>
      </c>
      <c r="X719" s="8" t="n">
        <f aca="false">W719-U719</f>
        <v>-123694.0475</v>
      </c>
      <c r="Y719" s="8" t="n">
        <v>1982070.04234085</v>
      </c>
      <c r="Z719" s="8" t="n">
        <f aca="false">-8E-020*H719^6+2E-015*H719^5-0.00000000001*H719^4+0.00000006*H719^3-0.0001*H719^2+0.1593*H719^1+165.05*H719</f>
        <v>760055.592139632</v>
      </c>
      <c r="AA719" s="8" t="n">
        <f aca="false">(4*H719*(-18+25/2000*H719)*(1-LN(H719/1895))-H719*-9.16-0.25*Z719)</f>
        <v>-64071.200418802</v>
      </c>
      <c r="AB719" s="8" t="n">
        <f aca="false">(8*H719*(-1+8/2000*H719)*(1-LN(H719/1895))-H719*-9.16-0.25*Z719)</f>
        <v>-73962.9913811322</v>
      </c>
      <c r="AC719" s="8" t="n">
        <f aca="false">(8*$H719*(31.15-15.53/2000*$H719)*(1-LN($H719/1895))-$H719*-9.16-0.25*$Z719)</f>
        <v>-167030.277659106</v>
      </c>
      <c r="AE719" s="8" t="n">
        <f aca="false">AP719-$AN719</f>
        <v>-0.945307409866186</v>
      </c>
      <c r="AF719" s="8" t="n">
        <f aca="false">AQ719-$AN719</f>
        <v>-1.09227813450561</v>
      </c>
      <c r="AG719" s="8" t="n">
        <f aca="false">AR719-$AN719</f>
        <v>-3.53372732462163</v>
      </c>
      <c r="AI719" s="8" t="n">
        <f aca="false">AT719-$AN719</f>
        <v>-2.2905173092245</v>
      </c>
      <c r="AJ719" s="8" t="n">
        <f aca="false">AU719-$AN719</f>
        <v>2.53350139991257</v>
      </c>
      <c r="AK719" s="8" t="n">
        <f aca="false">AV719-$AN719</f>
        <v>0.0778997678102865</v>
      </c>
      <c r="AL719" s="8" t="n">
        <f aca="false">AW719-$AN719</f>
        <v>-2.3968809819807</v>
      </c>
      <c r="AP719" s="8" t="n">
        <f aca="false">1/8.314/$H719*(0.375*68629+0.5*4601)+$AA719/8.314/$H719+LN(1)</f>
        <v>-0.945307409866186</v>
      </c>
      <c r="AQ719" s="8" t="n">
        <f aca="false">1/8.314/$H719*(0.4375*68629+0.5*4601)+$AB719/8.314/$H719+LN(1)</f>
        <v>-1.09227813450561</v>
      </c>
      <c r="AR719" s="8" t="n">
        <f aca="false">1/8.314/$H719*(0.4375*68629+0.5*4601)+$AC719/8.314/$H719+LN(1)</f>
        <v>-3.53372732462163</v>
      </c>
      <c r="AT719" s="8" t="n">
        <f aca="false">1/8.314/$H719*(0.4375*68629+0.5*4601)+$J719/8.314/$H719+LN(1)</f>
        <v>-2.2905173092245</v>
      </c>
      <c r="AU719" s="8" t="n">
        <f aca="false">1/8.314/$H719*(0.4375*68629+0.5*4601)+$B719/8.314/$H719+LN(1)</f>
        <v>2.53350139991257</v>
      </c>
      <c r="AV719" s="8" t="n">
        <f aca="false">1/8.314/$H719*(0.4375*68629+0.5*4601)+$S719/8.314/$H719+LN(1)</f>
        <v>0.0778997678102865</v>
      </c>
      <c r="AW719" s="8" t="n">
        <f aca="false">1/8.314/$H719*(0.4375*68629+0.5*4601)+$X719/8.314/$H719+LN(1)</f>
        <v>-2.3968809819807</v>
      </c>
    </row>
    <row r="720" customFormat="false" ht="13.8" hidden="false" customHeight="false" outlineLevel="0" collapsed="false">
      <c r="B720" s="8" t="n">
        <f aca="false">$A$2 + $A$3*H720 +$A$4*H720*LN(H720) + $A$5*H720^2 + $A$6*H720^-1 + $A$7*H720^0.5</f>
        <v>64315.557994591</v>
      </c>
      <c r="F720" s="8" t="n">
        <f aca="false">$D$2+$D$3/H720-(($D$4/(8.314*LN(10)))*(1-($D$5/H720)-LN(H720/$D$5)))</f>
        <v>1.36325762979785</v>
      </c>
      <c r="G720" s="8" t="n">
        <f aca="false">8.314*LN(10)*F720*H720</f>
        <v>119788.832291194</v>
      </c>
      <c r="H720" s="15" t="n">
        <v>4590</v>
      </c>
      <c r="J720" s="17" t="n">
        <f aca="false">-G720</f>
        <v>-119788.832291194</v>
      </c>
      <c r="O720" s="8" t="n">
        <f aca="false">-115997 + 27.036*H720 + 3.124*H720*LN(H720)</f>
        <v>129000.807672148</v>
      </c>
      <c r="P720" s="8" t="n">
        <f aca="false">(-0.0562*(H720^2)) + (128.59*H720)-38275</f>
        <v>-632074.12</v>
      </c>
      <c r="Q720" s="8" t="n">
        <f aca="false">-998615+342.43*H720</f>
        <v>573138.7</v>
      </c>
      <c r="R720" s="8" t="n">
        <f aca="false">Q720+P720</f>
        <v>-58935.42</v>
      </c>
      <c r="S720" s="8" t="n">
        <f aca="false">R720/2</f>
        <v>-29467.71</v>
      </c>
      <c r="U720" s="8" t="n">
        <f aca="false">-226244+42.46*H720</f>
        <v>-31352.6</v>
      </c>
      <c r="V720" s="8" t="n">
        <f aca="false">(-0.0562*(H720^2))+(374.59*H720)-846564</f>
        <v>-311223.12</v>
      </c>
      <c r="W720" s="8" t="n">
        <f aca="false">V720/2</f>
        <v>-155611.56</v>
      </c>
      <c r="X720" s="8" t="n">
        <f aca="false">W720-U720</f>
        <v>-124258.96</v>
      </c>
      <c r="Y720" s="8" t="n">
        <v>1984649.45147715</v>
      </c>
      <c r="Z720" s="8" t="n">
        <f aca="false">-8E-020*H720^6+2E-015*H720^5-0.00000000001*H720^4+0.00000006*H720^3-0.0001*H720^2+0.1593*H720^1+165.05*H720</f>
        <v>760893.95147034</v>
      </c>
      <c r="AA720" s="8" t="n">
        <f aca="false">(4*H720*(-18+25/2000*H720)*(1-LN(H720/1895))-H720*-9.16-0.25*Z720)</f>
        <v>-64797.77542269</v>
      </c>
      <c r="AB720" s="8" t="n">
        <f aca="false">(8*H720*(-1+8/2000*H720)*(1-LN(H720/1895))-H720*-9.16-0.25*Z720)</f>
        <v>-74655.2994717309</v>
      </c>
      <c r="AC720" s="8" t="n">
        <f aca="false">(8*$H720*(31.15-15.53/2000*$H720)*(1-LN($H720/1895))-$H720*-9.16-0.25*$Z720)</f>
        <v>-167201.038732315</v>
      </c>
      <c r="AE720" s="8" t="n">
        <f aca="false">AP720-$AN720</f>
        <v>-0.963317260035178</v>
      </c>
      <c r="AF720" s="8" t="n">
        <f aca="false">AQ720-$AN720</f>
        <v>-1.10922993558732</v>
      </c>
      <c r="AG720" s="8" t="n">
        <f aca="false">AR720-$AN720</f>
        <v>-3.53435267159195</v>
      </c>
      <c r="AI720" s="8" t="n">
        <f aca="false">AT720-$AN720</f>
        <v>-2.29193545473063</v>
      </c>
      <c r="AJ720" s="8" t="n">
        <f aca="false">AU720-$AN720</f>
        <v>2.53244377923032</v>
      </c>
      <c r="AK720" s="8" t="n">
        <f aca="false">AV720-$AN720</f>
        <v>0.074892115721546</v>
      </c>
      <c r="AL720" s="8" t="n">
        <f aca="false">AW720-$AN720</f>
        <v>-2.40907329841834</v>
      </c>
      <c r="AP720" s="8" t="n">
        <f aca="false">1/8.314/$H720*(0.375*68629+0.5*4601)+$AA720/8.314/$H720+LN(1)</f>
        <v>-0.963317260035178</v>
      </c>
      <c r="AQ720" s="8" t="n">
        <f aca="false">1/8.314/$H720*(0.4375*68629+0.5*4601)+$AB720/8.314/$H720+LN(1)</f>
        <v>-1.10922993558732</v>
      </c>
      <c r="AR720" s="8" t="n">
        <f aca="false">1/8.314/$H720*(0.4375*68629+0.5*4601)+$AC720/8.314/$H720+LN(1)</f>
        <v>-3.53435267159195</v>
      </c>
      <c r="AT720" s="8" t="n">
        <f aca="false">1/8.314/$H720*(0.4375*68629+0.5*4601)+$J720/8.314/$H720+LN(1)</f>
        <v>-2.29193545473063</v>
      </c>
      <c r="AU720" s="8" t="n">
        <f aca="false">1/8.314/$H720*(0.4375*68629+0.5*4601)+$B720/8.314/$H720+LN(1)</f>
        <v>2.53244377923032</v>
      </c>
      <c r="AV720" s="8" t="n">
        <f aca="false">1/8.314/$H720*(0.4375*68629+0.5*4601)+$S720/8.314/$H720+LN(1)</f>
        <v>0.074892115721546</v>
      </c>
      <c r="AW720" s="8" t="n">
        <f aca="false">1/8.314/$H720*(0.4375*68629+0.5*4601)+$X720/8.314/$H720+LN(1)</f>
        <v>-2.40907329841834</v>
      </c>
    </row>
    <row r="721" customFormat="false" ht="13.8" hidden="false" customHeight="false" outlineLevel="0" collapsed="false">
      <c r="B721" s="8" t="n">
        <f aca="false">$A$2 + $A$3*H721 +$A$4*H721*LN(H721) + $A$5*H721^2 + $A$6*H721^-1 + $A$7*H721^0.5</f>
        <v>64380.3019620688</v>
      </c>
      <c r="F721" s="8" t="n">
        <f aca="false">$D$2+$D$3/H721-(($D$4/(8.314*LN(10)))*(1-($D$5/H721)-LN(H721/$D$5)))</f>
        <v>1.3634739333548</v>
      </c>
      <c r="G721" s="8" t="n">
        <f aca="false">8.314*LN(10)*F721*H721</f>
        <v>119938.34841537</v>
      </c>
      <c r="H721" s="15" t="n">
        <v>4595</v>
      </c>
      <c r="J721" s="17" t="n">
        <f aca="false">-G721</f>
        <v>-119938.34841537</v>
      </c>
      <c r="O721" s="8" t="n">
        <f aca="false">-115997 + 27.036*H721 + 3.124*H721*LN(H721)</f>
        <v>129283.31832012</v>
      </c>
      <c r="P721" s="8" t="n">
        <f aca="false">(-0.0562*(H721^2)) + (128.59*H721)-38275</f>
        <v>-634012.155</v>
      </c>
      <c r="Q721" s="8" t="n">
        <f aca="false">-998615+342.43*H721</f>
        <v>574850.85</v>
      </c>
      <c r="R721" s="8" t="n">
        <f aca="false">Q721+P721</f>
        <v>-59161.3049999999</v>
      </c>
      <c r="S721" s="8" t="n">
        <f aca="false">R721/2</f>
        <v>-29580.6525</v>
      </c>
      <c r="U721" s="8" t="n">
        <f aca="false">-226244+42.46*H721</f>
        <v>-31140.3</v>
      </c>
      <c r="V721" s="8" t="n">
        <f aca="false">(-0.0562*(H721^2))+(374.59*H721)-846564</f>
        <v>-311931.155</v>
      </c>
      <c r="W721" s="8" t="n">
        <f aca="false">V721/2</f>
        <v>-155965.5775</v>
      </c>
      <c r="X721" s="8" t="n">
        <f aca="false">W721-U721</f>
        <v>-124825.2775</v>
      </c>
      <c r="Y721" s="8" t="n">
        <v>1987228.86061345</v>
      </c>
      <c r="Z721" s="8" t="n">
        <f aca="false">-8E-020*H721^6+2E-015*H721^5-0.00000000001*H721^4+0.00000006*H721^3-0.0001*H721^2+0.1593*H721^1+165.05*H721</f>
        <v>761732.35397745</v>
      </c>
      <c r="AA721" s="8" t="n">
        <f aca="false">(4*H721*(-18+25/2000*H721)*(1-LN(H721/1895))-H721*-9.16-0.25*Z721)</f>
        <v>-65527.4307164549</v>
      </c>
      <c r="AB721" s="8" t="n">
        <f aca="false">(8*H721*(-1+8/2000*H721)*(1-LN(H721/1895))-H721*-9.16-0.25*Z721)</f>
        <v>-75349.7902411753</v>
      </c>
      <c r="AC721" s="8" t="n">
        <f aca="false">(8*$H721*(31.15-15.53/2000*$H721)*(1-LN($H721/1895))-$H721*-9.16-0.25*$Z721)</f>
        <v>-167368.867141033</v>
      </c>
      <c r="AE721" s="8" t="n">
        <f aca="false">AP721-$AN721</f>
        <v>-0.981368545640596</v>
      </c>
      <c r="AF721" s="8" t="n">
        <f aca="false">AQ721-$AN721</f>
        <v>-1.1262019787847</v>
      </c>
      <c r="AG721" s="8" t="n">
        <f aca="false">AR721-$AN721</f>
        <v>-3.53489989199839</v>
      </c>
      <c r="AI721" s="8" t="n">
        <f aca="false">AT721-$AN721</f>
        <v>-2.29335525445025</v>
      </c>
      <c r="AJ721" s="8" t="n">
        <f aca="false">AU721-$AN721</f>
        <v>2.53138287038078</v>
      </c>
      <c r="AK721" s="8" t="n">
        <f aca="false">AV721-$AN721</f>
        <v>0.0718542317414704</v>
      </c>
      <c r="AL721" s="8" t="n">
        <f aca="false">AW721-$AN721</f>
        <v>-2.42127585835918</v>
      </c>
      <c r="AP721" s="8" t="n">
        <f aca="false">1/8.314/$H721*(0.375*68629+0.5*4601)+$AA721/8.314/$H721+LN(1)</f>
        <v>-0.981368545640596</v>
      </c>
      <c r="AQ721" s="8" t="n">
        <f aca="false">1/8.314/$H721*(0.4375*68629+0.5*4601)+$AB721/8.314/$H721+LN(1)</f>
        <v>-1.1262019787847</v>
      </c>
      <c r="AR721" s="8" t="n">
        <f aca="false">1/8.314/$H721*(0.4375*68629+0.5*4601)+$AC721/8.314/$H721+LN(1)</f>
        <v>-3.53489989199839</v>
      </c>
      <c r="AT721" s="8" t="n">
        <f aca="false">1/8.314/$H721*(0.4375*68629+0.5*4601)+$J721/8.314/$H721+LN(1)</f>
        <v>-2.29335525445025</v>
      </c>
      <c r="AU721" s="8" t="n">
        <f aca="false">1/8.314/$H721*(0.4375*68629+0.5*4601)+$B721/8.314/$H721+LN(1)</f>
        <v>2.53138287038078</v>
      </c>
      <c r="AV721" s="8" t="n">
        <f aca="false">1/8.314/$H721*(0.4375*68629+0.5*4601)+$S721/8.314/$H721+LN(1)</f>
        <v>0.0718542317414704</v>
      </c>
      <c r="AW721" s="8" t="n">
        <f aca="false">1/8.314/$H721*(0.4375*68629+0.5*4601)+$X721/8.314/$H721+LN(1)</f>
        <v>-2.42127585835918</v>
      </c>
    </row>
    <row r="722" customFormat="false" ht="13.8" hidden="false" customHeight="false" outlineLevel="0" collapsed="false">
      <c r="B722" s="8" t="n">
        <f aca="false">$A$2 + $A$3*H722 +$A$4*H722*LN(H722) + $A$5*H722^2 + $A$6*H722^-1 + $A$7*H722^0.5</f>
        <v>64444.8326314909</v>
      </c>
      <c r="F722" s="8" t="n">
        <f aca="false">$D$2+$D$3/H722-(($D$4/(8.314*LN(10)))*(1-($D$5/H722)-LN(H722/$D$5)))</f>
        <v>1.36369182098104</v>
      </c>
      <c r="G722" s="8" t="n">
        <f aca="false">8.314*LN(10)*F722*H722</f>
        <v>120088.045442737</v>
      </c>
      <c r="H722" s="15" t="n">
        <v>4600</v>
      </c>
      <c r="J722" s="17" t="n">
        <f aca="false">-G722</f>
        <v>-120088.045442737</v>
      </c>
      <c r="O722" s="8" t="n">
        <f aca="false">-115997 + 27.036*H722 + 3.124*H722*LN(H722)</f>
        <v>129565.84596483</v>
      </c>
      <c r="P722" s="8" t="n">
        <f aca="false">(-0.0562*(H722^2)) + (128.59*H722)-38275</f>
        <v>-635953</v>
      </c>
      <c r="Q722" s="8" t="n">
        <f aca="false">-998615+342.43*H722</f>
        <v>576563</v>
      </c>
      <c r="R722" s="8" t="n">
        <f aca="false">Q722+P722</f>
        <v>-59390</v>
      </c>
      <c r="S722" s="8" t="n">
        <f aca="false">R722/2</f>
        <v>-29695</v>
      </c>
      <c r="U722" s="8" t="n">
        <f aca="false">-226244+42.46*H722</f>
        <v>-30928</v>
      </c>
      <c r="V722" s="8" t="n">
        <f aca="false">(-0.0562*(H722^2))+(374.59*H722)-846564</f>
        <v>-312642</v>
      </c>
      <c r="W722" s="8" t="n">
        <f aca="false">V722/2</f>
        <v>-156321</v>
      </c>
      <c r="X722" s="8" t="n">
        <f aca="false">W722-U722</f>
        <v>-125393</v>
      </c>
      <c r="Y722" s="8" t="n">
        <v>1989808.26974975</v>
      </c>
      <c r="Z722" s="8" t="n">
        <f aca="false">-8E-020*H722^6+2E-015*H722^5-0.00000000001*H722^4+0.00000006*H722^3-0.0001*H722^2+0.1593*H722^1+165.05*H722</f>
        <v>762570.79976832</v>
      </c>
      <c r="AA722" s="8" t="n">
        <f aca="false">(4*H722*(-18+25/2000*H722)*(1-LN(H722/1895))-H722*-9.16-0.25*Z722)</f>
        <v>-66260.1694754874</v>
      </c>
      <c r="AB722" s="8" t="n">
        <f aca="false">(8*H722*(-1+8/2000*H722)*(1-LN(H722/1895))-H722*-9.16-0.25*Z722)</f>
        <v>-76046.4655056896</v>
      </c>
      <c r="AC722" s="8" t="n">
        <f aca="false">(8*$H722*(31.15-15.53/2000*$H722)*(1-LN($H722/1895))-$H722*-9.16-0.25*$Z722)</f>
        <v>-167533.758053567</v>
      </c>
      <c r="AE722" s="8" t="n">
        <f aca="false">AP722-$AN722</f>
        <v>-0.999461214595795</v>
      </c>
      <c r="AF722" s="8" t="n">
        <f aca="false">AQ722-$AN722</f>
        <v>-1.14319424558078</v>
      </c>
      <c r="AG722" s="8" t="n">
        <f aca="false">AR722-$AN722</f>
        <v>-3.53536911426423</v>
      </c>
      <c r="AI722" s="8" t="n">
        <f aca="false">AT722-$AN722</f>
        <v>-2.29477669783645</v>
      </c>
      <c r="AJ722" s="8" t="n">
        <f aca="false">AU722-$AN722</f>
        <v>2.53031869061852</v>
      </c>
      <c r="AK722" s="8" t="n">
        <f aca="false">AV722-$AN722</f>
        <v>0.068786214452312</v>
      </c>
      <c r="AL722" s="8" t="n">
        <f aca="false">AW722-$AN722</f>
        <v>-2.4334886284005</v>
      </c>
      <c r="AP722" s="8" t="n">
        <f aca="false">1/8.314/$H722*(0.375*68629+0.5*4601)+$AA722/8.314/$H722+LN(1)</f>
        <v>-0.999461214595795</v>
      </c>
      <c r="AQ722" s="8" t="n">
        <f aca="false">1/8.314/$H722*(0.4375*68629+0.5*4601)+$AB722/8.314/$H722+LN(1)</f>
        <v>-1.14319424558078</v>
      </c>
      <c r="AR722" s="8" t="n">
        <f aca="false">1/8.314/$H722*(0.4375*68629+0.5*4601)+$AC722/8.314/$H722+LN(1)</f>
        <v>-3.53536911426423</v>
      </c>
      <c r="AT722" s="8" t="n">
        <f aca="false">1/8.314/$H722*(0.4375*68629+0.5*4601)+$J722/8.314/$H722+LN(1)</f>
        <v>-2.29477669783645</v>
      </c>
      <c r="AU722" s="8" t="n">
        <f aca="false">1/8.314/$H722*(0.4375*68629+0.5*4601)+$B722/8.314/$H722+LN(1)</f>
        <v>2.53031869061852</v>
      </c>
      <c r="AV722" s="8" t="n">
        <f aca="false">1/8.314/$H722*(0.4375*68629+0.5*4601)+$S722/8.314/$H722+LN(1)</f>
        <v>0.068786214452312</v>
      </c>
      <c r="AW722" s="8" t="n">
        <f aca="false">1/8.314/$H722*(0.4375*68629+0.5*4601)+$X722/8.314/$H722+LN(1)</f>
        <v>-2.4334886284005</v>
      </c>
    </row>
    <row r="723" customFormat="false" ht="13.8" hidden="false" customHeight="false" outlineLevel="0" collapsed="false">
      <c r="B723" s="8" t="n">
        <f aca="false">$A$2 + $A$3*H723 +$A$4*H723*LN(H723) + $A$5*H723^2 + $A$6*H723^-1 + $A$7*H723^0.5</f>
        <v>64509.1502519808</v>
      </c>
      <c r="F723" s="8" t="n">
        <f aca="false">$D$2+$D$3/H723-(($D$4/(8.314*LN(10)))*(1-($D$5/H723)-LN(H723/$D$5)))</f>
        <v>1.36391128528625</v>
      </c>
      <c r="G723" s="8" t="n">
        <f aca="false">8.314*LN(10)*F723*H723</f>
        <v>120237.923176661</v>
      </c>
      <c r="H723" s="15" t="n">
        <v>4605</v>
      </c>
      <c r="J723" s="17" t="n">
        <f aca="false">-G723</f>
        <v>-120237.923176661</v>
      </c>
      <c r="O723" s="8" t="n">
        <f aca="false">-115997 + 27.036*H723 + 3.124*H723*LN(H723)</f>
        <v>129848.390587805</v>
      </c>
      <c r="P723" s="8" t="n">
        <f aca="false">(-0.0562*(H723^2)) + (128.59*H723)-38275</f>
        <v>-637896.655</v>
      </c>
      <c r="Q723" s="8" t="n">
        <f aca="false">-998615+342.43*H723</f>
        <v>578275.15</v>
      </c>
      <c r="R723" s="8" t="n">
        <f aca="false">Q723+P723</f>
        <v>-59621.5049999998</v>
      </c>
      <c r="S723" s="8" t="n">
        <f aca="false">R723/2</f>
        <v>-29810.7524999999</v>
      </c>
      <c r="U723" s="8" t="n">
        <f aca="false">-226244+42.46*H723</f>
        <v>-30715.7</v>
      </c>
      <c r="V723" s="8" t="n">
        <f aca="false">(-0.0562*(H723^2))+(374.59*H723)-846564</f>
        <v>-313355.655</v>
      </c>
      <c r="W723" s="8" t="n">
        <f aca="false">V723/2</f>
        <v>-156677.8275</v>
      </c>
      <c r="X723" s="8" t="n">
        <f aca="false">W723-U723</f>
        <v>-125962.1275</v>
      </c>
      <c r="Y723" s="8" t="n">
        <v>1992397.8389453</v>
      </c>
      <c r="Z723" s="8" t="n">
        <f aca="false">-8E-020*H723^6+2E-015*H723^5-0.00000000001*H723^4+0.00000006*H723^3-0.0001*H723^2+0.1593*H723^1+165.05*H723</f>
        <v>763409.288950468</v>
      </c>
      <c r="AA723" s="8" t="n">
        <f aca="false">(4*H723*(-18+25/2000*H723)*(1-LN(H723/1895))-H723*-9.16-0.25*Z723)</f>
        <v>-66995.9948713308</v>
      </c>
      <c r="AB723" s="8" t="n">
        <f aca="false">(8*H723*(-1+8/2000*H723)*(1-LN(H723/1895))-H723*-9.16-0.25*Z723)</f>
        <v>-76745.3270795402</v>
      </c>
      <c r="AC723" s="8" t="n">
        <f aca="false">(8*$H723*(31.15-15.53/2000*$H723)*(1-LN($H723/1895))-$H723*-9.16-0.25*$Z723)</f>
        <v>-167695.706645152</v>
      </c>
      <c r="AE723" s="8" t="n">
        <f aca="false">AP723-$AN723</f>
        <v>-1.01759521493986</v>
      </c>
      <c r="AF723" s="8" t="n">
        <f aca="false">AQ723-$AN723</f>
        <v>-1.1602067174879</v>
      </c>
      <c r="AG723" s="8" t="n">
        <f aca="false">AR723-$AN723</f>
        <v>-3.53576046643593</v>
      </c>
      <c r="AI723" s="8" t="n">
        <f aca="false">AT723-$AN723</f>
        <v>-2.29619977439936</v>
      </c>
      <c r="AJ723" s="8" t="n">
        <f aca="false">AU723-$AN723</f>
        <v>2.52925125710491</v>
      </c>
      <c r="AK723" s="8" t="n">
        <f aca="false">AV723-$AN723</f>
        <v>0.0656881620081743</v>
      </c>
      <c r="AL723" s="8" t="n">
        <f aca="false">AW723-$AN723</f>
        <v>-2.44571157528463</v>
      </c>
      <c r="AP723" s="8" t="n">
        <f aca="false">1/8.314/$H723*(0.375*68629+0.5*4601)+$AA723/8.314/$H723+LN(1)</f>
        <v>-1.01759521493986</v>
      </c>
      <c r="AQ723" s="8" t="n">
        <f aca="false">1/8.314/$H723*(0.4375*68629+0.5*4601)+$AB723/8.314/$H723+LN(1)</f>
        <v>-1.1602067174879</v>
      </c>
      <c r="AR723" s="8" t="n">
        <f aca="false">1/8.314/$H723*(0.4375*68629+0.5*4601)+$AC723/8.314/$H723+LN(1)</f>
        <v>-3.53576046643593</v>
      </c>
      <c r="AT723" s="8" t="n">
        <f aca="false">1/8.314/$H723*(0.4375*68629+0.5*4601)+$J723/8.314/$H723+LN(1)</f>
        <v>-2.29619977439936</v>
      </c>
      <c r="AU723" s="8" t="n">
        <f aca="false">1/8.314/$H723*(0.4375*68629+0.5*4601)+$B723/8.314/$H723+LN(1)</f>
        <v>2.52925125710491</v>
      </c>
      <c r="AV723" s="8" t="n">
        <f aca="false">1/8.314/$H723*(0.4375*68629+0.5*4601)+$S723/8.314/$H723+LN(1)</f>
        <v>0.0656881620081743</v>
      </c>
      <c r="AW723" s="8" t="n">
        <f aca="false">1/8.314/$H723*(0.4375*68629+0.5*4601)+$X723/8.314/$H723+LN(1)</f>
        <v>-2.44571157528463</v>
      </c>
    </row>
    <row r="724" customFormat="false" ht="13.8" hidden="false" customHeight="false" outlineLevel="0" collapsed="false">
      <c r="B724" s="8" t="n">
        <f aca="false">$A$2 + $A$3*H724 +$A$4*H724*LN(H724) + $A$5*H724^2 + $A$6*H724^-1 + $A$7*H724^0.5</f>
        <v>64573.2550719641</v>
      </c>
      <c r="F724" s="8" t="n">
        <f aca="false">$D$2+$D$3/H724-(($D$4/(8.314*LN(10)))*(1-($D$5/H724)-LN(H724/$D$5)))</f>
        <v>1.36413231891698</v>
      </c>
      <c r="G724" s="8" t="n">
        <f aca="false">8.314*LN(10)*F724*H724</f>
        <v>120387.981420935</v>
      </c>
      <c r="H724" s="15" t="n">
        <v>4610</v>
      </c>
      <c r="J724" s="17" t="n">
        <f aca="false">-G724</f>
        <v>-120387.981420935</v>
      </c>
      <c r="O724" s="8" t="n">
        <f aca="false">-115997 + 27.036*H724 + 3.124*H724*LN(H724)</f>
        <v>130130.952170609</v>
      </c>
      <c r="P724" s="8" t="n">
        <f aca="false">(-0.0562*(H724^2)) + (128.59*H724)-38275</f>
        <v>-639843.12</v>
      </c>
      <c r="Q724" s="8" t="n">
        <f aca="false">-998615+342.43*H724</f>
        <v>579987.3</v>
      </c>
      <c r="R724" s="8" t="n">
        <f aca="false">Q724+P724</f>
        <v>-59855.8199999999</v>
      </c>
      <c r="S724" s="8" t="n">
        <f aca="false">R724/2</f>
        <v>-29927.91</v>
      </c>
      <c r="U724" s="8" t="n">
        <f aca="false">-226244+42.46*H724</f>
        <v>-30503.4</v>
      </c>
      <c r="V724" s="8" t="n">
        <f aca="false">(-0.0562*(H724^2))+(374.59*H724)-846564</f>
        <v>-314072.12</v>
      </c>
      <c r="W724" s="8" t="n">
        <f aca="false">V724/2</f>
        <v>-157036.06</v>
      </c>
      <c r="X724" s="8" t="n">
        <f aca="false">W724-U724</f>
        <v>-126532.66</v>
      </c>
      <c r="Y724" s="8" t="n">
        <v>1994987.40814085</v>
      </c>
      <c r="Z724" s="8" t="n">
        <f aca="false">-8E-020*H724^6+2E-015*H724^5-0.00000000001*H724^4+0.00000006*H724^3-0.0001*H724^2+0.1593*H724^1+165.05*H724</f>
        <v>764247.821631569</v>
      </c>
      <c r="AA724" s="8" t="n">
        <f aca="false">(4*H724*(-18+25/2000*H724)*(1-LN(H724/1895))-H724*-9.16-0.25*Z724)</f>
        <v>-67734.9100716893</v>
      </c>
      <c r="AB724" s="8" t="n">
        <f aca="false">(8*H724*(-1+8/2000*H724)*(1-LN(H724/1895))-H724*-9.16-0.25*Z724)</f>
        <v>-77446.3767750402</v>
      </c>
      <c r="AC724" s="8" t="n">
        <f aca="false">(8*$H724*(31.15-15.53/2000*$H724)*(1-LN($H724/1895))-$H724*-9.16-0.25*$Z724)</f>
        <v>-167854.708097935</v>
      </c>
      <c r="AE724" s="8" t="n">
        <f aca="false">AP724-$AN724</f>
        <v>-1.03577049483711</v>
      </c>
      <c r="AF724" s="8" t="n">
        <f aca="false">AQ724-$AN724</f>
        <v>-1.17723937604762</v>
      </c>
      <c r="AG724" s="8" t="n">
        <f aca="false">AR724-$AN724</f>
        <v>-3.53607407618478</v>
      </c>
      <c r="AI724" s="8" t="n">
        <f aca="false">AT724-$AN724</f>
        <v>-2.29762447370573</v>
      </c>
      <c r="AJ724" s="8" t="n">
        <f aca="false">AU724-$AN724</f>
        <v>2.52818058690863</v>
      </c>
      <c r="AK724" s="8" t="n">
        <f aca="false">AV724-$AN724</f>
        <v>0.0625601721373197</v>
      </c>
      <c r="AL724" s="8" t="n">
        <f aca="false">AW724-$AN724</f>
        <v>-2.4579446658982</v>
      </c>
      <c r="AP724" s="8" t="n">
        <f aca="false">1/8.314/$H724*(0.375*68629+0.5*4601)+$AA724/8.314/$H724+LN(1)</f>
        <v>-1.03577049483711</v>
      </c>
      <c r="AQ724" s="8" t="n">
        <f aca="false">1/8.314/$H724*(0.4375*68629+0.5*4601)+$AB724/8.314/$H724+LN(1)</f>
        <v>-1.17723937604762</v>
      </c>
      <c r="AR724" s="8" t="n">
        <f aca="false">1/8.314/$H724*(0.4375*68629+0.5*4601)+$AC724/8.314/$H724+LN(1)</f>
        <v>-3.53607407618478</v>
      </c>
      <c r="AT724" s="8" t="n">
        <f aca="false">1/8.314/$H724*(0.4375*68629+0.5*4601)+$J724/8.314/$H724+LN(1)</f>
        <v>-2.29762447370573</v>
      </c>
      <c r="AU724" s="8" t="n">
        <f aca="false">1/8.314/$H724*(0.4375*68629+0.5*4601)+$B724/8.314/$H724+LN(1)</f>
        <v>2.52818058690863</v>
      </c>
      <c r="AV724" s="8" t="n">
        <f aca="false">1/8.314/$H724*(0.4375*68629+0.5*4601)+$S724/8.314/$H724+LN(1)</f>
        <v>0.0625601721373197</v>
      </c>
      <c r="AW724" s="8" t="n">
        <f aca="false">1/8.314/$H724*(0.4375*68629+0.5*4601)+$X724/8.314/$H724+LN(1)</f>
        <v>-2.4579446658982</v>
      </c>
    </row>
    <row r="725" customFormat="false" ht="13.8" hidden="false" customHeight="false" outlineLevel="0" collapsed="false">
      <c r="B725" s="8" t="n">
        <f aca="false">$A$2 + $A$3*H725 +$A$4*H725*LN(H725) + $A$5*H725^2 + $A$6*H725^-1 + $A$7*H725^0.5</f>
        <v>64637.147339171</v>
      </c>
      <c r="F725" s="8" t="n">
        <f aca="false">$D$2+$D$3/H725-(($D$4/(8.314*LN(10)))*(1-($D$5/H725)-LN(H725/$D$5)))</f>
        <v>1.36435491455648</v>
      </c>
      <c r="G725" s="8" t="n">
        <f aca="false">8.314*LN(10)*F725*H725</f>
        <v>120538.219979779</v>
      </c>
      <c r="H725" s="15" t="n">
        <v>4615</v>
      </c>
      <c r="J725" s="17" t="n">
        <f aca="false">-G725</f>
        <v>-120538.219979779</v>
      </c>
      <c r="O725" s="8" t="n">
        <f aca="false">-115997 + 27.036*H725 + 3.124*H725*LN(H725)</f>
        <v>130413.530694848</v>
      </c>
      <c r="P725" s="8" t="n">
        <f aca="false">(-0.0562*(H725^2)) + (128.59*H725)-38275</f>
        <v>-641792.395</v>
      </c>
      <c r="Q725" s="8" t="n">
        <f aca="false">-998615+342.43*H725</f>
        <v>581699.45</v>
      </c>
      <c r="R725" s="8" t="n">
        <f aca="false">Q725+P725</f>
        <v>-60092.9450000002</v>
      </c>
      <c r="S725" s="8" t="n">
        <f aca="false">R725/2</f>
        <v>-30046.4725000001</v>
      </c>
      <c r="U725" s="8" t="n">
        <f aca="false">-226244+42.46*H725</f>
        <v>-30291.1</v>
      </c>
      <c r="V725" s="8" t="n">
        <f aca="false">(-0.0562*(H725^2))+(374.59*H725)-846564</f>
        <v>-314791.395</v>
      </c>
      <c r="W725" s="8" t="n">
        <f aca="false">V725/2</f>
        <v>-157395.6975</v>
      </c>
      <c r="X725" s="8" t="n">
        <f aca="false">W725-U725</f>
        <v>-127104.5975</v>
      </c>
      <c r="Y725" s="8" t="n">
        <v>1997576.9773364</v>
      </c>
      <c r="Z725" s="8" t="n">
        <f aca="false">-8E-020*H725^6+2E-015*H725^5-0.00000000001*H725^4+0.00000006*H725^3-0.0001*H725^2+0.1593*H725^1+165.05*H725</f>
        <v>765086.397919458</v>
      </c>
      <c r="AA725" s="8" t="n">
        <f aca="false">(4*H725*(-18+25/2000*H725)*(1-LN(H725/1895))-H725*-9.16-0.25*Z725)</f>
        <v>-68476.9182404378</v>
      </c>
      <c r="AB725" s="8" t="n">
        <f aca="false">(8*H725*(-1+8/2000*H725)*(1-LN(H725/1895))-H725*-9.16-0.25*Z725)</f>
        <v>-78149.6164025536</v>
      </c>
      <c r="AC725" s="8" t="n">
        <f aca="false">(8*$H725*(31.15-15.53/2000*$H725)*(1-LN($H725/1895))-$H725*-9.16-0.25*$Z725)</f>
        <v>-168010.757600951</v>
      </c>
      <c r="AE725" s="8" t="n">
        <f aca="false">AP725-$AN725</f>
        <v>-1.05398700257676</v>
      </c>
      <c r="AF725" s="8" t="n">
        <f aca="false">AQ725-$AN725</f>
        <v>-1.1942922028307</v>
      </c>
      <c r="AG725" s="8" t="n">
        <f aca="false">AR725-$AN725</f>
        <v>-3.53631007080829</v>
      </c>
      <c r="AI725" s="8" t="n">
        <f aca="false">AT725-$AN725</f>
        <v>-2.29905078537863</v>
      </c>
      <c r="AJ725" s="8" t="n">
        <f aca="false">AU725-$AN725</f>
        <v>2.52710669700629</v>
      </c>
      <c r="AK725" s="8" t="n">
        <f aca="false">AV725-$AN725</f>
        <v>0.0594023421444985</v>
      </c>
      <c r="AL725" s="8" t="n">
        <f aca="false">AW725-$AN725</f>
        <v>-2.47018786727135</v>
      </c>
      <c r="AP725" s="8" t="n">
        <f aca="false">1/8.314/$H725*(0.375*68629+0.5*4601)+$AA725/8.314/$H725+LN(1)</f>
        <v>-1.05398700257676</v>
      </c>
      <c r="AQ725" s="8" t="n">
        <f aca="false">1/8.314/$H725*(0.4375*68629+0.5*4601)+$AB725/8.314/$H725+LN(1)</f>
        <v>-1.1942922028307</v>
      </c>
      <c r="AR725" s="8" t="n">
        <f aca="false">1/8.314/$H725*(0.4375*68629+0.5*4601)+$AC725/8.314/$H725+LN(1)</f>
        <v>-3.53631007080829</v>
      </c>
      <c r="AT725" s="8" t="n">
        <f aca="false">1/8.314/$H725*(0.4375*68629+0.5*4601)+$J725/8.314/$H725+LN(1)</f>
        <v>-2.29905078537863</v>
      </c>
      <c r="AU725" s="8" t="n">
        <f aca="false">1/8.314/$H725*(0.4375*68629+0.5*4601)+$B725/8.314/$H725+LN(1)</f>
        <v>2.52710669700629</v>
      </c>
      <c r="AV725" s="8" t="n">
        <f aca="false">1/8.314/$H725*(0.4375*68629+0.5*4601)+$S725/8.314/$H725+LN(1)</f>
        <v>0.0594023421444985</v>
      </c>
      <c r="AW725" s="8" t="n">
        <f aca="false">1/8.314/$H725*(0.4375*68629+0.5*4601)+$X725/8.314/$H725+LN(1)</f>
        <v>-2.47018786727135</v>
      </c>
    </row>
    <row r="726" customFormat="false" ht="13.8" hidden="false" customHeight="false" outlineLevel="0" collapsed="false">
      <c r="B726" s="8" t="n">
        <f aca="false">$A$2 + $A$3*H726 +$A$4*H726*LN(H726) + $A$5*H726^2 + $A$6*H726^-1 + $A$7*H726^0.5</f>
        <v>64700.8273006397</v>
      </c>
      <c r="F726" s="8" t="n">
        <f aca="false">$D$2+$D$3/H726-(($D$4/(8.314*LN(10)))*(1-($D$5/H726)-LN(H726/$D$5)))</f>
        <v>1.36457906492447</v>
      </c>
      <c r="G726" s="8" t="n">
        <f aca="false">8.314*LN(10)*F726*H726</f>
        <v>120688.638657834</v>
      </c>
      <c r="H726" s="15" t="n">
        <v>4620</v>
      </c>
      <c r="J726" s="17" t="n">
        <f aca="false">-G726</f>
        <v>-120688.638657834</v>
      </c>
      <c r="O726" s="8" t="n">
        <f aca="false">-115997 + 27.036*H726 + 3.124*H726*LN(H726)</f>
        <v>130696.126142168</v>
      </c>
      <c r="P726" s="8" t="n">
        <f aca="false">(-0.0562*(H726^2)) + (128.59*H726)-38275</f>
        <v>-643744.48</v>
      </c>
      <c r="Q726" s="8" t="n">
        <f aca="false">-998615+342.43*H726</f>
        <v>583411.6</v>
      </c>
      <c r="R726" s="8" t="n">
        <f aca="false">Q726+P726</f>
        <v>-60332.8799999999</v>
      </c>
      <c r="S726" s="8" t="n">
        <f aca="false">R726/2</f>
        <v>-30166.4399999999</v>
      </c>
      <c r="U726" s="8" t="n">
        <f aca="false">-226244+42.46*H726</f>
        <v>-30078.8</v>
      </c>
      <c r="V726" s="8" t="n">
        <f aca="false">(-0.0562*(H726^2))+(374.59*H726)-846564</f>
        <v>-315513.48</v>
      </c>
      <c r="W726" s="8" t="n">
        <f aca="false">V726/2</f>
        <v>-157756.74</v>
      </c>
      <c r="X726" s="8" t="n">
        <f aca="false">W726-U726</f>
        <v>-127677.94</v>
      </c>
      <c r="Y726" s="8" t="n">
        <v>2000166.54653195</v>
      </c>
      <c r="Z726" s="8" t="n">
        <f aca="false">-8E-020*H726^6+2E-015*H726^5-0.00000000001*H726^4+0.00000006*H726^3-0.0001*H726^2+0.1593*H726^1+165.05*H726</f>
        <v>765925.017922132</v>
      </c>
      <c r="AA726" s="8" t="n">
        <f aca="false">(4*H726*(-18+25/2000*H726)*(1-LN(H726/1895))-H726*-9.16-0.25*Z726)</f>
        <v>-69222.0225376326</v>
      </c>
      <c r="AB726" s="8" t="n">
        <f aca="false">(8*H726*(-1+8/2000*H726)*(1-LN(H726/1895))-H726*-9.16-0.25*Z726)</f>
        <v>-78855.0477705003</v>
      </c>
      <c r="AC726" s="8" t="n">
        <f aca="false">(8*$H726*(31.15-15.53/2000*$H726)*(1-LN($H726/1895))-$H726*-9.16-0.25*$Z726)</f>
        <v>-168163.85035011</v>
      </c>
      <c r="AE726" s="8" t="n">
        <f aca="false">AP726-$AN726</f>
        <v>-1.0722446865724</v>
      </c>
      <c r="AF726" s="8" t="n">
        <f aca="false">AQ726-$AN726</f>
        <v>-1.21136517943708</v>
      </c>
      <c r="AG726" s="8" t="n">
        <f aca="false">AR726-$AN726</f>
        <v>-3.53646857723191</v>
      </c>
      <c r="AI726" s="8" t="n">
        <f aca="false">AT726-$AN726</f>
        <v>-2.30047869909708</v>
      </c>
      <c r="AJ726" s="8" t="n">
        <f aca="false">AU726-$AN726</f>
        <v>2.52602960428297</v>
      </c>
      <c r="AK726" s="8" t="n">
        <f aca="false">AV726-$AN726</f>
        <v>0.056214768913232</v>
      </c>
      <c r="AL726" s="8" t="n">
        <f aca="false">AW726-$AN726</f>
        <v>-2.48244114657694</v>
      </c>
      <c r="AP726" s="8" t="n">
        <f aca="false">1/8.314/$H726*(0.375*68629+0.5*4601)+$AA726/8.314/$H726+LN(1)</f>
        <v>-1.0722446865724</v>
      </c>
      <c r="AQ726" s="8" t="n">
        <f aca="false">1/8.314/$H726*(0.4375*68629+0.5*4601)+$AB726/8.314/$H726+LN(1)</f>
        <v>-1.21136517943708</v>
      </c>
      <c r="AR726" s="8" t="n">
        <f aca="false">1/8.314/$H726*(0.4375*68629+0.5*4601)+$AC726/8.314/$H726+LN(1)</f>
        <v>-3.53646857723191</v>
      </c>
      <c r="AT726" s="8" t="n">
        <f aca="false">1/8.314/$H726*(0.4375*68629+0.5*4601)+$J726/8.314/$H726+LN(1)</f>
        <v>-2.30047869909708</v>
      </c>
      <c r="AU726" s="8" t="n">
        <f aca="false">1/8.314/$H726*(0.4375*68629+0.5*4601)+$B726/8.314/$H726+LN(1)</f>
        <v>2.52602960428297</v>
      </c>
      <c r="AV726" s="8" t="n">
        <f aca="false">1/8.314/$H726*(0.4375*68629+0.5*4601)+$S726/8.314/$H726+LN(1)</f>
        <v>0.056214768913232</v>
      </c>
      <c r="AW726" s="8" t="n">
        <f aca="false">1/8.314/$H726*(0.4375*68629+0.5*4601)+$X726/8.314/$H726+LN(1)</f>
        <v>-2.48244114657694</v>
      </c>
    </row>
    <row r="727" customFormat="false" ht="13.8" hidden="false" customHeight="false" outlineLevel="0" collapsed="false">
      <c r="B727" s="8" t="n">
        <f aca="false">$A$2 + $A$3*H727 +$A$4*H727*LN(H727) + $A$5*H727^2 + $A$6*H727^-1 + $A$7*H727^0.5</f>
        <v>64764.2952027174</v>
      </c>
      <c r="F727" s="8" t="n">
        <f aca="false">$D$2+$D$3/H727-(($D$4/(8.314*LN(10)))*(1-($D$5/H727)-LN(H727/$D$5)))</f>
        <v>1.36480476277691</v>
      </c>
      <c r="G727" s="8" t="n">
        <f aca="false">8.314*LN(10)*F727*H727</f>
        <v>120839.237260167</v>
      </c>
      <c r="H727" s="15" t="n">
        <v>4625</v>
      </c>
      <c r="J727" s="17" t="n">
        <f aca="false">-G727</f>
        <v>-120839.237260167</v>
      </c>
      <c r="O727" s="8" t="n">
        <f aca="false">-115997 + 27.036*H727 + 3.124*H727*LN(H727)</f>
        <v>130978.738494252</v>
      </c>
      <c r="P727" s="8" t="n">
        <f aca="false">(-0.0562*(H727^2)) + (128.59*H727)-38275</f>
        <v>-645699.375</v>
      </c>
      <c r="Q727" s="8" t="n">
        <f aca="false">-998615+342.43*H727</f>
        <v>585123.75</v>
      </c>
      <c r="R727" s="8" t="n">
        <f aca="false">Q727+P727</f>
        <v>-60575.625</v>
      </c>
      <c r="S727" s="8" t="n">
        <f aca="false">R727/2</f>
        <v>-30287.8125</v>
      </c>
      <c r="U727" s="8" t="n">
        <f aca="false">-226244+42.46*H727</f>
        <v>-29866.5</v>
      </c>
      <c r="V727" s="8" t="n">
        <f aca="false">(-0.0562*(H727^2))+(374.59*H727)-846564</f>
        <v>-316238.375</v>
      </c>
      <c r="W727" s="8" t="n">
        <f aca="false">V727/2</f>
        <v>-158119.1875</v>
      </c>
      <c r="X727" s="8" t="n">
        <f aca="false">W727-U727</f>
        <v>-128252.6875</v>
      </c>
      <c r="Y727" s="8" t="n">
        <v>2002756.1157275</v>
      </c>
      <c r="Z727" s="8" t="n">
        <f aca="false">-8E-020*H727^6+2E-015*H727^5-0.00000000001*H727^4+0.00000006*H727^3-0.0001*H727^2+0.1593*H727^1+165.05*H727</f>
        <v>766763.681747742</v>
      </c>
      <c r="AA727" s="8" t="n">
        <f aca="false">(4*H727*(-18+25/2000*H727)*(1-LN(H727/1895))-H727*-9.16-0.25*Z727)</f>
        <v>-69970.2261195181</v>
      </c>
      <c r="AB727" s="8" t="n">
        <f aca="false">(8*H727*(-1+8/2000*H727)*(1-LN(H727/1895))-H727*-9.16-0.25*Z727)</f>
        <v>-79562.6726853597</v>
      </c>
      <c r="AC727" s="8" t="n">
        <f aca="false">(8*$H727*(31.15-15.53/2000*$H727)*(1-LN($H727/1895))-$H727*-9.16-0.25*$Z727)</f>
        <v>-168313.981548177</v>
      </c>
      <c r="AE727" s="8" t="n">
        <f aca="false">AP727-$AN727</f>
        <v>-1.0905434953616</v>
      </c>
      <c r="AF727" s="8" t="n">
        <f aca="false">AQ727-$AN727</f>
        <v>-1.22845828749578</v>
      </c>
      <c r="AG727" s="8" t="n">
        <f aca="false">AR727-$AN727</f>
        <v>-3.53654972201047</v>
      </c>
      <c r="AI727" s="8" t="n">
        <f aca="false">AT727-$AN727</f>
        <v>-2.30190820459576</v>
      </c>
      <c r="AJ727" s="8" t="n">
        <f aca="false">AU727-$AN727</f>
        <v>2.52494932553277</v>
      </c>
      <c r="AK727" s="8" t="n">
        <f aca="false">AV727-$AN727</f>
        <v>0.0529975489080613</v>
      </c>
      <c r="AL727" s="8" t="n">
        <f aca="false">AW727-$AN727</f>
        <v>-2.49470447112978</v>
      </c>
      <c r="AP727" s="8" t="n">
        <f aca="false">1/8.314/$H727*(0.375*68629+0.5*4601)+$AA727/8.314/$H727+LN(1)</f>
        <v>-1.0905434953616</v>
      </c>
      <c r="AQ727" s="8" t="n">
        <f aca="false">1/8.314/$H727*(0.4375*68629+0.5*4601)+$AB727/8.314/$H727+LN(1)</f>
        <v>-1.22845828749578</v>
      </c>
      <c r="AR727" s="8" t="n">
        <f aca="false">1/8.314/$H727*(0.4375*68629+0.5*4601)+$AC727/8.314/$H727+LN(1)</f>
        <v>-3.53654972201047</v>
      </c>
      <c r="AT727" s="8" t="n">
        <f aca="false">1/8.314/$H727*(0.4375*68629+0.5*4601)+$J727/8.314/$H727+LN(1)</f>
        <v>-2.30190820459576</v>
      </c>
      <c r="AU727" s="8" t="n">
        <f aca="false">1/8.314/$H727*(0.4375*68629+0.5*4601)+$B727/8.314/$H727+LN(1)</f>
        <v>2.52494932553277</v>
      </c>
      <c r="AV727" s="8" t="n">
        <f aca="false">1/8.314/$H727*(0.4375*68629+0.5*4601)+$S727/8.314/$H727+LN(1)</f>
        <v>0.0529975489080613</v>
      </c>
      <c r="AW727" s="8" t="n">
        <f aca="false">1/8.314/$H727*(0.4375*68629+0.5*4601)+$X727/8.314/$H727+LN(1)</f>
        <v>-2.49470447112978</v>
      </c>
    </row>
    <row r="728" customFormat="false" ht="13.8" hidden="false" customHeight="false" outlineLevel="0" collapsed="false">
      <c r="B728" s="8" t="n">
        <f aca="false">$A$2 + $A$3*H728 +$A$4*H728*LN(H728) + $A$5*H728^2 + $A$6*H728^-1 + $A$7*H728^0.5</f>
        <v>64827.5512910641</v>
      </c>
      <c r="F728" s="8" t="n">
        <f aca="false">$D$2+$D$3/H728-(($D$4/(8.314*LN(10)))*(1-($D$5/H728)-LN(H728/$D$5)))</f>
        <v>1.36503200090584</v>
      </c>
      <c r="G728" s="8" t="n">
        <f aca="false">8.314*LN(10)*F728*H728</f>
        <v>120990.015592265</v>
      </c>
      <c r="H728" s="15" t="n">
        <v>4630</v>
      </c>
      <c r="J728" s="17" t="n">
        <f aca="false">-G728</f>
        <v>-120990.015592265</v>
      </c>
      <c r="O728" s="8" t="n">
        <f aca="false">-115997 + 27.036*H728 + 3.124*H728*LN(H728)</f>
        <v>131261.367732827</v>
      </c>
      <c r="P728" s="8" t="n">
        <f aca="false">(-0.0562*(H728^2)) + (128.59*H728)-38275</f>
        <v>-647657.08</v>
      </c>
      <c r="Q728" s="8" t="n">
        <f aca="false">-998615+342.43*H728</f>
        <v>586835.9</v>
      </c>
      <c r="R728" s="8" t="n">
        <f aca="false">Q728+P728</f>
        <v>-60821.1799999998</v>
      </c>
      <c r="S728" s="8" t="n">
        <f aca="false">R728/2</f>
        <v>-30410.5899999999</v>
      </c>
      <c r="U728" s="8" t="n">
        <f aca="false">-226244+42.46*H728</f>
        <v>-29654.2</v>
      </c>
      <c r="V728" s="8" t="n">
        <f aca="false">(-0.0562*(H728^2))+(374.59*H728)-846564</f>
        <v>-316966.08</v>
      </c>
      <c r="W728" s="8" t="n">
        <f aca="false">V728/2</f>
        <v>-158483.04</v>
      </c>
      <c r="X728" s="8" t="n">
        <f aca="false">W728-U728</f>
        <v>-128828.84</v>
      </c>
      <c r="Y728" s="8" t="n">
        <v>2005345.68492305</v>
      </c>
      <c r="Z728" s="8" t="n">
        <f aca="false">-8E-020*H728^6+2E-015*H728^5-0.00000000001*H728^4+0.00000006*H728^3-0.0001*H728^2+0.1593*H728^1+165.05*H728</f>
        <v>767602.3895046</v>
      </c>
      <c r="AA728" s="8" t="n">
        <f aca="false">(4*H728*(-18+25/2000*H728)*(1-LN(H728/1895))-H728*-9.16-0.25*Z728)</f>
        <v>-70721.5321385382</v>
      </c>
      <c r="AB728" s="8" t="n">
        <f aca="false">(8*H728*(-1+8/2000*H728)*(1-LN(H728/1895))-H728*-9.16-0.25*Z728)</f>
        <v>-80272.4929516756</v>
      </c>
      <c r="AC728" s="8" t="n">
        <f aca="false">(8*$H728*(31.15-15.53/2000*$H728)*(1-LN($H728/1895))-$H728*-9.16-0.25*$Z728)</f>
        <v>-168461.146404752</v>
      </c>
      <c r="AE728" s="8" t="n">
        <f aca="false">AP728-$AN728</f>
        <v>-1.1088833776055</v>
      </c>
      <c r="AF728" s="8" t="n">
        <f aca="false">AQ728-$AN728</f>
        <v>-1.24557150866491</v>
      </c>
      <c r="AG728" s="8" t="n">
        <f aca="false">AR728-$AN728</f>
        <v>-3.53655363132971</v>
      </c>
      <c r="AI728" s="8" t="n">
        <f aca="false">AT728-$AN728</f>
        <v>-2.30333929166461</v>
      </c>
      <c r="AJ728" s="8" t="n">
        <f aca="false">AU728-$AN728</f>
        <v>2.5238658774594</v>
      </c>
      <c r="AK728" s="8" t="n">
        <f aca="false">AV728-$AN728</f>
        <v>0.0497507781768632</v>
      </c>
      <c r="AL728" s="8" t="n">
        <f aca="false">AW728-$AN728</f>
        <v>-2.50697780838587</v>
      </c>
      <c r="AP728" s="8" t="n">
        <f aca="false">1/8.314/$H728*(0.375*68629+0.5*4601)+$AA728/8.314/$H728+LN(1)</f>
        <v>-1.1088833776055</v>
      </c>
      <c r="AQ728" s="8" t="n">
        <f aca="false">1/8.314/$H728*(0.4375*68629+0.5*4601)+$AB728/8.314/$H728+LN(1)</f>
        <v>-1.24557150866491</v>
      </c>
      <c r="AR728" s="8" t="n">
        <f aca="false">1/8.314/$H728*(0.4375*68629+0.5*4601)+$AC728/8.314/$H728+LN(1)</f>
        <v>-3.53655363132971</v>
      </c>
      <c r="AT728" s="8" t="n">
        <f aca="false">1/8.314/$H728*(0.4375*68629+0.5*4601)+$J728/8.314/$H728+LN(1)</f>
        <v>-2.30333929166461</v>
      </c>
      <c r="AU728" s="8" t="n">
        <f aca="false">1/8.314/$H728*(0.4375*68629+0.5*4601)+$B728/8.314/$H728+LN(1)</f>
        <v>2.5238658774594</v>
      </c>
      <c r="AV728" s="8" t="n">
        <f aca="false">1/8.314/$H728*(0.4375*68629+0.5*4601)+$S728/8.314/$H728+LN(1)</f>
        <v>0.0497507781768632</v>
      </c>
      <c r="AW728" s="8" t="n">
        <f aca="false">1/8.314/$H728*(0.4375*68629+0.5*4601)+$X728/8.314/$H728+LN(1)</f>
        <v>-2.50697780838587</v>
      </c>
    </row>
    <row r="729" customFormat="false" ht="13.8" hidden="false" customHeight="false" outlineLevel="0" collapsed="false">
      <c r="B729" s="8" t="n">
        <f aca="false">$A$2 + $A$3*H729 +$A$4*H729*LN(H729) + $A$5*H729^2 + $A$6*H729^-1 + $A$7*H729^0.5</f>
        <v>64890.5958106555</v>
      </c>
      <c r="F729" s="8" t="n">
        <f aca="false">$D$2+$D$3/H729-(($D$4/(8.314*LN(10)))*(1-($D$5/H729)-LN(H729/$D$5)))</f>
        <v>1.3652607721391</v>
      </c>
      <c r="G729" s="8" t="n">
        <f aca="false">8.314*LN(10)*F729*H729</f>
        <v>121140.973460035</v>
      </c>
      <c r="H729" s="15" t="n">
        <v>4635</v>
      </c>
      <c r="J729" s="17" t="n">
        <f aca="false">-G729</f>
        <v>-121140.973460035</v>
      </c>
      <c r="O729" s="8" t="n">
        <f aca="false">-115997 + 27.036*H729 + 3.124*H729*LN(H729)</f>
        <v>131544.013839655</v>
      </c>
      <c r="P729" s="8" t="n">
        <f aca="false">(-0.0562*(H729^2)) + (128.59*H729)-38275</f>
        <v>-649617.595</v>
      </c>
      <c r="Q729" s="8" t="n">
        <f aca="false">-998615+342.43*H729</f>
        <v>588548.05</v>
      </c>
      <c r="R729" s="8" t="n">
        <f aca="false">Q729+P729</f>
        <v>-61069.545</v>
      </c>
      <c r="S729" s="8" t="n">
        <f aca="false">R729/2</f>
        <v>-30534.7725</v>
      </c>
      <c r="U729" s="8" t="n">
        <f aca="false">-226244+42.46*H729</f>
        <v>-29441.9</v>
      </c>
      <c r="V729" s="8" t="n">
        <f aca="false">(-0.0562*(H729^2))+(374.59*H729)-846564</f>
        <v>-317696.595</v>
      </c>
      <c r="W729" s="8" t="n">
        <f aca="false">V729/2</f>
        <v>-158848.2975</v>
      </c>
      <c r="X729" s="8" t="n">
        <f aca="false">W729-U729</f>
        <v>-129406.3975</v>
      </c>
      <c r="Y729" s="8" t="n">
        <v>2007935.2541186</v>
      </c>
      <c r="Z729" s="8" t="n">
        <f aca="false">-8E-020*H729^6+2E-015*H729^5-0.00000000001*H729^4+0.00000006*H729^3-0.0001*H729^2+0.1593*H729^1+165.05*H729</f>
        <v>768441.141301178</v>
      </c>
      <c r="AA729" s="8" t="n">
        <f aca="false">(4*H729*(-18+25/2000*H729)*(1-LN(H729/1895))-H729*-9.16-0.25*Z729)</f>
        <v>-71475.9437433451</v>
      </c>
      <c r="AB729" s="8" t="n">
        <f aca="false">(8*H729*(-1+8/2000*H729)*(1-LN(H729/1895))-H729*-9.16-0.25*Z729)</f>
        <v>-80984.5103720604</v>
      </c>
      <c r="AC729" s="8" t="n">
        <f aca="false">(8*$H729*(31.15-15.53/2000*$H729)*(1-LN($H729/1895))-$H729*-9.16-0.25*$Z729)</f>
        <v>-168605.340136255</v>
      </c>
      <c r="AE729" s="8" t="n">
        <f aca="false">AP729-$AN729</f>
        <v>-1.12726428208836</v>
      </c>
      <c r="AF729" s="8" t="n">
        <f aca="false">AQ729-$AN729</f>
        <v>-1.2627048246316</v>
      </c>
      <c r="AG729" s="8" t="n">
        <f aca="false">AR729-$AN729</f>
        <v>-3.53648043100783</v>
      </c>
      <c r="AI729" s="8" t="n">
        <f aca="false">AT729-$AN729</f>
        <v>-2.30477195014854</v>
      </c>
      <c r="AJ729" s="8" t="n">
        <f aca="false">AU729-$AN729</f>
        <v>2.52277927667672</v>
      </c>
      <c r="AK729" s="8" t="n">
        <f aca="false">AV729-$AN729</f>
        <v>0.0464745523530448</v>
      </c>
      <c r="AL729" s="8" t="n">
        <f aca="false">AW729-$AN729</f>
        <v>-2.51926112594163</v>
      </c>
      <c r="AP729" s="8" t="n">
        <f aca="false">1/8.314/$H729*(0.375*68629+0.5*4601)+$AA729/8.314/$H729+LN(1)</f>
        <v>-1.12726428208836</v>
      </c>
      <c r="AQ729" s="8" t="n">
        <f aca="false">1/8.314/$H729*(0.4375*68629+0.5*4601)+$AB729/8.314/$H729+LN(1)</f>
        <v>-1.2627048246316</v>
      </c>
      <c r="AR729" s="8" t="n">
        <f aca="false">1/8.314/$H729*(0.4375*68629+0.5*4601)+$AC729/8.314/$H729+LN(1)</f>
        <v>-3.53648043100783</v>
      </c>
      <c r="AT729" s="8" t="n">
        <f aca="false">1/8.314/$H729*(0.4375*68629+0.5*4601)+$J729/8.314/$H729+LN(1)</f>
        <v>-2.30477195014854</v>
      </c>
      <c r="AU729" s="8" t="n">
        <f aca="false">1/8.314/$H729*(0.4375*68629+0.5*4601)+$B729/8.314/$H729+LN(1)</f>
        <v>2.52277927667672</v>
      </c>
      <c r="AV729" s="8" t="n">
        <f aca="false">1/8.314/$H729*(0.4375*68629+0.5*4601)+$S729/8.314/$H729+LN(1)</f>
        <v>0.0464745523530448</v>
      </c>
      <c r="AW729" s="8" t="n">
        <f aca="false">1/8.314/$H729*(0.4375*68629+0.5*4601)+$X729/8.314/$H729+LN(1)</f>
        <v>-2.51926112594163</v>
      </c>
    </row>
    <row r="730" customFormat="false" ht="13.8" hidden="false" customHeight="false" outlineLevel="0" collapsed="false">
      <c r="B730" s="8" t="n">
        <f aca="false">$A$2 + $A$3*H730 +$A$4*H730*LN(H730) + $A$5*H730^2 + $A$6*H730^-1 + $A$7*H730^0.5</f>
        <v>64953.4290057844</v>
      </c>
      <c r="F730" s="8" t="n">
        <f aca="false">$D$2+$D$3/H730-(($D$4/(8.314*LN(10)))*(1-($D$5/H730)-LN(H730/$D$5)))</f>
        <v>1.36549106934019</v>
      </c>
      <c r="G730" s="8" t="n">
        <f aca="false">8.314*LN(10)*F730*H730</f>
        <v>121292.110669803</v>
      </c>
      <c r="H730" s="15" t="n">
        <v>4640</v>
      </c>
      <c r="J730" s="17" t="n">
        <f aca="false">-G730</f>
        <v>-121292.110669803</v>
      </c>
      <c r="O730" s="8" t="n">
        <f aca="false">-115997 + 27.036*H730 + 3.124*H730*LN(H730)</f>
        <v>131826.676796541</v>
      </c>
      <c r="P730" s="8" t="n">
        <f aca="false">(-0.0562*(H730^2)) + (128.59*H730)-38275</f>
        <v>-651580.92</v>
      </c>
      <c r="Q730" s="8" t="n">
        <f aca="false">-998615+342.43*H730</f>
        <v>590260.2</v>
      </c>
      <c r="R730" s="8" t="n">
        <f aca="false">Q730+P730</f>
        <v>-61320.7200000001</v>
      </c>
      <c r="S730" s="8" t="n">
        <f aca="false">R730/2</f>
        <v>-30660.36</v>
      </c>
      <c r="U730" s="8" t="n">
        <f aca="false">-226244+42.46*H730</f>
        <v>-29229.6</v>
      </c>
      <c r="V730" s="8" t="n">
        <f aca="false">(-0.0562*(H730^2))+(374.59*H730)-846564</f>
        <v>-318429.92</v>
      </c>
      <c r="W730" s="8" t="n">
        <f aca="false">V730/2</f>
        <v>-159214.96</v>
      </c>
      <c r="X730" s="8" t="n">
        <f aca="false">W730-U730</f>
        <v>-129985.36</v>
      </c>
      <c r="Y730" s="8" t="n">
        <v>2010524.82331415</v>
      </c>
      <c r="Z730" s="8" t="n">
        <f aca="false">-8E-020*H730^6+2E-015*H730^5-0.00000000001*H730^4+0.00000006*H730^3-0.0001*H730^2+0.1593*H730^1+165.05*H730</f>
        <v>769279.937246105</v>
      </c>
      <c r="AA730" s="8" t="n">
        <f aca="false">(4*H730*(-18+25/2000*H730)*(1-LN(H730/1895))-H730*-9.16-0.25*Z730)</f>
        <v>-72233.4640788082</v>
      </c>
      <c r="AB730" s="8" t="n">
        <f aca="false">(8*H730*(-1+8/2000*H730)*(1-LN(H730/1895))-H730*-9.16-0.25*Z730)</f>
        <v>-81698.7267471997</v>
      </c>
      <c r="AC730" s="8" t="n">
        <f aca="false">(8*$H730*(31.15-15.53/2000*$H730)*(1-LN($H730/1895))-$H730*-9.16-0.25*$Z730)</f>
        <v>-168746.557965905</v>
      </c>
      <c r="AE730" s="8" t="n">
        <f aca="false">AP730-$AN730</f>
        <v>-1.14568615771715</v>
      </c>
      <c r="AF730" s="8" t="n">
        <f aca="false">AQ730-$AN730</f>
        <v>-1.27985821711197</v>
      </c>
      <c r="AG730" s="8" t="n">
        <f aca="false">AR730-$AN730</f>
        <v>-3.536330246497</v>
      </c>
      <c r="AI730" s="8" t="n">
        <f aca="false">AT730-$AN730</f>
        <v>-2.3062061699471</v>
      </c>
      <c r="AJ730" s="8" t="n">
        <f aca="false">AU730-$AN730</f>
        <v>2.52168953970931</v>
      </c>
      <c r="AK730" s="8" t="n">
        <f aca="false">AV730-$AN730</f>
        <v>0.0431689666578184</v>
      </c>
      <c r="AL730" s="8" t="n">
        <f aca="false">AW730-$AN730</f>
        <v>-2.53155439153318</v>
      </c>
      <c r="AP730" s="8" t="n">
        <f aca="false">1/8.314/$H730*(0.375*68629+0.5*4601)+$AA730/8.314/$H730+LN(1)</f>
        <v>-1.14568615771715</v>
      </c>
      <c r="AQ730" s="8" t="n">
        <f aca="false">1/8.314/$H730*(0.4375*68629+0.5*4601)+$AB730/8.314/$H730+LN(1)</f>
        <v>-1.27985821711197</v>
      </c>
      <c r="AR730" s="8" t="n">
        <f aca="false">1/8.314/$H730*(0.4375*68629+0.5*4601)+$AC730/8.314/$H730+LN(1)</f>
        <v>-3.536330246497</v>
      </c>
      <c r="AT730" s="8" t="n">
        <f aca="false">1/8.314/$H730*(0.4375*68629+0.5*4601)+$J730/8.314/$H730+LN(1)</f>
        <v>-2.3062061699471</v>
      </c>
      <c r="AU730" s="8" t="n">
        <f aca="false">1/8.314/$H730*(0.4375*68629+0.5*4601)+$B730/8.314/$H730+LN(1)</f>
        <v>2.52168953970931</v>
      </c>
      <c r="AV730" s="8" t="n">
        <f aca="false">1/8.314/$H730*(0.4375*68629+0.5*4601)+$S730/8.314/$H730+LN(1)</f>
        <v>0.0431689666578184</v>
      </c>
      <c r="AW730" s="8" t="n">
        <f aca="false">1/8.314/$H730*(0.4375*68629+0.5*4601)+$X730/8.314/$H730+LN(1)</f>
        <v>-2.53155439153318</v>
      </c>
    </row>
    <row r="731" customFormat="false" ht="13.8" hidden="false" customHeight="false" outlineLevel="0" collapsed="false">
      <c r="B731" s="8" t="n">
        <f aca="false">$A$2 + $A$3*H731 +$A$4*H731*LN(H731) + $A$5*H731^2 + $A$6*H731^-1 + $A$7*H731^0.5</f>
        <v>65016.0511200635</v>
      </c>
      <c r="F731" s="8" t="n">
        <f aca="false">$D$2+$D$3/H731-(($D$4/(8.314*LN(10)))*(1-($D$5/H731)-LN(H731/$D$5)))</f>
        <v>1.36572288540802</v>
      </c>
      <c r="G731" s="8" t="n">
        <f aca="false">8.314*LN(10)*F731*H731</f>
        <v>121443.427028312</v>
      </c>
      <c r="H731" s="15" t="n">
        <v>4645</v>
      </c>
      <c r="J731" s="17" t="n">
        <f aca="false">-G731</f>
        <v>-121443.427028312</v>
      </c>
      <c r="O731" s="8" t="n">
        <f aca="false">-115997 + 27.036*H731 + 3.124*H731*LN(H731)</f>
        <v>132109.356585326</v>
      </c>
      <c r="P731" s="8" t="n">
        <f aca="false">(-0.0562*(H731^2)) + (128.59*H731)-38275</f>
        <v>-653547.055</v>
      </c>
      <c r="Q731" s="8" t="n">
        <f aca="false">-998615+342.43*H731</f>
        <v>591972.35</v>
      </c>
      <c r="R731" s="8" t="n">
        <f aca="false">Q731+P731</f>
        <v>-61574.7049999998</v>
      </c>
      <c r="S731" s="8" t="n">
        <f aca="false">R731/2</f>
        <v>-30787.3524999999</v>
      </c>
      <c r="U731" s="8" t="n">
        <f aca="false">-226244+42.46*H731</f>
        <v>-29017.3</v>
      </c>
      <c r="V731" s="8" t="n">
        <f aca="false">(-0.0562*(H731^2))+(374.59*H731)-846564</f>
        <v>-319166.055</v>
      </c>
      <c r="W731" s="8" t="n">
        <f aca="false">V731/2</f>
        <v>-159583.0275</v>
      </c>
      <c r="X731" s="8" t="n">
        <f aca="false">W731-U731</f>
        <v>-130565.7275</v>
      </c>
      <c r="Y731" s="8" t="n">
        <v>2013114.3925097</v>
      </c>
      <c r="Z731" s="8" t="n">
        <f aca="false">-8E-020*H731^6+2E-015*H731^5-0.00000000001*H731^4+0.00000006*H731^3-0.0001*H731^2+0.1593*H731^1+165.05*H731</f>
        <v>770118.777448168</v>
      </c>
      <c r="AA731" s="8" t="n">
        <f aca="false">(4*H731*(-18+25/2000*H731)*(1-LN(H731/1895))-H731*-9.16-0.25*Z731)</f>
        <v>-72994.0962860231</v>
      </c>
      <c r="AB731" s="8" t="n">
        <f aca="false">(8*H731*(-1+8/2000*H731)*(1-LN(H731/1895))-H731*-9.16-0.25*Z731)</f>
        <v>-82415.1438758559</v>
      </c>
      <c r="AC731" s="8" t="n">
        <f aca="false">(8*$H731*(31.15-15.53/2000*$H731)*(1-LN($H731/1895))-$H731*-9.16-0.25*$Z731)</f>
        <v>-168884.795123704</v>
      </c>
      <c r="AE731" s="8" t="n">
        <f aca="false">AP731-$AN731</f>
        <v>-1.1641489535211</v>
      </c>
      <c r="AF731" s="8" t="n">
        <f aca="false">AQ731-$AN731</f>
        <v>-1.29703166785105</v>
      </c>
      <c r="AG731" s="8" t="n">
        <f aca="false">AR731-$AN731</f>
        <v>-3.53610320288483</v>
      </c>
      <c r="AI731" s="8" t="n">
        <f aca="false">AT731-$AN731</f>
        <v>-2.30764194101412</v>
      </c>
      <c r="AJ731" s="8" t="n">
        <f aca="false">AU731-$AN731</f>
        <v>2.52059668299294</v>
      </c>
      <c r="AK731" s="8" t="n">
        <f aca="false">AV731-$AN731</f>
        <v>0.0398341159023946</v>
      </c>
      <c r="AL731" s="8" t="n">
        <f aca="false">AW731-$AN731</f>
        <v>-2.54385757303553</v>
      </c>
      <c r="AP731" s="8" t="n">
        <f aca="false">1/8.314/$H731*(0.375*68629+0.5*4601)+$AA731/8.314/$H731+LN(1)</f>
        <v>-1.1641489535211</v>
      </c>
      <c r="AQ731" s="8" t="n">
        <f aca="false">1/8.314/$H731*(0.4375*68629+0.5*4601)+$AB731/8.314/$H731+LN(1)</f>
        <v>-1.29703166785105</v>
      </c>
      <c r="AR731" s="8" t="n">
        <f aca="false">1/8.314/$H731*(0.4375*68629+0.5*4601)+$AC731/8.314/$H731+LN(1)</f>
        <v>-3.53610320288483</v>
      </c>
      <c r="AT731" s="8" t="n">
        <f aca="false">1/8.314/$H731*(0.4375*68629+0.5*4601)+$J731/8.314/$H731+LN(1)</f>
        <v>-2.30764194101412</v>
      </c>
      <c r="AU731" s="8" t="n">
        <f aca="false">1/8.314/$H731*(0.4375*68629+0.5*4601)+$B731/8.314/$H731+LN(1)</f>
        <v>2.52059668299294</v>
      </c>
      <c r="AV731" s="8" t="n">
        <f aca="false">1/8.314/$H731*(0.4375*68629+0.5*4601)+$S731/8.314/$H731+LN(1)</f>
        <v>0.0398341159023946</v>
      </c>
      <c r="AW731" s="8" t="n">
        <f aca="false">1/8.314/$H731*(0.4375*68629+0.5*4601)+$X731/8.314/$H731+LN(1)</f>
        <v>-2.54385757303553</v>
      </c>
    </row>
    <row r="732" customFormat="false" ht="13.8" hidden="false" customHeight="false" outlineLevel="0" collapsed="false">
      <c r="B732" s="8" t="n">
        <f aca="false">$A$2 + $A$3*H732 +$A$4*H732*LN(H732) + $A$5*H732^2 + $A$6*H732^-1 + $A$7*H732^0.5</f>
        <v>65078.4623964295</v>
      </c>
      <c r="F732" s="8" t="n">
        <f aca="false">$D$2+$D$3/H732-(($D$4/(8.314*LN(10)))*(1-($D$5/H732)-LN(H732/$D$5)))</f>
        <v>1.36595621327671</v>
      </c>
      <c r="G732" s="8" t="n">
        <f aca="false">8.314*LN(10)*F732*H732</f>
        <v>121594.922342722</v>
      </c>
      <c r="H732" s="15" t="n">
        <v>4650</v>
      </c>
      <c r="J732" s="17" t="n">
        <f aca="false">-G732</f>
        <v>-121594.922342722</v>
      </c>
      <c r="O732" s="8" t="n">
        <f aca="false">-115997 + 27.036*H732 + 3.124*H732*LN(H732)</f>
        <v>132392.053187893</v>
      </c>
      <c r="P732" s="8" t="n">
        <f aca="false">(-0.0562*(H732^2)) + (128.59*H732)-38275</f>
        <v>-655516</v>
      </c>
      <c r="Q732" s="8" t="n">
        <f aca="false">-998615+342.43*H732</f>
        <v>593684.5</v>
      </c>
      <c r="R732" s="8" t="n">
        <f aca="false">Q732+P732</f>
        <v>-61831.5</v>
      </c>
      <c r="S732" s="8" t="n">
        <f aca="false">R732/2</f>
        <v>-30915.75</v>
      </c>
      <c r="U732" s="8" t="n">
        <f aca="false">-226244+42.46*H732</f>
        <v>-28805</v>
      </c>
      <c r="V732" s="8" t="n">
        <f aca="false">(-0.0562*(H732^2))+(374.59*H732)-846564</f>
        <v>-319905</v>
      </c>
      <c r="W732" s="8" t="n">
        <f aca="false">V732/2</f>
        <v>-159952.5</v>
      </c>
      <c r="X732" s="8" t="n">
        <f aca="false">W732-U732</f>
        <v>-131147.5</v>
      </c>
      <c r="Y732" s="8" t="n">
        <v>2015703.96170525</v>
      </c>
      <c r="Z732" s="8" t="n">
        <f aca="false">-8E-020*H732^6+2E-015*H732^5-0.00000000001*H732^4+0.00000006*H732^3-0.0001*H732^2+0.1593*H732^1+165.05*H732</f>
        <v>770957.662016314</v>
      </c>
      <c r="AA732" s="8" t="n">
        <f aca="false">(4*H732*(-18+25/2000*H732)*(1-LN(H732/1895))-H732*-9.16-0.25*Z732)</f>
        <v>-73757.8435023216</v>
      </c>
      <c r="AB732" s="8" t="n">
        <f aca="false">(8*H732*(-1+8/2000*H732)*(1-LN(H732/1895))-H732*-9.16-0.25*Z732)</f>
        <v>-83133.7635548736</v>
      </c>
      <c r="AC732" s="8" t="n">
        <f aca="false">(8*$H732*(31.15-15.53/2000*$H732)*(1-LN($H732/1895))-$H732*-9.16-0.25*$Z732)</f>
        <v>-169020.046846419</v>
      </c>
      <c r="AE732" s="8" t="n">
        <f aca="false">AP732-$AN732</f>
        <v>-1.18265261865131</v>
      </c>
      <c r="AF732" s="8" t="n">
        <f aca="false">AQ732-$AN732</f>
        <v>-1.31422515862281</v>
      </c>
      <c r="AG732" s="8" t="n">
        <f aca="false">AR732-$AN732</f>
        <v>-3.53579942489593</v>
      </c>
      <c r="AI732" s="8" t="n">
        <f aca="false">AT732-$AN732</f>
        <v>-2.3090792533574</v>
      </c>
      <c r="AJ732" s="8" t="n">
        <f aca="false">AU732-$AN732</f>
        <v>2.51950072287525</v>
      </c>
      <c r="AK732" s="8" t="n">
        <f aca="false">AV732-$AN732</f>
        <v>0.036470094490185</v>
      </c>
      <c r="AL732" s="8" t="n">
        <f aca="false">AW732-$AN732</f>
        <v>-2.55617063846188</v>
      </c>
      <c r="AP732" s="8" t="n">
        <f aca="false">1/8.314/$H732*(0.375*68629+0.5*4601)+$AA732/8.314/$H732+LN(1)</f>
        <v>-1.18265261865131</v>
      </c>
      <c r="AQ732" s="8" t="n">
        <f aca="false">1/8.314/$H732*(0.4375*68629+0.5*4601)+$AB732/8.314/$H732+LN(1)</f>
        <v>-1.31422515862281</v>
      </c>
      <c r="AR732" s="8" t="n">
        <f aca="false">1/8.314/$H732*(0.4375*68629+0.5*4601)+$AC732/8.314/$H732+LN(1)</f>
        <v>-3.53579942489593</v>
      </c>
      <c r="AT732" s="8" t="n">
        <f aca="false">1/8.314/$H732*(0.4375*68629+0.5*4601)+$J732/8.314/$H732+LN(1)</f>
        <v>-2.3090792533574</v>
      </c>
      <c r="AU732" s="8" t="n">
        <f aca="false">1/8.314/$H732*(0.4375*68629+0.5*4601)+$B732/8.314/$H732+LN(1)</f>
        <v>2.51950072287525</v>
      </c>
      <c r="AV732" s="8" t="n">
        <f aca="false">1/8.314/$H732*(0.4375*68629+0.5*4601)+$S732/8.314/$H732+LN(1)</f>
        <v>0.036470094490185</v>
      </c>
      <c r="AW732" s="8" t="n">
        <f aca="false">1/8.314/$H732*(0.4375*68629+0.5*4601)+$X732/8.314/$H732+LN(1)</f>
        <v>-2.55617063846188</v>
      </c>
    </row>
    <row r="733" customFormat="false" ht="13.8" hidden="false" customHeight="false" outlineLevel="0" collapsed="false">
      <c r="B733" s="8" t="n">
        <f aca="false">$A$2 + $A$3*H733 +$A$4*H733*LN(H733) + $A$5*H733^2 + $A$6*H733^-1 + $A$7*H733^0.5</f>
        <v>65140.6630771434</v>
      </c>
      <c r="F733" s="8" t="n">
        <f aca="false">$D$2+$D$3/H733-(($D$4/(8.314*LN(10)))*(1-($D$5/H733)-LN(H733/$D$5)))</f>
        <v>1.36619104591539</v>
      </c>
      <c r="G733" s="8" t="n">
        <f aca="false">8.314*LN(10)*F733*H733</f>
        <v>121746.596420608</v>
      </c>
      <c r="H733" s="15" t="n">
        <v>4655</v>
      </c>
      <c r="J733" s="17" t="n">
        <f aca="false">-G733</f>
        <v>-121746.596420608</v>
      </c>
      <c r="O733" s="8" t="n">
        <f aca="false">-115997 + 27.036*H733 + 3.124*H733*LN(H733)</f>
        <v>132674.766586162</v>
      </c>
      <c r="P733" s="8" t="n">
        <f aca="false">(-0.0562*(H733^2)) + (128.59*H733)-38275</f>
        <v>-657487.755</v>
      </c>
      <c r="Q733" s="8" t="n">
        <f aca="false">-998615+342.43*H733</f>
        <v>595396.65</v>
      </c>
      <c r="R733" s="8" t="n">
        <f aca="false">Q733+P733</f>
        <v>-62091.1049999999</v>
      </c>
      <c r="S733" s="8" t="n">
        <f aca="false">R733/2</f>
        <v>-31045.5524999999</v>
      </c>
      <c r="U733" s="8" t="n">
        <f aca="false">-226244+42.46*H733</f>
        <v>-28592.7</v>
      </c>
      <c r="V733" s="8" t="n">
        <f aca="false">(-0.0562*(H733^2))+(374.59*H733)-846564</f>
        <v>-320646.755</v>
      </c>
      <c r="W733" s="8" t="n">
        <f aca="false">V733/2</f>
        <v>-160323.3775</v>
      </c>
      <c r="X733" s="8" t="n">
        <f aca="false">W733-U733</f>
        <v>-131730.6775</v>
      </c>
      <c r="Y733" s="8" t="n">
        <v>2018293.5309008</v>
      </c>
      <c r="Z733" s="8" t="n">
        <f aca="false">-8E-020*H733^6+2E-015*H733^5-0.00000000001*H733^4+0.00000006*H733^3-0.0001*H733^2+0.1593*H733^1+165.05*H733</f>
        <v>771796.591059648</v>
      </c>
      <c r="AA733" s="8" t="n">
        <f aca="false">(4*H733*(-18+25/2000*H733)*(1-LN(H733/1895))-H733*-9.16-0.25*Z733)</f>
        <v>-74524.70886128</v>
      </c>
      <c r="AB733" s="8" t="n">
        <f aca="false">(8*H733*(-1+8/2000*H733)*(1-LN(H733/1895))-H733*-9.16-0.25*Z733)</f>
        <v>-83854.5875791827</v>
      </c>
      <c r="AC733" s="8" t="n">
        <f aca="false">(8*$H733*(31.15-15.53/2000*$H733)*(1-LN($H733/1895))-$H733*-9.16-0.25*$Z733)</f>
        <v>-169152.308377563</v>
      </c>
      <c r="AE733" s="8" t="n">
        <f aca="false">AP733-$AN733</f>
        <v>-1.20119710238034</v>
      </c>
      <c r="AF733" s="8" t="n">
        <f aca="false">AQ733-$AN733</f>
        <v>-1.33143867123002</v>
      </c>
      <c r="AG733" s="8" t="n">
        <f aca="false">AR733-$AN733</f>
        <v>-3.53541903689332</v>
      </c>
      <c r="AI733" s="8" t="n">
        <f aca="false">AT733-$AN733</f>
        <v>-2.3105180970384</v>
      </c>
      <c r="AJ733" s="8" t="n">
        <f aca="false">AU733-$AN733</f>
        <v>2.51840167561615</v>
      </c>
      <c r="AK733" s="8" t="n">
        <f aca="false">AV733-$AN733</f>
        <v>0.0330769964190201</v>
      </c>
      <c r="AL733" s="8" t="n">
        <f aca="false">AW733-$AN733</f>
        <v>-2.56849355596283</v>
      </c>
      <c r="AP733" s="8" t="n">
        <f aca="false">1/8.314/$H733*(0.375*68629+0.5*4601)+$AA733/8.314/$H733+LN(1)</f>
        <v>-1.20119710238034</v>
      </c>
      <c r="AQ733" s="8" t="n">
        <f aca="false">1/8.314/$H733*(0.4375*68629+0.5*4601)+$AB733/8.314/$H733+LN(1)</f>
        <v>-1.33143867123002</v>
      </c>
      <c r="AR733" s="8" t="n">
        <f aca="false">1/8.314/$H733*(0.4375*68629+0.5*4601)+$AC733/8.314/$H733+LN(1)</f>
        <v>-3.53541903689332</v>
      </c>
      <c r="AT733" s="8" t="n">
        <f aca="false">1/8.314/$H733*(0.4375*68629+0.5*4601)+$J733/8.314/$H733+LN(1)</f>
        <v>-2.3105180970384</v>
      </c>
      <c r="AU733" s="8" t="n">
        <f aca="false">1/8.314/$H733*(0.4375*68629+0.5*4601)+$B733/8.314/$H733+LN(1)</f>
        <v>2.51840167561615</v>
      </c>
      <c r="AV733" s="8" t="n">
        <f aca="false">1/8.314/$H733*(0.4375*68629+0.5*4601)+$S733/8.314/$H733+LN(1)</f>
        <v>0.0330769964190201</v>
      </c>
      <c r="AW733" s="8" t="n">
        <f aca="false">1/8.314/$H733*(0.4375*68629+0.5*4601)+$X733/8.314/$H733+LN(1)</f>
        <v>-2.56849355596283</v>
      </c>
    </row>
    <row r="734" customFormat="false" ht="13.8" hidden="false" customHeight="false" outlineLevel="0" collapsed="false">
      <c r="B734" s="8" t="n">
        <f aca="false">$A$2 + $A$3*H734 +$A$4*H734*LN(H734) + $A$5*H734^2 + $A$6*H734^-1 + $A$7*H734^0.5</f>
        <v>65202.6534037947</v>
      </c>
      <c r="F734" s="8" t="n">
        <f aca="false">$D$2+$D$3/H734-(($D$4/(8.314*LN(10)))*(1-($D$5/H734)-LN(H734/$D$5)))</f>
        <v>1.36642737632802</v>
      </c>
      <c r="G734" s="8" t="n">
        <f aca="false">8.314*LN(10)*F734*H734</f>
        <v>121898.449069957</v>
      </c>
      <c r="H734" s="15" t="n">
        <v>4660</v>
      </c>
      <c r="J734" s="17" t="n">
        <f aca="false">-G734</f>
        <v>-121898.449069957</v>
      </c>
      <c r="O734" s="8" t="n">
        <f aca="false">-115997 + 27.036*H734 + 3.124*H734*LN(H734)</f>
        <v>132957.496762092</v>
      </c>
      <c r="P734" s="8" t="n">
        <f aca="false">(-0.0562*(H734^2)) + (128.59*H734)-38275</f>
        <v>-659462.32</v>
      </c>
      <c r="Q734" s="8" t="n">
        <f aca="false">-998615+342.43*H734</f>
        <v>597108.8</v>
      </c>
      <c r="R734" s="8" t="n">
        <f aca="false">Q734+P734</f>
        <v>-62353.5199999999</v>
      </c>
      <c r="S734" s="8" t="n">
        <f aca="false">R734/2</f>
        <v>-31176.7599999999</v>
      </c>
      <c r="U734" s="8" t="n">
        <f aca="false">-226244+42.46*H734</f>
        <v>-28380.4</v>
      </c>
      <c r="V734" s="8" t="n">
        <f aca="false">(-0.0562*(H734^2))+(374.59*H734)-846564</f>
        <v>-321391.32</v>
      </c>
      <c r="W734" s="8" t="n">
        <f aca="false">V734/2</f>
        <v>-160695.66</v>
      </c>
      <c r="X734" s="8" t="n">
        <f aca="false">W734-U734</f>
        <v>-132315.26</v>
      </c>
      <c r="Y734" s="8" t="n">
        <v>2020883.10009635</v>
      </c>
      <c r="Z734" s="8" t="n">
        <f aca="false">-8E-020*H734^6+2E-015*H734^5-0.00000000001*H734^4+0.00000006*H734^3-0.0001*H734^2+0.1593*H734^1+165.05*H734</f>
        <v>772635.564687433</v>
      </c>
      <c r="AA734" s="8" t="n">
        <f aca="false">(4*H734*(-18+25/2000*H734)*(1-LN(H734/1895))-H734*-9.16-0.25*Z734)</f>
        <v>-75294.6954927287</v>
      </c>
      <c r="AB734" s="8" t="n">
        <f aca="false">(8*H734*(-1+8/2000*H734)*(1-LN(H734/1895))-H734*-9.16-0.25*Z734)</f>
        <v>-84577.6177418038</v>
      </c>
      <c r="AC734" s="8" t="n">
        <f aca="false">(8*$H734*(31.15-15.53/2000*$H734)*(1-LN($H734/1895))-$H734*-9.16-0.25*$Z734)</f>
        <v>-169281.574967379</v>
      </c>
      <c r="AE734" s="8" t="n">
        <f aca="false">AP734-$AN734</f>
        <v>-1.21978235410174</v>
      </c>
      <c r="AF734" s="8" t="n">
        <f aca="false">AQ734-$AN734</f>
        <v>-1.34867218750429</v>
      </c>
      <c r="AG734" s="8" t="n">
        <f aca="false">AR734-$AN734</f>
        <v>-3.53496216288</v>
      </c>
      <c r="AI734" s="8" t="n">
        <f aca="false">AT734-$AN734</f>
        <v>-2.3119584621719</v>
      </c>
      <c r="AJ734" s="8" t="n">
        <f aca="false">AU734-$AN734</f>
        <v>2.51729955738846</v>
      </c>
      <c r="AK734" s="8" t="n">
        <f aca="false">AV734-$AN734</f>
        <v>0.0296549152832881</v>
      </c>
      <c r="AL734" s="8" t="n">
        <f aca="false">AW734-$AN734</f>
        <v>-2.58082629382571</v>
      </c>
      <c r="AP734" s="8" t="n">
        <f aca="false">1/8.314/$H734*(0.375*68629+0.5*4601)+$AA734/8.314/$H734+LN(1)</f>
        <v>-1.21978235410174</v>
      </c>
      <c r="AQ734" s="8" t="n">
        <f aca="false">1/8.314/$H734*(0.4375*68629+0.5*4601)+$AB734/8.314/$H734+LN(1)</f>
        <v>-1.34867218750429</v>
      </c>
      <c r="AR734" s="8" t="n">
        <f aca="false">1/8.314/$H734*(0.4375*68629+0.5*4601)+$AC734/8.314/$H734+LN(1)</f>
        <v>-3.53496216288</v>
      </c>
      <c r="AT734" s="8" t="n">
        <f aca="false">1/8.314/$H734*(0.4375*68629+0.5*4601)+$J734/8.314/$H734+LN(1)</f>
        <v>-2.3119584621719</v>
      </c>
      <c r="AU734" s="8" t="n">
        <f aca="false">1/8.314/$H734*(0.4375*68629+0.5*4601)+$B734/8.314/$H734+LN(1)</f>
        <v>2.51729955738846</v>
      </c>
      <c r="AV734" s="8" t="n">
        <f aca="false">1/8.314/$H734*(0.4375*68629+0.5*4601)+$S734/8.314/$H734+LN(1)</f>
        <v>0.0296549152832881</v>
      </c>
      <c r="AW734" s="8" t="n">
        <f aca="false">1/8.314/$H734*(0.4375*68629+0.5*4601)+$X734/8.314/$H734+LN(1)</f>
        <v>-2.58082629382571</v>
      </c>
    </row>
    <row r="735" customFormat="false" ht="13.8" hidden="false" customHeight="false" outlineLevel="0" collapsed="false">
      <c r="B735" s="8" t="n">
        <f aca="false">$A$2 + $A$3*H735 +$A$4*H735*LN(H735) + $A$5*H735^2 + $A$6*H735^-1 + $A$7*H735^0.5</f>
        <v>65264.4336173033</v>
      </c>
      <c r="F735" s="8" t="n">
        <f aca="false">$D$2+$D$3/H735-(($D$4/(8.314*LN(10)))*(1-($D$5/H735)-LN(H735/$D$5)))</f>
        <v>1.36666519755315</v>
      </c>
      <c r="G735" s="8" t="n">
        <f aca="false">8.314*LN(10)*F735*H735</f>
        <v>122050.480099168</v>
      </c>
      <c r="H735" s="15" t="n">
        <v>4665</v>
      </c>
      <c r="J735" s="17" t="n">
        <f aca="false">-G735</f>
        <v>-122050.480099168</v>
      </c>
      <c r="O735" s="8" t="n">
        <f aca="false">-115997 + 27.036*H735 + 3.124*H735*LN(H735)</f>
        <v>133240.243697683</v>
      </c>
      <c r="P735" s="8" t="n">
        <f aca="false">(-0.0562*(H735^2)) + (128.59*H735)-38275</f>
        <v>-661439.695</v>
      </c>
      <c r="Q735" s="8" t="n">
        <f aca="false">-998615+342.43*H735</f>
        <v>598820.95</v>
      </c>
      <c r="R735" s="8" t="n">
        <f aca="false">Q735+P735</f>
        <v>-62618.745</v>
      </c>
      <c r="S735" s="8" t="n">
        <f aca="false">R735/2</f>
        <v>-31309.3725</v>
      </c>
      <c r="U735" s="8" t="n">
        <f aca="false">-226244+42.46*H735</f>
        <v>-28168.1</v>
      </c>
      <c r="V735" s="8" t="n">
        <f aca="false">(-0.0562*(H735^2))+(374.59*H735)-846564</f>
        <v>-322138.695</v>
      </c>
      <c r="W735" s="8" t="n">
        <f aca="false">V735/2</f>
        <v>-161069.3475</v>
      </c>
      <c r="X735" s="8" t="n">
        <f aca="false">W735-U735</f>
        <v>-132901.2475</v>
      </c>
      <c r="Y735" s="8" t="n">
        <v>2023472.6692919</v>
      </c>
      <c r="Z735" s="8" t="n">
        <f aca="false">-8E-020*H735^6+2E-015*H735^5-0.00000000001*H735^4+0.00000006*H735^3-0.0001*H735^2+0.1593*H735^1+165.05*H735</f>
        <v>773474.58300909</v>
      </c>
      <c r="AA735" s="8" t="n">
        <f aca="false">(4*H735*(-18+25/2000*H735)*(1-LN(H735/1895))-H735*-9.16-0.25*Z735)</f>
        <v>-76067.806522761</v>
      </c>
      <c r="AB735" s="8" t="n">
        <f aca="false">(8*H735*(-1+8/2000*H735)*(1-LN(H735/1895))-H735*-9.16-0.25*Z735)</f>
        <v>-85302.8558338515</v>
      </c>
      <c r="AC735" s="8" t="n">
        <f aca="false">(8*$H735*(31.15-15.53/2000*$H735)*(1-LN($H735/1895))-$H735*-9.16-0.25*$Z735)</f>
        <v>-169407.841872818</v>
      </c>
      <c r="AE735" s="8" t="n">
        <f aca="false">AP735-$AN735</f>
        <v>-1.2384083233297</v>
      </c>
      <c r="AF735" s="8" t="n">
        <f aca="false">AQ735-$AN735</f>
        <v>-1.36592568930598</v>
      </c>
      <c r="AG735" s="8" t="n">
        <f aca="false">AR735-$AN735</f>
        <v>-3.5344289265003</v>
      </c>
      <c r="AI735" s="8" t="n">
        <f aca="false">AT735-$AN735</f>
        <v>-2.31340033892568</v>
      </c>
      <c r="AJ735" s="8" t="n">
        <f aca="false">AU735-$AN735</f>
        <v>2.51619438427836</v>
      </c>
      <c r="AK735" s="8" t="n">
        <f aca="false">AV735-$AN735</f>
        <v>0.0262039442761225</v>
      </c>
      <c r="AL735" s="8" t="n">
        <f aca="false">AW735-$AN735</f>
        <v>-2.59316882047379</v>
      </c>
      <c r="AP735" s="8" t="n">
        <f aca="false">1/8.314/$H735*(0.375*68629+0.5*4601)+$AA735/8.314/$H735+LN(1)</f>
        <v>-1.2384083233297</v>
      </c>
      <c r="AQ735" s="8" t="n">
        <f aca="false">1/8.314/$H735*(0.4375*68629+0.5*4601)+$AB735/8.314/$H735+LN(1)</f>
        <v>-1.36592568930598</v>
      </c>
      <c r="AR735" s="8" t="n">
        <f aca="false">1/8.314/$H735*(0.4375*68629+0.5*4601)+$AC735/8.314/$H735+LN(1)</f>
        <v>-3.5344289265003</v>
      </c>
      <c r="AT735" s="8" t="n">
        <f aca="false">1/8.314/$H735*(0.4375*68629+0.5*4601)+$J735/8.314/$H735+LN(1)</f>
        <v>-2.31340033892568</v>
      </c>
      <c r="AU735" s="8" t="n">
        <f aca="false">1/8.314/$H735*(0.4375*68629+0.5*4601)+$B735/8.314/$H735+LN(1)</f>
        <v>2.51619438427836</v>
      </c>
      <c r="AV735" s="8" t="n">
        <f aca="false">1/8.314/$H735*(0.4375*68629+0.5*4601)+$S735/8.314/$H735+LN(1)</f>
        <v>0.0262039442761225</v>
      </c>
      <c r="AW735" s="8" t="n">
        <f aca="false">1/8.314/$H735*(0.4375*68629+0.5*4601)+$X735/8.314/$H735+LN(1)</f>
        <v>-2.59316882047379</v>
      </c>
    </row>
    <row r="736" customFormat="false" ht="13.8" hidden="false" customHeight="false" outlineLevel="0" collapsed="false">
      <c r="B736" s="8" t="n">
        <f aca="false">$A$2 + $A$3*H736 +$A$4*H736*LN(H736) + $A$5*H736^2 + $A$6*H736^-1 + $A$7*H736^0.5</f>
        <v>65326.0039579213</v>
      </c>
      <c r="F736" s="8" t="n">
        <f aca="false">$D$2+$D$3/H736-(($D$4/(8.314*LN(10)))*(1-($D$5/H736)-LN(H736/$D$5)))</f>
        <v>1.36690450266374</v>
      </c>
      <c r="G736" s="8" t="n">
        <f aca="false">8.314*LN(10)*F736*H736</f>
        <v>122202.689317052</v>
      </c>
      <c r="H736" s="15" t="n">
        <v>4670</v>
      </c>
      <c r="J736" s="17" t="n">
        <f aca="false">-G736</f>
        <v>-122202.689317052</v>
      </c>
      <c r="O736" s="8" t="n">
        <f aca="false">-115997 + 27.036*H736 + 3.124*H736*LN(H736)</f>
        <v>133523.00737497</v>
      </c>
      <c r="P736" s="8" t="n">
        <f aca="false">(-0.0562*(H736^2)) + (128.59*H736)-38275</f>
        <v>-663419.88</v>
      </c>
      <c r="Q736" s="8" t="n">
        <f aca="false">-998615+342.43*H736</f>
        <v>600533.1</v>
      </c>
      <c r="R736" s="8" t="n">
        <f aca="false">Q736+P736</f>
        <v>-62886.7799999998</v>
      </c>
      <c r="S736" s="8" t="n">
        <f aca="false">R736/2</f>
        <v>-31443.3899999999</v>
      </c>
      <c r="U736" s="8" t="n">
        <f aca="false">-226244+42.46*H736</f>
        <v>-27955.8</v>
      </c>
      <c r="V736" s="8" t="n">
        <f aca="false">(-0.0562*(H736^2))+(374.59*H736)-846564</f>
        <v>-322888.88</v>
      </c>
      <c r="W736" s="8" t="n">
        <f aca="false">V736/2</f>
        <v>-161444.44</v>
      </c>
      <c r="X736" s="8" t="n">
        <f aca="false">W736-U736</f>
        <v>-133488.64</v>
      </c>
      <c r="Y736" s="8" t="n">
        <v>2026062.23848745</v>
      </c>
      <c r="Z736" s="8" t="n">
        <f aca="false">-8E-020*H736^6+2E-015*H736^5-0.00000000001*H736^4+0.00000006*H736^3-0.0001*H736^2+0.1593*H736^1+165.05*H736</f>
        <v>774313.646134198</v>
      </c>
      <c r="AA736" s="8" t="n">
        <f aca="false">(4*H736*(-18+25/2000*H736)*(1-LN(H736/1895))-H736*-9.16-0.25*Z736)</f>
        <v>-76844.0450737424</v>
      </c>
      <c r="AB736" s="8" t="n">
        <f aca="false">(8*H736*(-1+8/2000*H736)*(1-LN(H736/1895))-H736*-9.16-0.25*Z736)</f>
        <v>-86030.3036445395</v>
      </c>
      <c r="AC736" s="8" t="n">
        <f aca="false">(8*$H736*(31.15-15.53/2000*$H736)*(1-LN($H736/1895))-$H736*-9.16-0.25*$Z736)</f>
        <v>-169531.104357529</v>
      </c>
      <c r="AE736" s="8" t="n">
        <f aca="false">AP736-$AN736</f>
        <v>-1.2570749596986</v>
      </c>
      <c r="AF736" s="8" t="n">
        <f aca="false">AQ736-$AN736</f>
        <v>-1.38319915852417</v>
      </c>
      <c r="AG736" s="8" t="n">
        <f aca="false">AR736-$AN736</f>
        <v>-3.53381945104151</v>
      </c>
      <c r="AI736" s="8" t="n">
        <f aca="false">AT736-$AN736</f>
        <v>-2.31484371752021</v>
      </c>
      <c r="AJ736" s="8" t="n">
        <f aca="false">AU736-$AN736</f>
        <v>2.51508617228599</v>
      </c>
      <c r="AK736" s="8" t="n">
        <f aca="false">AV736-$AN736</f>
        <v>0.0227241761915506</v>
      </c>
      <c r="AL736" s="8" t="n">
        <f aca="false">AW736-$AN736</f>
        <v>-2.60552110446557</v>
      </c>
      <c r="AP736" s="8" t="n">
        <f aca="false">1/8.314/$H736*(0.375*68629+0.5*4601)+$AA736/8.314/$H736+LN(1)</f>
        <v>-1.2570749596986</v>
      </c>
      <c r="AQ736" s="8" t="n">
        <f aca="false">1/8.314/$H736*(0.4375*68629+0.5*4601)+$AB736/8.314/$H736+LN(1)</f>
        <v>-1.38319915852417</v>
      </c>
      <c r="AR736" s="8" t="n">
        <f aca="false">1/8.314/$H736*(0.4375*68629+0.5*4601)+$AC736/8.314/$H736+LN(1)</f>
        <v>-3.53381945104151</v>
      </c>
      <c r="AT736" s="8" t="n">
        <f aca="false">1/8.314/$H736*(0.4375*68629+0.5*4601)+$J736/8.314/$H736+LN(1)</f>
        <v>-2.31484371752021</v>
      </c>
      <c r="AU736" s="8" t="n">
        <f aca="false">1/8.314/$H736*(0.4375*68629+0.5*4601)+$B736/8.314/$H736+LN(1)</f>
        <v>2.51508617228599</v>
      </c>
      <c r="AV736" s="8" t="n">
        <f aca="false">1/8.314/$H736*(0.4375*68629+0.5*4601)+$S736/8.314/$H736+LN(1)</f>
        <v>0.0227241761915506</v>
      </c>
      <c r="AW736" s="8" t="n">
        <f aca="false">1/8.314/$H736*(0.4375*68629+0.5*4601)+$X736/8.314/$H736+LN(1)</f>
        <v>-2.60552110446557</v>
      </c>
    </row>
    <row r="737" customFormat="false" ht="13.8" hidden="false" customHeight="false" outlineLevel="0" collapsed="false">
      <c r="B737" s="8" t="n">
        <f aca="false">$A$2 + $A$3*H737 +$A$4*H737*LN(H737) + $A$5*H737^2 + $A$6*H737^-1 + $A$7*H737^0.5</f>
        <v>65387.3646652373</v>
      </c>
      <c r="F737" s="8" t="n">
        <f aca="false">$D$2+$D$3/H737-(($D$4/(8.314*LN(10)))*(1-($D$5/H737)-LN(H737/$D$5)))</f>
        <v>1.36714528476695</v>
      </c>
      <c r="G737" s="8" t="n">
        <f aca="false">8.314*LN(10)*F737*H737</f>
        <v>122355.076532829</v>
      </c>
      <c r="H737" s="15" t="n">
        <v>4675</v>
      </c>
      <c r="J737" s="17" t="n">
        <f aca="false">-G737</f>
        <v>-122355.076532829</v>
      </c>
      <c r="O737" s="8" t="n">
        <f aca="false">-115997 + 27.036*H737 + 3.124*H737*LN(H737)</f>
        <v>133805.787776029</v>
      </c>
      <c r="P737" s="8" t="n">
        <f aca="false">(-0.0562*(H737^2)) + (128.59*H737)-38275</f>
        <v>-665402.875</v>
      </c>
      <c r="Q737" s="8" t="n">
        <f aca="false">-998615+342.43*H737</f>
        <v>602245.25</v>
      </c>
      <c r="R737" s="8" t="n">
        <f aca="false">Q737+P737</f>
        <v>-63157.625</v>
      </c>
      <c r="S737" s="8" t="n">
        <f aca="false">R737/2</f>
        <v>-31578.8125</v>
      </c>
      <c r="U737" s="8" t="n">
        <f aca="false">-226244+42.46*H737</f>
        <v>-27743.5</v>
      </c>
      <c r="V737" s="8" t="n">
        <f aca="false">(-0.0562*(H737^2))+(374.59*H737)-846564</f>
        <v>-323641.875</v>
      </c>
      <c r="W737" s="8" t="n">
        <f aca="false">V737/2</f>
        <v>-161820.9375</v>
      </c>
      <c r="X737" s="8" t="n">
        <f aca="false">W737-U737</f>
        <v>-134077.4375</v>
      </c>
      <c r="Y737" s="8" t="n">
        <v>2028651.807683</v>
      </c>
      <c r="Z737" s="8" t="n">
        <f aca="false">-8E-020*H737^6+2E-015*H737^5-0.00000000001*H737^4+0.00000006*H737^3-0.0001*H737^2+0.1593*H737^1+165.05*H737</f>
        <v>775152.754172496</v>
      </c>
      <c r="AA737" s="8" t="n">
        <f aca="false">(4*H737*(-18+25/2000*H737)*(1-LN(H737/1895))-H737*-9.16-0.25*Z737)</f>
        <v>-77623.4142643194</v>
      </c>
      <c r="AB737" s="8" t="n">
        <f aca="false">(8*H737*(-1+8/2000*H737)*(1-LN(H737/1895))-H737*-9.16-0.25*Z737)</f>
        <v>-86759.9629611844</v>
      </c>
      <c r="AC737" s="8" t="n">
        <f aca="false">(8*$H737*(31.15-15.53/2000*$H737)*(1-LN($H737/1895))-$H737*-9.16-0.25*$Z737)</f>
        <v>-169651.357691834</v>
      </c>
      <c r="AE737" s="8" t="n">
        <f aca="false">AP737-$AN737</f>
        <v>-1.27578221296259</v>
      </c>
      <c r="AF737" s="8" t="n">
        <f aca="false">AQ737-$AN737</f>
        <v>-1.4004925770766</v>
      </c>
      <c r="AG737" s="8" t="n">
        <f aca="false">AR737-$AN737</f>
        <v>-3.53313385943519</v>
      </c>
      <c r="AI737" s="8" t="n">
        <f aca="false">AT737-$AN737</f>
        <v>-2.31628858822833</v>
      </c>
      <c r="AJ737" s="8" t="n">
        <f aca="false">AU737-$AN737</f>
        <v>2.51397493732593</v>
      </c>
      <c r="AK737" s="8" t="n">
        <f aca="false">AV737-$AN737</f>
        <v>0.0192157034266023</v>
      </c>
      <c r="AL737" s="8" t="n">
        <f aca="false">AW737-$AN737</f>
        <v>-2.61788311449408</v>
      </c>
      <c r="AP737" s="8" t="n">
        <f aca="false">1/8.314/$H737*(0.375*68629+0.5*4601)+$AA737/8.314/$H737+LN(1)</f>
        <v>-1.27578221296259</v>
      </c>
      <c r="AQ737" s="8" t="n">
        <f aca="false">1/8.314/$H737*(0.4375*68629+0.5*4601)+$AB737/8.314/$H737+LN(1)</f>
        <v>-1.4004925770766</v>
      </c>
      <c r="AR737" s="8" t="n">
        <f aca="false">1/8.314/$H737*(0.4375*68629+0.5*4601)+$AC737/8.314/$H737+LN(1)</f>
        <v>-3.53313385943519</v>
      </c>
      <c r="AT737" s="8" t="n">
        <f aca="false">1/8.314/$H737*(0.4375*68629+0.5*4601)+$J737/8.314/$H737+LN(1)</f>
        <v>-2.31628858822833</v>
      </c>
      <c r="AU737" s="8" t="n">
        <f aca="false">1/8.314/$H737*(0.4375*68629+0.5*4601)+$B737/8.314/$H737+LN(1)</f>
        <v>2.51397493732593</v>
      </c>
      <c r="AV737" s="8" t="n">
        <f aca="false">1/8.314/$H737*(0.4375*68629+0.5*4601)+$S737/8.314/$H737+LN(1)</f>
        <v>0.0192157034266023</v>
      </c>
      <c r="AW737" s="8" t="n">
        <f aca="false">1/8.314/$H737*(0.4375*68629+0.5*4601)+$X737/8.314/$H737+LN(1)</f>
        <v>-2.61788311449408</v>
      </c>
    </row>
    <row r="738" customFormat="false" ht="13.8" hidden="false" customHeight="false" outlineLevel="0" collapsed="false">
      <c r="B738" s="8" t="n">
        <f aca="false">$A$2 + $A$3*H738 +$A$4*H738*LN(H738) + $A$5*H738^2 + $A$6*H738^-1 + $A$7*H738^0.5</f>
        <v>65448.5159781767</v>
      </c>
      <c r="F738" s="8" t="n">
        <f aca="false">$D$2+$D$3/H738-(($D$4/(8.314*LN(10)))*(1-($D$5/H738)-LN(H738/$D$5)))</f>
        <v>1.36738753700398</v>
      </c>
      <c r="G738" s="8" t="n">
        <f aca="false">8.314*LN(10)*F738*H738</f>
        <v>122507.641556127</v>
      </c>
      <c r="H738" s="15" t="n">
        <v>4680</v>
      </c>
      <c r="J738" s="17" t="n">
        <f aca="false">-G738</f>
        <v>-122507.641556127</v>
      </c>
      <c r="O738" s="8" t="n">
        <f aca="false">-115997 + 27.036*H738 + 3.124*H738*LN(H738)</f>
        <v>134088.584882973</v>
      </c>
      <c r="P738" s="8" t="n">
        <f aca="false">(-0.0562*(H738^2)) + (128.59*H738)-38275</f>
        <v>-667388.68</v>
      </c>
      <c r="Q738" s="8" t="n">
        <f aca="false">-998615+342.43*H738</f>
        <v>603957.4</v>
      </c>
      <c r="R738" s="8" t="n">
        <f aca="false">Q738+P738</f>
        <v>-63431.2799999997</v>
      </c>
      <c r="S738" s="8" t="n">
        <f aca="false">R738/2</f>
        <v>-31715.6399999998</v>
      </c>
      <c r="U738" s="8" t="n">
        <f aca="false">-226244+42.46*H738</f>
        <v>-27531.2</v>
      </c>
      <c r="V738" s="8" t="n">
        <f aca="false">(-0.0562*(H738^2))+(374.59*H738)-846564</f>
        <v>-324397.68</v>
      </c>
      <c r="W738" s="8" t="n">
        <f aca="false">V738/2</f>
        <v>-162198.84</v>
      </c>
      <c r="X738" s="8" t="n">
        <f aca="false">W738-U738</f>
        <v>-134667.64</v>
      </c>
      <c r="Y738" s="8" t="n">
        <v>2031241.37687855</v>
      </c>
      <c r="Z738" s="8" t="n">
        <f aca="false">-8E-020*H738^6+2E-015*H738^5-0.00000000001*H738^4+0.00000006*H738^3-0.0001*H738^2+0.1593*H738^1+165.05*H738</f>
        <v>775991.907233878</v>
      </c>
      <c r="AA738" s="8" t="n">
        <f aca="false">(4*H738*(-18+25/2000*H738)*(1-LN(H738/1895))-H738*-9.16-0.25*Z738)</f>
        <v>-78405.9172094284</v>
      </c>
      <c r="AB738" s="8" t="n">
        <f aca="false">(8*H738*(-1+8/2000*H738)*(1-LN(H738/1895))-H738*-9.16-0.25*Z738)</f>
        <v>-87491.8355692098</v>
      </c>
      <c r="AC738" s="8" t="n">
        <f aca="false">(8*$H738*(31.15-15.53/2000*$H738)*(1-LN($H738/1895))-$H738*-9.16-0.25*$Z738)</f>
        <v>-169768.597152714</v>
      </c>
      <c r="AE738" s="8" t="n">
        <f aca="false">AP738-$AN738</f>
        <v>-1.29453003299522</v>
      </c>
      <c r="AF738" s="8" t="n">
        <f aca="false">AQ738-$AN738</f>
        <v>-1.41780592690966</v>
      </c>
      <c r="AG738" s="8" t="n">
        <f aca="false">AR738-$AN738</f>
        <v>-3.53237227425869</v>
      </c>
      <c r="AI738" s="8" t="n">
        <f aca="false">AT738-$AN738</f>
        <v>-2.31773494137493</v>
      </c>
      <c r="AJ738" s="8" t="n">
        <f aca="false">AU738-$AN738</f>
        <v>2.51286069522772</v>
      </c>
      <c r="AK738" s="8" t="n">
        <f aca="false">AV738-$AN738</f>
        <v>0.0156786179834704</v>
      </c>
      <c r="AL738" s="8" t="n">
        <f aca="false">AW738-$AN738</f>
        <v>-2.6302548193861</v>
      </c>
      <c r="AP738" s="8" t="n">
        <f aca="false">1/8.314/$H738*(0.375*68629+0.5*4601)+$AA738/8.314/$H738+LN(1)</f>
        <v>-1.29453003299522</v>
      </c>
      <c r="AQ738" s="8" t="n">
        <f aca="false">1/8.314/$H738*(0.4375*68629+0.5*4601)+$AB738/8.314/$H738+LN(1)</f>
        <v>-1.41780592690966</v>
      </c>
      <c r="AR738" s="8" t="n">
        <f aca="false">1/8.314/$H738*(0.4375*68629+0.5*4601)+$AC738/8.314/$H738+LN(1)</f>
        <v>-3.53237227425869</v>
      </c>
      <c r="AT738" s="8" t="n">
        <f aca="false">1/8.314/$H738*(0.4375*68629+0.5*4601)+$J738/8.314/$H738+LN(1)</f>
        <v>-2.31773494137493</v>
      </c>
      <c r="AU738" s="8" t="n">
        <f aca="false">1/8.314/$H738*(0.4375*68629+0.5*4601)+$B738/8.314/$H738+LN(1)</f>
        <v>2.51286069522772</v>
      </c>
      <c r="AV738" s="8" t="n">
        <f aca="false">1/8.314/$H738*(0.4375*68629+0.5*4601)+$S738/8.314/$H738+LN(1)</f>
        <v>0.0156786179834704</v>
      </c>
      <c r="AW738" s="8" t="n">
        <f aca="false">1/8.314/$H738*(0.4375*68629+0.5*4601)+$X738/8.314/$H738+LN(1)</f>
        <v>-2.6302548193861</v>
      </c>
    </row>
    <row r="739" customFormat="false" ht="13.8" hidden="false" customHeight="false" outlineLevel="0" collapsed="false">
      <c r="B739" s="8" t="n">
        <f aca="false">$A$2 + $A$3*H739 +$A$4*H739*LN(H739) + $A$5*H739^2 + $A$6*H739^-1 + $A$7*H739^0.5</f>
        <v>65509.4581350064</v>
      </c>
      <c r="F739" s="8" t="n">
        <f aca="false">$D$2+$D$3/H739-(($D$4/(8.314*LN(10)))*(1-($D$5/H739)-LN(H739/$D$5)))</f>
        <v>1.36763125254982</v>
      </c>
      <c r="G739" s="8" t="n">
        <f aca="false">8.314*LN(10)*F739*H739</f>
        <v>122660.384196979</v>
      </c>
      <c r="H739" s="15" t="n">
        <v>4685</v>
      </c>
      <c r="J739" s="17" t="n">
        <f aca="false">-G739</f>
        <v>-122660.384196979</v>
      </c>
      <c r="O739" s="8" t="n">
        <f aca="false">-115997 + 27.036*H739 + 3.124*H739*LN(H739)</f>
        <v>134371.398677955</v>
      </c>
      <c r="P739" s="8" t="n">
        <f aca="false">(-0.0562*(H739^2)) + (128.59*H739)-38275</f>
        <v>-669377.295</v>
      </c>
      <c r="Q739" s="8" t="n">
        <f aca="false">-998615+342.43*H739</f>
        <v>605669.55</v>
      </c>
      <c r="R739" s="8" t="n">
        <f aca="false">Q739+P739</f>
        <v>-63707.745</v>
      </c>
      <c r="S739" s="8" t="n">
        <f aca="false">R739/2</f>
        <v>-31853.8725</v>
      </c>
      <c r="U739" s="8" t="n">
        <f aca="false">-226244+42.46*H739</f>
        <v>-27318.9</v>
      </c>
      <c r="V739" s="8" t="n">
        <f aca="false">(-0.0562*(H739^2))+(374.59*H739)-846564</f>
        <v>-325156.295</v>
      </c>
      <c r="W739" s="8" t="n">
        <f aca="false">V739/2</f>
        <v>-162578.1475</v>
      </c>
      <c r="X739" s="8" t="n">
        <f aca="false">W739-U739</f>
        <v>-135259.2475</v>
      </c>
      <c r="Y739" s="8" t="n">
        <v>2033830.9460741</v>
      </c>
      <c r="Z739" s="8" t="n">
        <f aca="false">-8E-020*H739^6+2E-015*H739^5-0.00000000001*H739^4+0.00000006*H739^3-0.0001*H739^2+0.1593*H739^1+165.05*H739</f>
        <v>776831.105428398</v>
      </c>
      <c r="AA739" s="8" t="n">
        <f aca="false">(4*H739*(-18+25/2000*H739)*(1-LN(H739/1895))-H739*-9.16-0.25*Z739)</f>
        <v>-79191.5570203046</v>
      </c>
      <c r="AB739" s="8" t="n">
        <f aca="false">(8*H739*(-1+8/2000*H739)*(1-LN(H739/1895))-H739*-9.16-0.25*Z739)</f>
        <v>-88225.9232521507</v>
      </c>
      <c r="AC739" s="8" t="n">
        <f aca="false">(8*$H739*(31.15-15.53/2000*$H739)*(1-LN($H739/1895))-$H739*-9.16-0.25*$Z739)</f>
        <v>-169882.818023791</v>
      </c>
      <c r="AE739" s="8" t="n">
        <f aca="false">AP739-$AN739</f>
        <v>-1.313318369789</v>
      </c>
      <c r="AF739" s="8" t="n">
        <f aca="false">AQ739-$AN739</f>
        <v>-1.43513918999829</v>
      </c>
      <c r="AG739" s="8" t="n">
        <f aca="false">AR739-$AN739</f>
        <v>-3.53153481773658</v>
      </c>
      <c r="AI739" s="8" t="n">
        <f aca="false">AT739-$AN739</f>
        <v>-2.31918276733665</v>
      </c>
      <c r="AJ739" s="8" t="n">
        <f aca="false">AU739-$AN739</f>
        <v>2.51174346173641</v>
      </c>
      <c r="AK739" s="8" t="n">
        <f aca="false">AV739-$AN739</f>
        <v>0.012113011471566</v>
      </c>
      <c r="AL739" s="8" t="n">
        <f aca="false">AW739-$AN739</f>
        <v>-2.64263618810154</v>
      </c>
      <c r="AP739" s="8" t="n">
        <f aca="false">1/8.314/$H739*(0.375*68629+0.5*4601)+$AA739/8.314/$H739+LN(1)</f>
        <v>-1.313318369789</v>
      </c>
      <c r="AQ739" s="8" t="n">
        <f aca="false">1/8.314/$H739*(0.4375*68629+0.5*4601)+$AB739/8.314/$H739+LN(1)</f>
        <v>-1.43513918999829</v>
      </c>
      <c r="AR739" s="8" t="n">
        <f aca="false">1/8.314/$H739*(0.4375*68629+0.5*4601)+$AC739/8.314/$H739+LN(1)</f>
        <v>-3.53153481773658</v>
      </c>
      <c r="AT739" s="8" t="n">
        <f aca="false">1/8.314/$H739*(0.4375*68629+0.5*4601)+$J739/8.314/$H739+LN(1)</f>
        <v>-2.31918276733665</v>
      </c>
      <c r="AU739" s="8" t="n">
        <f aca="false">1/8.314/$H739*(0.4375*68629+0.5*4601)+$B739/8.314/$H739+LN(1)</f>
        <v>2.51174346173641</v>
      </c>
      <c r="AV739" s="8" t="n">
        <f aca="false">1/8.314/$H739*(0.4375*68629+0.5*4601)+$S739/8.314/$H739+LN(1)</f>
        <v>0.012113011471566</v>
      </c>
      <c r="AW739" s="8" t="n">
        <f aca="false">1/8.314/$H739*(0.4375*68629+0.5*4601)+$X739/8.314/$H739+LN(1)</f>
        <v>-2.64263618810154</v>
      </c>
    </row>
    <row r="740" customFormat="false" ht="13.8" hidden="false" customHeight="false" outlineLevel="0" collapsed="false">
      <c r="B740" s="8" t="n">
        <f aca="false">$A$2 + $A$3*H740 +$A$4*H740*LN(H740) + $A$5*H740^2 + $A$6*H740^-1 + $A$7*H740^0.5</f>
        <v>65570.1913733351</v>
      </c>
      <c r="F740" s="8" t="n">
        <f aca="false">$D$2+$D$3/H740-(($D$4/(8.314*LN(10)))*(1-($D$5/H740)-LN(H740/$D$5)))</f>
        <v>1.36787642461309</v>
      </c>
      <c r="G740" s="8" t="n">
        <f aca="false">8.314*LN(10)*F740*H740</f>
        <v>122813.304265827</v>
      </c>
      <c r="H740" s="15" t="n">
        <v>4690</v>
      </c>
      <c r="J740" s="17" t="n">
        <f aca="false">-G740</f>
        <v>-122813.304265827</v>
      </c>
      <c r="O740" s="8" t="n">
        <f aca="false">-115997 + 27.036*H740 + 3.124*H740*LN(H740)</f>
        <v>134654.229143165</v>
      </c>
      <c r="P740" s="8" t="n">
        <f aca="false">(-0.0562*(H740^2)) + (128.59*H740)-38275</f>
        <v>-671368.72</v>
      </c>
      <c r="Q740" s="8" t="n">
        <f aca="false">-998615+342.43*H740</f>
        <v>607381.7</v>
      </c>
      <c r="R740" s="8" t="n">
        <f aca="false">Q740+P740</f>
        <v>-63987.0200000001</v>
      </c>
      <c r="S740" s="8" t="n">
        <f aca="false">R740/2</f>
        <v>-31993.5100000001</v>
      </c>
      <c r="U740" s="8" t="n">
        <f aca="false">-226244+42.46*H740</f>
        <v>-27106.6</v>
      </c>
      <c r="V740" s="8" t="n">
        <f aca="false">(-0.0562*(H740^2))+(374.59*H740)-846564</f>
        <v>-325917.72</v>
      </c>
      <c r="W740" s="8" t="n">
        <f aca="false">V740/2</f>
        <v>-162958.86</v>
      </c>
      <c r="X740" s="8" t="n">
        <f aca="false">W740-U740</f>
        <v>-135852.26</v>
      </c>
      <c r="Y740" s="8" t="n">
        <v>2036420.51526965</v>
      </c>
      <c r="Z740" s="8" t="n">
        <f aca="false">-8E-020*H740^6+2E-015*H740^5-0.00000000001*H740^4+0.00000006*H740^3-0.0001*H740^2+0.1593*H740^1+165.05*H740</f>
        <v>777670.348866266</v>
      </c>
      <c r="AA740" s="8" t="n">
        <f aca="false">(4*H740*(-18+25/2000*H740)*(1-LN(H740/1895))-H740*-9.16-0.25*Z740)</f>
        <v>-79980.3368044913</v>
      </c>
      <c r="AB740" s="8" t="n">
        <f aca="false">(8*H740*(-1+8/2000*H740)*(1-LN(H740/1895))-H740*-9.16-0.25*Z740)</f>
        <v>-88962.2277916579</v>
      </c>
      <c r="AC740" s="8" t="n">
        <f aca="false">(8*$H740*(31.15-15.53/2000*$H740)*(1-LN($H740/1895))-$H740*-9.16-0.25*$Z740)</f>
        <v>-169994.015595311</v>
      </c>
      <c r="AE740" s="8" t="n">
        <f aca="false">AP740-$AN740</f>
        <v>-1.33214717345499</v>
      </c>
      <c r="AF740" s="8" t="n">
        <f aca="false">AQ740-$AN740</f>
        <v>-1.45249234834602</v>
      </c>
      <c r="AG740" s="8" t="n">
        <f aca="false">AR740-$AN740</f>
        <v>-3.53062161174208</v>
      </c>
      <c r="AI740" s="8" t="n">
        <f aca="false">AT740-$AN740</f>
        <v>-2.32063205654159</v>
      </c>
      <c r="AJ740" s="8" t="n">
        <f aca="false">AU740-$AN740</f>
        <v>2.51062325251304</v>
      </c>
      <c r="AK740" s="8" t="n">
        <f aca="false">AV740-$AN740</f>
        <v>0.00851897510967181</v>
      </c>
      <c r="AL740" s="8" t="n">
        <f aca="false">AW740-$AN740</f>
        <v>-2.65502718973263</v>
      </c>
      <c r="AP740" s="8" t="n">
        <f aca="false">1/8.314/$H740*(0.375*68629+0.5*4601)+$AA740/8.314/$H740+LN(1)</f>
        <v>-1.33214717345499</v>
      </c>
      <c r="AQ740" s="8" t="n">
        <f aca="false">1/8.314/$H740*(0.4375*68629+0.5*4601)+$AB740/8.314/$H740+LN(1)</f>
        <v>-1.45249234834602</v>
      </c>
      <c r="AR740" s="8" t="n">
        <f aca="false">1/8.314/$H740*(0.4375*68629+0.5*4601)+$AC740/8.314/$H740+LN(1)</f>
        <v>-3.53062161174208</v>
      </c>
      <c r="AT740" s="8" t="n">
        <f aca="false">1/8.314/$H740*(0.4375*68629+0.5*4601)+$J740/8.314/$H740+LN(1)</f>
        <v>-2.32063205654159</v>
      </c>
      <c r="AU740" s="8" t="n">
        <f aca="false">1/8.314/$H740*(0.4375*68629+0.5*4601)+$B740/8.314/$H740+LN(1)</f>
        <v>2.51062325251304</v>
      </c>
      <c r="AV740" s="8" t="n">
        <f aca="false">1/8.314/$H740*(0.4375*68629+0.5*4601)+$S740/8.314/$H740+LN(1)</f>
        <v>0.00851897510967181</v>
      </c>
      <c r="AW740" s="8" t="n">
        <f aca="false">1/8.314/$H740*(0.4375*68629+0.5*4601)+$X740/8.314/$H740+LN(1)</f>
        <v>-2.65502718973263</v>
      </c>
    </row>
    <row r="741" customFormat="false" ht="13.8" hidden="false" customHeight="false" outlineLevel="0" collapsed="false">
      <c r="B741" s="8" t="n">
        <f aca="false">$A$2 + $A$3*H741 +$A$4*H741*LN(H741) + $A$5*H741^2 + $A$6*H741^-1 + $A$7*H741^0.5</f>
        <v>65630.7159301178</v>
      </c>
      <c r="F741" s="8" t="n">
        <f aca="false">$D$2+$D$3/H741-(($D$4/(8.314*LN(10)))*(1-($D$5/H741)-LN(H741/$D$5)))</f>
        <v>1.36812304643582</v>
      </c>
      <c r="G741" s="8" t="n">
        <f aca="false">8.314*LN(10)*F741*H741</f>
        <v>122966.401573514</v>
      </c>
      <c r="H741" s="15" t="n">
        <v>4695</v>
      </c>
      <c r="J741" s="17" t="n">
        <f aca="false">-G741</f>
        <v>-122966.401573514</v>
      </c>
      <c r="O741" s="8" t="n">
        <f aca="false">-115997 + 27.036*H741 + 3.124*H741*LN(H741)</f>
        <v>134937.076260829</v>
      </c>
      <c r="P741" s="8" t="n">
        <f aca="false">(-0.0562*(H741^2)) + (128.59*H741)-38275</f>
        <v>-673362.955</v>
      </c>
      <c r="Q741" s="8" t="n">
        <f aca="false">-998615+342.43*H741</f>
        <v>609093.85</v>
      </c>
      <c r="R741" s="8" t="n">
        <f aca="false">Q741+P741</f>
        <v>-64269.1049999998</v>
      </c>
      <c r="S741" s="8" t="n">
        <f aca="false">R741/2</f>
        <v>-32134.5524999999</v>
      </c>
      <c r="U741" s="8" t="n">
        <f aca="false">-226244+42.46*H741</f>
        <v>-26894.3</v>
      </c>
      <c r="V741" s="8" t="n">
        <f aca="false">(-0.0562*(H741^2))+(374.59*H741)-846564</f>
        <v>-326681.955</v>
      </c>
      <c r="W741" s="8" t="n">
        <f aca="false">V741/2</f>
        <v>-163340.9775</v>
      </c>
      <c r="X741" s="8" t="n">
        <f aca="false">W741-U741</f>
        <v>-136446.6775</v>
      </c>
      <c r="Y741" s="8" t="n">
        <v>2039010.0844652</v>
      </c>
      <c r="Z741" s="8" t="n">
        <f aca="false">-8E-020*H741^6+2E-015*H741^5-0.00000000001*H741^4+0.00000006*H741^3-0.0001*H741^2+0.1593*H741^1+165.05*H741</f>
        <v>778509.637657851</v>
      </c>
      <c r="AA741" s="8" t="n">
        <f aca="false">(4*H741*(-18+25/2000*H741)*(1-LN(H741/1895))-H741*-9.16-0.25*Z741)</f>
        <v>-80772.2596658484</v>
      </c>
      <c r="AB741" s="8" t="n">
        <f aca="false">(8*H741*(-1+8/2000*H741)*(1-LN(H741/1895))-H741*-9.16-0.25*Z741)</f>
        <v>-89700.7509675018</v>
      </c>
      <c r="AC741" s="8" t="n">
        <f aca="false">(8*$H741*(31.15-15.53/2000*$H741)*(1-LN($H741/1895))-$H741*-9.16-0.25*$Z741)</f>
        <v>-170102.185164127</v>
      </c>
      <c r="AE741" s="8" t="n">
        <f aca="false">AP741-$AN741</f>
        <v>-1.35101639422241</v>
      </c>
      <c r="AF741" s="8" t="n">
        <f aca="false">AQ741-$AN741</f>
        <v>-1.46986538398482</v>
      </c>
      <c r="AG741" s="8" t="n">
        <f aca="false">AR741-$AN741</f>
        <v>-3.52963277779854</v>
      </c>
      <c r="AI741" s="8" t="n">
        <f aca="false">AT741-$AN741</f>
        <v>-2.32208279946893</v>
      </c>
      <c r="AJ741" s="8" t="n">
        <f aca="false">AU741-$AN741</f>
        <v>2.50950008313518</v>
      </c>
      <c r="AK741" s="8" t="n">
        <f aca="false">AV741-$AN741</f>
        <v>0.00489659972798495</v>
      </c>
      <c r="AL741" s="8" t="n">
        <f aca="false">AW741-$AN741</f>
        <v>-2.66742779350329</v>
      </c>
      <c r="AP741" s="8" t="n">
        <f aca="false">1/8.314/$H741*(0.375*68629+0.5*4601)+$AA741/8.314/$H741+LN(1)</f>
        <v>-1.35101639422241</v>
      </c>
      <c r="AQ741" s="8" t="n">
        <f aca="false">1/8.314/$H741*(0.4375*68629+0.5*4601)+$AB741/8.314/$H741+LN(1)</f>
        <v>-1.46986538398482</v>
      </c>
      <c r="AR741" s="8" t="n">
        <f aca="false">1/8.314/$H741*(0.4375*68629+0.5*4601)+$AC741/8.314/$H741+LN(1)</f>
        <v>-3.52963277779854</v>
      </c>
      <c r="AT741" s="8" t="n">
        <f aca="false">1/8.314/$H741*(0.4375*68629+0.5*4601)+$J741/8.314/$H741+LN(1)</f>
        <v>-2.32208279946893</v>
      </c>
      <c r="AU741" s="8" t="n">
        <f aca="false">1/8.314/$H741*(0.4375*68629+0.5*4601)+$B741/8.314/$H741+LN(1)</f>
        <v>2.50950008313518</v>
      </c>
      <c r="AV741" s="8" t="n">
        <f aca="false">1/8.314/$H741*(0.4375*68629+0.5*4601)+$S741/8.314/$H741+LN(1)</f>
        <v>0.00489659972798495</v>
      </c>
      <c r="AW741" s="8" t="n">
        <f aca="false">1/8.314/$H741*(0.4375*68629+0.5*4601)+$X741/8.314/$H741+LN(1)</f>
        <v>-2.66742779350329</v>
      </c>
    </row>
    <row r="742" customFormat="false" ht="13.8" hidden="false" customHeight="false" outlineLevel="0" collapsed="false">
      <c r="B742" s="8" t="n">
        <f aca="false">$A$2 + $A$3*H742 +$A$4*H742*LN(H742) + $A$5*H742^2 + $A$6*H742^-1 + $A$7*H742^0.5</f>
        <v>65691.032041656</v>
      </c>
      <c r="F742" s="8" t="n">
        <f aca="false">$D$2+$D$3/H742-(($D$4/(8.314*LN(10)))*(1-($D$5/H742)-LN(H742/$D$5)))</f>
        <v>1.36837111129331</v>
      </c>
      <c r="G742" s="8" t="n">
        <f aca="false">8.314*LN(10)*F742*H742</f>
        <v>123119.675931288</v>
      </c>
      <c r="H742" s="15" t="n">
        <v>4700</v>
      </c>
      <c r="J742" s="17" t="n">
        <f aca="false">-G742</f>
        <v>-123119.675931288</v>
      </c>
      <c r="O742" s="8" t="n">
        <f aca="false">-115997 + 27.036*H742 + 3.124*H742*LN(H742)</f>
        <v>135219.940013214</v>
      </c>
      <c r="P742" s="8" t="n">
        <f aca="false">(-0.0562*(H742^2)) + (128.59*H742)-38275</f>
        <v>-675360</v>
      </c>
      <c r="Q742" s="8" t="n">
        <f aca="false">-998615+342.43*H742</f>
        <v>610806</v>
      </c>
      <c r="R742" s="8" t="n">
        <f aca="false">Q742+P742</f>
        <v>-64554</v>
      </c>
      <c r="S742" s="8" t="n">
        <f aca="false">R742/2</f>
        <v>-32277</v>
      </c>
      <c r="U742" s="8" t="n">
        <f aca="false">-226244+42.46*H742</f>
        <v>-26682</v>
      </c>
      <c r="V742" s="8" t="n">
        <f aca="false">(-0.0562*(H742^2))+(374.59*H742)-846564</f>
        <v>-327449</v>
      </c>
      <c r="W742" s="8" t="n">
        <f aca="false">V742/2</f>
        <v>-163724.5</v>
      </c>
      <c r="X742" s="8" t="n">
        <f aca="false">W742-U742</f>
        <v>-137042.5</v>
      </c>
      <c r="Y742" s="8" t="n">
        <v>2041599.65366075</v>
      </c>
      <c r="Z742" s="8" t="n">
        <f aca="false">-8E-020*H742^6+2E-015*H742^5-0.00000000001*H742^4+0.00000006*H742^3-0.0001*H742^2+0.1593*H742^1+165.05*H742</f>
        <v>779348.97191368</v>
      </c>
      <c r="AA742" s="8" t="n">
        <f aca="false">(4*H742*(-18+25/2000*H742)*(1-LN(H742/1895))-H742*-9.16-0.25*Z742)</f>
        <v>-81567.3287045615</v>
      </c>
      <c r="AB742" s="8" t="n">
        <f aca="false">(8*H742*(-1+8/2000*H742)*(1-LN(H742/1895))-H742*-9.16-0.25*Z742)</f>
        <v>-90441.4945575768</v>
      </c>
      <c r="AC742" s="8" t="n">
        <f aca="false">(8*$H742*(31.15-15.53/2000*$H742)*(1-LN($H742/1895))-$H742*-9.16-0.25*$Z742)</f>
        <v>-170207.322033679</v>
      </c>
      <c r="AE742" s="8" t="n">
        <f aca="false">AP742-$AN742</f>
        <v>-1.36992598243828</v>
      </c>
      <c r="AF742" s="8" t="n">
        <f aca="false">AQ742-$AN742</f>
        <v>-1.48725827897514</v>
      </c>
      <c r="AG742" s="8" t="n">
        <f aca="false">AR742-$AN742</f>
        <v>-3.52856843708073</v>
      </c>
      <c r="AI742" s="8" t="n">
        <f aca="false">AT742-$AN742</f>
        <v>-2.32353498664873</v>
      </c>
      <c r="AJ742" s="8" t="n">
        <f aca="false">AU742-$AN742</f>
        <v>2.50837396909739</v>
      </c>
      <c r="AK742" s="8" t="n">
        <f aca="false">AV742-$AN742</f>
        <v>0.00124597577016972</v>
      </c>
      <c r="AL742" s="8" t="n">
        <f aca="false">AW742-$AN742</f>
        <v>-2.67983796876839</v>
      </c>
      <c r="AP742" s="8" t="n">
        <f aca="false">1/8.314/$H742*(0.375*68629+0.5*4601)+$AA742/8.314/$H742+LN(1)</f>
        <v>-1.36992598243828</v>
      </c>
      <c r="AQ742" s="8" t="n">
        <f aca="false">1/8.314/$H742*(0.4375*68629+0.5*4601)+$AB742/8.314/$H742+LN(1)</f>
        <v>-1.48725827897514</v>
      </c>
      <c r="AR742" s="8" t="n">
        <f aca="false">1/8.314/$H742*(0.4375*68629+0.5*4601)+$AC742/8.314/$H742+LN(1)</f>
        <v>-3.52856843708073</v>
      </c>
      <c r="AT742" s="8" t="n">
        <f aca="false">1/8.314/$H742*(0.4375*68629+0.5*4601)+$J742/8.314/$H742+LN(1)</f>
        <v>-2.32353498664873</v>
      </c>
      <c r="AU742" s="8" t="n">
        <f aca="false">1/8.314/$H742*(0.4375*68629+0.5*4601)+$B742/8.314/$H742+LN(1)</f>
        <v>2.50837396909739</v>
      </c>
      <c r="AV742" s="8" t="n">
        <f aca="false">1/8.314/$H742*(0.4375*68629+0.5*4601)+$S742/8.314/$H742+LN(1)</f>
        <v>0.00124597577016972</v>
      </c>
      <c r="AW742" s="8" t="n">
        <f aca="false">1/8.314/$H742*(0.4375*68629+0.5*4601)+$X742/8.314/$H742+LN(1)</f>
        <v>-2.67983796876839</v>
      </c>
    </row>
    <row r="743" customFormat="false" ht="13.8" hidden="false" customHeight="false" outlineLevel="0" collapsed="false">
      <c r="B743" s="8" t="n">
        <f aca="false">$A$2 + $A$3*H743 +$A$4*H743*LN(H743) + $A$5*H743^2 + $A$6*H743^-1 + $A$7*H743^0.5</f>
        <v>65751.1399436023</v>
      </c>
      <c r="F743" s="8" t="n">
        <f aca="false">$D$2+$D$3/H743-(($D$4/(8.314*LN(10)))*(1-($D$5/H743)-LN(H743/$D$5)))</f>
        <v>1.36862061249387</v>
      </c>
      <c r="G743" s="8" t="n">
        <f aca="false">8.314*LN(10)*F743*H743</f>
        <v>123273.127150798</v>
      </c>
      <c r="H743" s="15" t="n">
        <v>4705</v>
      </c>
      <c r="J743" s="17" t="n">
        <f aca="false">-G743</f>
        <v>-123273.127150798</v>
      </c>
      <c r="O743" s="8" t="n">
        <f aca="false">-115997 + 27.036*H743 + 3.124*H743*LN(H743)</f>
        <v>135502.820382624</v>
      </c>
      <c r="P743" s="8" t="n">
        <f aca="false">(-0.0562*(H743^2)) + (128.59*H743)-38275</f>
        <v>-677359.855</v>
      </c>
      <c r="Q743" s="8" t="n">
        <f aca="false">-998615+342.43*H743</f>
        <v>612518.15</v>
      </c>
      <c r="R743" s="8" t="n">
        <f aca="false">Q743+P743</f>
        <v>-64841.7049999997</v>
      </c>
      <c r="S743" s="8" t="n">
        <f aca="false">R743/2</f>
        <v>-32420.8524999999</v>
      </c>
      <c r="U743" s="8" t="n">
        <f aca="false">-226244+42.46*H743</f>
        <v>-26469.7</v>
      </c>
      <c r="V743" s="8" t="n">
        <f aca="false">(-0.0562*(H743^2))+(374.59*H743)-846564</f>
        <v>-328218.855</v>
      </c>
      <c r="W743" s="8" t="n">
        <f aca="false">V743/2</f>
        <v>-164109.4275</v>
      </c>
      <c r="X743" s="8" t="n">
        <f aca="false">W743-U743</f>
        <v>-137639.7275</v>
      </c>
      <c r="Y743" s="8" t="n">
        <v>2044199.46673599</v>
      </c>
      <c r="Z743" s="8" t="n">
        <f aca="false">-8E-020*H743^6+2E-015*H743^5-0.00000000001*H743^4+0.00000006*H743^3-0.0001*H743^2+0.1593*H743^1+165.05*H743</f>
        <v>780188.351744436</v>
      </c>
      <c r="AA743" s="8" t="n">
        <f aca="false">(4*H743*(-18+25/2000*H743)*(1-LN(H743/1895))-H743*-9.16-0.25*Z743)</f>
        <v>-82365.5470171504</v>
      </c>
      <c r="AB743" s="8" t="n">
        <f aca="false">(8*H743*(-1+8/2000*H743)*(1-LN(H743/1895))-H743*-9.16-0.25*Z743)</f>
        <v>-91184.4603379054</v>
      </c>
      <c r="AC743" s="8" t="n">
        <f aca="false">(8*$H743*(31.15-15.53/2000*$H743)*(1-LN($H743/1895))-$H743*-9.16-0.25*$Z743)</f>
        <v>-170309.421513982</v>
      </c>
      <c r="AE743" s="8" t="n">
        <f aca="false">AP743-$AN743</f>
        <v>-1.38887588856691</v>
      </c>
      <c r="AF743" s="8" t="n">
        <f aca="false">AQ743-$AN743</f>
        <v>-1.50467101540583</v>
      </c>
      <c r="AG743" s="8" t="n">
        <f aca="false">AR743-$AN743</f>
        <v>-3.52742871041642</v>
      </c>
      <c r="AI743" s="8" t="n">
        <f aca="false">AT743-$AN743</f>
        <v>-2.32498860866152</v>
      </c>
      <c r="AJ743" s="8" t="n">
        <f aca="false">AU743-$AN743</f>
        <v>2.50724492581179</v>
      </c>
      <c r="AK743" s="8" t="n">
        <f aca="false">AV743-$AN743</f>
        <v>-0.00243280670453816</v>
      </c>
      <c r="AL743" s="8" t="n">
        <f aca="false">AW743-$AN743</f>
        <v>-2.69225768501308</v>
      </c>
      <c r="AP743" s="8" t="n">
        <f aca="false">1/8.314/$H743*(0.375*68629+0.5*4601)+$AA743/8.314/$H743+LN(1)</f>
        <v>-1.38887588856691</v>
      </c>
      <c r="AQ743" s="8" t="n">
        <f aca="false">1/8.314/$H743*(0.4375*68629+0.5*4601)+$AB743/8.314/$H743+LN(1)</f>
        <v>-1.50467101540583</v>
      </c>
      <c r="AR743" s="8" t="n">
        <f aca="false">1/8.314/$H743*(0.4375*68629+0.5*4601)+$AC743/8.314/$H743+LN(1)</f>
        <v>-3.52742871041642</v>
      </c>
      <c r="AT743" s="8" t="n">
        <f aca="false">1/8.314/$H743*(0.4375*68629+0.5*4601)+$J743/8.314/$H743+LN(1)</f>
        <v>-2.32498860866152</v>
      </c>
      <c r="AU743" s="8" t="n">
        <f aca="false">1/8.314/$H743*(0.4375*68629+0.5*4601)+$B743/8.314/$H743+LN(1)</f>
        <v>2.50724492581179</v>
      </c>
      <c r="AV743" s="8" t="n">
        <f aca="false">1/8.314/$H743*(0.4375*68629+0.5*4601)+$S743/8.314/$H743+LN(1)</f>
        <v>-0.00243280670453816</v>
      </c>
      <c r="AW743" s="8" t="n">
        <f aca="false">1/8.314/$H743*(0.4375*68629+0.5*4601)+$X743/8.314/$H743+LN(1)</f>
        <v>-2.69225768501308</v>
      </c>
    </row>
    <row r="744" customFormat="false" ht="13.8" hidden="false" customHeight="false" outlineLevel="0" collapsed="false">
      <c r="B744" s="8" t="n">
        <f aca="false">$A$2 + $A$3*H744 +$A$4*H744*LN(H744) + $A$5*H744^2 + $A$6*H744^-1 + $A$7*H744^0.5</f>
        <v>65811.0398709615</v>
      </c>
      <c r="F744" s="8" t="n">
        <f aca="false">$D$2+$D$3/H744-(($D$4/(8.314*LN(10)))*(1-($D$5/H744)-LN(H744/$D$5)))</f>
        <v>1.36887154337869</v>
      </c>
      <c r="G744" s="8" t="n">
        <f aca="false">8.314*LN(10)*F744*H744</f>
        <v>123426.755044092</v>
      </c>
      <c r="H744" s="15" t="n">
        <v>4710</v>
      </c>
      <c r="J744" s="17" t="n">
        <f aca="false">-G744</f>
        <v>-123426.755044092</v>
      </c>
      <c r="O744" s="8" t="n">
        <f aca="false">-115997 + 27.036*H744 + 3.124*H744*LN(H744)</f>
        <v>135785.717351399</v>
      </c>
      <c r="P744" s="8" t="n">
        <f aca="false">(-0.0562*(H744^2)) + (128.59*H744)-38275</f>
        <v>-679362.52</v>
      </c>
      <c r="Q744" s="8" t="n">
        <f aca="false">-998615+342.43*H744</f>
        <v>614230.3</v>
      </c>
      <c r="R744" s="8" t="n">
        <f aca="false">Q744+P744</f>
        <v>-65132.2199999999</v>
      </c>
      <c r="S744" s="8" t="n">
        <f aca="false">R744/2</f>
        <v>-32566.1099999999</v>
      </c>
      <c r="U744" s="8" t="n">
        <f aca="false">-226244+42.46*H744</f>
        <v>-26257.4</v>
      </c>
      <c r="V744" s="8" t="n">
        <f aca="false">(-0.0562*(H744^2))+(374.59*H744)-846564</f>
        <v>-328991.52</v>
      </c>
      <c r="W744" s="8" t="n">
        <f aca="false">V744/2</f>
        <v>-164495.76</v>
      </c>
      <c r="X744" s="8" t="n">
        <f aca="false">W744-U744</f>
        <v>-138238.36</v>
      </c>
      <c r="Y744" s="8" t="n">
        <v>2046799.27981123</v>
      </c>
      <c r="Z744" s="8" t="n">
        <f aca="false">-8E-020*H744^6+2E-015*H744^5-0.00000000001*H744^4+0.00000006*H744^3-0.0001*H744^2+0.1593*H744^1+165.05*H744</f>
        <v>781027.77726096</v>
      </c>
      <c r="AA744" s="8" t="n">
        <f aca="false">(4*H744*(-18+25/2000*H744)*(1-LN(H744/1895))-H744*-9.16-0.25*Z744)</f>
        <v>-83166.9176964783</v>
      </c>
      <c r="AB744" s="8" t="n">
        <f aca="false">(8*H744*(-1+8/2000*H744)*(1-LN(H744/1895))-H744*-9.16-0.25*Z744)</f>
        <v>-91929.6500826427</v>
      </c>
      <c r="AC744" s="8" t="n">
        <f aca="false">(8*$H744*(31.15-15.53/2000*$H744)*(1-LN($H744/1895))-$H744*-9.16-0.25*$Z744)</f>
        <v>-170408.478921603</v>
      </c>
      <c r="AE744" s="8" t="n">
        <f aca="false">AP744-$AN744</f>
        <v>-1.40786606318961</v>
      </c>
      <c r="AF744" s="8" t="n">
        <f aca="false">AQ744-$AN744</f>
        <v>-1.52210357539409</v>
      </c>
      <c r="AG744" s="8" t="n">
        <f aca="false">AR744-$AN744</f>
        <v>-3.52621371828765</v>
      </c>
      <c r="AI744" s="8" t="n">
        <f aca="false">AT744-$AN744</f>
        <v>-2.32644365613809</v>
      </c>
      <c r="AJ744" s="8" t="n">
        <f aca="false">AU744-$AN744</f>
        <v>2.50611296860848</v>
      </c>
      <c r="AK744" s="8" t="n">
        <f aca="false">AV744-$AN744</f>
        <v>-0.00613965801934113</v>
      </c>
      <c r="AL744" s="8" t="n">
        <f aca="false">AW744-$AN744</f>
        <v>-2.70468691185206</v>
      </c>
      <c r="AP744" s="8" t="n">
        <f aca="false">1/8.314/$H744*(0.375*68629+0.5*4601)+$AA744/8.314/$H744+LN(1)</f>
        <v>-1.40786606318961</v>
      </c>
      <c r="AQ744" s="8" t="n">
        <f aca="false">1/8.314/$H744*(0.4375*68629+0.5*4601)+$AB744/8.314/$H744+LN(1)</f>
        <v>-1.52210357539409</v>
      </c>
      <c r="AR744" s="8" t="n">
        <f aca="false">1/8.314/$H744*(0.4375*68629+0.5*4601)+$AC744/8.314/$H744+LN(1)</f>
        <v>-3.52621371828765</v>
      </c>
      <c r="AT744" s="8" t="n">
        <f aca="false">1/8.314/$H744*(0.4375*68629+0.5*4601)+$J744/8.314/$H744+LN(1)</f>
        <v>-2.32644365613809</v>
      </c>
      <c r="AU744" s="8" t="n">
        <f aca="false">1/8.314/$H744*(0.4375*68629+0.5*4601)+$B744/8.314/$H744+LN(1)</f>
        <v>2.50611296860848</v>
      </c>
      <c r="AV744" s="8" t="n">
        <f aca="false">1/8.314/$H744*(0.4375*68629+0.5*4601)+$S744/8.314/$H744+LN(1)</f>
        <v>-0.00613965801934113</v>
      </c>
      <c r="AW744" s="8" t="n">
        <f aca="false">1/8.314/$H744*(0.4375*68629+0.5*4601)+$X744/8.314/$H744+LN(1)</f>
        <v>-2.70468691185206</v>
      </c>
    </row>
    <row r="745" customFormat="false" ht="13.8" hidden="false" customHeight="false" outlineLevel="0" collapsed="false">
      <c r="B745" s="8" t="n">
        <f aca="false">$A$2 + $A$3*H745 +$A$4*H745*LN(H745) + $A$5*H745^2 + $A$6*H745^-1 + $A$7*H745^0.5</f>
        <v>65870.7320580931</v>
      </c>
      <c r="F745" s="8" t="n">
        <f aca="false">$D$2+$D$3/H745-(($D$4/(8.314*LN(10)))*(1-($D$5/H745)-LN(H745/$D$5)))</f>
        <v>1.36912389732161</v>
      </c>
      <c r="G745" s="8" t="n">
        <f aca="false">8.314*LN(10)*F745*H745</f>
        <v>123580.559423619</v>
      </c>
      <c r="H745" s="15" t="n">
        <v>4715</v>
      </c>
      <c r="J745" s="17" t="n">
        <f aca="false">-G745</f>
        <v>-123580.559423619</v>
      </c>
      <c r="O745" s="8" t="n">
        <f aca="false">-115997 + 27.036*H745 + 3.124*H745*LN(H745)</f>
        <v>136068.630901919</v>
      </c>
      <c r="P745" s="8" t="n">
        <f aca="false">(-0.0562*(H745^2)) + (128.59*H745)-38275</f>
        <v>-681367.995</v>
      </c>
      <c r="Q745" s="8" t="n">
        <f aca="false">-998615+342.43*H745</f>
        <v>615942.45</v>
      </c>
      <c r="R745" s="8" t="n">
        <f aca="false">Q745+P745</f>
        <v>-65425.545</v>
      </c>
      <c r="S745" s="8" t="n">
        <f aca="false">R745/2</f>
        <v>-32712.7725</v>
      </c>
      <c r="U745" s="8" t="n">
        <f aca="false">-226244+42.46*H745</f>
        <v>-26045.1</v>
      </c>
      <c r="V745" s="8" t="n">
        <f aca="false">(-0.0562*(H745^2))+(374.59*H745)-846564</f>
        <v>-329766.995</v>
      </c>
      <c r="W745" s="8" t="n">
        <f aca="false">V745/2</f>
        <v>-164883.4975</v>
      </c>
      <c r="X745" s="8" t="n">
        <f aca="false">W745-U745</f>
        <v>-138838.3975</v>
      </c>
      <c r="Y745" s="8" t="n">
        <v>2049399.09288647</v>
      </c>
      <c r="Z745" s="8" t="n">
        <f aca="false">-8E-020*H745^6+2E-015*H745^5-0.00000000001*H745^4+0.00000006*H745^3-0.0001*H745^2+0.1593*H745^1+165.05*H745</f>
        <v>781867.248574251</v>
      </c>
      <c r="AA745" s="8" t="n">
        <f aca="false">(4*H745*(-18+25/2000*H745)*(1-LN(H745/1895))-H745*-9.16-0.25*Z745)</f>
        <v>-83971.4438317599</v>
      </c>
      <c r="AB745" s="8" t="n">
        <f aca="false">(8*H745*(-1+8/2000*H745)*(1-LN(H745/1895))-H745*-9.16-0.25*Z745)</f>
        <v>-92677.0655640794</v>
      </c>
      <c r="AC745" s="8" t="n">
        <f aca="false">(8*$H745*(31.15-15.53/2000*$H745)*(1-LN($H745/1895))-$H745*-9.16-0.25*$Z745)</f>
        <v>-170504.489579647</v>
      </c>
      <c r="AE745" s="8" t="n">
        <f aca="false">AP745-$AN745</f>
        <v>-1.42689645700425</v>
      </c>
      <c r="AF745" s="8" t="n">
        <f aca="false">AQ745-$AN745</f>
        <v>-1.53955594108544</v>
      </c>
      <c r="AG745" s="8" t="n">
        <f aca="false">AR745-$AN745</f>
        <v>-3.52492358083216</v>
      </c>
      <c r="AI745" s="8" t="n">
        <f aca="false">AT745-$AN745</f>
        <v>-2.32790011975913</v>
      </c>
      <c r="AJ745" s="8" t="n">
        <f aca="false">AU745-$AN745</f>
        <v>2.50497811273611</v>
      </c>
      <c r="AK745" s="8" t="n">
        <f aca="false">AV745-$AN745</f>
        <v>-0.00987448887782316</v>
      </c>
      <c r="AL745" s="8" t="n">
        <f aca="false">AW745-$AN745</f>
        <v>-2.71712561902894</v>
      </c>
      <c r="AP745" s="8" t="n">
        <f aca="false">1/8.314/$H745*(0.375*68629+0.5*4601)+$AA745/8.314/$H745+LN(1)</f>
        <v>-1.42689645700425</v>
      </c>
      <c r="AQ745" s="8" t="n">
        <f aca="false">1/8.314/$H745*(0.4375*68629+0.5*4601)+$AB745/8.314/$H745+LN(1)</f>
        <v>-1.53955594108544</v>
      </c>
      <c r="AR745" s="8" t="n">
        <f aca="false">1/8.314/$H745*(0.4375*68629+0.5*4601)+$AC745/8.314/$H745+LN(1)</f>
        <v>-3.52492358083216</v>
      </c>
      <c r="AT745" s="8" t="n">
        <f aca="false">1/8.314/$H745*(0.4375*68629+0.5*4601)+$J745/8.314/$H745+LN(1)</f>
        <v>-2.32790011975913</v>
      </c>
      <c r="AU745" s="8" t="n">
        <f aca="false">1/8.314/$H745*(0.4375*68629+0.5*4601)+$B745/8.314/$H745+LN(1)</f>
        <v>2.50497811273611</v>
      </c>
      <c r="AV745" s="8" t="n">
        <f aca="false">1/8.314/$H745*(0.4375*68629+0.5*4601)+$S745/8.314/$H745+LN(1)</f>
        <v>-0.00987448887782316</v>
      </c>
      <c r="AW745" s="8" t="n">
        <f aca="false">1/8.314/$H745*(0.4375*68629+0.5*4601)+$X745/8.314/$H745+LN(1)</f>
        <v>-2.71712561902894</v>
      </c>
    </row>
    <row r="746" customFormat="false" ht="13.8" hidden="false" customHeight="false" outlineLevel="0" collapsed="false">
      <c r="B746" s="8" t="n">
        <f aca="false">$A$2 + $A$3*H746 +$A$4*H746*LN(H746) + $A$5*H746^2 + $A$6*H746^-1 + $A$7*H746^0.5</f>
        <v>65930.2167387146</v>
      </c>
      <c r="F746" s="8" t="n">
        <f aca="false">$D$2+$D$3/H746-(($D$4/(8.314*LN(10)))*(1-($D$5/H746)-LN(H746/$D$5)))</f>
        <v>1.36937766772894</v>
      </c>
      <c r="G746" s="8" t="n">
        <f aca="false">8.314*LN(10)*F746*H746</f>
        <v>123734.540102224</v>
      </c>
      <c r="H746" s="15" t="n">
        <v>4720</v>
      </c>
      <c r="J746" s="17" t="n">
        <f aca="false">-G746</f>
        <v>-123734.540102224</v>
      </c>
      <c r="O746" s="8" t="n">
        <f aca="false">-115997 + 27.036*H746 + 3.124*H746*LN(H746)</f>
        <v>136351.561016598</v>
      </c>
      <c r="P746" s="8" t="n">
        <f aca="false">(-0.0562*(H746^2)) + (128.59*H746)-38275</f>
        <v>-683376.28</v>
      </c>
      <c r="Q746" s="8" t="n">
        <f aca="false">-998615+342.43*H746</f>
        <v>617654.6</v>
      </c>
      <c r="R746" s="8" t="n">
        <f aca="false">Q746+P746</f>
        <v>-65721.6799999999</v>
      </c>
      <c r="S746" s="8" t="n">
        <f aca="false">R746/2</f>
        <v>-32860.84</v>
      </c>
      <c r="U746" s="8" t="n">
        <f aca="false">-226244+42.46*H746</f>
        <v>-25832.8</v>
      </c>
      <c r="V746" s="8" t="n">
        <f aca="false">(-0.0562*(H746^2))+(374.59*H746)-846564</f>
        <v>-330545.28</v>
      </c>
      <c r="W746" s="8" t="n">
        <f aca="false">V746/2</f>
        <v>-165272.64</v>
      </c>
      <c r="X746" s="8" t="n">
        <f aca="false">W746-U746</f>
        <v>-139439.84</v>
      </c>
      <c r="Y746" s="8" t="n">
        <v>2051998.90596171</v>
      </c>
      <c r="Z746" s="8" t="n">
        <f aca="false">-8E-020*H746^6+2E-015*H746^5-0.00000000001*H746^4+0.00000006*H746^3-0.0001*H746^2+0.1593*H746^1+165.05*H746</f>
        <v>782706.765795463</v>
      </c>
      <c r="AA746" s="8" t="n">
        <f aca="false">(4*H746*(-18+25/2000*H746)*(1-LN(H746/1895))-H746*-9.16-0.25*Z746)</f>
        <v>-84779.1285085703</v>
      </c>
      <c r="AB746" s="8" t="n">
        <f aca="false">(8*H746*(-1+8/2000*H746)*(1-LN(H746/1895))-H746*-9.16-0.25*Z746)</f>
        <v>-93426.7085526472</v>
      </c>
      <c r="AC746" s="8" t="n">
        <f aca="false">(8*$H746*(31.15-15.53/2000*$H746)*(1-LN($H746/1895))-$H746*-9.16-0.25*$Z746)</f>
        <v>-170597.448817743</v>
      </c>
      <c r="AE746" s="8" t="n">
        <f aca="false">AP746-$AN746</f>
        <v>-1.44596702082485</v>
      </c>
      <c r="AF746" s="8" t="n">
        <f aca="false">AQ746-$AN746</f>
        <v>-1.55702809465368</v>
      </c>
      <c r="AG746" s="8" t="n">
        <f aca="false">AR746-$AN746</f>
        <v>-3.5235584178449</v>
      </c>
      <c r="AI746" s="8" t="n">
        <f aca="false">AT746-$AN746</f>
        <v>-2.32935799025496</v>
      </c>
      <c r="AJ746" s="8" t="n">
        <f aca="false">AU746-$AN746</f>
        <v>2.50384037336233</v>
      </c>
      <c r="AK746" s="8" t="n">
        <f aca="false">AV746-$AN746</f>
        <v>-0.013637210361938</v>
      </c>
      <c r="AL746" s="8" t="n">
        <f aca="false">AW746-$AN746</f>
        <v>-2.72957377641552</v>
      </c>
      <c r="AP746" s="8" t="n">
        <f aca="false">1/8.314/$H746*(0.375*68629+0.5*4601)+$AA746/8.314/$H746+LN(1)</f>
        <v>-1.44596702082485</v>
      </c>
      <c r="AQ746" s="8" t="n">
        <f aca="false">1/8.314/$H746*(0.4375*68629+0.5*4601)+$AB746/8.314/$H746+LN(1)</f>
        <v>-1.55702809465368</v>
      </c>
      <c r="AR746" s="8" t="n">
        <f aca="false">1/8.314/$H746*(0.4375*68629+0.5*4601)+$AC746/8.314/$H746+LN(1)</f>
        <v>-3.5235584178449</v>
      </c>
      <c r="AT746" s="8" t="n">
        <f aca="false">1/8.314/$H746*(0.4375*68629+0.5*4601)+$J746/8.314/$H746+LN(1)</f>
        <v>-2.32935799025496</v>
      </c>
      <c r="AU746" s="8" t="n">
        <f aca="false">1/8.314/$H746*(0.4375*68629+0.5*4601)+$B746/8.314/$H746+LN(1)</f>
        <v>2.50384037336233</v>
      </c>
      <c r="AV746" s="8" t="n">
        <f aca="false">1/8.314/$H746*(0.4375*68629+0.5*4601)+$S746/8.314/$H746+LN(1)</f>
        <v>-0.013637210361938</v>
      </c>
      <c r="AW746" s="8" t="n">
        <f aca="false">1/8.314/$H746*(0.4375*68629+0.5*4601)+$X746/8.314/$H746+LN(1)</f>
        <v>-2.72957377641552</v>
      </c>
    </row>
    <row r="747" customFormat="false" ht="13.8" hidden="false" customHeight="false" outlineLevel="0" collapsed="false">
      <c r="B747" s="8" t="n">
        <f aca="false">$A$2 + $A$3*H747 +$A$4*H747*LN(H747) + $A$5*H747^2 + $A$6*H747^-1 + $A$7*H747^0.5</f>
        <v>65989.494145903</v>
      </c>
      <c r="F747" s="8" t="n">
        <f aca="false">$D$2+$D$3/H747-(($D$4/(8.314*LN(10)))*(1-($D$5/H747)-LN(H747/$D$5)))</f>
        <v>1.36963284803932</v>
      </c>
      <c r="G747" s="8" t="n">
        <f aca="false">8.314*LN(10)*F747*H747</f>
        <v>123888.696893151</v>
      </c>
      <c r="H747" s="15" t="n">
        <v>4725</v>
      </c>
      <c r="J747" s="17" t="n">
        <f aca="false">-G747</f>
        <v>-123888.696893151</v>
      </c>
      <c r="O747" s="8" t="n">
        <f aca="false">-115997 + 27.036*H747 + 3.124*H747*LN(H747)</f>
        <v>136634.507677891</v>
      </c>
      <c r="P747" s="8" t="n">
        <f aca="false">(-0.0562*(H747^2)) + (128.59*H747)-38275</f>
        <v>-685387.375</v>
      </c>
      <c r="Q747" s="8" t="n">
        <f aca="false">-998615+342.43*H747</f>
        <v>619366.75</v>
      </c>
      <c r="R747" s="8" t="n">
        <f aca="false">Q747+P747</f>
        <v>-66020.625</v>
      </c>
      <c r="S747" s="8" t="n">
        <f aca="false">R747/2</f>
        <v>-33010.3125</v>
      </c>
      <c r="U747" s="8" t="n">
        <f aca="false">-226244+42.46*H747</f>
        <v>-25620.5</v>
      </c>
      <c r="V747" s="8" t="n">
        <f aca="false">(-0.0562*(H747^2))+(374.59*H747)-846564</f>
        <v>-331326.375</v>
      </c>
      <c r="W747" s="8" t="n">
        <f aca="false">V747/2</f>
        <v>-165663.1875</v>
      </c>
      <c r="X747" s="8" t="n">
        <f aca="false">W747-U747</f>
        <v>-140042.6875</v>
      </c>
      <c r="Y747" s="8" t="n">
        <v>2054598.71903695</v>
      </c>
      <c r="Z747" s="8" t="n">
        <f aca="false">-8E-020*H747^6+2E-015*H747^5-0.00000000001*H747^4+0.00000006*H747^3-0.0001*H747^2+0.1593*H747^1+165.05*H747</f>
        <v>783546.329035911</v>
      </c>
      <c r="AA747" s="8" t="n">
        <f aca="false">(4*H747*(-18+25/2000*H747)*(1-LN(H747/1895))-H747*-9.16-0.25*Z747)</f>
        <v>-85589.9748088552</v>
      </c>
      <c r="AB747" s="8" t="n">
        <f aca="false">(8*H747*(-1+8/2000*H747)*(1-LN(H747/1895))-H747*-9.16-0.25*Z747)</f>
        <v>-94178.5808169226</v>
      </c>
      <c r="AC747" s="8" t="n">
        <f aca="false">(8*$H747*(31.15-15.53/2000*$H747)*(1-LN($H747/1895))-$H747*-9.16-0.25*$Z747)</f>
        <v>-170687.351972019</v>
      </c>
      <c r="AE747" s="8" t="n">
        <f aca="false">AP747-$AN747</f>
        <v>-1.46507770558121</v>
      </c>
      <c r="AF747" s="8" t="n">
        <f aca="false">AQ747-$AN747</f>
        <v>-1.57452001830081</v>
      </c>
      <c r="AG747" s="8" t="n">
        <f aca="false">AR747-$AN747</f>
        <v>-3.52211834877917</v>
      </c>
      <c r="AI747" s="8" t="n">
        <f aca="false">AT747-$AN747</f>
        <v>-2.33081725840524</v>
      </c>
      <c r="AJ747" s="8" t="n">
        <f aca="false">AU747-$AN747</f>
        <v>2.5026997655743</v>
      </c>
      <c r="AK747" s="8" t="n">
        <f aca="false">AV747-$AN747</f>
        <v>-0.0174277339300193</v>
      </c>
      <c r="AL747" s="8" t="n">
        <f aca="false">AW747-$AN747</f>
        <v>-2.74203135401115</v>
      </c>
      <c r="AP747" s="8" t="n">
        <f aca="false">1/8.314/$H747*(0.375*68629+0.5*4601)+$AA747/8.314/$H747+LN(1)</f>
        <v>-1.46507770558121</v>
      </c>
      <c r="AQ747" s="8" t="n">
        <f aca="false">1/8.314/$H747*(0.4375*68629+0.5*4601)+$AB747/8.314/$H747+LN(1)</f>
        <v>-1.57452001830081</v>
      </c>
      <c r="AR747" s="8" t="n">
        <f aca="false">1/8.314/$H747*(0.4375*68629+0.5*4601)+$AC747/8.314/$H747+LN(1)</f>
        <v>-3.52211834877917</v>
      </c>
      <c r="AT747" s="8" t="n">
        <f aca="false">1/8.314/$H747*(0.4375*68629+0.5*4601)+$J747/8.314/$H747+LN(1)</f>
        <v>-2.33081725840524</v>
      </c>
      <c r="AU747" s="8" t="n">
        <f aca="false">1/8.314/$H747*(0.4375*68629+0.5*4601)+$B747/8.314/$H747+LN(1)</f>
        <v>2.5026997655743</v>
      </c>
      <c r="AV747" s="8" t="n">
        <f aca="false">1/8.314/$H747*(0.4375*68629+0.5*4601)+$S747/8.314/$H747+LN(1)</f>
        <v>-0.0174277339300193</v>
      </c>
      <c r="AW747" s="8" t="n">
        <f aca="false">1/8.314/$H747*(0.4375*68629+0.5*4601)+$X747/8.314/$H747+LN(1)</f>
        <v>-2.74203135401115</v>
      </c>
    </row>
    <row r="748" customFormat="false" ht="13.8" hidden="false" customHeight="false" outlineLevel="0" collapsed="false">
      <c r="B748" s="8" t="n">
        <f aca="false">$A$2 + $A$3*H748 +$A$4*H748*LN(H748) + $A$5*H748^2 + $A$6*H748^-1 + $A$7*H748^0.5</f>
        <v>66048.5645120969</v>
      </c>
      <c r="F748" s="8" t="n">
        <f aca="false">$D$2+$D$3/H748-(($D$4/(8.314*LN(10)))*(1-($D$5/H748)-LN(H748/$D$5)))</f>
        <v>1.36988943172347</v>
      </c>
      <c r="G748" s="8" t="n">
        <f aca="false">8.314*LN(10)*F748*H748</f>
        <v>124043.029610036</v>
      </c>
      <c r="H748" s="15" t="n">
        <v>4730</v>
      </c>
      <c r="J748" s="17" t="n">
        <f aca="false">-G748</f>
        <v>-124043.029610036</v>
      </c>
      <c r="O748" s="8" t="n">
        <f aca="false">-115997 + 27.036*H748 + 3.124*H748*LN(H748)</f>
        <v>136917.470868287</v>
      </c>
      <c r="P748" s="8" t="n">
        <f aca="false">(-0.0562*(H748^2)) + (128.59*H748)-38275</f>
        <v>-687401.28</v>
      </c>
      <c r="Q748" s="8" t="n">
        <f aca="false">-998615+342.43*H748</f>
        <v>621078.9</v>
      </c>
      <c r="R748" s="8" t="n">
        <f aca="false">Q748+P748</f>
        <v>-66322.3799999998</v>
      </c>
      <c r="S748" s="8" t="n">
        <f aca="false">R748/2</f>
        <v>-33161.1899999999</v>
      </c>
      <c r="U748" s="8" t="n">
        <f aca="false">-226244+42.46*H748</f>
        <v>-25408.2</v>
      </c>
      <c r="V748" s="8" t="n">
        <f aca="false">(-0.0562*(H748^2))+(374.59*H748)-846564</f>
        <v>-332110.28</v>
      </c>
      <c r="W748" s="8" t="n">
        <f aca="false">V748/2</f>
        <v>-166055.14</v>
      </c>
      <c r="X748" s="8" t="n">
        <f aca="false">W748-U748</f>
        <v>-140646.94</v>
      </c>
      <c r="Y748" s="8" t="n">
        <v>2057198.53211219</v>
      </c>
      <c r="Z748" s="8" t="n">
        <f aca="false">-8E-020*H748^6+2E-015*H748^5-0.00000000001*H748^4+0.00000006*H748^3-0.0001*H748^2+0.1593*H748^1+165.05*H748</f>
        <v>784385.938407063</v>
      </c>
      <c r="AA748" s="8" t="n">
        <f aca="false">(4*H748*(-18+25/2000*H748)*(1-LN(H748/1895))-H748*-9.16-0.25*Z748)</f>
        <v>-86403.9858109368</v>
      </c>
      <c r="AB748" s="8" t="n">
        <f aca="false">(8*H748*(-1+8/2000*H748)*(1-LN(H748/1895))-H748*-9.16-0.25*Z748)</f>
        <v>-94932.6841236304</v>
      </c>
      <c r="AC748" s="8" t="n">
        <f aca="false">(8*$H748*(31.15-15.53/2000*$H748)*(1-LN($H748/1895))-$H748*-9.16-0.25*$Z748)</f>
        <v>-170774.194385095</v>
      </c>
      <c r="AE748" s="8" t="n">
        <f aca="false">AP748-$AN748</f>
        <v>-1.4842284623185</v>
      </c>
      <c r="AF748" s="8" t="n">
        <f aca="false">AQ748-$AN748</f>
        <v>-1.59203169425703</v>
      </c>
      <c r="AG748" s="8" t="n">
        <f aca="false">AR748-$AN748</f>
        <v>-3.52060349274829</v>
      </c>
      <c r="AI748" s="8" t="n">
        <f aca="false">AT748-$AN748</f>
        <v>-2.33227791503865</v>
      </c>
      <c r="AJ748" s="8" t="n">
        <f aca="false">AU748-$AN748</f>
        <v>2.50155630437915</v>
      </c>
      <c r="AK748" s="8" t="n">
        <f aca="false">AV748-$AN748</f>
        <v>-0.0212459714147791</v>
      </c>
      <c r="AL748" s="8" t="n">
        <f aca="false">AW748-$AN748</f>
        <v>-2.754498321942</v>
      </c>
      <c r="AP748" s="8" t="n">
        <f aca="false">1/8.314/$H748*(0.375*68629+0.5*4601)+$AA748/8.314/$H748+LN(1)</f>
        <v>-1.4842284623185</v>
      </c>
      <c r="AQ748" s="8" t="n">
        <f aca="false">1/8.314/$H748*(0.4375*68629+0.5*4601)+$AB748/8.314/$H748+LN(1)</f>
        <v>-1.59203169425703</v>
      </c>
      <c r="AR748" s="8" t="n">
        <f aca="false">1/8.314/$H748*(0.4375*68629+0.5*4601)+$AC748/8.314/$H748+LN(1)</f>
        <v>-3.52060349274829</v>
      </c>
      <c r="AT748" s="8" t="n">
        <f aca="false">1/8.314/$H748*(0.4375*68629+0.5*4601)+$J748/8.314/$H748+LN(1)</f>
        <v>-2.33227791503865</v>
      </c>
      <c r="AU748" s="8" t="n">
        <f aca="false">1/8.314/$H748*(0.4375*68629+0.5*4601)+$B748/8.314/$H748+LN(1)</f>
        <v>2.50155630437915</v>
      </c>
      <c r="AV748" s="8" t="n">
        <f aca="false">1/8.314/$H748*(0.4375*68629+0.5*4601)+$S748/8.314/$H748+LN(1)</f>
        <v>-0.0212459714147791</v>
      </c>
      <c r="AW748" s="8" t="n">
        <f aca="false">1/8.314/$H748*(0.4375*68629+0.5*4601)+$X748/8.314/$H748+LN(1)</f>
        <v>-2.754498321942</v>
      </c>
    </row>
    <row r="749" customFormat="false" ht="13.8" hidden="false" customHeight="false" outlineLevel="0" collapsed="false">
      <c r="B749" s="8" t="n">
        <f aca="false">$A$2 + $A$3*H749 +$A$4*H749*LN(H749) + $A$5*H749^2 + $A$6*H749^-1 + $A$7*H749^0.5</f>
        <v>66107.4280690996</v>
      </c>
      <c r="F749" s="8" t="n">
        <f aca="false">$D$2+$D$3/H749-(($D$4/(8.314*LN(10)))*(1-($D$5/H749)-LN(H749/$D$5)))</f>
        <v>1.37014741228403</v>
      </c>
      <c r="G749" s="8" t="n">
        <f aca="false">8.314*LN(10)*F749*H749</f>
        <v>124197.538066912</v>
      </c>
      <c r="H749" s="15" t="n">
        <v>4735</v>
      </c>
      <c r="J749" s="17" t="n">
        <f aca="false">-G749</f>
        <v>-124197.538066912</v>
      </c>
      <c r="O749" s="8" t="n">
        <f aca="false">-115997 + 27.036*H749 + 3.124*H749*LN(H749)</f>
        <v>137200.450570315</v>
      </c>
      <c r="P749" s="8" t="n">
        <f aca="false">(-0.0562*(H749^2)) + (128.59*H749)-38275</f>
        <v>-689417.995</v>
      </c>
      <c r="Q749" s="8" t="n">
        <f aca="false">-998615+342.43*H749</f>
        <v>622791.05</v>
      </c>
      <c r="R749" s="8" t="n">
        <f aca="false">Q749+P749</f>
        <v>-66626.945</v>
      </c>
      <c r="S749" s="8" t="n">
        <f aca="false">R749/2</f>
        <v>-33313.4725</v>
      </c>
      <c r="U749" s="8" t="n">
        <f aca="false">-226244+42.46*H749</f>
        <v>-25195.9</v>
      </c>
      <c r="V749" s="8" t="n">
        <f aca="false">(-0.0562*(H749^2))+(374.59*H749)-846564</f>
        <v>-332896.995</v>
      </c>
      <c r="W749" s="8" t="n">
        <f aca="false">V749/2</f>
        <v>-166448.4975</v>
      </c>
      <c r="X749" s="8" t="n">
        <f aca="false">W749-U749</f>
        <v>-141252.5975</v>
      </c>
      <c r="Y749" s="8" t="n">
        <v>2059798.34518743</v>
      </c>
      <c r="Z749" s="8" t="n">
        <f aca="false">-8E-020*H749^6+2E-015*H749^5-0.00000000001*H749^4+0.00000006*H749^3-0.0001*H749^2+0.1593*H749^1+165.05*H749</f>
        <v>785225.594020545</v>
      </c>
      <c r="AA749" s="8" t="n">
        <f aca="false">(4*H749*(-18+25/2000*H749)*(1-LN(H749/1895))-H749*-9.16-0.25*Z749)</f>
        <v>-87221.1645895241</v>
      </c>
      <c r="AB749" s="8" t="n">
        <f aca="false">(8*H749*(-1+8/2000*H749)*(1-LN(H749/1895))-H749*-9.16-0.25*Z749)</f>
        <v>-95689.0202376482</v>
      </c>
      <c r="AC749" s="8" t="n">
        <f aca="false">(8*$H749*(31.15-15.53/2000*$H749)*(1-LN($H749/1895))-$H749*-9.16-0.25*$Z749)</f>
        <v>-170857.971406056</v>
      </c>
      <c r="AE749" s="8" t="n">
        <f aca="false">AP749-$AN749</f>
        <v>-1.50341924219689</v>
      </c>
      <c r="AF749" s="8" t="n">
        <f aca="false">AQ749-$AN749</f>
        <v>-1.60956310478066</v>
      </c>
      <c r="AG749" s="8" t="n">
        <f aca="false">AR749-$AN749</f>
        <v>-3.51901396852667</v>
      </c>
      <c r="AI749" s="8" t="n">
        <f aca="false">AT749-$AN749</f>
        <v>-2.33373995103263</v>
      </c>
      <c r="AJ749" s="8" t="n">
        <f aca="false">AU749-$AN749</f>
        <v>2.50041000470446</v>
      </c>
      <c r="AK749" s="8" t="n">
        <f aca="false">AV749-$AN749</f>
        <v>-0.0250918350213467</v>
      </c>
      <c r="AL749" s="8" t="n">
        <f aca="false">AW749-$AN749</f>
        <v>-2.76697465046045</v>
      </c>
      <c r="AP749" s="8" t="n">
        <f aca="false">1/8.314/$H749*(0.375*68629+0.5*4601)+$AA749/8.314/$H749+LN(1)</f>
        <v>-1.50341924219689</v>
      </c>
      <c r="AQ749" s="8" t="n">
        <f aca="false">1/8.314/$H749*(0.4375*68629+0.5*4601)+$AB749/8.314/$H749+LN(1)</f>
        <v>-1.60956310478066</v>
      </c>
      <c r="AR749" s="8" t="n">
        <f aca="false">1/8.314/$H749*(0.4375*68629+0.5*4601)+$AC749/8.314/$H749+LN(1)</f>
        <v>-3.51901396852667</v>
      </c>
      <c r="AT749" s="8" t="n">
        <f aca="false">1/8.314/$H749*(0.4375*68629+0.5*4601)+$J749/8.314/$H749+LN(1)</f>
        <v>-2.33373995103263</v>
      </c>
      <c r="AU749" s="8" t="n">
        <f aca="false">1/8.314/$H749*(0.4375*68629+0.5*4601)+$B749/8.314/$H749+LN(1)</f>
        <v>2.50041000470446</v>
      </c>
      <c r="AV749" s="8" t="n">
        <f aca="false">1/8.314/$H749*(0.4375*68629+0.5*4601)+$S749/8.314/$H749+LN(1)</f>
        <v>-0.0250918350213467</v>
      </c>
      <c r="AW749" s="8" t="n">
        <f aca="false">1/8.314/$H749*(0.4375*68629+0.5*4601)+$X749/8.314/$H749+LN(1)</f>
        <v>-2.76697465046045</v>
      </c>
    </row>
    <row r="750" customFormat="false" ht="13.8" hidden="false" customHeight="false" outlineLevel="0" collapsed="false">
      <c r="B750" s="8" t="n">
        <f aca="false">$A$2 + $A$3*H750 +$A$4*H750*LN(H750) + $A$5*H750^2 + $A$6*H750^-1 + $A$7*H750^0.5</f>
        <v>66166.0850480815</v>
      </c>
      <c r="F750" s="8" t="n">
        <f aca="false">$D$2+$D$3/H750-(($D$4/(8.314*LN(10)))*(1-($D$5/H750)-LN(H750/$D$5)))</f>
        <v>1.37040678325541</v>
      </c>
      <c r="G750" s="8" t="n">
        <f aca="false">8.314*LN(10)*F750*H750</f>
        <v>124352.222078203</v>
      </c>
      <c r="H750" s="15" t="n">
        <v>4740</v>
      </c>
      <c r="J750" s="17" t="n">
        <f aca="false">-G750</f>
        <v>-124352.222078203</v>
      </c>
      <c r="O750" s="8" t="n">
        <f aca="false">-115997 + 27.036*H750 + 3.124*H750*LN(H750)</f>
        <v>137483.446766537</v>
      </c>
      <c r="P750" s="8" t="n">
        <f aca="false">(-0.0562*(H750^2)) + (128.59*H750)-38275</f>
        <v>-691437.52</v>
      </c>
      <c r="Q750" s="8" t="n">
        <f aca="false">-998615+342.43*H750</f>
        <v>624503.2</v>
      </c>
      <c r="R750" s="8" t="n">
        <f aca="false">Q750+P750</f>
        <v>-66934.3200000002</v>
      </c>
      <c r="S750" s="8" t="n">
        <f aca="false">R750/2</f>
        <v>-33467.1600000001</v>
      </c>
      <c r="U750" s="8" t="n">
        <f aca="false">-226244+42.46*H750</f>
        <v>-24983.6</v>
      </c>
      <c r="V750" s="8" t="n">
        <f aca="false">(-0.0562*(H750^2))+(374.59*H750)-846564</f>
        <v>-333686.52</v>
      </c>
      <c r="W750" s="8" t="n">
        <f aca="false">V750/2</f>
        <v>-166843.26</v>
      </c>
      <c r="X750" s="8" t="n">
        <f aca="false">W750-U750</f>
        <v>-141859.66</v>
      </c>
      <c r="Y750" s="8" t="n">
        <v>2062398.15826267</v>
      </c>
      <c r="Z750" s="8" t="n">
        <f aca="false">-8E-020*H750^6+2E-015*H750^5-0.00000000001*H750^4+0.00000006*H750^3-0.0001*H750^2+0.1593*H750^1+165.05*H750</f>
        <v>786065.295988142</v>
      </c>
      <c r="AA750" s="8" t="n">
        <f aca="false">(4*H750*(-18+25/2000*H750)*(1-LN(H750/1895))-H750*-9.16-0.25*Z750)</f>
        <v>-88041.5142157225</v>
      </c>
      <c r="AB750" s="8" t="n">
        <f aca="false">(8*H750*(-1+8/2000*H750)*(1-LN(H750/1895))-H750*-9.16-0.25*Z750)</f>
        <v>-96447.5909220109</v>
      </c>
      <c r="AC750" s="8" t="n">
        <f aca="false">(8*$H750*(31.15-15.53/2000*$H750)*(1-LN($H750/1895))-$H750*-9.16-0.25*$Z750)</f>
        <v>-170938.678390446</v>
      </c>
      <c r="AE750" s="8" t="n">
        <f aca="false">AP750-$AN750</f>
        <v>-1.52264999649116</v>
      </c>
      <c r="AF750" s="8" t="n">
        <f aca="false">AQ750-$AN750</f>
        <v>-1.62711423215812</v>
      </c>
      <c r="AG750" s="8" t="n">
        <f aca="false">AR750-$AN750</f>
        <v>-3.51734989455146</v>
      </c>
      <c r="AI750" s="8" t="n">
        <f aca="false">AT750-$AN750</f>
        <v>-2.33520335731308</v>
      </c>
      <c r="AJ750" s="8" t="n">
        <f aca="false">AU750-$AN750</f>
        <v>2.49926088139881</v>
      </c>
      <c r="AK750" s="8" t="n">
        <f aca="false">AV750-$AN750</f>
        <v>-0.0289652373252807</v>
      </c>
      <c r="AL750" s="8" t="n">
        <f aca="false">AW750-$AN750</f>
        <v>-2.77946030994439</v>
      </c>
      <c r="AP750" s="8" t="n">
        <f aca="false">1/8.314/$H750*(0.375*68629+0.5*4601)+$AA750/8.314/$H750+LN(1)</f>
        <v>-1.52264999649116</v>
      </c>
      <c r="AQ750" s="8" t="n">
        <f aca="false">1/8.314/$H750*(0.4375*68629+0.5*4601)+$AB750/8.314/$H750+LN(1)</f>
        <v>-1.62711423215812</v>
      </c>
      <c r="AR750" s="8" t="n">
        <f aca="false">1/8.314/$H750*(0.4375*68629+0.5*4601)+$AC750/8.314/$H750+LN(1)</f>
        <v>-3.51734989455146</v>
      </c>
      <c r="AT750" s="8" t="n">
        <f aca="false">1/8.314/$H750*(0.4375*68629+0.5*4601)+$J750/8.314/$H750+LN(1)</f>
        <v>-2.33520335731308</v>
      </c>
      <c r="AU750" s="8" t="n">
        <f aca="false">1/8.314/$H750*(0.4375*68629+0.5*4601)+$B750/8.314/$H750+LN(1)</f>
        <v>2.49926088139881</v>
      </c>
      <c r="AV750" s="8" t="n">
        <f aca="false">1/8.314/$H750*(0.4375*68629+0.5*4601)+$S750/8.314/$H750+LN(1)</f>
        <v>-0.0289652373252807</v>
      </c>
      <c r="AW750" s="8" t="n">
        <f aca="false">1/8.314/$H750*(0.4375*68629+0.5*4601)+$X750/8.314/$H750+LN(1)</f>
        <v>-2.77946030994439</v>
      </c>
    </row>
    <row r="751" customFormat="false" ht="13.8" hidden="false" customHeight="false" outlineLevel="0" collapsed="false">
      <c r="B751" s="8" t="n">
        <f aca="false">$A$2 + $A$3*H751 +$A$4*H751*LN(H751) + $A$5*H751^2 + $A$6*H751^-1 + $A$7*H751^0.5</f>
        <v>66224.535679582</v>
      </c>
      <c r="F751" s="8" t="n">
        <f aca="false">$D$2+$D$3/H751-(($D$4/(8.314*LN(10)))*(1-($D$5/H751)-LN(H751/$D$5)))</f>
        <v>1.37066753820355</v>
      </c>
      <c r="G751" s="8" t="n">
        <f aca="false">8.314*LN(10)*F751*H751</f>
        <v>124507.081458724</v>
      </c>
      <c r="H751" s="15" t="n">
        <v>4745</v>
      </c>
      <c r="J751" s="17" t="n">
        <f aca="false">-G751</f>
        <v>-124507.081458724</v>
      </c>
      <c r="O751" s="8" t="n">
        <f aca="false">-115997 + 27.036*H751 + 3.124*H751*LN(H751)</f>
        <v>137766.459439556</v>
      </c>
      <c r="P751" s="8" t="n">
        <f aca="false">(-0.0562*(H751^2)) + (128.59*H751)-38275</f>
        <v>-693459.855</v>
      </c>
      <c r="Q751" s="8" t="n">
        <f aca="false">-998615+342.43*H751</f>
        <v>626215.35</v>
      </c>
      <c r="R751" s="8" t="n">
        <f aca="false">Q751+P751</f>
        <v>-67244.5049999999</v>
      </c>
      <c r="S751" s="8" t="n">
        <f aca="false">R751/2</f>
        <v>-33622.2524999999</v>
      </c>
      <c r="U751" s="8" t="n">
        <f aca="false">-226244+42.46*H751</f>
        <v>-24771.3</v>
      </c>
      <c r="V751" s="8" t="n">
        <f aca="false">(-0.0562*(H751^2))+(374.59*H751)-846564</f>
        <v>-334478.855</v>
      </c>
      <c r="W751" s="8" t="n">
        <f aca="false">V751/2</f>
        <v>-167239.4275</v>
      </c>
      <c r="X751" s="8" t="n">
        <f aca="false">W751-U751</f>
        <v>-142468.1275</v>
      </c>
      <c r="Y751" s="8" t="n">
        <v>2064997.97133791</v>
      </c>
      <c r="Z751" s="8" t="n">
        <f aca="false">-8E-020*H751^6+2E-015*H751^5-0.00000000001*H751^4+0.00000006*H751^3-0.0001*H751^2+0.1593*H751^1+165.05*H751</f>
        <v>786905.044421793</v>
      </c>
      <c r="AA751" s="8" t="n">
        <f aca="false">(4*H751*(-18+25/2000*H751)*(1-LN(H751/1895))-H751*-9.16-0.25*Z751)</f>
        <v>-88865.0377570395</v>
      </c>
      <c r="AB751" s="8" t="n">
        <f aca="false">(8*H751*(-1+8/2000*H751)*(1-LN(H751/1895))-H751*-9.16-0.25*Z751)</f>
        <v>-97208.3979379133</v>
      </c>
      <c r="AC751" s="8" t="n">
        <f aca="false">(8*$H751*(31.15-15.53/2000*$H751)*(1-LN($H751/1895))-$H751*-9.16-0.25*$Z751)</f>
        <v>-171016.310700241</v>
      </c>
      <c r="AE751" s="8" t="n">
        <f aca="false">AP751-$AN751</f>
        <v>-1.54192067659029</v>
      </c>
      <c r="AF751" s="8" t="n">
        <f aca="false">AQ751-$AN751</f>
        <v>-1.64468505870386</v>
      </c>
      <c r="AG751" s="8" t="n">
        <f aca="false">AR751-$AN751</f>
        <v>-3.51561138892366</v>
      </c>
      <c r="AI751" s="8" t="n">
        <f aca="false">AT751-$AN751</f>
        <v>-2.33666812485406</v>
      </c>
      <c r="AJ751" s="8" t="n">
        <f aca="false">AU751-$AN751</f>
        <v>2.49810894923215</v>
      </c>
      <c r="AK751" s="8" t="n">
        <f aca="false">AV751-$AN751</f>
        <v>-0.0328660912706282</v>
      </c>
      <c r="AL751" s="8" t="n">
        <f aca="false">AW751-$AN751</f>
        <v>-2.79195527089655</v>
      </c>
      <c r="AP751" s="8" t="n">
        <f aca="false">1/8.314/$H751*(0.375*68629+0.5*4601)+$AA751/8.314/$H751+LN(1)</f>
        <v>-1.54192067659029</v>
      </c>
      <c r="AQ751" s="8" t="n">
        <f aca="false">1/8.314/$H751*(0.4375*68629+0.5*4601)+$AB751/8.314/$H751+LN(1)</f>
        <v>-1.64468505870386</v>
      </c>
      <c r="AR751" s="8" t="n">
        <f aca="false">1/8.314/$H751*(0.4375*68629+0.5*4601)+$AC751/8.314/$H751+LN(1)</f>
        <v>-3.51561138892366</v>
      </c>
      <c r="AT751" s="8" t="n">
        <f aca="false">1/8.314/$H751*(0.4375*68629+0.5*4601)+$J751/8.314/$H751+LN(1)</f>
        <v>-2.33666812485406</v>
      </c>
      <c r="AU751" s="8" t="n">
        <f aca="false">1/8.314/$H751*(0.4375*68629+0.5*4601)+$B751/8.314/$H751+LN(1)</f>
        <v>2.49810894923215</v>
      </c>
      <c r="AV751" s="8" t="n">
        <f aca="false">1/8.314/$H751*(0.4375*68629+0.5*4601)+$S751/8.314/$H751+LN(1)</f>
        <v>-0.0328660912706282</v>
      </c>
      <c r="AW751" s="8" t="n">
        <f aca="false">1/8.314/$H751*(0.4375*68629+0.5*4601)+$X751/8.314/$H751+LN(1)</f>
        <v>-2.79195527089655</v>
      </c>
    </row>
    <row r="752" customFormat="false" ht="13.8" hidden="false" customHeight="false" outlineLevel="0" collapsed="false">
      <c r="B752" s="8" t="n">
        <f aca="false">$A$2 + $A$3*H752 +$A$4*H752*LN(H752) + $A$5*H752^2 + $A$6*H752^-1 + $A$7*H752^0.5</f>
        <v>66282.7801935119</v>
      </c>
      <c r="F752" s="8" t="n">
        <f aca="false">$D$2+$D$3/H752-(($D$4/(8.314*LN(10)))*(1-($D$5/H752)-LN(H752/$D$5)))</f>
        <v>1.37092967072581</v>
      </c>
      <c r="G752" s="8" t="n">
        <f aca="false">8.314*LN(10)*F752*H752</f>
        <v>124662.116023683</v>
      </c>
      <c r="H752" s="15" t="n">
        <v>4750</v>
      </c>
      <c r="J752" s="17" t="n">
        <f aca="false">-G752</f>
        <v>-124662.116023683</v>
      </c>
      <c r="O752" s="8" t="n">
        <f aca="false">-115997 + 27.036*H752 + 3.124*H752*LN(H752)</f>
        <v>138049.488572009</v>
      </c>
      <c r="P752" s="8" t="n">
        <f aca="false">(-0.0562*(H752^2)) + (128.59*H752)-38275</f>
        <v>-695485</v>
      </c>
      <c r="Q752" s="8" t="n">
        <f aca="false">-998615+342.43*H752</f>
        <v>627927.5</v>
      </c>
      <c r="R752" s="8" t="n">
        <f aca="false">Q752+P752</f>
        <v>-67557.5</v>
      </c>
      <c r="S752" s="8" t="n">
        <f aca="false">R752/2</f>
        <v>-33778.75</v>
      </c>
      <c r="U752" s="8" t="n">
        <f aca="false">-226244+42.46*H752</f>
        <v>-24559</v>
      </c>
      <c r="V752" s="8" t="n">
        <f aca="false">(-0.0562*(H752^2))+(374.59*H752)-846564</f>
        <v>-335274</v>
      </c>
      <c r="W752" s="8" t="n">
        <f aca="false">V752/2</f>
        <v>-167637</v>
      </c>
      <c r="X752" s="8" t="n">
        <f aca="false">W752-U752</f>
        <v>-143078</v>
      </c>
      <c r="Y752" s="8" t="n">
        <v>2067597.78441315</v>
      </c>
      <c r="Z752" s="8" t="n">
        <f aca="false">-8E-020*H752^6+2E-015*H752^5-0.00000000001*H752^4+0.00000006*H752^3-0.0001*H752^2+0.1593*H752^1+165.05*H752</f>
        <v>787744.839433594</v>
      </c>
      <c r="AA752" s="8" t="n">
        <f aca="false">(4*H752*(-18+25/2000*H752)*(1-LN(H752/1895))-H752*-9.16-0.25*Z752)</f>
        <v>-89691.7382773954</v>
      </c>
      <c r="AB752" s="8" t="n">
        <f aca="false">(8*H752*(-1+8/2000*H752)*(1-LN(H752/1895))-H752*-9.16-0.25*Z752)</f>
        <v>-97971.443044716</v>
      </c>
      <c r="AC752" s="8" t="n">
        <f aca="false">(8*$H752*(31.15-15.53/2000*$H752)*(1-LN($H752/1895))-$H752*-9.16-0.25*$Z752)</f>
        <v>-171090.86370384</v>
      </c>
      <c r="AE752" s="8" t="n">
        <f aca="false">AP752-$AN752</f>
        <v>-1.56123123399707</v>
      </c>
      <c r="AF752" s="8" t="n">
        <f aca="false">AQ752-$AN752</f>
        <v>-1.66227556676034</v>
      </c>
      <c r="AG752" s="8" t="n">
        <f aca="false">AR752-$AN752</f>
        <v>-3.51379856940962</v>
      </c>
      <c r="AI752" s="8" t="n">
        <f aca="false">AT752-$AN752</f>
        <v>-2.33813424467753</v>
      </c>
      <c r="AJ752" s="8" t="n">
        <f aca="false">AU752-$AN752</f>
        <v>2.49695422289637</v>
      </c>
      <c r="AK752" s="8" t="n">
        <f aca="false">AV752-$AN752</f>
        <v>-0.0367943101680108</v>
      </c>
      <c r="AL752" s="8" t="n">
        <f aca="false">AW752-$AN752</f>
        <v>-2.80445950394389</v>
      </c>
      <c r="AP752" s="8" t="n">
        <f aca="false">1/8.314/$H752*(0.375*68629+0.5*4601)+$AA752/8.314/$H752+LN(1)</f>
        <v>-1.56123123399707</v>
      </c>
      <c r="AQ752" s="8" t="n">
        <f aca="false">1/8.314/$H752*(0.4375*68629+0.5*4601)+$AB752/8.314/$H752+LN(1)</f>
        <v>-1.66227556676034</v>
      </c>
      <c r="AR752" s="8" t="n">
        <f aca="false">1/8.314/$H752*(0.4375*68629+0.5*4601)+$AC752/8.314/$H752+LN(1)</f>
        <v>-3.51379856940962</v>
      </c>
      <c r="AT752" s="8" t="n">
        <f aca="false">1/8.314/$H752*(0.4375*68629+0.5*4601)+$J752/8.314/$H752+LN(1)</f>
        <v>-2.33813424467753</v>
      </c>
      <c r="AU752" s="8" t="n">
        <f aca="false">1/8.314/$H752*(0.4375*68629+0.5*4601)+$B752/8.314/$H752+LN(1)</f>
        <v>2.49695422289637</v>
      </c>
      <c r="AV752" s="8" t="n">
        <f aca="false">1/8.314/$H752*(0.4375*68629+0.5*4601)+$S752/8.314/$H752+LN(1)</f>
        <v>-0.0367943101680108</v>
      </c>
      <c r="AW752" s="8" t="n">
        <f aca="false">1/8.314/$H752*(0.4375*68629+0.5*4601)+$X752/8.314/$H752+LN(1)</f>
        <v>-2.80445950394389</v>
      </c>
    </row>
    <row r="753" customFormat="false" ht="13.8" hidden="false" customHeight="false" outlineLevel="0" collapsed="false">
      <c r="B753" s="8" t="n">
        <f aca="false">$A$2 + $A$3*H753 +$A$4*H753*LN(H753) + $A$5*H753^2 + $A$6*H753^-1 + $A$7*H753^0.5</f>
        <v>66340.8188191557</v>
      </c>
      <c r="F753" s="8" t="n">
        <f aca="false">$D$2+$D$3/H753-(($D$4/(8.314*LN(10)))*(1-($D$5/H753)-LN(H753/$D$5)))</f>
        <v>1.37119317445072</v>
      </c>
      <c r="G753" s="8" t="n">
        <f aca="false">8.314*LN(10)*F753*H753</f>
        <v>124817.325588674</v>
      </c>
      <c r="H753" s="15" t="n">
        <v>4755</v>
      </c>
      <c r="J753" s="17" t="n">
        <f aca="false">-G753</f>
        <v>-124817.325588674</v>
      </c>
      <c r="O753" s="8" t="n">
        <f aca="false">-115997 + 27.036*H753 + 3.124*H753*LN(H753)</f>
        <v>138332.53414657</v>
      </c>
      <c r="P753" s="8" t="n">
        <f aca="false">(-0.0562*(H753^2)) + (128.59*H753)-38275</f>
        <v>-697512.955</v>
      </c>
      <c r="Q753" s="8" t="n">
        <f aca="false">-998615+342.43*H753</f>
        <v>629639.65</v>
      </c>
      <c r="R753" s="8" t="n">
        <f aca="false">Q753+P753</f>
        <v>-67873.3049999998</v>
      </c>
      <c r="S753" s="8" t="n">
        <f aca="false">R753/2</f>
        <v>-33936.6524999999</v>
      </c>
      <c r="U753" s="8" t="n">
        <f aca="false">-226244+42.46*H753</f>
        <v>-24346.7</v>
      </c>
      <c r="V753" s="8" t="n">
        <f aca="false">(-0.0562*(H753^2))+(374.59*H753)-846564</f>
        <v>-336071.955</v>
      </c>
      <c r="W753" s="8" t="n">
        <f aca="false">V753/2</f>
        <v>-168035.9775</v>
      </c>
      <c r="X753" s="8" t="n">
        <f aca="false">W753-U753</f>
        <v>-143689.2775</v>
      </c>
      <c r="Y753" s="8" t="n">
        <v>2070197.59748839</v>
      </c>
      <c r="Z753" s="8" t="n">
        <f aca="false">-8E-020*H753^6+2E-015*H753^5-0.00000000001*H753^4+0.00000006*H753^3-0.0001*H753^2+0.1593*H753^1+165.05*H753</f>
        <v>788584.681135799</v>
      </c>
      <c r="AA753" s="8" t="n">
        <f aca="false">(4*H753*(-18+25/2000*H753)*(1-LN(H753/1895))-H753*-9.16-0.25*Z753)</f>
        <v>-90521.618837132</v>
      </c>
      <c r="AB753" s="8" t="n">
        <f aca="false">(8*H753*(-1+8/2000*H753)*(1-LN(H753/1895))-H753*-9.16-0.25*Z753)</f>
        <v>-98736.7279999481</v>
      </c>
      <c r="AC753" s="8" t="n">
        <f aca="false">(8*$H753*(31.15-15.53/2000*$H753)*(1-LN($H753/1895))-$H753*-9.16-0.25*$Z753)</f>
        <v>-171162.332776046</v>
      </c>
      <c r="AE753" s="8" t="n">
        <f aca="false">AP753-$AN753</f>
        <v>-1.58058162032779</v>
      </c>
      <c r="AF753" s="8" t="n">
        <f aca="false">AQ753-$AN753</f>
        <v>-1.67988573869796</v>
      </c>
      <c r="AG753" s="8" t="n">
        <f aca="false">AR753-$AN753</f>
        <v>-3.51191155344237</v>
      </c>
      <c r="AI753" s="8" t="n">
        <f aca="false">AT753-$AN753</f>
        <v>-2.33960170785303</v>
      </c>
      <c r="AJ753" s="8" t="n">
        <f aca="false">AU753-$AN753</f>
        <v>2.49579671700568</v>
      </c>
      <c r="AK753" s="8" t="n">
        <f aca="false">AV753-$AN753</f>
        <v>-0.0407498076926457</v>
      </c>
      <c r="AL753" s="8" t="n">
        <f aca="false">AW753-$AN753</f>
        <v>-2.81697297983688</v>
      </c>
      <c r="AP753" s="8" t="n">
        <f aca="false">1/8.314/$H753*(0.375*68629+0.5*4601)+$AA753/8.314/$H753+LN(1)</f>
        <v>-1.58058162032779</v>
      </c>
      <c r="AQ753" s="8" t="n">
        <f aca="false">1/8.314/$H753*(0.4375*68629+0.5*4601)+$AB753/8.314/$H753+LN(1)</f>
        <v>-1.67988573869796</v>
      </c>
      <c r="AR753" s="8" t="n">
        <f aca="false">1/8.314/$H753*(0.4375*68629+0.5*4601)+$AC753/8.314/$H753+LN(1)</f>
        <v>-3.51191155344237</v>
      </c>
      <c r="AT753" s="8" t="n">
        <f aca="false">1/8.314/$H753*(0.4375*68629+0.5*4601)+$J753/8.314/$H753+LN(1)</f>
        <v>-2.33960170785303</v>
      </c>
      <c r="AU753" s="8" t="n">
        <f aca="false">1/8.314/$H753*(0.4375*68629+0.5*4601)+$B753/8.314/$H753+LN(1)</f>
        <v>2.49579671700568</v>
      </c>
      <c r="AV753" s="8" t="n">
        <f aca="false">1/8.314/$H753*(0.4375*68629+0.5*4601)+$S753/8.314/$H753+LN(1)</f>
        <v>-0.0407498076926457</v>
      </c>
      <c r="AW753" s="8" t="n">
        <f aca="false">1/8.314/$H753*(0.4375*68629+0.5*4601)+$X753/8.314/$H753+LN(1)</f>
        <v>-2.81697297983688</v>
      </c>
    </row>
    <row r="754" customFormat="false" ht="13.8" hidden="false" customHeight="false" outlineLevel="0" collapsed="false">
      <c r="B754" s="8" t="n">
        <f aca="false">$A$2 + $A$3*H754 +$A$4*H754*LN(H754) + $A$5*H754^2 + $A$6*H754^-1 + $A$7*H754^0.5</f>
        <v>66398.6517851736</v>
      </c>
      <c r="F754" s="8" t="n">
        <f aca="false">$D$2+$D$3/H754-(($D$4/(8.314*LN(10)))*(1-($D$5/H754)-LN(H754/$D$5)))</f>
        <v>1.37145804303785</v>
      </c>
      <c r="G754" s="8" t="n">
        <f aca="false">8.314*LN(10)*F754*H754</f>
        <v>124972.70996968</v>
      </c>
      <c r="H754" s="15" t="n">
        <v>4760</v>
      </c>
      <c r="J754" s="17" t="n">
        <f aca="false">-G754</f>
        <v>-124972.70996968</v>
      </c>
      <c r="O754" s="8" t="n">
        <f aca="false">-115997 + 27.036*H754 + 3.124*H754*LN(H754)</f>
        <v>138615.59614595</v>
      </c>
      <c r="P754" s="8" t="n">
        <f aca="false">(-0.0562*(H754^2)) + (128.59*H754)-38275</f>
        <v>-699543.72</v>
      </c>
      <c r="Q754" s="8" t="n">
        <f aca="false">-998615+342.43*H754</f>
        <v>631351.8</v>
      </c>
      <c r="R754" s="8" t="n">
        <f aca="false">Q754+P754</f>
        <v>-68191.92</v>
      </c>
      <c r="S754" s="8" t="n">
        <f aca="false">R754/2</f>
        <v>-34095.96</v>
      </c>
      <c r="U754" s="8" t="n">
        <f aca="false">-226244+42.46*H754</f>
        <v>-24134.4</v>
      </c>
      <c r="V754" s="8" t="n">
        <f aca="false">(-0.0562*(H754^2))+(374.59*H754)-846564</f>
        <v>-336872.72</v>
      </c>
      <c r="W754" s="8" t="n">
        <f aca="false">V754/2</f>
        <v>-168436.36</v>
      </c>
      <c r="X754" s="8" t="n">
        <f aca="false">W754-U754</f>
        <v>-144301.96</v>
      </c>
      <c r="Y754" s="8" t="n">
        <v>2072797.41056363</v>
      </c>
      <c r="Z754" s="8" t="n">
        <f aca="false">-8E-020*H754^6+2E-015*H754^5-0.00000000001*H754^4+0.00000006*H754^3-0.0001*H754^2+0.1593*H754^1+165.05*H754</f>
        <v>789424.569640817</v>
      </c>
      <c r="AA754" s="8" t="n">
        <f aca="false">(4*H754*(-18+25/2000*H754)*(1-LN(H754/1895))-H754*-9.16-0.25*Z754)</f>
        <v>-91354.6824930195</v>
      </c>
      <c r="AB754" s="8" t="n">
        <f aca="false">(8*H754*(-1+8/2000*H754)*(1-LN(H754/1895))-H754*-9.16-0.25*Z754)</f>
        <v>-99504.254559312</v>
      </c>
      <c r="AC754" s="8" t="n">
        <f aca="false">(8*$H754*(31.15-15.53/2000*$H754)*(1-LN($H754/1895))-$H754*-9.16-0.25*$Z754)</f>
        <v>-171230.713298047</v>
      </c>
      <c r="AE754" s="8" t="n">
        <f aca="false">AP754-$AN754</f>
        <v>-1.59997178731176</v>
      </c>
      <c r="AF754" s="8" t="n">
        <f aca="false">AQ754-$AN754</f>
        <v>-1.69751555691503</v>
      </c>
      <c r="AG754" s="8" t="n">
        <f aca="false">AR754-$AN754</f>
        <v>-3.50995045812285</v>
      </c>
      <c r="AI754" s="8" t="n">
        <f aca="false">AT754-$AN754</f>
        <v>-2.34107050549745</v>
      </c>
      <c r="AJ754" s="8" t="n">
        <f aca="false">AU754-$AN754</f>
        <v>2.49463644609714</v>
      </c>
      <c r="AK754" s="8" t="n">
        <f aca="false">AV754-$AN754</f>
        <v>-0.0447324978824822</v>
      </c>
      <c r="AL754" s="8" t="n">
        <f aca="false">AW754-$AN754</f>
        <v>-2.82949566944892</v>
      </c>
      <c r="AP754" s="8" t="n">
        <f aca="false">1/8.314/$H754*(0.375*68629+0.5*4601)+$AA754/8.314/$H754+LN(1)</f>
        <v>-1.59997178731176</v>
      </c>
      <c r="AQ754" s="8" t="n">
        <f aca="false">1/8.314/$H754*(0.4375*68629+0.5*4601)+$AB754/8.314/$H754+LN(1)</f>
        <v>-1.69751555691503</v>
      </c>
      <c r="AR754" s="8" t="n">
        <f aca="false">1/8.314/$H754*(0.4375*68629+0.5*4601)+$AC754/8.314/$H754+LN(1)</f>
        <v>-3.50995045812285</v>
      </c>
      <c r="AT754" s="8" t="n">
        <f aca="false">1/8.314/$H754*(0.4375*68629+0.5*4601)+$J754/8.314/$H754+LN(1)</f>
        <v>-2.34107050549745</v>
      </c>
      <c r="AU754" s="8" t="n">
        <f aca="false">1/8.314/$H754*(0.4375*68629+0.5*4601)+$B754/8.314/$H754+LN(1)</f>
        <v>2.49463644609714</v>
      </c>
      <c r="AV754" s="8" t="n">
        <f aca="false">1/8.314/$H754*(0.4375*68629+0.5*4601)+$S754/8.314/$H754+LN(1)</f>
        <v>-0.0447324978824822</v>
      </c>
      <c r="AW754" s="8" t="n">
        <f aca="false">1/8.314/$H754*(0.4375*68629+0.5*4601)+$X754/8.314/$H754+LN(1)</f>
        <v>-2.82949566944892</v>
      </c>
    </row>
    <row r="755" customFormat="false" ht="13.8" hidden="false" customHeight="false" outlineLevel="0" collapsed="false">
      <c r="B755" s="8" t="n">
        <f aca="false">$A$2 + $A$3*H755 +$A$4*H755*LN(H755) + $A$5*H755^2 + $A$6*H755^-1 + $A$7*H755^0.5</f>
        <v>66456.2793196051</v>
      </c>
      <c r="F755" s="8" t="n">
        <f aca="false">$D$2+$D$3/H755-(($D$4/(8.314*LN(10)))*(1-($D$5/H755)-LN(H755/$D$5)))</f>
        <v>1.37172427017763</v>
      </c>
      <c r="G755" s="8" t="n">
        <f aca="false">8.314*LN(10)*F755*H755</f>
        <v>125128.268983071</v>
      </c>
      <c r="H755" s="15" t="n">
        <v>4765</v>
      </c>
      <c r="J755" s="17" t="n">
        <f aca="false">-G755</f>
        <v>-125128.268983071</v>
      </c>
      <c r="O755" s="8" t="n">
        <f aca="false">-115997 + 27.036*H755 + 3.124*H755*LN(H755)</f>
        <v>138898.674552896</v>
      </c>
      <c r="P755" s="8" t="n">
        <f aca="false">(-0.0562*(H755^2)) + (128.59*H755)-38275</f>
        <v>-701577.295</v>
      </c>
      <c r="Q755" s="8" t="n">
        <f aca="false">-998615+342.43*H755</f>
        <v>633063.95</v>
      </c>
      <c r="R755" s="8" t="n">
        <f aca="false">Q755+P755</f>
        <v>-68513.3450000001</v>
      </c>
      <c r="S755" s="8" t="n">
        <f aca="false">R755/2</f>
        <v>-34256.6725</v>
      </c>
      <c r="U755" s="8" t="n">
        <f aca="false">-226244+42.46*H755</f>
        <v>-23922.1</v>
      </c>
      <c r="V755" s="8" t="n">
        <f aca="false">(-0.0562*(H755^2))+(374.59*H755)-846564</f>
        <v>-337676.295</v>
      </c>
      <c r="W755" s="8" t="n">
        <f aca="false">V755/2</f>
        <v>-168838.1475</v>
      </c>
      <c r="X755" s="8" t="n">
        <f aca="false">W755-U755</f>
        <v>-144916.0475</v>
      </c>
      <c r="Y755" s="8" t="n">
        <v>2075397.22363887</v>
      </c>
      <c r="Z755" s="8" t="n">
        <f aca="false">-8E-020*H755^6+2E-015*H755^5-0.00000000001*H755^4+0.00000006*H755^3-0.0001*H755^2+0.1593*H755^1+165.05*H755</f>
        <v>790264.505061214</v>
      </c>
      <c r="AA755" s="8" t="n">
        <f aca="false">(4*H755*(-18+25/2000*H755)*(1-LN(H755/1895))-H755*-9.16-0.25*Z755)</f>
        <v>-92190.932298266</v>
      </c>
      <c r="AB755" s="8" t="n">
        <f aca="false">(8*H755*(-1+8/2000*H755)*(1-LN(H755/1895))-H755*-9.16-0.25*Z755)</f>
        <v>-100274.024476686</v>
      </c>
      <c r="AC755" s="8" t="n">
        <f aca="false">(8*$H755*(31.15-15.53/2000*$H755)*(1-LN($H755/1895))-$H755*-9.16-0.25*$Z755)</f>
        <v>-171296.000657403</v>
      </c>
      <c r="AE755" s="8" t="n">
        <f aca="false">AP755-$AN755</f>
        <v>-1.61940168679099</v>
      </c>
      <c r="AF755" s="8" t="n">
        <f aca="false">AQ755-$AN755</f>
        <v>-1.71516500383773</v>
      </c>
      <c r="AG755" s="8" t="n">
        <f aca="false">AR755-$AN755</f>
        <v>-3.50791540022135</v>
      </c>
      <c r="AI755" s="8" t="n">
        <f aca="false">AT755-$AN755</f>
        <v>-2.34254062877471</v>
      </c>
      <c r="AJ755" s="8" t="n">
        <f aca="false">AU755-$AN755</f>
        <v>2.49347342463111</v>
      </c>
      <c r="AK755" s="8" t="n">
        <f aca="false">AV755-$AN755</f>
        <v>-0.0487422951362585</v>
      </c>
      <c r="AL755" s="8" t="n">
        <f aca="false">AW755-$AN755</f>
        <v>-2.84202754377564</v>
      </c>
      <c r="AP755" s="8" t="n">
        <f aca="false">1/8.314/$H755*(0.375*68629+0.5*4601)+$AA755/8.314/$H755+LN(1)</f>
        <v>-1.61940168679099</v>
      </c>
      <c r="AQ755" s="8" t="n">
        <f aca="false">1/8.314/$H755*(0.4375*68629+0.5*4601)+$AB755/8.314/$H755+LN(1)</f>
        <v>-1.71516500383773</v>
      </c>
      <c r="AR755" s="8" t="n">
        <f aca="false">1/8.314/$H755*(0.4375*68629+0.5*4601)+$AC755/8.314/$H755+LN(1)</f>
        <v>-3.50791540022135</v>
      </c>
      <c r="AT755" s="8" t="n">
        <f aca="false">1/8.314/$H755*(0.4375*68629+0.5*4601)+$J755/8.314/$H755+LN(1)</f>
        <v>-2.34254062877471</v>
      </c>
      <c r="AU755" s="8" t="n">
        <f aca="false">1/8.314/$H755*(0.4375*68629+0.5*4601)+$B755/8.314/$H755+LN(1)</f>
        <v>2.49347342463111</v>
      </c>
      <c r="AV755" s="8" t="n">
        <f aca="false">1/8.314/$H755*(0.4375*68629+0.5*4601)+$S755/8.314/$H755+LN(1)</f>
        <v>-0.0487422951362585</v>
      </c>
      <c r="AW755" s="8" t="n">
        <f aca="false">1/8.314/$H755*(0.4375*68629+0.5*4601)+$X755/8.314/$H755+LN(1)</f>
        <v>-2.84202754377564</v>
      </c>
    </row>
    <row r="756" customFormat="false" ht="13.8" hidden="false" customHeight="false" outlineLevel="0" collapsed="false">
      <c r="B756" s="8" t="n">
        <f aca="false">$A$2 + $A$3*H756 +$A$4*H756*LN(H756) + $A$5*H756^2 + $A$6*H756^-1 + $A$7*H756^0.5</f>
        <v>66513.7016498701</v>
      </c>
      <c r="F756" s="8" t="n">
        <f aca="false">$D$2+$D$3/H756-(($D$4/(8.314*LN(10)))*(1-($D$5/H756)-LN(H756/$D$5)))</f>
        <v>1.37199184959114</v>
      </c>
      <c r="G756" s="8" t="n">
        <f aca="false">8.314*LN(10)*F756*H756</f>
        <v>125284.002445603</v>
      </c>
      <c r="H756" s="15" t="n">
        <v>4770</v>
      </c>
      <c r="J756" s="17" t="n">
        <f aca="false">-G756</f>
        <v>-125284.002445603</v>
      </c>
      <c r="O756" s="8" t="n">
        <f aca="false">-115997 + 27.036*H756 + 3.124*H756*LN(H756)</f>
        <v>139181.769350192</v>
      </c>
      <c r="P756" s="8" t="n">
        <f aca="false">(-0.0562*(H756^2)) + (128.59*H756)-38275</f>
        <v>-703613.68</v>
      </c>
      <c r="Q756" s="8" t="n">
        <f aca="false">-998615+342.43*H756</f>
        <v>634776.1</v>
      </c>
      <c r="R756" s="8" t="n">
        <f aca="false">Q756+P756</f>
        <v>-68837.5799999998</v>
      </c>
      <c r="S756" s="8" t="n">
        <f aca="false">R756/2</f>
        <v>-34418.7899999999</v>
      </c>
      <c r="U756" s="8" t="n">
        <f aca="false">-226244+42.46*H756</f>
        <v>-23709.8</v>
      </c>
      <c r="V756" s="8" t="n">
        <f aca="false">(-0.0562*(H756^2))+(374.59*H756)-846564</f>
        <v>-338482.68</v>
      </c>
      <c r="W756" s="8" t="n">
        <f aca="false">V756/2</f>
        <v>-169241.34</v>
      </c>
      <c r="X756" s="8" t="n">
        <f aca="false">W756-U756</f>
        <v>-145531.54</v>
      </c>
      <c r="Y756" s="8" t="n">
        <v>2077997.03671411</v>
      </c>
      <c r="Z756" s="8" t="n">
        <f aca="false">-8E-020*H756^6+2E-015*H756^5-0.00000000001*H756^4+0.00000006*H756^3-0.0001*H756^2+0.1593*H756^1+165.05*H756</f>
        <v>791104.487509711</v>
      </c>
      <c r="AA756" s="8" t="n">
        <f aca="false">(4*H756*(-18+25/2000*H756)*(1-LN(H756/1895))-H756*-9.16-0.25*Z756)</f>
        <v>-93030.3713025258</v>
      </c>
      <c r="AB756" s="8" t="n">
        <f aca="false">(8*H756*(-1+8/2000*H756)*(1-LN(H756/1895))-H756*-9.16-0.25*Z756)</f>
        <v>-101046.039504132</v>
      </c>
      <c r="AC756" s="8" t="n">
        <f aca="false">(8*$H756*(31.15-15.53/2000*$H756)*(1-LN($H756/1895))-$H756*-9.16-0.25*$Z756)</f>
        <v>-171358.190248028</v>
      </c>
      <c r="AE756" s="8" t="n">
        <f aca="false">AP756-$AN756</f>
        <v>-1.63887127071979</v>
      </c>
      <c r="AF756" s="8" t="n">
        <f aca="false">AQ756-$AN756</f>
        <v>-1.73283406192004</v>
      </c>
      <c r="AG756" s="8" t="n">
        <f aca="false">AR756-$AN756</f>
        <v>-3.50580649617876</v>
      </c>
      <c r="AI756" s="8" t="n">
        <f aca="false">AT756-$AN756</f>
        <v>-2.3440120688955</v>
      </c>
      <c r="AJ756" s="8" t="n">
        <f aca="false">AU756-$AN756</f>
        <v>2.4923076669917</v>
      </c>
      <c r="AK756" s="8" t="n">
        <f aca="false">AV756-$AN756</f>
        <v>-0.0527791142116351</v>
      </c>
      <c r="AL756" s="8" t="n">
        <f aca="false">AW756-$AN756</f>
        <v>-2.85456857393429</v>
      </c>
      <c r="AP756" s="8" t="n">
        <f aca="false">1/8.314/$H756*(0.375*68629+0.5*4601)+$AA756/8.314/$H756+LN(1)</f>
        <v>-1.63887127071979</v>
      </c>
      <c r="AQ756" s="8" t="n">
        <f aca="false">1/8.314/$H756*(0.4375*68629+0.5*4601)+$AB756/8.314/$H756+LN(1)</f>
        <v>-1.73283406192004</v>
      </c>
      <c r="AR756" s="8" t="n">
        <f aca="false">1/8.314/$H756*(0.4375*68629+0.5*4601)+$AC756/8.314/$H756+LN(1)</f>
        <v>-3.50580649617876</v>
      </c>
      <c r="AT756" s="8" t="n">
        <f aca="false">1/8.314/$H756*(0.4375*68629+0.5*4601)+$J756/8.314/$H756+LN(1)</f>
        <v>-2.3440120688955</v>
      </c>
      <c r="AU756" s="8" t="n">
        <f aca="false">1/8.314/$H756*(0.4375*68629+0.5*4601)+$B756/8.314/$H756+LN(1)</f>
        <v>2.4923076669917</v>
      </c>
      <c r="AV756" s="8" t="n">
        <f aca="false">1/8.314/$H756*(0.4375*68629+0.5*4601)+$S756/8.314/$H756+LN(1)</f>
        <v>-0.0527791142116351</v>
      </c>
      <c r="AW756" s="8" t="n">
        <f aca="false">1/8.314/$H756*(0.4375*68629+0.5*4601)+$X756/8.314/$H756+LN(1)</f>
        <v>-2.85456857393429</v>
      </c>
    </row>
    <row r="757" customFormat="false" ht="13.8" hidden="false" customHeight="false" outlineLevel="0" collapsed="false">
      <c r="B757" s="8" t="n">
        <f aca="false">$A$2 + $A$3*H757 +$A$4*H757*LN(H757) + $A$5*H757^2 + $A$6*H757^-1 + $A$7*H757^0.5</f>
        <v>66570.9190027704</v>
      </c>
      <c r="F757" s="8" t="n">
        <f aca="false">$D$2+$D$3/H757-(($D$4/(8.314*LN(10)))*(1-($D$5/H757)-LN(H757/$D$5)))</f>
        <v>1.37226077503</v>
      </c>
      <c r="G757" s="8" t="n">
        <f aca="false">8.314*LN(10)*F757*H757</f>
        <v>125439.910174413</v>
      </c>
      <c r="H757" s="15" t="n">
        <v>4775</v>
      </c>
      <c r="J757" s="17" t="n">
        <f aca="false">-G757</f>
        <v>-125439.910174413</v>
      </c>
      <c r="O757" s="8" t="n">
        <f aca="false">-115997 + 27.036*H757 + 3.124*H757*LN(H757)</f>
        <v>139464.880520656</v>
      </c>
      <c r="P757" s="8" t="n">
        <f aca="false">(-0.0562*(H757^2)) + (128.59*H757)-38275</f>
        <v>-705652.875</v>
      </c>
      <c r="Q757" s="8" t="n">
        <f aca="false">-998615+342.43*H757</f>
        <v>636488.25</v>
      </c>
      <c r="R757" s="8" t="n">
        <f aca="false">Q757+P757</f>
        <v>-69164.625</v>
      </c>
      <c r="S757" s="8" t="n">
        <f aca="false">R757/2</f>
        <v>-34582.3125</v>
      </c>
      <c r="U757" s="8" t="n">
        <f aca="false">-226244+42.46*H757</f>
        <v>-23497.5</v>
      </c>
      <c r="V757" s="8" t="n">
        <f aca="false">(-0.0562*(H757^2))+(374.59*H757)-846564</f>
        <v>-339291.875</v>
      </c>
      <c r="W757" s="8" t="n">
        <f aca="false">V757/2</f>
        <v>-169645.9375</v>
      </c>
      <c r="X757" s="8" t="n">
        <f aca="false">W757-U757</f>
        <v>-146148.4375</v>
      </c>
      <c r="Y757" s="8" t="n">
        <v>2080596.84978935</v>
      </c>
      <c r="Z757" s="8" t="n">
        <f aca="false">-8E-020*H757^6+2E-015*H757^5-0.00000000001*H757^4+0.00000006*H757^3-0.0001*H757^2+0.1593*H757^1+165.05*H757</f>
        <v>791944.517099187</v>
      </c>
      <c r="AA757" s="8" t="n">
        <f aca="false">(4*H757*(-18+25/2000*H757)*(1-LN(H757/1895))-H757*-9.16-0.25*Z757)</f>
        <v>-93873.0025519076</v>
      </c>
      <c r="AB757" s="8" t="n">
        <f aca="false">(8*H757*(-1+8/2000*H757)*(1-LN(H757/1895))-H757*-9.16-0.25*Z757)</f>
        <v>-101820.301391892</v>
      </c>
      <c r="AC757" s="8" t="n">
        <f aca="false">(8*$H757*(31.15-15.53/2000*$H757)*(1-LN($H757/1895))-$H757*-9.16-0.25*$Z757)</f>
        <v>-171417.277470176</v>
      </c>
      <c r="AE757" s="8" t="n">
        <f aca="false">AP757-$AN757</f>
        <v>-1.6583804911644</v>
      </c>
      <c r="AF757" s="8" t="n">
        <f aca="false">AQ757-$AN757</f>
        <v>-1.75052271364372</v>
      </c>
      <c r="AG757" s="8" t="n">
        <f aca="false">AR757-$AN757</f>
        <v>-3.50362386210797</v>
      </c>
      <c r="AI757" s="8" t="n">
        <f aca="false">AT757-$AN757</f>
        <v>-2.34548481711699</v>
      </c>
      <c r="AJ757" s="8" t="n">
        <f aca="false">AU757-$AN757</f>
        <v>2.49113918748721</v>
      </c>
      <c r="AK757" s="8" t="n">
        <f aca="false">AV757-$AN757</f>
        <v>-0.0568428702233159</v>
      </c>
      <c r="AL757" s="8" t="n">
        <f aca="false">AW757-$AN757</f>
        <v>-2.8671187311631</v>
      </c>
      <c r="AP757" s="8" t="n">
        <f aca="false">1/8.314/$H757*(0.375*68629+0.5*4601)+$AA757/8.314/$H757+LN(1)</f>
        <v>-1.6583804911644</v>
      </c>
      <c r="AQ757" s="8" t="n">
        <f aca="false">1/8.314/$H757*(0.4375*68629+0.5*4601)+$AB757/8.314/$H757+LN(1)</f>
        <v>-1.75052271364372</v>
      </c>
      <c r="AR757" s="8" t="n">
        <f aca="false">1/8.314/$H757*(0.4375*68629+0.5*4601)+$AC757/8.314/$H757+LN(1)</f>
        <v>-3.50362386210797</v>
      </c>
      <c r="AT757" s="8" t="n">
        <f aca="false">1/8.314/$H757*(0.4375*68629+0.5*4601)+$J757/8.314/$H757+LN(1)</f>
        <v>-2.34548481711699</v>
      </c>
      <c r="AU757" s="8" t="n">
        <f aca="false">1/8.314/$H757*(0.4375*68629+0.5*4601)+$B757/8.314/$H757+LN(1)</f>
        <v>2.49113918748721</v>
      </c>
      <c r="AV757" s="8" t="n">
        <f aca="false">1/8.314/$H757*(0.4375*68629+0.5*4601)+$S757/8.314/$H757+LN(1)</f>
        <v>-0.0568428702233159</v>
      </c>
      <c r="AW757" s="8" t="n">
        <f aca="false">1/8.314/$H757*(0.4375*68629+0.5*4601)+$X757/8.314/$H757+LN(1)</f>
        <v>-2.8671187311631</v>
      </c>
    </row>
    <row r="758" customFormat="false" ht="13.8" hidden="false" customHeight="false" outlineLevel="0" collapsed="false">
      <c r="B758" s="8" t="n">
        <f aca="false">$A$2 + $A$3*H758 +$A$4*H758*LN(H758) + $A$5*H758^2 + $A$6*H758^-1 + $A$7*H758^0.5</f>
        <v>66627.9316044943</v>
      </c>
      <c r="F758" s="8" t="n">
        <f aca="false">$D$2+$D$3/H758-(($D$4/(8.314*LN(10)))*(1-($D$5/H758)-LN(H758/$D$5)))</f>
        <v>1.37253104027612</v>
      </c>
      <c r="G758" s="8" t="n">
        <f aca="false">8.314*LN(10)*F758*H758</f>
        <v>125595.991987025</v>
      </c>
      <c r="H758" s="15" t="n">
        <v>4780</v>
      </c>
      <c r="J758" s="17" t="n">
        <f aca="false">-G758</f>
        <v>-125595.991987025</v>
      </c>
      <c r="O758" s="8" t="n">
        <f aca="false">-115997 + 27.036*H758 + 3.124*H758*LN(H758)</f>
        <v>139748.008047144</v>
      </c>
      <c r="P758" s="8" t="n">
        <f aca="false">(-0.0562*(H758^2)) + (128.59*H758)-38275</f>
        <v>-707694.88</v>
      </c>
      <c r="Q758" s="8" t="n">
        <f aca="false">-998615+342.43*H758</f>
        <v>638200.4</v>
      </c>
      <c r="R758" s="8" t="n">
        <f aca="false">Q758+P758</f>
        <v>-69494.4799999999</v>
      </c>
      <c r="S758" s="8" t="n">
        <f aca="false">R758/2</f>
        <v>-34747.2399999999</v>
      </c>
      <c r="U758" s="8" t="n">
        <f aca="false">-226244+42.46*H758</f>
        <v>-23285.2</v>
      </c>
      <c r="V758" s="8" t="n">
        <f aca="false">(-0.0562*(H758^2))+(374.59*H758)-846564</f>
        <v>-340103.88</v>
      </c>
      <c r="W758" s="8" t="n">
        <f aca="false">V758/2</f>
        <v>-170051.94</v>
      </c>
      <c r="X758" s="8" t="n">
        <f aca="false">W758-U758</f>
        <v>-146766.74</v>
      </c>
      <c r="Y758" s="8" t="n">
        <v>2083196.66286459</v>
      </c>
      <c r="Z758" s="8" t="n">
        <f aca="false">-8E-020*H758^6+2E-015*H758^5-0.00000000001*H758^4+0.00000006*H758^3-0.0001*H758^2+0.1593*H758^1+165.05*H758</f>
        <v>792784.593942675</v>
      </c>
      <c r="AA758" s="8" t="n">
        <f aca="false">(4*H758*(-18+25/2000*H758)*(1-LN(H758/1895))-H758*-9.16-0.25*Z758)</f>
        <v>-94718.8290889827</v>
      </c>
      <c r="AB758" s="8" t="n">
        <f aca="false">(8*H758*(-1+8/2000*H758)*(1-LN(H758/1895))-H758*-9.16-0.25*Z758)</f>
        <v>-102596.811888402</v>
      </c>
      <c r="AC758" s="8" t="n">
        <f aca="false">(8*$H758*(31.15-15.53/2000*$H758)*(1-LN($H758/1895))-$H758*-9.16-0.25*$Z758)</f>
        <v>-171473.257730421</v>
      </c>
      <c r="AE758" s="8" t="n">
        <f aca="false">AP758-$AN758</f>
        <v>-1.67792930030263</v>
      </c>
      <c r="AF758" s="8" t="n">
        <f aca="false">AQ758-$AN758</f>
        <v>-1.76823094151825</v>
      </c>
      <c r="AG758" s="8" t="n">
        <f aca="false">AR758-$AN758</f>
        <v>-3.50136761379508</v>
      </c>
      <c r="AI758" s="8" t="n">
        <f aca="false">AT758-$AN758</f>
        <v>-2.34695886474257</v>
      </c>
      <c r="AJ758" s="8" t="n">
        <f aca="false">AU758-$AN758</f>
        <v>2.48996800035063</v>
      </c>
      <c r="AK758" s="8" t="n">
        <f aca="false">AV758-$AN758</f>
        <v>-0.0609334786411564</v>
      </c>
      <c r="AL758" s="8" t="n">
        <f aca="false">AW758-$AN758</f>
        <v>-2.87967798682064</v>
      </c>
      <c r="AP758" s="8" t="n">
        <f aca="false">1/8.314/$H758*(0.375*68629+0.5*4601)+$AA758/8.314/$H758+LN(1)</f>
        <v>-1.67792930030263</v>
      </c>
      <c r="AQ758" s="8" t="n">
        <f aca="false">1/8.314/$H758*(0.4375*68629+0.5*4601)+$AB758/8.314/$H758+LN(1)</f>
        <v>-1.76823094151825</v>
      </c>
      <c r="AR758" s="8" t="n">
        <f aca="false">1/8.314/$H758*(0.4375*68629+0.5*4601)+$AC758/8.314/$H758+LN(1)</f>
        <v>-3.50136761379508</v>
      </c>
      <c r="AT758" s="8" t="n">
        <f aca="false">1/8.314/$H758*(0.4375*68629+0.5*4601)+$J758/8.314/$H758+LN(1)</f>
        <v>-2.34695886474257</v>
      </c>
      <c r="AU758" s="8" t="n">
        <f aca="false">1/8.314/$H758*(0.4375*68629+0.5*4601)+$B758/8.314/$H758+LN(1)</f>
        <v>2.48996800035063</v>
      </c>
      <c r="AV758" s="8" t="n">
        <f aca="false">1/8.314/$H758*(0.4375*68629+0.5*4601)+$S758/8.314/$H758+LN(1)</f>
        <v>-0.0609334786411564</v>
      </c>
      <c r="AW758" s="8" t="n">
        <f aca="false">1/8.314/$H758*(0.4375*68629+0.5*4601)+$X758/8.314/$H758+LN(1)</f>
        <v>-2.87967798682064</v>
      </c>
    </row>
    <row r="759" customFormat="false" ht="13.8" hidden="false" customHeight="false" outlineLevel="0" collapsed="false">
      <c r="B759" s="8" t="n">
        <f aca="false">$A$2 + $A$3*H759 +$A$4*H759*LN(H759) + $A$5*H759^2 + $A$6*H759^-1 + $A$7*H759^0.5</f>
        <v>66684.7396806171</v>
      </c>
      <c r="F759" s="8" t="n">
        <f aca="false">$D$2+$D$3/H759-(($D$4/(8.314*LN(10)))*(1-($D$5/H759)-LN(H759/$D$5)))</f>
        <v>1.37280263914159</v>
      </c>
      <c r="G759" s="8" t="n">
        <f aca="false">8.314*LN(10)*F759*H759</f>
        <v>125752.247701343</v>
      </c>
      <c r="H759" s="15" t="n">
        <v>4785</v>
      </c>
      <c r="J759" s="17" t="n">
        <f aca="false">-G759</f>
        <v>-125752.247701343</v>
      </c>
      <c r="O759" s="8" t="n">
        <f aca="false">-115997 + 27.036*H759 + 3.124*H759*LN(H759)</f>
        <v>140031.151912547</v>
      </c>
      <c r="P759" s="8" t="n">
        <f aca="false">(-0.0562*(H759^2)) + (128.59*H759)-38275</f>
        <v>-709739.695</v>
      </c>
      <c r="Q759" s="8" t="n">
        <f aca="false">-998615+342.43*H759</f>
        <v>639912.55</v>
      </c>
      <c r="R759" s="8" t="n">
        <f aca="false">Q759+P759</f>
        <v>-69827.1449999999</v>
      </c>
      <c r="S759" s="8" t="n">
        <f aca="false">R759/2</f>
        <v>-34913.5725</v>
      </c>
      <c r="U759" s="8" t="n">
        <f aca="false">-226244+42.46*H759</f>
        <v>-23072.9</v>
      </c>
      <c r="V759" s="8" t="n">
        <f aca="false">(-0.0562*(H759^2))+(374.59*H759)-846564</f>
        <v>-340918.695</v>
      </c>
      <c r="W759" s="8" t="n">
        <f aca="false">V759/2</f>
        <v>-170459.3475</v>
      </c>
      <c r="X759" s="8" t="n">
        <f aca="false">W759-U759</f>
        <v>-147386.4475</v>
      </c>
      <c r="Y759" s="8" t="n">
        <v>2085796.47593983</v>
      </c>
      <c r="Z759" s="8" t="n">
        <f aca="false">-8E-020*H759^6+2E-015*H759^5-0.00000000001*H759^4+0.00000006*H759^3-0.0001*H759^2+0.1593*H759^1+165.05*H759</f>
        <v>793624.718153365</v>
      </c>
      <c r="AA759" s="8" t="n">
        <f aca="false">(4*H759*(-18+25/2000*H759)*(1-LN(H759/1895))-H759*-9.16-0.25*Z759)</f>
        <v>-95567.8539527939</v>
      </c>
      <c r="AB759" s="8" t="n">
        <f aca="false">(8*H759*(-1+8/2000*H759)*(1-LN(H759/1895))-H759*-9.16-0.25*Z759)</f>
        <v>-103375.572740287</v>
      </c>
      <c r="AC759" s="8" t="n">
        <f aca="false">(8*$H759*(31.15-15.53/2000*$H759)*(1-LN($H759/1895))-$H759*-9.16-0.25*$Z759)</f>
        <v>-171526.126441643</v>
      </c>
      <c r="AE759" s="8" t="n">
        <f aca="false">AP759-$AN759</f>
        <v>-1.69751765042344</v>
      </c>
      <c r="AF759" s="8" t="n">
        <f aca="false">AQ759-$AN759</f>
        <v>-1.78595872808079</v>
      </c>
      <c r="AG759" s="8" t="n">
        <f aca="false">AR759-$AN759</f>
        <v>-3.49903786670073</v>
      </c>
      <c r="AI759" s="8" t="n">
        <f aca="false">AT759-$AN759</f>
        <v>-2.3484342031216</v>
      </c>
      <c r="AJ759" s="8" t="n">
        <f aca="false">AU759-$AN759</f>
        <v>2.48879411974004</v>
      </c>
      <c r="AK759" s="8" t="n">
        <f aca="false">AV759-$AN759</f>
        <v>-0.0650508552883443</v>
      </c>
      <c r="AL759" s="8" t="n">
        <f aca="false">AW759-$AN759</f>
        <v>-2.89224631238517</v>
      </c>
      <c r="AP759" s="8" t="n">
        <f aca="false">1/8.314/$H759*(0.375*68629+0.5*4601)+$AA759/8.314/$H759+LN(1)</f>
        <v>-1.69751765042344</v>
      </c>
      <c r="AQ759" s="8" t="n">
        <f aca="false">1/8.314/$H759*(0.4375*68629+0.5*4601)+$AB759/8.314/$H759+LN(1)</f>
        <v>-1.78595872808079</v>
      </c>
      <c r="AR759" s="8" t="n">
        <f aca="false">1/8.314/$H759*(0.4375*68629+0.5*4601)+$AC759/8.314/$H759+LN(1)</f>
        <v>-3.49903786670073</v>
      </c>
      <c r="AT759" s="8" t="n">
        <f aca="false">1/8.314/$H759*(0.4375*68629+0.5*4601)+$J759/8.314/$H759+LN(1)</f>
        <v>-2.3484342031216</v>
      </c>
      <c r="AU759" s="8" t="n">
        <f aca="false">1/8.314/$H759*(0.4375*68629+0.5*4601)+$B759/8.314/$H759+LN(1)</f>
        <v>2.48879411974004</v>
      </c>
      <c r="AV759" s="8" t="n">
        <f aca="false">1/8.314/$H759*(0.4375*68629+0.5*4601)+$S759/8.314/$H759+LN(1)</f>
        <v>-0.0650508552883443</v>
      </c>
      <c r="AW759" s="8" t="n">
        <f aca="false">1/8.314/$H759*(0.4375*68629+0.5*4601)+$X759/8.314/$H759+LN(1)</f>
        <v>-2.89224631238517</v>
      </c>
    </row>
    <row r="760" customFormat="false" ht="13.8" hidden="false" customHeight="false" outlineLevel="0" collapsed="false">
      <c r="B760" s="8" t="n">
        <f aca="false">$A$2 + $A$3*H760 +$A$4*H760*LN(H760) + $A$5*H760^2 + $A$6*H760^-1 + $A$7*H760^0.5</f>
        <v>66741.343456103</v>
      </c>
      <c r="F760" s="8" t="n">
        <f aca="false">$D$2+$D$3/H760-(($D$4/(8.314*LN(10)))*(1-($D$5/H760)-LN(H760/$D$5)))</f>
        <v>1.37307556546849</v>
      </c>
      <c r="G760" s="8" t="n">
        <f aca="false">8.314*LN(10)*F760*H760</f>
        <v>125908.67713565</v>
      </c>
      <c r="H760" s="15" t="n">
        <v>4790</v>
      </c>
      <c r="J760" s="17" t="n">
        <f aca="false">-G760</f>
        <v>-125908.67713565</v>
      </c>
      <c r="O760" s="8" t="n">
        <f aca="false">-115997 + 27.036*H760 + 3.124*H760*LN(H760)</f>
        <v>140314.312099792</v>
      </c>
      <c r="P760" s="8" t="n">
        <f aca="false">(-0.0562*(H760^2)) + (128.59*H760)-38275</f>
        <v>-711787.32</v>
      </c>
      <c r="Q760" s="8" t="n">
        <f aca="false">-998615+342.43*H760</f>
        <v>641624.7</v>
      </c>
      <c r="R760" s="8" t="n">
        <f aca="false">Q760+P760</f>
        <v>-70162.62</v>
      </c>
      <c r="S760" s="8" t="n">
        <f aca="false">R760/2</f>
        <v>-35081.31</v>
      </c>
      <c r="U760" s="8" t="n">
        <f aca="false">-226244+42.46*H760</f>
        <v>-22860.6</v>
      </c>
      <c r="V760" s="8" t="n">
        <f aca="false">(-0.0562*(H760^2))+(374.59*H760)-846564</f>
        <v>-341736.32</v>
      </c>
      <c r="W760" s="8" t="n">
        <f aca="false">V760/2</f>
        <v>-170868.16</v>
      </c>
      <c r="X760" s="8" t="n">
        <f aca="false">W760-U760</f>
        <v>-148007.56</v>
      </c>
      <c r="Y760" s="8" t="n">
        <v>2088396.28901507</v>
      </c>
      <c r="Z760" s="8" t="n">
        <f aca="false">-8E-020*H760^6+2E-015*H760^5-0.00000000001*H760^4+0.00000006*H760^3-0.0001*H760^2+0.1593*H760^1+165.05*H760</f>
        <v>794464.889844603</v>
      </c>
      <c r="AA760" s="8" t="n">
        <f aca="false">(4*H760*(-18+25/2000*H760)*(1-LN(H760/1895))-H760*-9.16-0.25*Z760)</f>
        <v>-96420.0801788637</v>
      </c>
      <c r="AB760" s="8" t="n">
        <f aca="false">(8*H760*(-1+8/2000*H760)*(1-LN(H760/1895))-H760*-9.16-0.25*Z760)</f>
        <v>-104156.585692371</v>
      </c>
      <c r="AC760" s="8" t="n">
        <f aca="false">(8*$H760*(31.15-15.53/2000*$H760)*(1-LN($H760/1895))-$H760*-9.16-0.25*$Z760)</f>
        <v>-171575.879023011</v>
      </c>
      <c r="AE760" s="8" t="n">
        <f aca="false">AP760-$AN760</f>
        <v>-1.71714549392663</v>
      </c>
      <c r="AF760" s="8" t="n">
        <f aca="false">AQ760-$AN760</f>
        <v>-1.80370605589612</v>
      </c>
      <c r="AG760" s="8" t="n">
        <f aca="false">AR760-$AN760</f>
        <v>-3.4966347359614</v>
      </c>
      <c r="AI760" s="8" t="n">
        <f aca="false">AT760-$AN760</f>
        <v>-2.34991082364908</v>
      </c>
      <c r="AJ760" s="8" t="n">
        <f aca="false">AU760-$AN760</f>
        <v>2.48761755973909</v>
      </c>
      <c r="AK760" s="8" t="n">
        <f aca="false">AV760-$AN760</f>
        <v>-0.0691949163395194</v>
      </c>
      <c r="AL760" s="8" t="n">
        <f aca="false">AW760-$AN760</f>
        <v>-2.90482367945408</v>
      </c>
      <c r="AP760" s="8" t="n">
        <f aca="false">1/8.314/$H760*(0.375*68629+0.5*4601)+$AA760/8.314/$H760+LN(1)</f>
        <v>-1.71714549392663</v>
      </c>
      <c r="AQ760" s="8" t="n">
        <f aca="false">1/8.314/$H760*(0.4375*68629+0.5*4601)+$AB760/8.314/$H760+LN(1)</f>
        <v>-1.80370605589612</v>
      </c>
      <c r="AR760" s="8" t="n">
        <f aca="false">1/8.314/$H760*(0.4375*68629+0.5*4601)+$AC760/8.314/$H760+LN(1)</f>
        <v>-3.4966347359614</v>
      </c>
      <c r="AT760" s="8" t="n">
        <f aca="false">1/8.314/$H760*(0.4375*68629+0.5*4601)+$J760/8.314/$H760+LN(1)</f>
        <v>-2.34991082364908</v>
      </c>
      <c r="AU760" s="8" t="n">
        <f aca="false">1/8.314/$H760*(0.4375*68629+0.5*4601)+$B760/8.314/$H760+LN(1)</f>
        <v>2.48761755973909</v>
      </c>
      <c r="AV760" s="8" t="n">
        <f aca="false">1/8.314/$H760*(0.4375*68629+0.5*4601)+$S760/8.314/$H760+LN(1)</f>
        <v>-0.0691949163395194</v>
      </c>
      <c r="AW760" s="8" t="n">
        <f aca="false">1/8.314/$H760*(0.4375*68629+0.5*4601)+$X760/8.314/$H760+LN(1)</f>
        <v>-2.90482367945408</v>
      </c>
    </row>
    <row r="761" customFormat="false" ht="13.8" hidden="false" customHeight="false" outlineLevel="0" collapsed="false">
      <c r="B761" s="8" t="n">
        <f aca="false">$A$2 + $A$3*H761 +$A$4*H761*LN(H761) + $A$5*H761^2 + $A$6*H761^-1 + $A$7*H761^0.5</f>
        <v>66797.7431553091</v>
      </c>
      <c r="F761" s="8" t="n">
        <f aca="false">$D$2+$D$3/H761-(($D$4/(8.314*LN(10)))*(1-($D$5/H761)-LN(H761/$D$5)))</f>
        <v>1.37334981312869</v>
      </c>
      <c r="G761" s="8" t="n">
        <f aca="false">8.314*LN(10)*F761*H761</f>
        <v>126065.280108611</v>
      </c>
      <c r="H761" s="15" t="n">
        <v>4795</v>
      </c>
      <c r="J761" s="17" t="n">
        <f aca="false">-G761</f>
        <v>-126065.280108611</v>
      </c>
      <c r="O761" s="8" t="n">
        <f aca="false">-115997 + 27.036*H761 + 3.124*H761*LN(H761)</f>
        <v>140597.488591842</v>
      </c>
      <c r="P761" s="8" t="n">
        <f aca="false">(-0.0562*(H761^2)) + (128.59*H761)-38275</f>
        <v>-713837.755</v>
      </c>
      <c r="Q761" s="8" t="n">
        <f aca="false">-998615+342.43*H761</f>
        <v>643336.85</v>
      </c>
      <c r="R761" s="8" t="n">
        <f aca="false">Q761+P761</f>
        <v>-70500.9049999998</v>
      </c>
      <c r="S761" s="8" t="n">
        <f aca="false">R761/2</f>
        <v>-35250.4524999999</v>
      </c>
      <c r="U761" s="8" t="n">
        <f aca="false">-226244+42.46*H761</f>
        <v>-22648.3</v>
      </c>
      <c r="V761" s="8" t="n">
        <f aca="false">(-0.0562*(H761^2))+(374.59*H761)-846564</f>
        <v>-342556.755</v>
      </c>
      <c r="W761" s="8" t="n">
        <f aca="false">V761/2</f>
        <v>-171278.3775</v>
      </c>
      <c r="X761" s="8" t="n">
        <f aca="false">W761-U761</f>
        <v>-148630.0775</v>
      </c>
      <c r="Y761" s="8" t="n">
        <v>2090996.10209031</v>
      </c>
      <c r="Z761" s="8" t="n">
        <f aca="false">-8E-020*H761^6+2E-015*H761^5-0.00000000001*H761^4+0.00000006*H761^3-0.0001*H761^2+0.1593*H761^1+165.05*H761</f>
        <v>795305.109129889</v>
      </c>
      <c r="AA761" s="8" t="n">
        <f aca="false">(4*H761*(-18+25/2000*H761)*(1-LN(H761/1895))-H761*-9.16-0.25*Z761)</f>
        <v>-97275.5107992013</v>
      </c>
      <c r="AB761" s="8" t="n">
        <f aca="false">(8*H761*(-1+8/2000*H761)*(1-LN(H761/1895))-H761*-9.16-0.25*Z761)</f>
        <v>-104939.852487677</v>
      </c>
      <c r="AC761" s="8" t="n">
        <f aca="false">(8*$H761*(31.15-15.53/2000*$H761)*(1-LN($H761/1895))-$H761*-9.16-0.25*$Z761)</f>
        <v>-171622.510899968</v>
      </c>
      <c r="AE761" s="8" t="n">
        <f aca="false">AP761-$AN761</f>
        <v>-1.73681278332241</v>
      </c>
      <c r="AF761" s="8" t="n">
        <f aca="false">AQ761-$AN761</f>
        <v>-1.82147290755663</v>
      </c>
      <c r="AG761" s="8" t="n">
        <f aca="false">AR761-$AN761</f>
        <v>-3.49415833639072</v>
      </c>
      <c r="AI761" s="8" t="n">
        <f aca="false">AT761-$AN761</f>
        <v>-2.35138871776543</v>
      </c>
      <c r="AJ761" s="8" t="n">
        <f aca="false">AU761-$AN761</f>
        <v>2.48643833435742</v>
      </c>
      <c r="AK761" s="8" t="n">
        <f aca="false">AV761-$AN761</f>
        <v>-0.0733655783189655</v>
      </c>
      <c r="AL761" s="8" t="n">
        <f aca="false">AW761-$AN761</f>
        <v>-2.91741005974319</v>
      </c>
      <c r="AP761" s="8" t="n">
        <f aca="false">1/8.314/$H761*(0.375*68629+0.5*4601)+$AA761/8.314/$H761+LN(1)</f>
        <v>-1.73681278332241</v>
      </c>
      <c r="AQ761" s="8" t="n">
        <f aca="false">1/8.314/$H761*(0.4375*68629+0.5*4601)+$AB761/8.314/$H761+LN(1)</f>
        <v>-1.82147290755663</v>
      </c>
      <c r="AR761" s="8" t="n">
        <f aca="false">1/8.314/$H761*(0.4375*68629+0.5*4601)+$AC761/8.314/$H761+LN(1)</f>
        <v>-3.49415833639072</v>
      </c>
      <c r="AT761" s="8" t="n">
        <f aca="false">1/8.314/$H761*(0.4375*68629+0.5*4601)+$J761/8.314/$H761+LN(1)</f>
        <v>-2.35138871776543</v>
      </c>
      <c r="AU761" s="8" t="n">
        <f aca="false">1/8.314/$H761*(0.4375*68629+0.5*4601)+$B761/8.314/$H761+LN(1)</f>
        <v>2.48643833435742</v>
      </c>
      <c r="AV761" s="8" t="n">
        <f aca="false">1/8.314/$H761*(0.4375*68629+0.5*4601)+$S761/8.314/$H761+LN(1)</f>
        <v>-0.0733655783189655</v>
      </c>
      <c r="AW761" s="8" t="n">
        <f aca="false">1/8.314/$H761*(0.4375*68629+0.5*4601)+$X761/8.314/$H761+LN(1)</f>
        <v>-2.91741005974319</v>
      </c>
    </row>
    <row r="762" customFormat="false" ht="13.8" hidden="false" customHeight="false" outlineLevel="0" collapsed="false">
      <c r="B762" s="8" t="n">
        <f aca="false">$A$2 + $A$3*H762 +$A$4*H762*LN(H762) + $A$5*H762^2 + $A$6*H762^-1 + $A$7*H762^0.5</f>
        <v>66853.9390019865</v>
      </c>
      <c r="F762" s="8" t="n">
        <f aca="false">$D$2+$D$3/H762-(($D$4/(8.314*LN(10)))*(1-($D$5/H762)-LN(H762/$D$5)))</f>
        <v>1.37362537602375</v>
      </c>
      <c r="G762" s="8" t="n">
        <f aca="false">8.314*LN(10)*F762*H762</f>
        <v>126222.056439268</v>
      </c>
      <c r="H762" s="15" t="n">
        <v>4800</v>
      </c>
      <c r="J762" s="17" t="n">
        <f aca="false">-G762</f>
        <v>-126222.056439268</v>
      </c>
      <c r="O762" s="8" t="n">
        <f aca="false">-115997 + 27.036*H762 + 3.124*H762*LN(H762)</f>
        <v>140880.681371695</v>
      </c>
      <c r="P762" s="8" t="n">
        <f aca="false">(-0.0562*(H762^2)) + (128.59*H762)-38275</f>
        <v>-715891</v>
      </c>
      <c r="Q762" s="8" t="n">
        <f aca="false">-998615+342.43*H762</f>
        <v>645049</v>
      </c>
      <c r="R762" s="8" t="n">
        <f aca="false">Q762+P762</f>
        <v>-70842</v>
      </c>
      <c r="S762" s="8" t="n">
        <f aca="false">R762/2</f>
        <v>-35421</v>
      </c>
      <c r="U762" s="8" t="n">
        <f aca="false">-226244+42.46*H762</f>
        <v>-22436</v>
      </c>
      <c r="V762" s="8" t="n">
        <f aca="false">(-0.0562*(H762^2))+(374.59*H762)-846564</f>
        <v>-343380</v>
      </c>
      <c r="W762" s="8" t="n">
        <f aca="false">V762/2</f>
        <v>-171690</v>
      </c>
      <c r="X762" s="8" t="n">
        <f aca="false">W762-U762</f>
        <v>-149254</v>
      </c>
      <c r="Y762" s="8" t="n">
        <v>2093595.91516555</v>
      </c>
      <c r="Z762" s="8" t="n">
        <f aca="false">-8E-020*H762^6+2E-015*H762^5-0.00000000001*H762^4+0.00000006*H762^3-0.0001*H762^2+0.1593*H762^1+165.05*H762</f>
        <v>796145.37612288</v>
      </c>
      <c r="AA762" s="8" t="n">
        <f aca="false">(4*H762*(-18+25/2000*H762)*(1-LN(H762/1895))-H762*-9.16-0.25*Z762)</f>
        <v>-98134.1488423131</v>
      </c>
      <c r="AB762" s="8" t="n">
        <f aca="false">(8*H762*(-1+8/2000*H762)*(1-LN(H762/1895))-H762*-9.16-0.25*Z762)</f>
        <v>-105725.374867434</v>
      </c>
      <c r="AC762" s="8" t="n">
        <f aca="false">(8*$H762*(31.15-15.53/2000*$H762)*(1-LN($H762/1895))-$H762*-9.16-0.25*$Z762)</f>
        <v>-171666.017504217</v>
      </c>
      <c r="AE762" s="8" t="n">
        <f aca="false">AP762-$AN762</f>
        <v>-1.75651947123108</v>
      </c>
      <c r="AF762" s="8" t="n">
        <f aca="false">AQ762-$AN762</f>
        <v>-1.83925926568223</v>
      </c>
      <c r="AG762" s="8" t="n">
        <f aca="false">AR762-$AN762</f>
        <v>-3.49160878248078</v>
      </c>
      <c r="AI762" s="8" t="n">
        <f aca="false">AT762-$AN762</f>
        <v>-2.35286787695623</v>
      </c>
      <c r="AJ762" s="8" t="n">
        <f aca="false">AU762-$AN762</f>
        <v>2.48525645753113</v>
      </c>
      <c r="AK762" s="8" t="n">
        <f aca="false">AV762-$AN762</f>
        <v>-0.0775627580987891</v>
      </c>
      <c r="AL762" s="8" t="n">
        <f aca="false">AW762-$AN762</f>
        <v>-2.9300054250862</v>
      </c>
      <c r="AP762" s="8" t="n">
        <f aca="false">1/8.314/$H762*(0.375*68629+0.5*4601)+$AA762/8.314/$H762+LN(1)</f>
        <v>-1.75651947123108</v>
      </c>
      <c r="AQ762" s="8" t="n">
        <f aca="false">1/8.314/$H762*(0.4375*68629+0.5*4601)+$AB762/8.314/$H762+LN(1)</f>
        <v>-1.83925926568223</v>
      </c>
      <c r="AR762" s="8" t="n">
        <f aca="false">1/8.314/$H762*(0.4375*68629+0.5*4601)+$AC762/8.314/$H762+LN(1)</f>
        <v>-3.49160878248078</v>
      </c>
      <c r="AT762" s="8" t="n">
        <f aca="false">1/8.314/$H762*(0.4375*68629+0.5*4601)+$J762/8.314/$H762+LN(1)</f>
        <v>-2.35286787695623</v>
      </c>
      <c r="AU762" s="8" t="n">
        <f aca="false">1/8.314/$H762*(0.4375*68629+0.5*4601)+$B762/8.314/$H762+LN(1)</f>
        <v>2.48525645753113</v>
      </c>
      <c r="AV762" s="8" t="n">
        <f aca="false">1/8.314/$H762*(0.4375*68629+0.5*4601)+$S762/8.314/$H762+LN(1)</f>
        <v>-0.0775627580987891</v>
      </c>
      <c r="AW762" s="8" t="n">
        <f aca="false">1/8.314/$H762*(0.4375*68629+0.5*4601)+$X762/8.314/$H762+LN(1)</f>
        <v>-2.9300054250862</v>
      </c>
    </row>
    <row r="763" customFormat="false" ht="13.8" hidden="false" customHeight="false" outlineLevel="0" collapsed="false">
      <c r="B763" s="8" t="n">
        <f aca="false">$A$2 + $A$3*H763 +$A$4*H763*LN(H763) + $A$5*H763^2 + $A$6*H763^-1 + $A$7*H763^0.5</f>
        <v>66909.9312192821</v>
      </c>
      <c r="F763" s="8" t="n">
        <f aca="false">$D$2+$D$3/H763-(($D$4/(8.314*LN(10)))*(1-($D$5/H763)-LN(H763/$D$5)))</f>
        <v>1.37390224808467</v>
      </c>
      <c r="G763" s="8" t="n">
        <f aca="false">8.314*LN(10)*F763*H763</f>
        <v>126379.005947039</v>
      </c>
      <c r="H763" s="15" t="n">
        <v>4805</v>
      </c>
      <c r="J763" s="17" t="n">
        <f aca="false">-G763</f>
        <v>-126379.005947039</v>
      </c>
      <c r="O763" s="8" t="n">
        <f aca="false">-115997 + 27.036*H763 + 3.124*H763*LN(H763)</f>
        <v>141163.890422384</v>
      </c>
      <c r="P763" s="8" t="n">
        <f aca="false">(-0.0562*(H763^2)) + (128.59*H763)-38275</f>
        <v>-717947.055</v>
      </c>
      <c r="Q763" s="8" t="n">
        <f aca="false">-998615+342.43*H763</f>
        <v>646761.15</v>
      </c>
      <c r="R763" s="8" t="n">
        <f aca="false">Q763+P763</f>
        <v>-71185.9049999997</v>
      </c>
      <c r="S763" s="8" t="n">
        <f aca="false">R763/2</f>
        <v>-35592.9524999998</v>
      </c>
      <c r="U763" s="8" t="n">
        <f aca="false">-226244+42.46*H763</f>
        <v>-22223.7</v>
      </c>
      <c r="V763" s="8" t="n">
        <f aca="false">(-0.0562*(H763^2))+(374.59*H763)-846564</f>
        <v>-344206.055</v>
      </c>
      <c r="W763" s="8" t="n">
        <f aca="false">V763/2</f>
        <v>-172103.0275</v>
      </c>
      <c r="X763" s="8" t="n">
        <f aca="false">W763-U763</f>
        <v>-149879.3275</v>
      </c>
      <c r="Y763" s="8" t="n">
        <v>2096206.00427695</v>
      </c>
      <c r="Z763" s="8" t="n">
        <f aca="false">-8E-020*H763^6+2E-015*H763^5-0.00000000001*H763^4+0.00000006*H763^3-0.0001*H763^2+0.1593*H763^1+165.05*H763</f>
        <v>796985.690937388</v>
      </c>
      <c r="AA763" s="8" t="n">
        <f aca="false">(4*H763*(-18+25/2000*H763)*(1-LN(H763/1895))-H763*-9.16-0.25*Z763)</f>
        <v>-98995.9973332084</v>
      </c>
      <c r="AB763" s="8" t="n">
        <f aca="false">(8*H763*(-1+8/2000*H763)*(1-LN(H763/1895))-H763*-9.16-0.25*Z763)</f>
        <v>-106513.154571078</v>
      </c>
      <c r="AC763" s="8" t="n">
        <f aca="false">(8*$H763*(31.15-15.53/2000*$H763)*(1-LN($H763/1895))-$H763*-9.16-0.25*$Z763)</f>
        <v>-171706.394273698</v>
      </c>
      <c r="AE763" s="8" t="n">
        <f aca="false">AP763-$AN763</f>
        <v>-1.77626551038263</v>
      </c>
      <c r="AF763" s="8" t="n">
        <f aca="false">AQ763-$AN763</f>
        <v>-1.85706511292033</v>
      </c>
      <c r="AG763" s="8" t="n">
        <f aca="false">AR763-$AN763</f>
        <v>-3.48898618840325</v>
      </c>
      <c r="AI763" s="8" t="n">
        <f aca="false">AT763-$AN763</f>
        <v>-2.35434829275192</v>
      </c>
      <c r="AJ763" s="8" t="n">
        <f aca="false">AU763-$AN763</f>
        <v>2.48407194312321</v>
      </c>
      <c r="AK763" s="8" t="n">
        <f aca="false">AV763-$AN763</f>
        <v>-0.0817863728970829</v>
      </c>
      <c r="AL763" s="8" t="n">
        <f aca="false">AW763-$AN763</f>
        <v>-2.94260974743403</v>
      </c>
      <c r="AP763" s="8" t="n">
        <f aca="false">1/8.314/$H763*(0.375*68629+0.5*4601)+$AA763/8.314/$H763+LN(1)</f>
        <v>-1.77626551038263</v>
      </c>
      <c r="AQ763" s="8" t="n">
        <f aca="false">1/8.314/$H763*(0.4375*68629+0.5*4601)+$AB763/8.314/$H763+LN(1)</f>
        <v>-1.85706511292033</v>
      </c>
      <c r="AR763" s="8" t="n">
        <f aca="false">1/8.314/$H763*(0.4375*68629+0.5*4601)+$AC763/8.314/$H763+LN(1)</f>
        <v>-3.48898618840325</v>
      </c>
      <c r="AT763" s="8" t="n">
        <f aca="false">1/8.314/$H763*(0.4375*68629+0.5*4601)+$J763/8.314/$H763+LN(1)</f>
        <v>-2.35434829275192</v>
      </c>
      <c r="AU763" s="8" t="n">
        <f aca="false">1/8.314/$H763*(0.4375*68629+0.5*4601)+$B763/8.314/$H763+LN(1)</f>
        <v>2.48407194312321</v>
      </c>
      <c r="AV763" s="8" t="n">
        <f aca="false">1/8.314/$H763*(0.4375*68629+0.5*4601)+$S763/8.314/$H763+LN(1)</f>
        <v>-0.0817863728970829</v>
      </c>
      <c r="AW763" s="8" t="n">
        <f aca="false">1/8.314/$H763*(0.4375*68629+0.5*4601)+$X763/8.314/$H763+LN(1)</f>
        <v>-2.94260974743403</v>
      </c>
    </row>
    <row r="764" customFormat="false" ht="13.8" hidden="false" customHeight="false" outlineLevel="0" collapsed="false">
      <c r="B764" s="8" t="n">
        <f aca="false">$A$2 + $A$3*H764 +$A$4*H764*LN(H764) + $A$5*H764^2 + $A$6*H764^-1 + $A$7*H764^0.5</f>
        <v>66965.7200297419</v>
      </c>
      <c r="F764" s="8" t="n">
        <f aca="false">$D$2+$D$3/H764-(($D$4/(8.314*LN(10)))*(1-($D$5/H764)-LN(H764/$D$5)))</f>
        <v>1.37418042327179</v>
      </c>
      <c r="G764" s="8" t="n">
        <f aca="false">8.314*LN(10)*F764*H764</f>
        <v>126536.12845172</v>
      </c>
      <c r="H764" s="15" t="n">
        <v>4810</v>
      </c>
      <c r="J764" s="17" t="n">
        <f aca="false">-G764</f>
        <v>-126536.12845172</v>
      </c>
      <c r="O764" s="8" t="n">
        <f aca="false">-115997 + 27.036*H764 + 3.124*H764*LN(H764)</f>
        <v>141447.115726977</v>
      </c>
      <c r="P764" s="8" t="n">
        <f aca="false">(-0.0562*(H764^2)) + (128.59*H764)-38275</f>
        <v>-720005.92</v>
      </c>
      <c r="Q764" s="8" t="n">
        <f aca="false">-998615+342.43*H764</f>
        <v>648473.3</v>
      </c>
      <c r="R764" s="8" t="n">
        <f aca="false">Q764+P764</f>
        <v>-71532.62</v>
      </c>
      <c r="S764" s="8" t="n">
        <f aca="false">R764/2</f>
        <v>-35766.31</v>
      </c>
      <c r="U764" s="8" t="n">
        <f aca="false">-226244+42.46*H764</f>
        <v>-22011.4</v>
      </c>
      <c r="V764" s="8" t="n">
        <f aca="false">(-0.0562*(H764^2))+(374.59*H764)-846564</f>
        <v>-345034.92</v>
      </c>
      <c r="W764" s="8" t="n">
        <f aca="false">V764/2</f>
        <v>-172517.46</v>
      </c>
      <c r="X764" s="8" t="n">
        <f aca="false">W764-U764</f>
        <v>-150506.06</v>
      </c>
      <c r="Y764" s="8" t="n">
        <v>2098816.09338834</v>
      </c>
      <c r="Z764" s="8" t="n">
        <f aca="false">-8E-020*H764^6+2E-015*H764^5-0.00000000001*H764^4+0.00000006*H764^3-0.0001*H764^2+0.1593*H764^1+165.05*H764</f>
        <v>797826.05368738</v>
      </c>
      <c r="AA764" s="8" t="n">
        <f aca="false">(4*H764*(-18+25/2000*H764)*(1-LN(H764/1895))-H764*-9.16-0.25*Z764)</f>
        <v>-99861.0592934099</v>
      </c>
      <c r="AB764" s="8" t="n">
        <f aca="false">(8*H764*(-1+8/2000*H764)*(1-LN(H764/1895))-H764*-9.16-0.25*Z764)</f>
        <v>-107303.193336259</v>
      </c>
      <c r="AC764" s="8" t="n">
        <f aca="false">(8*$H764*(31.15-15.53/2000*$H764)*(1-LN($H764/1895))-$H764*-9.16-0.25*$Z764)</f>
        <v>-171743.63665258</v>
      </c>
      <c r="AE764" s="8" t="n">
        <f aca="false">AP764-$AN764</f>
        <v>-1.79605085361639</v>
      </c>
      <c r="AF764" s="8" t="n">
        <f aca="false">AQ764-$AN764</f>
        <v>-1.87489043194579</v>
      </c>
      <c r="AG764" s="8" t="n">
        <f aca="false">AR764-$AN764</f>
        <v>-3.48629066801082</v>
      </c>
      <c r="AI764" s="8" t="n">
        <f aca="false">AT764-$AN764</f>
        <v>-2.35582995672754</v>
      </c>
      <c r="AJ764" s="8" t="n">
        <f aca="false">AU764-$AN764</f>
        <v>2.48288480492394</v>
      </c>
      <c r="AK764" s="8" t="n">
        <f aca="false">AV764-$AN764</f>
        <v>-0.0860363402761766</v>
      </c>
      <c r="AL764" s="8" t="n">
        <f aca="false">AW764-$AN764</f>
        <v>-2.95522299885422</v>
      </c>
      <c r="AP764" s="8" t="n">
        <f aca="false">1/8.314/$H764*(0.375*68629+0.5*4601)+$AA764/8.314/$H764+LN(1)</f>
        <v>-1.79605085361639</v>
      </c>
      <c r="AQ764" s="8" t="n">
        <f aca="false">1/8.314/$H764*(0.4375*68629+0.5*4601)+$AB764/8.314/$H764+LN(1)</f>
        <v>-1.87489043194579</v>
      </c>
      <c r="AR764" s="8" t="n">
        <f aca="false">1/8.314/$H764*(0.4375*68629+0.5*4601)+$AC764/8.314/$H764+LN(1)</f>
        <v>-3.48629066801082</v>
      </c>
      <c r="AT764" s="8" t="n">
        <f aca="false">1/8.314/$H764*(0.4375*68629+0.5*4601)+$J764/8.314/$H764+LN(1)</f>
        <v>-2.35582995672754</v>
      </c>
      <c r="AU764" s="8" t="n">
        <f aca="false">1/8.314/$H764*(0.4375*68629+0.5*4601)+$B764/8.314/$H764+LN(1)</f>
        <v>2.48288480492394</v>
      </c>
      <c r="AV764" s="8" t="n">
        <f aca="false">1/8.314/$H764*(0.4375*68629+0.5*4601)+$S764/8.314/$H764+LN(1)</f>
        <v>-0.0860363402761766</v>
      </c>
      <c r="AW764" s="8" t="n">
        <f aca="false">1/8.314/$H764*(0.4375*68629+0.5*4601)+$X764/8.314/$H764+LN(1)</f>
        <v>-2.95522299885422</v>
      </c>
    </row>
    <row r="765" customFormat="false" ht="13.8" hidden="false" customHeight="false" outlineLevel="0" collapsed="false">
      <c r="B765" s="8" t="n">
        <f aca="false">$A$2 + $A$3*H765 +$A$4*H765*LN(H765) + $A$5*H765^2 + $A$6*H765^-1 + $A$7*H765^0.5</f>
        <v>67021.305655312</v>
      </c>
      <c r="F765" s="8" t="n">
        <f aca="false">$D$2+$D$3/H765-(($D$4/(8.314*LN(10)))*(1-($D$5/H765)-LN(H765/$D$5)))</f>
        <v>1.37445989557461</v>
      </c>
      <c r="G765" s="8" t="n">
        <f aca="false">8.314*LN(10)*F765*H765</f>
        <v>126693.423773479</v>
      </c>
      <c r="H765" s="15" t="n">
        <v>4815</v>
      </c>
      <c r="J765" s="17" t="n">
        <f aca="false">-G765</f>
        <v>-126693.423773479</v>
      </c>
      <c r="O765" s="8" t="n">
        <f aca="false">-115997 + 27.036*H765 + 3.124*H765*LN(H765)</f>
        <v>141730.357268581</v>
      </c>
      <c r="P765" s="8" t="n">
        <f aca="false">(-0.0562*(H765^2)) + (128.59*H765)-38275</f>
        <v>-722067.595</v>
      </c>
      <c r="Q765" s="8" t="n">
        <f aca="false">-998615+342.43*H765</f>
        <v>650185.45</v>
      </c>
      <c r="R765" s="8" t="n">
        <f aca="false">Q765+P765</f>
        <v>-71882.1450000001</v>
      </c>
      <c r="S765" s="8" t="n">
        <f aca="false">R765/2</f>
        <v>-35941.0725000001</v>
      </c>
      <c r="U765" s="8" t="n">
        <f aca="false">-226244+42.46*H765</f>
        <v>-21799.1</v>
      </c>
      <c r="V765" s="8" t="n">
        <f aca="false">(-0.0562*(H765^2))+(374.59*H765)-846564</f>
        <v>-345866.595</v>
      </c>
      <c r="W765" s="8" t="n">
        <f aca="false">V765/2</f>
        <v>-172933.2975</v>
      </c>
      <c r="X765" s="8" t="n">
        <f aca="false">W765-U765</f>
        <v>-151134.1975</v>
      </c>
      <c r="Y765" s="8" t="n">
        <v>2101426.18249974</v>
      </c>
      <c r="Z765" s="8" t="n">
        <f aca="false">-8E-020*H765^6+2E-015*H765^5-0.00000000001*H765^4+0.00000006*H765^3-0.0001*H765^2+0.1593*H765^1+165.05*H765</f>
        <v>798666.464486979</v>
      </c>
      <c r="AA765" s="8" t="n">
        <f aca="false">(4*H765*(-18+25/2000*H765)*(1-LN(H765/1895))-H765*-9.16-0.25*Z765)</f>
        <v>-100729.33774096</v>
      </c>
      <c r="AB765" s="8" t="n">
        <f aca="false">(8*H765*(-1+8/2000*H765)*(1-LN(H765/1895))-H765*-9.16-0.25*Z765)</f>
        <v>-108095.492898841</v>
      </c>
      <c r="AC765" s="8" t="n">
        <f aca="false">(8*$H765*(31.15-15.53/2000*$H765)*(1-LN($H765/1895))-$H765*-9.16-0.25*$Z765)</f>
        <v>-171777.740091241</v>
      </c>
      <c r="AE765" s="8" t="n">
        <f aca="false">AP765-$AN765</f>
        <v>-1.81587545388067</v>
      </c>
      <c r="AF765" s="8" t="n">
        <f aca="false">AQ765-$AN765</f>
        <v>-1.89273520546087</v>
      </c>
      <c r="AG765" s="8" t="n">
        <f aca="false">AR765-$AN765</f>
        <v>-3.48352233483841</v>
      </c>
      <c r="AI765" s="8" t="n">
        <f aca="false">AT765-$AN765</f>
        <v>-2.35731286050252</v>
      </c>
      <c r="AJ765" s="8" t="n">
        <f aca="false">AU765-$AN765</f>
        <v>2.48169505665136</v>
      </c>
      <c r="AK765" s="8" t="n">
        <f aca="false">AV765-$AN765</f>
        <v>-0.0903125781407905</v>
      </c>
      <c r="AL765" s="8" t="n">
        <f aca="false">AW765-$AN765</f>
        <v>-2.96784515153037</v>
      </c>
      <c r="AP765" s="8" t="n">
        <f aca="false">1/8.314/$H765*(0.375*68629+0.5*4601)+$AA765/8.314/$H765+LN(1)</f>
        <v>-1.81587545388067</v>
      </c>
      <c r="AQ765" s="8" t="n">
        <f aca="false">1/8.314/$H765*(0.4375*68629+0.5*4601)+$AB765/8.314/$H765+LN(1)</f>
        <v>-1.89273520546087</v>
      </c>
      <c r="AR765" s="8" t="n">
        <f aca="false">1/8.314/$H765*(0.4375*68629+0.5*4601)+$AC765/8.314/$H765+LN(1)</f>
        <v>-3.48352233483841</v>
      </c>
      <c r="AT765" s="8" t="n">
        <f aca="false">1/8.314/$H765*(0.4375*68629+0.5*4601)+$J765/8.314/$H765+LN(1)</f>
        <v>-2.35731286050252</v>
      </c>
      <c r="AU765" s="8" t="n">
        <f aca="false">1/8.314/$H765*(0.4375*68629+0.5*4601)+$B765/8.314/$H765+LN(1)</f>
        <v>2.48169505665136</v>
      </c>
      <c r="AV765" s="8" t="n">
        <f aca="false">1/8.314/$H765*(0.4375*68629+0.5*4601)+$S765/8.314/$H765+LN(1)</f>
        <v>-0.0903125781407905</v>
      </c>
      <c r="AW765" s="8" t="n">
        <f aca="false">1/8.314/$H765*(0.4375*68629+0.5*4601)+$X765/8.314/$H765+LN(1)</f>
        <v>-2.96784515153037</v>
      </c>
    </row>
    <row r="766" customFormat="false" ht="13.8" hidden="false" customHeight="false" outlineLevel="0" collapsed="false">
      <c r="B766" s="8" t="n">
        <f aca="false">$A$2 + $A$3*H766 +$A$4*H766*LN(H766) + $A$5*H766^2 + $A$6*H766^-1 + $A$7*H766^0.5</f>
        <v>67076.6883173421</v>
      </c>
      <c r="F766" s="8" t="n">
        <f aca="false">$D$2+$D$3/H766-(($D$4/(8.314*LN(10)))*(1-($D$5/H766)-LN(H766/$D$5)))</f>
        <v>1.3747406590116</v>
      </c>
      <c r="G766" s="8" t="n">
        <f aca="false">8.314*LN(10)*F766*H766</f>
        <v>126850.891732861</v>
      </c>
      <c r="H766" s="15" t="n">
        <v>4820</v>
      </c>
      <c r="J766" s="17" t="n">
        <f aca="false">-G766</f>
        <v>-126850.891732861</v>
      </c>
      <c r="O766" s="8" t="n">
        <f aca="false">-115997 + 27.036*H766 + 3.124*H766*LN(H766)</f>
        <v>142013.615030332</v>
      </c>
      <c r="P766" s="8" t="n">
        <f aca="false">(-0.0562*(H766^2)) + (128.59*H766)-38275</f>
        <v>-724132.08</v>
      </c>
      <c r="Q766" s="8" t="n">
        <f aca="false">-998615+342.43*H766</f>
        <v>651897.6</v>
      </c>
      <c r="R766" s="8" t="n">
        <f aca="false">Q766+P766</f>
        <v>-72234.4799999997</v>
      </c>
      <c r="S766" s="8" t="n">
        <f aca="false">R766/2</f>
        <v>-36117.2399999999</v>
      </c>
      <c r="U766" s="8" t="n">
        <f aca="false">-226244+42.46*H766</f>
        <v>-21586.8</v>
      </c>
      <c r="V766" s="8" t="n">
        <f aca="false">(-0.0562*(H766^2))+(374.59*H766)-846564</f>
        <v>-346701.08</v>
      </c>
      <c r="W766" s="8" t="n">
        <f aca="false">V766/2</f>
        <v>-173350.54</v>
      </c>
      <c r="X766" s="8" t="n">
        <f aca="false">W766-U766</f>
        <v>-151763.74</v>
      </c>
      <c r="Y766" s="8" t="n">
        <v>2104036.27161113</v>
      </c>
      <c r="Z766" s="8" t="n">
        <f aca="false">-8E-020*H766^6+2E-015*H766^5-0.00000000001*H766^4+0.00000006*H766^3-0.0001*H766^2+0.1593*H766^1+165.05*H766</f>
        <v>799506.923450462</v>
      </c>
      <c r="AA766" s="8" t="n">
        <f aca="false">(4*H766*(-18+25/2000*H766)*(1-LN(H766/1895))-H766*-9.16-0.25*Z766)</f>
        <v>-101600.835690431</v>
      </c>
      <c r="AB766" s="8" t="n">
        <f aca="false">(8*H766*(-1+8/2000*H766)*(1-LN(H766/1895))-H766*-9.16-0.25*Z766)</f>
        <v>-108890.05499291</v>
      </c>
      <c r="AC766" s="8" t="n">
        <f aca="false">(8*$H766*(31.15-15.53/2000*$H766)*(1-LN($H766/1895))-$H766*-9.16-0.25*$Z766)</f>
        <v>-171808.700046254</v>
      </c>
      <c r="AE766" s="8" t="n">
        <f aca="false">AP766-$AN766</f>
        <v>-1.83573926423238</v>
      </c>
      <c r="AF766" s="8" t="n">
        <f aca="false">AQ766-$AN766</f>
        <v>-1.91059941619519</v>
      </c>
      <c r="AG766" s="8" t="n">
        <f aca="false">AR766-$AN766</f>
        <v>-3.48068130210438</v>
      </c>
      <c r="AI766" s="8" t="n">
        <f aca="false">AT766-$AN766</f>
        <v>-2.35879699574035</v>
      </c>
      <c r="AJ766" s="8" t="n">
        <f aca="false">AU766-$AN766</f>
        <v>2.4805027119517</v>
      </c>
      <c r="AK766" s="8" t="n">
        <f aca="false">AV766-$AN766</f>
        <v>-0.094615004736297</v>
      </c>
      <c r="AL766" s="8" t="n">
        <f aca="false">AW766-$AN766</f>
        <v>-2.98047617776145</v>
      </c>
      <c r="AP766" s="8" t="n">
        <f aca="false">1/8.314/$H766*(0.375*68629+0.5*4601)+$AA766/8.314/$H766+LN(1)</f>
        <v>-1.83573926423238</v>
      </c>
      <c r="AQ766" s="8" t="n">
        <f aca="false">1/8.314/$H766*(0.4375*68629+0.5*4601)+$AB766/8.314/$H766+LN(1)</f>
        <v>-1.91059941619519</v>
      </c>
      <c r="AR766" s="8" t="n">
        <f aca="false">1/8.314/$H766*(0.4375*68629+0.5*4601)+$AC766/8.314/$H766+LN(1)</f>
        <v>-3.48068130210438</v>
      </c>
      <c r="AT766" s="8" t="n">
        <f aca="false">1/8.314/$H766*(0.4375*68629+0.5*4601)+$J766/8.314/$H766+LN(1)</f>
        <v>-2.35879699574035</v>
      </c>
      <c r="AU766" s="8" t="n">
        <f aca="false">1/8.314/$H766*(0.4375*68629+0.5*4601)+$B766/8.314/$H766+LN(1)</f>
        <v>2.4805027119517</v>
      </c>
      <c r="AV766" s="8" t="n">
        <f aca="false">1/8.314/$H766*(0.4375*68629+0.5*4601)+$S766/8.314/$H766+LN(1)</f>
        <v>-0.094615004736297</v>
      </c>
      <c r="AW766" s="8" t="n">
        <f aca="false">1/8.314/$H766*(0.4375*68629+0.5*4601)+$X766/8.314/$H766+LN(1)</f>
        <v>-2.98047617776145</v>
      </c>
    </row>
    <row r="767" customFormat="false" ht="13.8" hidden="false" customHeight="false" outlineLevel="0" collapsed="false">
      <c r="B767" s="8" t="n">
        <f aca="false">$A$2 + $A$3*H767 +$A$4*H767*LN(H767) + $A$5*H767^2 + $A$6*H767^-1 + $A$7*H767^0.5</f>
        <v>67131.8682365863</v>
      </c>
      <c r="F767" s="8" t="n">
        <f aca="false">$D$2+$D$3/H767-(($D$4/(8.314*LN(10)))*(1-($D$5/H767)-LN(H767/$D$5)))</f>
        <v>1.37502270763006</v>
      </c>
      <c r="G767" s="8" t="n">
        <f aca="false">8.314*LN(10)*F767*H767</f>
        <v>127008.53215078</v>
      </c>
      <c r="H767" s="15" t="n">
        <v>4825</v>
      </c>
      <c r="J767" s="17" t="n">
        <f aca="false">-G767</f>
        <v>-127008.53215078</v>
      </c>
      <c r="O767" s="8" t="n">
        <f aca="false">-115997 + 27.036*H767 + 3.124*H767*LN(H767)</f>
        <v>142296.888995406</v>
      </c>
      <c r="P767" s="8" t="n">
        <f aca="false">(-0.0562*(H767^2)) + (128.59*H767)-38275</f>
        <v>-726199.375</v>
      </c>
      <c r="Q767" s="8" t="n">
        <f aca="false">-998615+342.43*H767</f>
        <v>653609.75</v>
      </c>
      <c r="R767" s="8" t="n">
        <f aca="false">Q767+P767</f>
        <v>-72589.625</v>
      </c>
      <c r="S767" s="8" t="n">
        <f aca="false">R767/2</f>
        <v>-36294.8125</v>
      </c>
      <c r="U767" s="8" t="n">
        <f aca="false">-226244+42.46*H767</f>
        <v>-21374.5</v>
      </c>
      <c r="V767" s="8" t="n">
        <f aca="false">(-0.0562*(H767^2))+(374.59*H767)-846564</f>
        <v>-347538.375</v>
      </c>
      <c r="W767" s="8" t="n">
        <f aca="false">V767/2</f>
        <v>-173769.1875</v>
      </c>
      <c r="X767" s="8" t="n">
        <f aca="false">W767-U767</f>
        <v>-152394.6875</v>
      </c>
      <c r="Y767" s="8" t="n">
        <v>2106646.36072253</v>
      </c>
      <c r="Z767" s="8" t="n">
        <f aca="false">-8E-020*H767^6+2E-015*H767^5-0.00000000001*H767^4+0.00000006*H767^3-0.0001*H767^2+0.1593*H767^1+165.05*H767</f>
        <v>800347.430692261</v>
      </c>
      <c r="AA767" s="8" t="n">
        <f aca="false">(4*H767*(-18+25/2000*H767)*(1-LN(H767/1895))-H767*-9.16-0.25*Z767)</f>
        <v>-102475.55615293</v>
      </c>
      <c r="AB767" s="8" t="n">
        <f aca="false">(8*H767*(-1+8/2000*H767)*(1-LN(H767/1895))-H767*-9.16-0.25*Z767)</f>
        <v>-109686.881350774</v>
      </c>
      <c r="AC767" s="8" t="n">
        <f aca="false">(8*$H767*(31.15-15.53/2000*$H767)*(1-LN($H767/1895))-$H767*-9.16-0.25*$Z767)</f>
        <v>-171836.511980368</v>
      </c>
      <c r="AE767" s="8" t="n">
        <f aca="false">AP767-$AN767</f>
        <v>-1.85564223783667</v>
      </c>
      <c r="AF767" s="8" t="n">
        <f aca="false">AQ767-$AN767</f>
        <v>-1.92848304690568</v>
      </c>
      <c r="AG767" s="8" t="n">
        <f aca="false">AR767-$AN767</f>
        <v>-3.4777676827118</v>
      </c>
      <c r="AI767" s="8" t="n">
        <f aca="false">AT767-$AN767</f>
        <v>-2.36028235414837</v>
      </c>
      <c r="AJ767" s="8" t="n">
        <f aca="false">AU767-$AN767</f>
        <v>2.47930778439978</v>
      </c>
      <c r="AK767" s="8" t="n">
        <f aca="false">AV767-$AN767</f>
        <v>-0.0989435386469667</v>
      </c>
      <c r="AL767" s="8" t="n">
        <f aca="false">AW767-$AN767</f>
        <v>-2.9931160499613</v>
      </c>
      <c r="AP767" s="8" t="n">
        <f aca="false">1/8.314/$H767*(0.375*68629+0.5*4601)+$AA767/8.314/$H767+LN(1)</f>
        <v>-1.85564223783667</v>
      </c>
      <c r="AQ767" s="8" t="n">
        <f aca="false">1/8.314/$H767*(0.4375*68629+0.5*4601)+$AB767/8.314/$H767+LN(1)</f>
        <v>-1.92848304690568</v>
      </c>
      <c r="AR767" s="8" t="n">
        <f aca="false">1/8.314/$H767*(0.4375*68629+0.5*4601)+$AC767/8.314/$H767+LN(1)</f>
        <v>-3.4777676827118</v>
      </c>
      <c r="AT767" s="8" t="n">
        <f aca="false">1/8.314/$H767*(0.4375*68629+0.5*4601)+$J767/8.314/$H767+LN(1)</f>
        <v>-2.36028235414837</v>
      </c>
      <c r="AU767" s="8" t="n">
        <f aca="false">1/8.314/$H767*(0.4375*68629+0.5*4601)+$B767/8.314/$H767+LN(1)</f>
        <v>2.47930778439978</v>
      </c>
      <c r="AV767" s="8" t="n">
        <f aca="false">1/8.314/$H767*(0.4375*68629+0.5*4601)+$S767/8.314/$H767+LN(1)</f>
        <v>-0.0989435386469667</v>
      </c>
      <c r="AW767" s="8" t="n">
        <f aca="false">1/8.314/$H767*(0.4375*68629+0.5*4601)+$X767/8.314/$H767+LN(1)</f>
        <v>-2.9931160499613</v>
      </c>
    </row>
    <row r="768" customFormat="false" ht="13.8" hidden="false" customHeight="false" outlineLevel="0" collapsed="false">
      <c r="B768" s="8" t="n">
        <f aca="false">$A$2 + $A$3*H768 +$A$4*H768*LN(H768) + $A$5*H768^2 + $A$6*H768^-1 + $A$7*H768^0.5</f>
        <v>67186.8456332064</v>
      </c>
      <c r="F768" s="8" t="n">
        <f aca="false">$D$2+$D$3/H768-(($D$4/(8.314*LN(10)))*(1-($D$5/H768)-LN(H768/$D$5)))</f>
        <v>1.37530603550595</v>
      </c>
      <c r="G768" s="8" t="n">
        <f aca="false">8.314*LN(10)*F768*H768</f>
        <v>127166.344848522</v>
      </c>
      <c r="H768" s="15" t="n">
        <v>4830</v>
      </c>
      <c r="J768" s="17" t="n">
        <f aca="false">-G768</f>
        <v>-127166.344848522</v>
      </c>
      <c r="O768" s="8" t="n">
        <f aca="false">-115997 + 27.036*H768 + 3.124*H768*LN(H768)</f>
        <v>142580.179147011</v>
      </c>
      <c r="P768" s="8" t="n">
        <f aca="false">(-0.0562*(H768^2)) + (128.59*H768)-38275</f>
        <v>-728269.48</v>
      </c>
      <c r="Q768" s="8" t="n">
        <f aca="false">-998615+342.43*H768</f>
        <v>655321.9</v>
      </c>
      <c r="R768" s="8" t="n">
        <f aca="false">Q768+P768</f>
        <v>-72947.5799999997</v>
      </c>
      <c r="S768" s="8" t="n">
        <f aca="false">R768/2</f>
        <v>-36473.7899999999</v>
      </c>
      <c r="U768" s="8" t="n">
        <f aca="false">-226244+42.46*H768</f>
        <v>-21162.2</v>
      </c>
      <c r="V768" s="8" t="n">
        <f aca="false">(-0.0562*(H768^2))+(374.59*H768)-846564</f>
        <v>-348378.48</v>
      </c>
      <c r="W768" s="8" t="n">
        <f aca="false">V768/2</f>
        <v>-174189.24</v>
      </c>
      <c r="X768" s="8" t="n">
        <f aca="false">W768-U768</f>
        <v>-153027.04</v>
      </c>
      <c r="Y768" s="8" t="n">
        <v>2109256.44983392</v>
      </c>
      <c r="Z768" s="8" t="n">
        <f aca="false">-8E-020*H768^6+2E-015*H768^5-0.00000000001*H768^4+0.00000006*H768^3-0.0001*H768^2+0.1593*H768^1+165.05*H768</f>
        <v>801187.986326963</v>
      </c>
      <c r="AA768" s="8" t="n">
        <f aca="false">(4*H768*(-18+25/2000*H768)*(1-LN(H768/1895))-H768*-9.16-0.25*Z768)</f>
        <v>-103353.50213611</v>
      </c>
      <c r="AB768" s="8" t="n">
        <f aca="false">(8*H768*(-1+8/2000*H768)*(1-LN(H768/1895))-H768*-9.16-0.25*Z768)</f>
        <v>-110485.97370297</v>
      </c>
      <c r="AC768" s="8" t="n">
        <f aca="false">(8*$H768*(31.15-15.53/2000*$H768)*(1-LN($H768/1895))-$H768*-9.16-0.25*$Z768)</f>
        <v>-171861.171362497</v>
      </c>
      <c r="AE768" s="8" t="n">
        <f aca="false">AP768-$AN768</f>
        <v>-1.87558432796659</v>
      </c>
      <c r="AF768" s="8" t="n">
        <f aca="false">AQ768-$AN768</f>
        <v>-1.94638608037653</v>
      </c>
      <c r="AG768" s="8" t="n">
        <f aca="false">AR768-$AN768</f>
        <v>-3.47478158924972</v>
      </c>
      <c r="AI768" s="8" t="n">
        <f aca="false">AT768-$AN768</f>
        <v>-2.36176892747751</v>
      </c>
      <c r="AJ768" s="8" t="n">
        <f aca="false">AU768-$AN768</f>
        <v>2.47811028749946</v>
      </c>
      <c r="AK768" s="8" t="n">
        <f aca="false">AV768-$AN768</f>
        <v>-0.103298098794169</v>
      </c>
      <c r="AL768" s="8" t="n">
        <f aca="false">AW768-$AN768</f>
        <v>-3.00576474065795</v>
      </c>
      <c r="AP768" s="8" t="n">
        <f aca="false">1/8.314/$H768*(0.375*68629+0.5*4601)+$AA768/8.314/$H768+LN(1)</f>
        <v>-1.87558432796659</v>
      </c>
      <c r="AQ768" s="8" t="n">
        <f aca="false">1/8.314/$H768*(0.4375*68629+0.5*4601)+$AB768/8.314/$H768+LN(1)</f>
        <v>-1.94638608037653</v>
      </c>
      <c r="AR768" s="8" t="n">
        <f aca="false">1/8.314/$H768*(0.4375*68629+0.5*4601)+$AC768/8.314/$H768+LN(1)</f>
        <v>-3.47478158924972</v>
      </c>
      <c r="AT768" s="8" t="n">
        <f aca="false">1/8.314/$H768*(0.4375*68629+0.5*4601)+$J768/8.314/$H768+LN(1)</f>
        <v>-2.36176892747751</v>
      </c>
      <c r="AU768" s="8" t="n">
        <f aca="false">1/8.314/$H768*(0.4375*68629+0.5*4601)+$B768/8.314/$H768+LN(1)</f>
        <v>2.47811028749946</v>
      </c>
      <c r="AV768" s="8" t="n">
        <f aca="false">1/8.314/$H768*(0.4375*68629+0.5*4601)+$S768/8.314/$H768+LN(1)</f>
        <v>-0.103298098794169</v>
      </c>
      <c r="AW768" s="8" t="n">
        <f aca="false">1/8.314/$H768*(0.4375*68629+0.5*4601)+$X768/8.314/$H768+LN(1)</f>
        <v>-3.00576474065795</v>
      </c>
    </row>
    <row r="769" customFormat="false" ht="13.8" hidden="false" customHeight="false" outlineLevel="0" collapsed="false">
      <c r="B769" s="8" t="n">
        <f aca="false">$A$2 + $A$3*H769 +$A$4*H769*LN(H769) + $A$5*H769^2 + $A$6*H769^-1 + $A$7*H769^0.5</f>
        <v>67241.6207267733</v>
      </c>
      <c r="F769" s="8" t="n">
        <f aca="false">$D$2+$D$3/H769-(($D$4/(8.314*LN(10)))*(1-($D$5/H769)-LN(H769/$D$5)))</f>
        <v>1.37559063674374</v>
      </c>
      <c r="G769" s="8" t="n">
        <f aca="false">8.314*LN(10)*F769*H769</f>
        <v>127324.329647744</v>
      </c>
      <c r="H769" s="15" t="n">
        <v>4835</v>
      </c>
      <c r="J769" s="17" t="n">
        <f aca="false">-G769</f>
        <v>-127324.329647744</v>
      </c>
      <c r="O769" s="8" t="n">
        <f aca="false">-115997 + 27.036*H769 + 3.124*H769*LN(H769)</f>
        <v>142863.485468391</v>
      </c>
      <c r="P769" s="8" t="n">
        <f aca="false">(-0.0562*(H769^2)) + (128.59*H769)-38275</f>
        <v>-730342.395</v>
      </c>
      <c r="Q769" s="8" t="n">
        <f aca="false">-998615+342.43*H769</f>
        <v>657034.05</v>
      </c>
      <c r="R769" s="8" t="n">
        <f aca="false">Q769+P769</f>
        <v>-73308.3449999999</v>
      </c>
      <c r="S769" s="8" t="n">
        <f aca="false">R769/2</f>
        <v>-36654.1724999999</v>
      </c>
      <c r="U769" s="8" t="n">
        <f aca="false">-226244+42.46*H769</f>
        <v>-20949.9</v>
      </c>
      <c r="V769" s="8" t="n">
        <f aca="false">(-0.0562*(H769^2))+(374.59*H769)-846564</f>
        <v>-349221.395</v>
      </c>
      <c r="W769" s="8" t="n">
        <f aca="false">V769/2</f>
        <v>-174610.6975</v>
      </c>
      <c r="X769" s="8" t="n">
        <f aca="false">W769-U769</f>
        <v>-153660.7975</v>
      </c>
      <c r="Y769" s="8" t="n">
        <v>2111866.53894532</v>
      </c>
      <c r="Z769" s="8" t="n">
        <f aca="false">-8E-020*H769^6+2E-015*H769^5-0.00000000001*H769^4+0.00000006*H769^3-0.0001*H769^2+0.1593*H769^1+165.05*H769</f>
        <v>802028.590469311</v>
      </c>
      <c r="AA769" s="8" t="n">
        <f aca="false">(4*H769*(-18+25/2000*H769)*(1-LN(H769/1895))-H769*-9.16-0.25*Z769)</f>
        <v>-104234.676644177</v>
      </c>
      <c r="AB769" s="8" t="n">
        <f aca="false">(8*H769*(-1+8/2000*H769)*(1-LN(H769/1895))-H769*-9.16-0.25*Z769)</f>
        <v>-111287.333778266</v>
      </c>
      <c r="AC769" s="8" t="n">
        <f aca="false">(8*$H769*(31.15-15.53/2000*$H769)*(1-LN($H769/1895))-$H769*-9.16-0.25*$Z769)</f>
        <v>-171882.673667701</v>
      </c>
      <c r="AE769" s="8" t="n">
        <f aca="false">AP769-$AN769</f>
        <v>-1.89556548800274</v>
      </c>
      <c r="AF769" s="8" t="n">
        <f aca="false">AQ769-$AN769</f>
        <v>-1.96430849941916</v>
      </c>
      <c r="AG769" s="8" t="n">
        <f aca="false">AR769-$AN769</f>
        <v>-3.47172313399437</v>
      </c>
      <c r="AI769" s="8" t="n">
        <f aca="false">AT769-$AN769</f>
        <v>-2.36325670752201</v>
      </c>
      <c r="AJ769" s="8" t="n">
        <f aca="false">AU769-$AN769</f>
        <v>2.47691023468403</v>
      </c>
      <c r="AK769" s="8" t="n">
        <f aca="false">AV769-$AN769</f>
        <v>-0.107678604434675</v>
      </c>
      <c r="AL769" s="8" t="n">
        <f aca="false">AW769-$AN769</f>
        <v>-3.0184222224931</v>
      </c>
      <c r="AP769" s="8" t="n">
        <f aca="false">1/8.314/$H769*(0.375*68629+0.5*4601)+$AA769/8.314/$H769+LN(1)</f>
        <v>-1.89556548800274</v>
      </c>
      <c r="AQ769" s="8" t="n">
        <f aca="false">1/8.314/$H769*(0.4375*68629+0.5*4601)+$AB769/8.314/$H769+LN(1)</f>
        <v>-1.96430849941916</v>
      </c>
      <c r="AR769" s="8" t="n">
        <f aca="false">1/8.314/$H769*(0.4375*68629+0.5*4601)+$AC769/8.314/$H769+LN(1)</f>
        <v>-3.47172313399437</v>
      </c>
      <c r="AT769" s="8" t="n">
        <f aca="false">1/8.314/$H769*(0.4375*68629+0.5*4601)+$J769/8.314/$H769+LN(1)</f>
        <v>-2.36325670752201</v>
      </c>
      <c r="AU769" s="8" t="n">
        <f aca="false">1/8.314/$H769*(0.4375*68629+0.5*4601)+$B769/8.314/$H769+LN(1)</f>
        <v>2.47691023468403</v>
      </c>
      <c r="AV769" s="8" t="n">
        <f aca="false">1/8.314/$H769*(0.4375*68629+0.5*4601)+$S769/8.314/$H769+LN(1)</f>
        <v>-0.107678604434675</v>
      </c>
      <c r="AW769" s="8" t="n">
        <f aca="false">1/8.314/$H769*(0.4375*68629+0.5*4601)+$X769/8.314/$H769+LN(1)</f>
        <v>-3.0184222224931</v>
      </c>
    </row>
    <row r="770" customFormat="false" ht="13.8" hidden="false" customHeight="false" outlineLevel="0" collapsed="false">
      <c r="B770" s="8" t="n">
        <f aca="false">$A$2 + $A$3*H770 +$A$4*H770*LN(H770) + $A$5*H770^2 + $A$6*H770^-1 + $A$7*H770^0.5</f>
        <v>67296.1937362698</v>
      </c>
      <c r="F770" s="8" t="n">
        <f aca="false">$D$2+$D$3/H770-(($D$4/(8.314*LN(10)))*(1-($D$5/H770)-LN(H770/$D$5)))</f>
        <v>1.37587650547624</v>
      </c>
      <c r="G770" s="8" t="n">
        <f aca="false">8.314*LN(10)*F770*H770</f>
        <v>127482.486370472</v>
      </c>
      <c r="H770" s="15" t="n">
        <v>4840</v>
      </c>
      <c r="J770" s="17" t="n">
        <f aca="false">-G770</f>
        <v>-127482.486370472</v>
      </c>
      <c r="O770" s="8" t="n">
        <f aca="false">-115997 + 27.036*H770 + 3.124*H770*LN(H770)</f>
        <v>143146.807942825</v>
      </c>
      <c r="P770" s="8" t="n">
        <f aca="false">(-0.0562*(H770^2)) + (128.59*H770)-38275</f>
        <v>-732418.12</v>
      </c>
      <c r="Q770" s="8" t="n">
        <f aca="false">-998615+342.43*H770</f>
        <v>658746.2</v>
      </c>
      <c r="R770" s="8" t="n">
        <f aca="false">Q770+P770</f>
        <v>-73671.92</v>
      </c>
      <c r="S770" s="8" t="n">
        <f aca="false">R770/2</f>
        <v>-36835.96</v>
      </c>
      <c r="U770" s="8" t="n">
        <f aca="false">-226244+42.46*H770</f>
        <v>-20737.6</v>
      </c>
      <c r="V770" s="8" t="n">
        <f aca="false">(-0.0562*(H770^2))+(374.59*H770)-846564</f>
        <v>-350067.12</v>
      </c>
      <c r="W770" s="8" t="n">
        <f aca="false">V770/2</f>
        <v>-175033.56</v>
      </c>
      <c r="X770" s="8" t="n">
        <f aca="false">W770-U770</f>
        <v>-154295.96</v>
      </c>
      <c r="Y770" s="8" t="n">
        <v>2114476.62805671</v>
      </c>
      <c r="Z770" s="8" t="n">
        <f aca="false">-8E-020*H770^6+2E-015*H770^5-0.00000000001*H770^4+0.00000006*H770^3-0.0001*H770^2+0.1593*H770^1+165.05*H770</f>
        <v>802869.243234201</v>
      </c>
      <c r="AA770" s="8" t="n">
        <f aca="false">(4*H770*(-18+25/2000*H770)*(1-LN(H770/1895))-H770*-9.16-0.25*Z770)</f>
        <v>-105119.082677897</v>
      </c>
      <c r="AB770" s="8" t="n">
        <f aca="false">(8*H770*(-1+8/2000*H770)*(1-LN(H770/1895))-H770*-9.16-0.25*Z770)</f>
        <v>-112090.963303666</v>
      </c>
      <c r="AC770" s="8" t="n">
        <f aca="false">(8*$H770*(31.15-15.53/2000*$H770)*(1-LN($H770/1895))-$H770*-9.16-0.25*$Z770)</f>
        <v>-171901.014377173</v>
      </c>
      <c r="AE770" s="8" t="n">
        <f aca="false">AP770-$AN770</f>
        <v>-1.91558567143287</v>
      </c>
      <c r="AF770" s="8" t="n">
        <f aca="false">AQ770-$AN770</f>
        <v>-1.98225028687214</v>
      </c>
      <c r="AG770" s="8" t="n">
        <f aca="false">AR770-$AN770</f>
        <v>-3.46859242891044</v>
      </c>
      <c r="AI770" s="8" t="n">
        <f aca="false">AT770-$AN770</f>
        <v>-2.3647456861192</v>
      </c>
      <c r="AJ770" s="8" t="n">
        <f aca="false">AU770-$AN770</f>
        <v>2.47570763931668</v>
      </c>
      <c r="AK770" s="8" t="n">
        <f aca="false">AV770-$AN770</f>
        <v>-0.112084975158897</v>
      </c>
      <c r="AL770" s="8" t="n">
        <f aca="false">AW770-$AN770</f>
        <v>-3.03108846822148</v>
      </c>
      <c r="AP770" s="8" t="n">
        <f aca="false">1/8.314/$H770*(0.375*68629+0.5*4601)+$AA770/8.314/$H770+LN(1)</f>
        <v>-1.91558567143287</v>
      </c>
      <c r="AQ770" s="8" t="n">
        <f aca="false">1/8.314/$H770*(0.4375*68629+0.5*4601)+$AB770/8.314/$H770+LN(1)</f>
        <v>-1.98225028687214</v>
      </c>
      <c r="AR770" s="8" t="n">
        <f aca="false">1/8.314/$H770*(0.4375*68629+0.5*4601)+$AC770/8.314/$H770+LN(1)</f>
        <v>-3.46859242891044</v>
      </c>
      <c r="AT770" s="8" t="n">
        <f aca="false">1/8.314/$H770*(0.4375*68629+0.5*4601)+$J770/8.314/$H770+LN(1)</f>
        <v>-2.3647456861192</v>
      </c>
      <c r="AU770" s="8" t="n">
        <f aca="false">1/8.314/$H770*(0.4375*68629+0.5*4601)+$B770/8.314/$H770+LN(1)</f>
        <v>2.47570763931668</v>
      </c>
      <c r="AV770" s="8" t="n">
        <f aca="false">1/8.314/$H770*(0.4375*68629+0.5*4601)+$S770/8.314/$H770+LN(1)</f>
        <v>-0.112084975158897</v>
      </c>
      <c r="AW770" s="8" t="n">
        <f aca="false">1/8.314/$H770*(0.4375*68629+0.5*4601)+$X770/8.314/$H770+LN(1)</f>
        <v>-3.03108846822148</v>
      </c>
    </row>
    <row r="771" customFormat="false" ht="13.8" hidden="false" customHeight="false" outlineLevel="0" collapsed="false">
      <c r="B771" s="8" t="n">
        <f aca="false">$A$2 + $A$3*H771 +$A$4*H771*LN(H771) + $A$5*H771^2 + $A$6*H771^-1 + $A$7*H771^0.5</f>
        <v>67350.5648800918</v>
      </c>
      <c r="F771" s="8" t="n">
        <f aca="false">$D$2+$D$3/H771-(($D$4/(8.314*LN(10)))*(1-($D$5/H771)-LN(H771/$D$5)))</f>
        <v>1.37616363586443</v>
      </c>
      <c r="G771" s="8" t="n">
        <f aca="false">8.314*LN(10)*F771*H771</f>
        <v>127640.814839098</v>
      </c>
      <c r="H771" s="15" t="n">
        <v>4845</v>
      </c>
      <c r="J771" s="17" t="n">
        <f aca="false">-G771</f>
        <v>-127640.814839098</v>
      </c>
      <c r="O771" s="8" t="n">
        <f aca="false">-115997 + 27.036*H771 + 3.124*H771*LN(H771)</f>
        <v>143430.146553626</v>
      </c>
      <c r="P771" s="8" t="n">
        <f aca="false">(-0.0562*(H771^2)) + (128.59*H771)-38275</f>
        <v>-734496.655</v>
      </c>
      <c r="Q771" s="8" t="n">
        <f aca="false">-998615+342.43*H771</f>
        <v>660458.35</v>
      </c>
      <c r="R771" s="8" t="n">
        <f aca="false">Q771+P771</f>
        <v>-74038.3049999999</v>
      </c>
      <c r="S771" s="8" t="n">
        <f aca="false">R771/2</f>
        <v>-37019.1525</v>
      </c>
      <c r="U771" s="8" t="n">
        <f aca="false">-226244+42.46*H771</f>
        <v>-20525.3</v>
      </c>
      <c r="V771" s="8" t="n">
        <f aca="false">(-0.0562*(H771^2))+(374.59*H771)-846564</f>
        <v>-350915.655</v>
      </c>
      <c r="W771" s="8" t="n">
        <f aca="false">V771/2</f>
        <v>-175457.8275</v>
      </c>
      <c r="X771" s="8" t="n">
        <f aca="false">W771-U771</f>
        <v>-154932.5275</v>
      </c>
      <c r="Y771" s="8" t="n">
        <v>2117086.71716811</v>
      </c>
      <c r="Z771" s="8" t="n">
        <f aca="false">-8E-020*H771^6+2E-015*H771^5-0.00000000001*H771^4+0.00000006*H771^3-0.0001*H771^2+0.1593*H771^1+165.05*H771</f>
        <v>803709.944736683</v>
      </c>
      <c r="AA771" s="8" t="n">
        <f aca="false">(4*H771*(-18+25/2000*H771)*(1-LN(H771/1895))-H771*-9.16-0.25*Z771)</f>
        <v>-106006.723234607</v>
      </c>
      <c r="AB771" s="8" t="n">
        <f aca="false">(8*H771*(-1+8/2000*H771)*(1-LN(H771/1895))-H771*-9.16-0.25*Z771)</f>
        <v>-112896.864004412</v>
      </c>
      <c r="AC771" s="8" t="n">
        <f aca="false">(8*$H771*(31.15-15.53/2000*$H771)*(1-LN($H771/1895))-$H771*-9.16-0.25*$Z771)</f>
        <v>-171916.188978221</v>
      </c>
      <c r="AE771" s="8" t="n">
        <f aca="false">AP771-$AN771</f>
        <v>-1.93564483185154</v>
      </c>
      <c r="AF771" s="8" t="n">
        <f aca="false">AQ771-$AN771</f>
        <v>-2.00021142560119</v>
      </c>
      <c r="AG771" s="8" t="n">
        <f aca="false">AR771-$AN771</f>
        <v>-3.46538958565224</v>
      </c>
      <c r="AI771" s="8" t="n">
        <f aca="false">AT771-$AN771</f>
        <v>-2.36623585514922</v>
      </c>
      <c r="AJ771" s="8" t="n">
        <f aca="false">AU771-$AN771</f>
        <v>2.47450251469085</v>
      </c>
      <c r="AK771" s="8" t="n">
        <f aca="false">AV771-$AN771</f>
        <v>-0.116517130889174</v>
      </c>
      <c r="AL771" s="8" t="n">
        <f aca="false">AW771-$AN771</f>
        <v>-3.04376345071029</v>
      </c>
      <c r="AP771" s="8" t="n">
        <f aca="false">1/8.314/$H771*(0.375*68629+0.5*4601)+$AA771/8.314/$H771+LN(1)</f>
        <v>-1.93564483185154</v>
      </c>
      <c r="AQ771" s="8" t="n">
        <f aca="false">1/8.314/$H771*(0.4375*68629+0.5*4601)+$AB771/8.314/$H771+LN(1)</f>
        <v>-2.00021142560119</v>
      </c>
      <c r="AR771" s="8" t="n">
        <f aca="false">1/8.314/$H771*(0.4375*68629+0.5*4601)+$AC771/8.314/$H771+LN(1)</f>
        <v>-3.46538958565224</v>
      </c>
      <c r="AT771" s="8" t="n">
        <f aca="false">1/8.314/$H771*(0.4375*68629+0.5*4601)+$J771/8.314/$H771+LN(1)</f>
        <v>-2.36623585514922</v>
      </c>
      <c r="AU771" s="8" t="n">
        <f aca="false">1/8.314/$H771*(0.4375*68629+0.5*4601)+$B771/8.314/$H771+LN(1)</f>
        <v>2.47450251469085</v>
      </c>
      <c r="AV771" s="8" t="n">
        <f aca="false">1/8.314/$H771*(0.4375*68629+0.5*4601)+$S771/8.314/$H771+LN(1)</f>
        <v>-0.116517130889174</v>
      </c>
      <c r="AW771" s="8" t="n">
        <f aca="false">1/8.314/$H771*(0.4375*68629+0.5*4601)+$X771/8.314/$H771+LN(1)</f>
        <v>-3.04376345071029</v>
      </c>
    </row>
    <row r="772" customFormat="false" ht="13.8" hidden="false" customHeight="false" outlineLevel="0" collapsed="false">
      <c r="B772" s="8" t="n">
        <f aca="false">$A$2 + $A$3*H772 +$A$4*H772*LN(H772) + $A$5*H772^2 + $A$6*H772^-1 + $A$7*H772^0.5</f>
        <v>67404.7343760515</v>
      </c>
      <c r="F772" s="8" t="n">
        <f aca="false">$D$2+$D$3/H772-(($D$4/(8.314*LN(10)))*(1-($D$5/H772)-LN(H772/$D$5)))</f>
        <v>1.37645202209734</v>
      </c>
      <c r="G772" s="8" t="n">
        <f aca="false">8.314*LN(10)*F772*H772</f>
        <v>127799.314876382</v>
      </c>
      <c r="H772" s="15" t="n">
        <v>4850</v>
      </c>
      <c r="J772" s="17" t="n">
        <f aca="false">-G772</f>
        <v>-127799.314876382</v>
      </c>
      <c r="O772" s="8" t="n">
        <f aca="false">-115997 + 27.036*H772 + 3.124*H772*LN(H772)</f>
        <v>143713.50128414</v>
      </c>
      <c r="P772" s="8" t="n">
        <f aca="false">(-0.0562*(H772^2)) + (128.59*H772)-38275</f>
        <v>-736578</v>
      </c>
      <c r="Q772" s="8" t="n">
        <f aca="false">-998615+342.43*H772</f>
        <v>662170.5</v>
      </c>
      <c r="R772" s="8" t="n">
        <f aca="false">Q772+P772</f>
        <v>-74407.5</v>
      </c>
      <c r="S772" s="8" t="n">
        <f aca="false">R772/2</f>
        <v>-37203.75</v>
      </c>
      <c r="U772" s="8" t="n">
        <f aca="false">-226244+42.46*H772</f>
        <v>-20313</v>
      </c>
      <c r="V772" s="8" t="n">
        <f aca="false">(-0.0562*(H772^2))+(374.59*H772)-846564</f>
        <v>-351767</v>
      </c>
      <c r="W772" s="8" t="n">
        <f aca="false">V772/2</f>
        <v>-175883.5</v>
      </c>
      <c r="X772" s="8" t="n">
        <f aca="false">W772-U772</f>
        <v>-155570.5</v>
      </c>
      <c r="Y772" s="8" t="n">
        <v>2119696.80627951</v>
      </c>
      <c r="Z772" s="8" t="n">
        <f aca="false">-8E-020*H772^6+2E-015*H772^5-0.00000000001*H772^4+0.00000006*H772^3-0.0001*H772^2+0.1593*H772^1+165.05*H772</f>
        <v>804550.695091964</v>
      </c>
      <c r="AA772" s="8" t="n">
        <f aca="false">(4*H772*(-18+25/2000*H772)*(1-LN(H772/1895))-H772*-9.16-0.25*Z772)</f>
        <v>-106897.601308217</v>
      </c>
      <c r="AB772" s="8" t="n">
        <f aca="false">(8*H772*(-1+8/2000*H772)*(1-LN(H772/1895))-H772*-9.16-0.25*Z772)</f>
        <v>-113705.037603989</v>
      </c>
      <c r="AC772" s="8" t="n">
        <f aca="false">(8*$H772*(31.15-15.53/2000*$H772)*(1-LN($H772/1895))-$H772*-9.16-0.25*$Z772)</f>
        <v>-171928.192964254</v>
      </c>
      <c r="AE772" s="8" t="n">
        <f aca="false">AP772-$AN772</f>
        <v>-1.95574292295982</v>
      </c>
      <c r="AF772" s="8" t="n">
        <f aca="false">AQ772-$AN772</f>
        <v>-2.0181918984991</v>
      </c>
      <c r="AG772" s="8" t="n">
        <f aca="false">AR772-$AN772</f>
        <v>-3.46211471556495</v>
      </c>
      <c r="AI772" s="8" t="n">
        <f aca="false">AT772-$AN772</f>
        <v>-2.36772720653479</v>
      </c>
      <c r="AJ772" s="8" t="n">
        <f aca="false">AU772-$AN772</f>
        <v>2.47329487403067</v>
      </c>
      <c r="AK772" s="8" t="n">
        <f aca="false">AV772-$AN772</f>
        <v>-0.120974991878064</v>
      </c>
      <c r="AL772" s="8" t="n">
        <f aca="false">AW772-$AN772</f>
        <v>-3.05644714293863</v>
      </c>
      <c r="AP772" s="8" t="n">
        <f aca="false">1/8.314/$H772*(0.375*68629+0.5*4601)+$AA772/8.314/$H772+LN(1)</f>
        <v>-1.95574292295982</v>
      </c>
      <c r="AQ772" s="8" t="n">
        <f aca="false">1/8.314/$H772*(0.4375*68629+0.5*4601)+$AB772/8.314/$H772+LN(1)</f>
        <v>-2.0181918984991</v>
      </c>
      <c r="AR772" s="8" t="n">
        <f aca="false">1/8.314/$H772*(0.4375*68629+0.5*4601)+$AC772/8.314/$H772+LN(1)</f>
        <v>-3.46211471556495</v>
      </c>
      <c r="AT772" s="8" t="n">
        <f aca="false">1/8.314/$H772*(0.4375*68629+0.5*4601)+$J772/8.314/$H772+LN(1)</f>
        <v>-2.36772720653479</v>
      </c>
      <c r="AU772" s="8" t="n">
        <f aca="false">1/8.314/$H772*(0.4375*68629+0.5*4601)+$B772/8.314/$H772+LN(1)</f>
        <v>2.47329487403067</v>
      </c>
      <c r="AV772" s="8" t="n">
        <f aca="false">1/8.314/$H772*(0.4375*68629+0.5*4601)+$S772/8.314/$H772+LN(1)</f>
        <v>-0.120974991878064</v>
      </c>
      <c r="AW772" s="8" t="n">
        <f aca="false">1/8.314/$H772*(0.4375*68629+0.5*4601)+$X772/8.314/$H772+LN(1)</f>
        <v>-3.05644714293863</v>
      </c>
    </row>
    <row r="773" customFormat="false" ht="13.8" hidden="false" customHeight="false" outlineLevel="0" collapsed="false">
      <c r="B773" s="8" t="n">
        <f aca="false">$A$2 + $A$3*H773 +$A$4*H773*LN(H773) + $A$5*H773^2 + $A$6*H773^-1 + $A$7*H773^0.5</f>
        <v>67458.7024413782</v>
      </c>
      <c r="F773" s="8" t="n">
        <f aca="false">$D$2+$D$3/H773-(($D$4/(8.314*LN(10)))*(1-($D$5/H773)-LN(H773/$D$5)))</f>
        <v>1.37674165839185</v>
      </c>
      <c r="G773" s="8" t="n">
        <f aca="false">8.314*LN(10)*F773*H773</f>
        <v>127957.986305448</v>
      </c>
      <c r="H773" s="15" t="n">
        <v>4855</v>
      </c>
      <c r="J773" s="17" t="n">
        <f aca="false">-G773</f>
        <v>-127957.986305448</v>
      </c>
      <c r="O773" s="8" t="n">
        <f aca="false">-115997 + 27.036*H773 + 3.124*H773*LN(H773)</f>
        <v>143996.87211775</v>
      </c>
      <c r="P773" s="8" t="n">
        <f aca="false">(-0.0562*(H773^2)) + (128.59*H773)-38275</f>
        <v>-738662.155</v>
      </c>
      <c r="Q773" s="8" t="n">
        <f aca="false">-998615+342.43*H773</f>
        <v>663882.65</v>
      </c>
      <c r="R773" s="8" t="n">
        <f aca="false">Q773+P773</f>
        <v>-74779.5049999998</v>
      </c>
      <c r="S773" s="8" t="n">
        <f aca="false">R773/2</f>
        <v>-37389.7524999999</v>
      </c>
      <c r="U773" s="8" t="n">
        <f aca="false">-226244+42.46*H773</f>
        <v>-20100.7</v>
      </c>
      <c r="V773" s="8" t="n">
        <f aca="false">(-0.0562*(H773^2))+(374.59*H773)-846564</f>
        <v>-352621.155</v>
      </c>
      <c r="W773" s="8" t="n">
        <f aca="false">V773/2</f>
        <v>-176310.5775</v>
      </c>
      <c r="X773" s="8" t="n">
        <f aca="false">W773-U773</f>
        <v>-156209.8775</v>
      </c>
      <c r="Y773" s="8" t="n">
        <v>2122306.8953909</v>
      </c>
      <c r="Z773" s="8" t="n">
        <f aca="false">-8E-020*H773^6+2E-015*H773^5-0.00000000001*H773^4+0.00000006*H773^3-0.0001*H773^2+0.1593*H773^1+165.05*H773</f>
        <v>805391.494415402</v>
      </c>
      <c r="AA773" s="8" t="n">
        <f aca="false">(4*H773*(-18+25/2000*H773)*(1-LN(H773/1895))-H773*-9.16-0.25*Z773)</f>
        <v>-107791.719889224</v>
      </c>
      <c r="AB773" s="8" t="n">
        <f aca="false">(8*H773*(-1+8/2000*H773)*(1-LN(H773/1895))-H773*-9.16-0.25*Z773)</f>
        <v>-114515.48582413</v>
      </c>
      <c r="AC773" s="8" t="n">
        <f aca="false">(8*$H773*(31.15-15.53/2000*$H773)*(1-LN($H773/1895))-$H773*-9.16-0.25*$Z773)</f>
        <v>-171937.021834767</v>
      </c>
      <c r="AE773" s="8" t="n">
        <f aca="false">AP773-$AN773</f>
        <v>-1.97587989856486</v>
      </c>
      <c r="AF773" s="8" t="n">
        <f aca="false">AQ773-$AN773</f>
        <v>-2.03619168848568</v>
      </c>
      <c r="AG773" s="8" t="n">
        <f aca="false">AR773-$AN773</f>
        <v>-3.45876792968586</v>
      </c>
      <c r="AI773" s="8" t="n">
        <f aca="false">AT773-$AN773</f>
        <v>-2.36921973224096</v>
      </c>
      <c r="AJ773" s="8" t="n">
        <f aca="false">AU773-$AN773</f>
        <v>2.4720847304914</v>
      </c>
      <c r="AK773" s="8" t="n">
        <f aca="false">AV773-$AN773</f>
        <v>-0.125458478706642</v>
      </c>
      <c r="AL773" s="8" t="n">
        <f aca="false">AW773-$AN773</f>
        <v>-3.06913951799689</v>
      </c>
      <c r="AP773" s="8" t="n">
        <f aca="false">1/8.314/$H773*(0.375*68629+0.5*4601)+$AA773/8.314/$H773+LN(1)</f>
        <v>-1.97587989856486</v>
      </c>
      <c r="AQ773" s="8" t="n">
        <f aca="false">1/8.314/$H773*(0.4375*68629+0.5*4601)+$AB773/8.314/$H773+LN(1)</f>
        <v>-2.03619168848568</v>
      </c>
      <c r="AR773" s="8" t="n">
        <f aca="false">1/8.314/$H773*(0.4375*68629+0.5*4601)+$AC773/8.314/$H773+LN(1)</f>
        <v>-3.45876792968586</v>
      </c>
      <c r="AT773" s="8" t="n">
        <f aca="false">1/8.314/$H773*(0.4375*68629+0.5*4601)+$J773/8.314/$H773+LN(1)</f>
        <v>-2.36921973224096</v>
      </c>
      <c r="AU773" s="8" t="n">
        <f aca="false">1/8.314/$H773*(0.4375*68629+0.5*4601)+$B773/8.314/$H773+LN(1)</f>
        <v>2.4720847304914</v>
      </c>
      <c r="AV773" s="8" t="n">
        <f aca="false">1/8.314/$H773*(0.4375*68629+0.5*4601)+$S773/8.314/$H773+LN(1)</f>
        <v>-0.125458478706642</v>
      </c>
      <c r="AW773" s="8" t="n">
        <f aca="false">1/8.314/$H773*(0.4375*68629+0.5*4601)+$X773/8.314/$H773+LN(1)</f>
        <v>-3.06913951799689</v>
      </c>
    </row>
    <row r="774" customFormat="false" ht="13.8" hidden="false" customHeight="false" outlineLevel="0" collapsed="false">
      <c r="B774" s="8" t="n">
        <f aca="false">$A$2 + $A$3*H774 +$A$4*H774*LN(H774) + $A$5*H774^2 + $A$6*H774^-1 + $A$7*H774^0.5</f>
        <v>67512.4692927222</v>
      </c>
      <c r="F774" s="8" t="n">
        <f aca="false">$D$2+$D$3/H774-(($D$4/(8.314*LN(10)))*(1-($D$5/H774)-LN(H774/$D$5)))</f>
        <v>1.37703253899257</v>
      </c>
      <c r="G774" s="8" t="n">
        <f aca="false">8.314*LN(10)*F774*H774</f>
        <v>128116.828949787</v>
      </c>
      <c r="H774" s="15" t="n">
        <v>4860</v>
      </c>
      <c r="J774" s="17" t="n">
        <f aca="false">-G774</f>
        <v>-128116.828949787</v>
      </c>
      <c r="O774" s="8" t="n">
        <f aca="false">-115997 + 27.036*H774 + 3.124*H774*LN(H774)</f>
        <v>144280.259037872</v>
      </c>
      <c r="P774" s="8" t="n">
        <f aca="false">(-0.0562*(H774^2)) + (128.59*H774)-38275</f>
        <v>-740749.12</v>
      </c>
      <c r="Q774" s="8" t="n">
        <f aca="false">-998615+342.43*H774</f>
        <v>665594.8</v>
      </c>
      <c r="R774" s="8" t="n">
        <f aca="false">Q774+P774</f>
        <v>-75154.32</v>
      </c>
      <c r="S774" s="8" t="n">
        <f aca="false">R774/2</f>
        <v>-37577.16</v>
      </c>
      <c r="U774" s="8" t="n">
        <f aca="false">-226244+42.46*H774</f>
        <v>-19888.4</v>
      </c>
      <c r="V774" s="8" t="n">
        <f aca="false">(-0.0562*(H774^2))+(374.59*H774)-846564</f>
        <v>-353478.12</v>
      </c>
      <c r="W774" s="8" t="n">
        <f aca="false">V774/2</f>
        <v>-176739.06</v>
      </c>
      <c r="X774" s="8" t="n">
        <f aca="false">W774-U774</f>
        <v>-156850.66</v>
      </c>
      <c r="Y774" s="8" t="n">
        <v>2124916.9845023</v>
      </c>
      <c r="Z774" s="8" t="n">
        <f aca="false">-8E-020*H774^6+2E-015*H774^5-0.00000000001*H774^4+0.00000006*H774^3-0.0001*H774^2+0.1593*H774^1+165.05*H774</f>
        <v>806232.342822511</v>
      </c>
      <c r="AA774" s="8" t="n">
        <f aca="false">(4*H774*(-18+25/2000*H774)*(1-LN(H774/1895))-H774*-9.16-0.25*Z774)</f>
        <v>-108689.081964719</v>
      </c>
      <c r="AB774" s="8" t="n">
        <f aca="false">(8*H774*(-1+8/2000*H774)*(1-LN(H774/1895))-H774*-9.16-0.25*Z774)</f>
        <v>-115328.210384816</v>
      </c>
      <c r="AC774" s="8" t="n">
        <f aca="false">(8*$H774*(31.15-15.53/2000*$H774)*(1-LN($H774/1895))-$H774*-9.16-0.25*$Z774)</f>
        <v>-171942.671095323</v>
      </c>
      <c r="AE774" s="8" t="n">
        <f aca="false">AP774-$AN774</f>
        <v>-1.99605571257958</v>
      </c>
      <c r="AF774" s="8" t="n">
        <f aca="false">AQ774-$AN774</f>
        <v>-2.05421077850776</v>
      </c>
      <c r="AG774" s="8" t="n">
        <f aca="false">AR774-$AN774</f>
        <v>-3.45534933874547</v>
      </c>
      <c r="AI774" s="8" t="n">
        <f aca="false">AT774-$AN774</f>
        <v>-2.37071342427487</v>
      </c>
      <c r="AJ774" s="8" t="n">
        <f aca="false">AU774-$AN774</f>
        <v>2.47087209715979</v>
      </c>
      <c r="AK774" s="8" t="n">
        <f aca="false">AV774-$AN774</f>
        <v>-0.129967512282817</v>
      </c>
      <c r="AL774" s="8" t="n">
        <f aca="false">AW774-$AN774</f>
        <v>-3.08184054908623</v>
      </c>
      <c r="AP774" s="8" t="n">
        <f aca="false">1/8.314/$H774*(0.375*68629+0.5*4601)+$AA774/8.314/$H774+LN(1)</f>
        <v>-1.99605571257958</v>
      </c>
      <c r="AQ774" s="8" t="n">
        <f aca="false">1/8.314/$H774*(0.4375*68629+0.5*4601)+$AB774/8.314/$H774+LN(1)</f>
        <v>-2.05421077850776</v>
      </c>
      <c r="AR774" s="8" t="n">
        <f aca="false">1/8.314/$H774*(0.4375*68629+0.5*4601)+$AC774/8.314/$H774+LN(1)</f>
        <v>-3.45534933874547</v>
      </c>
      <c r="AT774" s="8" t="n">
        <f aca="false">1/8.314/$H774*(0.4375*68629+0.5*4601)+$J774/8.314/$H774+LN(1)</f>
        <v>-2.37071342427487</v>
      </c>
      <c r="AU774" s="8" t="n">
        <f aca="false">1/8.314/$H774*(0.4375*68629+0.5*4601)+$B774/8.314/$H774+LN(1)</f>
        <v>2.47087209715979</v>
      </c>
      <c r="AV774" s="8" t="n">
        <f aca="false">1/8.314/$H774*(0.4375*68629+0.5*4601)+$S774/8.314/$H774+LN(1)</f>
        <v>-0.129967512282817</v>
      </c>
      <c r="AW774" s="8" t="n">
        <f aca="false">1/8.314/$H774*(0.4375*68629+0.5*4601)+$X774/8.314/$H774+LN(1)</f>
        <v>-3.08184054908623</v>
      </c>
    </row>
    <row r="775" customFormat="false" ht="13.8" hidden="false" customHeight="false" outlineLevel="0" collapsed="false">
      <c r="B775" s="8" t="n">
        <f aca="false">$A$2 + $A$3*H775 +$A$4*H775*LN(H775) + $A$5*H775^2 + $A$6*H775^-1 + $A$7*H775^0.5</f>
        <v>67566.0351461549</v>
      </c>
      <c r="F775" s="8" t="n">
        <f aca="false">$D$2+$D$3/H775-(($D$4/(8.314*LN(10)))*(1-($D$5/H775)-LN(H775/$D$5)))</f>
        <v>1.37732465817167</v>
      </c>
      <c r="G775" s="8" t="n">
        <f aca="false">8.314*LN(10)*F775*H775</f>
        <v>128275.842633251</v>
      </c>
      <c r="H775" s="15" t="n">
        <v>4865</v>
      </c>
      <c r="J775" s="17" t="n">
        <f aca="false">-G775</f>
        <v>-128275.842633251</v>
      </c>
      <c r="O775" s="8" t="n">
        <f aca="false">-115997 + 27.036*H775 + 3.124*H775*LN(H775)</f>
        <v>144563.662027955</v>
      </c>
      <c r="P775" s="8" t="n">
        <f aca="false">(-0.0562*(H775^2)) + (128.59*H775)-38275</f>
        <v>-742838.895</v>
      </c>
      <c r="Q775" s="8" t="n">
        <f aca="false">-998615+342.43*H775</f>
        <v>667306.95</v>
      </c>
      <c r="R775" s="8" t="n">
        <f aca="false">Q775+P775</f>
        <v>-75531.9450000002</v>
      </c>
      <c r="S775" s="8" t="n">
        <f aca="false">R775/2</f>
        <v>-37765.9725000001</v>
      </c>
      <c r="U775" s="8" t="n">
        <f aca="false">-226244+42.46*H775</f>
        <v>-19676.1</v>
      </c>
      <c r="V775" s="8" t="n">
        <f aca="false">(-0.0562*(H775^2))+(374.59*H775)-846564</f>
        <v>-354337.895</v>
      </c>
      <c r="W775" s="8" t="n">
        <f aca="false">V775/2</f>
        <v>-177168.9475</v>
      </c>
      <c r="X775" s="8" t="n">
        <f aca="false">W775-U775</f>
        <v>-157492.8475</v>
      </c>
      <c r="Y775" s="8" t="n">
        <v>2127527.07361369</v>
      </c>
      <c r="Z775" s="8" t="n">
        <f aca="false">-8E-020*H775^6+2E-015*H775^5-0.00000000001*H775^4+0.00000006*H775^3-0.0001*H775^2+0.1593*H775^1+165.05*H775</f>
        <v>807073.240428958</v>
      </c>
      <c r="AA775" s="8" t="n">
        <f aca="false">(4*H775*(-18+25/2000*H775)*(1-LN(H775/1895))-H775*-9.16-0.25*Z775)</f>
        <v>-109589.69051839</v>
      </c>
      <c r="AB775" s="8" t="n">
        <f aca="false">(8*H775*(-1+8/2000*H775)*(1-LN(H775/1895))-H775*-9.16-0.25*Z775)</f>
        <v>-116143.213004283</v>
      </c>
      <c r="AC775" s="8" t="n">
        <f aca="false">(8*$H775*(31.15-15.53/2000*$H775)*(1-LN($H775/1895))-$H775*-9.16-0.25*$Z775)</f>
        <v>-171945.136257542</v>
      </c>
      <c r="AE775" s="8" t="n">
        <f aca="false">AP775-$AN775</f>
        <v>-2.01627031902232</v>
      </c>
      <c r="AF775" s="8" t="n">
        <f aca="false">AQ775-$AN775</f>
        <v>-2.07224915153908</v>
      </c>
      <c r="AG775" s="8" t="n">
        <f aca="false">AR775-$AN775</f>
        <v>-3.45185905316883</v>
      </c>
      <c r="AI775" s="8" t="n">
        <f aca="false">AT775-$AN775</f>
        <v>-2.37220827468549</v>
      </c>
      <c r="AJ775" s="8" t="n">
        <f aca="false">AU775-$AN775</f>
        <v>2.46965698705449</v>
      </c>
      <c r="AK775" s="8" t="n">
        <f aca="false">AV775-$AN775</f>
        <v>-0.134502013839633</v>
      </c>
      <c r="AL775" s="8" t="n">
        <f aca="false">AW775-$AN775</f>
        <v>-3.09455020951794</v>
      </c>
      <c r="AP775" s="8" t="n">
        <f aca="false">1/8.314/$H775*(0.375*68629+0.5*4601)+$AA775/8.314/$H775+LN(1)</f>
        <v>-2.01627031902232</v>
      </c>
      <c r="AQ775" s="8" t="n">
        <f aca="false">1/8.314/$H775*(0.4375*68629+0.5*4601)+$AB775/8.314/$H775+LN(1)</f>
        <v>-2.07224915153908</v>
      </c>
      <c r="AR775" s="8" t="n">
        <f aca="false">1/8.314/$H775*(0.4375*68629+0.5*4601)+$AC775/8.314/$H775+LN(1)</f>
        <v>-3.45185905316883</v>
      </c>
      <c r="AT775" s="8" t="n">
        <f aca="false">1/8.314/$H775*(0.4375*68629+0.5*4601)+$J775/8.314/$H775+LN(1)</f>
        <v>-2.37220827468549</v>
      </c>
      <c r="AU775" s="8" t="n">
        <f aca="false">1/8.314/$H775*(0.4375*68629+0.5*4601)+$B775/8.314/$H775+LN(1)</f>
        <v>2.46965698705449</v>
      </c>
      <c r="AV775" s="8" t="n">
        <f aca="false">1/8.314/$H775*(0.4375*68629+0.5*4601)+$S775/8.314/$H775+LN(1)</f>
        <v>-0.134502013839633</v>
      </c>
      <c r="AW775" s="8" t="n">
        <f aca="false">1/8.314/$H775*(0.4375*68629+0.5*4601)+$X775/8.314/$H775+LN(1)</f>
        <v>-3.09455020951794</v>
      </c>
    </row>
    <row r="776" customFormat="false" ht="13.8" hidden="false" customHeight="false" outlineLevel="0" collapsed="false">
      <c r="B776" s="8" t="n">
        <f aca="false">$A$2 + $A$3*H776 +$A$4*H776*LN(H776) + $A$5*H776^2 + $A$6*H776^-1 + $A$7*H776^0.5</f>
        <v>67619.4002171726</v>
      </c>
      <c r="F776" s="8" t="n">
        <f aca="false">$D$2+$D$3/H776-(($D$4/(8.314*LN(10)))*(1-($D$5/H776)-LN(H776/$D$5)))</f>
        <v>1.37761801022871</v>
      </c>
      <c r="G776" s="8" t="n">
        <f aca="false">8.314*LN(10)*F776*H776</f>
        <v>128435.027180055</v>
      </c>
      <c r="H776" s="15" t="n">
        <v>4870</v>
      </c>
      <c r="J776" s="17" t="n">
        <f aca="false">-G776</f>
        <v>-128435.027180055</v>
      </c>
      <c r="O776" s="8" t="n">
        <f aca="false">-115997 + 27.036*H776 + 3.124*H776*LN(H776)</f>
        <v>144847.081071484</v>
      </c>
      <c r="P776" s="8" t="n">
        <f aca="false">(-0.0562*(H776^2)) + (128.59*H776)-38275</f>
        <v>-744931.48</v>
      </c>
      <c r="Q776" s="8" t="n">
        <f aca="false">-998615+342.43*H776</f>
        <v>669019.1</v>
      </c>
      <c r="R776" s="8" t="n">
        <f aca="false">Q776+P776</f>
        <v>-75912.3799999999</v>
      </c>
      <c r="S776" s="8" t="n">
        <f aca="false">R776/2</f>
        <v>-37956.1899999999</v>
      </c>
      <c r="U776" s="8" t="n">
        <f aca="false">-226244+42.46*H776</f>
        <v>-19463.8</v>
      </c>
      <c r="V776" s="8" t="n">
        <f aca="false">(-0.0562*(H776^2))+(374.59*H776)-846564</f>
        <v>-355200.48</v>
      </c>
      <c r="W776" s="8" t="n">
        <f aca="false">V776/2</f>
        <v>-177600.24</v>
      </c>
      <c r="X776" s="8" t="n">
        <f aca="false">W776-U776</f>
        <v>-158136.44</v>
      </c>
      <c r="Y776" s="8" t="n">
        <v>2130137.16272509</v>
      </c>
      <c r="Z776" s="8" t="n">
        <f aca="false">-8E-020*H776^6+2E-015*H776^5-0.00000000001*H776^4+0.00000006*H776^3-0.0001*H776^2+0.1593*H776^1+165.05*H776</f>
        <v>807914.187350566</v>
      </c>
      <c r="AA776" s="8" t="n">
        <f aca="false">(4*H776*(-18+25/2000*H776)*(1-LN(H776/1895))-H776*-9.16-0.25*Z776)</f>
        <v>-110493.548530537</v>
      </c>
      <c r="AB776" s="8" t="n">
        <f aca="false">(8*H776*(-1+8/2000*H776)*(1-LN(H776/1895))-H776*-9.16-0.25*Z776)</f>
        <v>-116960.495399027</v>
      </c>
      <c r="AC776" s="8" t="n">
        <f aca="false">(8*$H776*(31.15-15.53/2000*$H776)*(1-LN($H776/1895))-$H776*-9.16-0.25*$Z776)</f>
        <v>-171944.412839084</v>
      </c>
      <c r="AE776" s="8" t="n">
        <f aca="false">AP776-$AN776</f>
        <v>-2.0365236720165</v>
      </c>
      <c r="AF776" s="8" t="n">
        <f aca="false">AQ776-$AN776</f>
        <v>-2.09030679058028</v>
      </c>
      <c r="AG776" s="8" t="n">
        <f aca="false">AR776-$AN776</f>
        <v>-3.44829718307666</v>
      </c>
      <c r="AI776" s="8" t="n">
        <f aca="false">AT776-$AN776</f>
        <v>-2.37370427556337</v>
      </c>
      <c r="AJ776" s="8" t="n">
        <f aca="false">AU776-$AN776</f>
        <v>2.46843941312648</v>
      </c>
      <c r="AK776" s="8" t="n">
        <f aca="false">AV776-$AN776</f>
        <v>-0.139061904933612</v>
      </c>
      <c r="AL776" s="8" t="n">
        <f aca="false">AW776-$AN776</f>
        <v>-3.10726847271296</v>
      </c>
      <c r="AP776" s="8" t="n">
        <f aca="false">1/8.314/$H776*(0.375*68629+0.5*4601)+$AA776/8.314/$H776+LN(1)</f>
        <v>-2.0365236720165</v>
      </c>
      <c r="AQ776" s="8" t="n">
        <f aca="false">1/8.314/$H776*(0.4375*68629+0.5*4601)+$AB776/8.314/$H776+LN(1)</f>
        <v>-2.09030679058028</v>
      </c>
      <c r="AR776" s="8" t="n">
        <f aca="false">1/8.314/$H776*(0.4375*68629+0.5*4601)+$AC776/8.314/$H776+LN(1)</f>
        <v>-3.44829718307666</v>
      </c>
      <c r="AT776" s="8" t="n">
        <f aca="false">1/8.314/$H776*(0.4375*68629+0.5*4601)+$J776/8.314/$H776+LN(1)</f>
        <v>-2.37370427556337</v>
      </c>
      <c r="AU776" s="8" t="n">
        <f aca="false">1/8.314/$H776*(0.4375*68629+0.5*4601)+$B776/8.314/$H776+LN(1)</f>
        <v>2.46843941312648</v>
      </c>
      <c r="AV776" s="8" t="n">
        <f aca="false">1/8.314/$H776*(0.4375*68629+0.5*4601)+$S776/8.314/$H776+LN(1)</f>
        <v>-0.139061904933612</v>
      </c>
      <c r="AW776" s="8" t="n">
        <f aca="false">1/8.314/$H776*(0.4375*68629+0.5*4601)+$X776/8.314/$H776+LN(1)</f>
        <v>-3.10726847271296</v>
      </c>
    </row>
    <row r="777" customFormat="false" ht="13.8" hidden="false" customHeight="false" outlineLevel="0" collapsed="false">
      <c r="B777" s="8" t="n">
        <f aca="false">$A$2 + $A$3*H777 +$A$4*H777*LN(H777) + $A$5*H777^2 + $A$6*H777^-1 + $A$7*H777^0.5</f>
        <v>67672.5647206976</v>
      </c>
      <c r="F777" s="8" t="n">
        <f aca="false">$D$2+$D$3/H777-(($D$4/(8.314*LN(10)))*(1-($D$5/H777)-LN(H777/$D$5)))</f>
        <v>1.37791258949051</v>
      </c>
      <c r="G777" s="8" t="n">
        <f aca="false">8.314*LN(10)*F777*H777</f>
        <v>128594.382414773</v>
      </c>
      <c r="H777" s="15" t="n">
        <v>4875</v>
      </c>
      <c r="J777" s="17" t="n">
        <f aca="false">-G777</f>
        <v>-128594.382414773</v>
      </c>
      <c r="O777" s="8" t="n">
        <f aca="false">-115997 + 27.036*H777 + 3.124*H777*LN(H777)</f>
        <v>145130.516151977</v>
      </c>
      <c r="P777" s="8" t="n">
        <f aca="false">(-0.0562*(H777^2)) + (128.59*H777)-38275</f>
        <v>-747026.875</v>
      </c>
      <c r="Q777" s="8" t="n">
        <f aca="false">-998615+342.43*H777</f>
        <v>670731.25</v>
      </c>
      <c r="R777" s="8" t="n">
        <f aca="false">Q777+P777</f>
        <v>-76295.625</v>
      </c>
      <c r="S777" s="8" t="n">
        <f aca="false">R777/2</f>
        <v>-38147.8125</v>
      </c>
      <c r="U777" s="8" t="n">
        <f aca="false">-226244+42.46*H777</f>
        <v>-19251.5</v>
      </c>
      <c r="V777" s="8" t="n">
        <f aca="false">(-0.0562*(H777^2))+(374.59*H777)-846564</f>
        <v>-356065.875</v>
      </c>
      <c r="W777" s="8" t="n">
        <f aca="false">V777/2</f>
        <v>-178032.9375</v>
      </c>
      <c r="X777" s="8" t="n">
        <f aca="false">W777-U777</f>
        <v>-158781.4375</v>
      </c>
      <c r="Y777" s="8" t="n">
        <v>2132747.25183648</v>
      </c>
      <c r="Z777" s="8" t="n">
        <f aca="false">-8E-020*H777^6+2E-015*H777^5-0.00000000001*H777^4+0.00000006*H777^3-0.0001*H777^2+0.1593*H777^1+165.05*H777</f>
        <v>808755.183703308</v>
      </c>
      <c r="AA777" s="8" t="n">
        <f aca="false">(4*H777*(-18+25/2000*H777)*(1-LN(H777/1895))-H777*-9.16-0.25*Z777)</f>
        <v>-111400.658978073</v>
      </c>
      <c r="AB777" s="8" t="n">
        <f aca="false">(8*H777*(-1+8/2000*H777)*(1-LN(H777/1895))-H777*-9.16-0.25*Z777)</f>
        <v>-117780.059283803</v>
      </c>
      <c r="AC777" s="8" t="n">
        <f aca="false">(8*$H777*(31.15-15.53/2000*$H777)*(1-LN($H777/1895))-$H777*-9.16-0.25*$Z777)</f>
        <v>-171940.496363631</v>
      </c>
      <c r="AE777" s="8" t="n">
        <f aca="false">AP777-$AN777</f>
        <v>-2.05681572579024</v>
      </c>
      <c r="AF777" s="8" t="n">
        <f aca="false">AQ777-$AN777</f>
        <v>-2.10838367865887</v>
      </c>
      <c r="AG777" s="8" t="n">
        <f aca="false">AR777-$AN777</f>
        <v>-3.44466383828651</v>
      </c>
      <c r="AI777" s="8" t="n">
        <f aca="false">AT777-$AN777</f>
        <v>-2.37520141904043</v>
      </c>
      <c r="AJ777" s="8" t="n">
        <f aca="false">AU777-$AN777</f>
        <v>2.46721938825947</v>
      </c>
      <c r="AK777" s="8" t="n">
        <f aca="false">AV777-$AN777</f>
        <v>-0.143647107443114</v>
      </c>
      <c r="AL777" s="8" t="n">
        <f aca="false">AW777-$AN777</f>
        <v>-3.11999531220123</v>
      </c>
      <c r="AP777" s="8" t="n">
        <f aca="false">1/8.314/$H777*(0.375*68629+0.5*4601)+$AA777/8.314/$H777+LN(1)</f>
        <v>-2.05681572579024</v>
      </c>
      <c r="AQ777" s="8" t="n">
        <f aca="false">1/8.314/$H777*(0.4375*68629+0.5*4601)+$AB777/8.314/$H777+LN(1)</f>
        <v>-2.10838367865887</v>
      </c>
      <c r="AR777" s="8" t="n">
        <f aca="false">1/8.314/$H777*(0.4375*68629+0.5*4601)+$AC777/8.314/$H777+LN(1)</f>
        <v>-3.44466383828651</v>
      </c>
      <c r="AT777" s="8" t="n">
        <f aca="false">1/8.314/$H777*(0.4375*68629+0.5*4601)+$J777/8.314/$H777+LN(1)</f>
        <v>-2.37520141904043</v>
      </c>
      <c r="AU777" s="8" t="n">
        <f aca="false">1/8.314/$H777*(0.4375*68629+0.5*4601)+$B777/8.314/$H777+LN(1)</f>
        <v>2.46721938825947</v>
      </c>
      <c r="AV777" s="8" t="n">
        <f aca="false">1/8.314/$H777*(0.4375*68629+0.5*4601)+$S777/8.314/$H777+LN(1)</f>
        <v>-0.143647107443114</v>
      </c>
      <c r="AW777" s="8" t="n">
        <f aca="false">1/8.314/$H777*(0.4375*68629+0.5*4601)+$X777/8.314/$H777+LN(1)</f>
        <v>-3.11999531220123</v>
      </c>
    </row>
    <row r="778" customFormat="false" ht="13.8" hidden="false" customHeight="false" outlineLevel="0" collapsed="false">
      <c r="B778" s="8" t="n">
        <f aca="false">$A$2 + $A$3*H778 +$A$4*H778*LN(H778) + $A$5*H778^2 + $A$6*H778^-1 + $A$7*H778^0.5</f>
        <v>67725.5288710798</v>
      </c>
      <c r="F778" s="8" t="n">
        <f aca="false">$D$2+$D$3/H778-(($D$4/(8.314*LN(10)))*(1-($D$5/H778)-LN(H778/$D$5)))</f>
        <v>1.37820839031101</v>
      </c>
      <c r="G778" s="8" t="n">
        <f aca="false">8.314*LN(10)*F778*H778</f>
        <v>128753.908162342</v>
      </c>
      <c r="H778" s="15" t="n">
        <v>4880</v>
      </c>
      <c r="J778" s="17" t="n">
        <f aca="false">-G778</f>
        <v>-128753.908162342</v>
      </c>
      <c r="O778" s="8" t="n">
        <f aca="false">-115997 + 27.036*H778 + 3.124*H778*LN(H778)</f>
        <v>145413.967252985</v>
      </c>
      <c r="P778" s="8" t="n">
        <f aca="false">(-0.0562*(H778^2)) + (128.59*H778)-38275</f>
        <v>-749125.08</v>
      </c>
      <c r="Q778" s="8" t="n">
        <f aca="false">-998615+342.43*H778</f>
        <v>672443.4</v>
      </c>
      <c r="R778" s="8" t="n">
        <f aca="false">Q778+P778</f>
        <v>-76681.6799999998</v>
      </c>
      <c r="S778" s="8" t="n">
        <f aca="false">R778/2</f>
        <v>-38340.8399999999</v>
      </c>
      <c r="U778" s="8" t="n">
        <f aca="false">-226244+42.46*H778</f>
        <v>-19039.2</v>
      </c>
      <c r="V778" s="8" t="n">
        <f aca="false">(-0.0562*(H778^2))+(374.59*H778)-846564</f>
        <v>-356934.08</v>
      </c>
      <c r="W778" s="8" t="n">
        <f aca="false">V778/2</f>
        <v>-178467.04</v>
      </c>
      <c r="X778" s="8" t="n">
        <f aca="false">W778-U778</f>
        <v>-159427.84</v>
      </c>
      <c r="Y778" s="8" t="n">
        <v>2135357.34094788</v>
      </c>
      <c r="Z778" s="8" t="n">
        <f aca="false">-8E-020*H778^6+2E-015*H778^5-0.00000000001*H778^4+0.00000006*H778^3-0.0001*H778^2+0.1593*H778^1+165.05*H778</f>
        <v>809596.229603315</v>
      </c>
      <c r="AA778" s="8" t="n">
        <f aca="false">(4*H778*(-18+25/2000*H778)*(1-LN(H778/1895))-H778*-9.16-0.25*Z778)</f>
        <v>-112311.024834537</v>
      </c>
      <c r="AB778" s="8" t="n">
        <f aca="false">(8*H778*(-1+8/2000*H778)*(1-LN(H778/1895))-H778*-9.16-0.25*Z778)</f>
        <v>-118601.906371632</v>
      </c>
      <c r="AC778" s="8" t="n">
        <f aca="false">(8*$H778*(31.15-15.53/2000*$H778)*(1-LN($H778/1895))-$H778*-9.16-0.25*$Z778)</f>
        <v>-171933.382360876</v>
      </c>
      <c r="AE778" s="8" t="n">
        <f aca="false">AP778-$AN778</f>
        <v>-2.07714643467607</v>
      </c>
      <c r="AF778" s="8" t="n">
        <f aca="false">AQ778-$AN778</f>
        <v>-2.12647979882915</v>
      </c>
      <c r="AG778" s="8" t="n">
        <f aca="false">AR778-$AN778</f>
        <v>-3.44095912831398</v>
      </c>
      <c r="AI778" s="8" t="n">
        <f aca="false">AT778-$AN778</f>
        <v>-2.37669969728972</v>
      </c>
      <c r="AJ778" s="8" t="n">
        <f aca="false">AU778-$AN778</f>
        <v>2.46599692527023</v>
      </c>
      <c r="AK778" s="8" t="n">
        <f aca="false">AV778-$AN778</f>
        <v>-0.148257543566646</v>
      </c>
      <c r="AL778" s="8" t="n">
        <f aca="false">AW778-$AN778</f>
        <v>-3.1327307016212</v>
      </c>
      <c r="AP778" s="8" t="n">
        <f aca="false">1/8.314/$H778*(0.375*68629+0.5*4601)+$AA778/8.314/$H778+LN(1)</f>
        <v>-2.07714643467607</v>
      </c>
      <c r="AQ778" s="8" t="n">
        <f aca="false">1/8.314/$H778*(0.4375*68629+0.5*4601)+$AB778/8.314/$H778+LN(1)</f>
        <v>-2.12647979882915</v>
      </c>
      <c r="AR778" s="8" t="n">
        <f aca="false">1/8.314/$H778*(0.4375*68629+0.5*4601)+$AC778/8.314/$H778+LN(1)</f>
        <v>-3.44095912831398</v>
      </c>
      <c r="AT778" s="8" t="n">
        <f aca="false">1/8.314/$H778*(0.4375*68629+0.5*4601)+$J778/8.314/$H778+LN(1)</f>
        <v>-2.37669969728972</v>
      </c>
      <c r="AU778" s="8" t="n">
        <f aca="false">1/8.314/$H778*(0.4375*68629+0.5*4601)+$B778/8.314/$H778+LN(1)</f>
        <v>2.46599692527023</v>
      </c>
      <c r="AV778" s="8" t="n">
        <f aca="false">1/8.314/$H778*(0.4375*68629+0.5*4601)+$S778/8.314/$H778+LN(1)</f>
        <v>-0.148257543566646</v>
      </c>
      <c r="AW778" s="8" t="n">
        <f aca="false">1/8.314/$H778*(0.4375*68629+0.5*4601)+$X778/8.314/$H778+LN(1)</f>
        <v>-3.1327307016212</v>
      </c>
    </row>
    <row r="779" customFormat="false" ht="13.8" hidden="false" customHeight="false" outlineLevel="0" collapsed="false">
      <c r="B779" s="8" t="n">
        <f aca="false">$A$2 + $A$3*H779 +$A$4*H779*LN(H779) + $A$5*H779^2 + $A$6*H779^-1 + $A$7*H779^0.5</f>
        <v>67778.2928821003</v>
      </c>
      <c r="F779" s="8" t="n">
        <f aca="false">$D$2+$D$3/H779-(($D$4/(8.314*LN(10)))*(1-($D$5/H779)-LN(H779/$D$5)))</f>
        <v>1.37850540707108</v>
      </c>
      <c r="G779" s="8" t="n">
        <f aca="false">8.314*LN(10)*F779*H779</f>
        <v>128913.604248055</v>
      </c>
      <c r="H779" s="15" t="n">
        <v>4885</v>
      </c>
      <c r="J779" s="17" t="n">
        <f aca="false">-G779</f>
        <v>-128913.604248055</v>
      </c>
      <c r="O779" s="8" t="n">
        <f aca="false">-115997 + 27.036*H779 + 3.124*H779*LN(H779)</f>
        <v>145697.434358095</v>
      </c>
      <c r="P779" s="8" t="n">
        <f aca="false">(-0.0562*(H779^2)) + (128.59*H779)-38275</f>
        <v>-751226.095</v>
      </c>
      <c r="Q779" s="8" t="n">
        <f aca="false">-998615+342.43*H779</f>
        <v>674155.55</v>
      </c>
      <c r="R779" s="8" t="n">
        <f aca="false">Q779+P779</f>
        <v>-77070.545</v>
      </c>
      <c r="S779" s="8" t="n">
        <f aca="false">R779/2</f>
        <v>-38535.2725</v>
      </c>
      <c r="U779" s="8" t="n">
        <f aca="false">-226244+42.46*H779</f>
        <v>-18826.9</v>
      </c>
      <c r="V779" s="8" t="n">
        <f aca="false">(-0.0562*(H779^2))+(374.59*H779)-846564</f>
        <v>-357805.095</v>
      </c>
      <c r="W779" s="8" t="n">
        <f aca="false">V779/2</f>
        <v>-178902.5475</v>
      </c>
      <c r="X779" s="8" t="n">
        <f aca="false">W779-U779</f>
        <v>-160075.6475</v>
      </c>
      <c r="Y779" s="8" t="n">
        <v>2137967.43005927</v>
      </c>
      <c r="Z779" s="8" t="n">
        <f aca="false">-8E-020*H779^6+2E-015*H779^5-0.00000000001*H779^4+0.00000006*H779^3-0.0001*H779^2+0.1593*H779^1+165.05*H779</f>
        <v>810437.325166867</v>
      </c>
      <c r="AA779" s="8" t="n">
        <f aca="false">(4*H779*(-18+25/2000*H779)*(1-LN(H779/1895))-H779*-9.16-0.25*Z779)</f>
        <v>-113224.649070098</v>
      </c>
      <c r="AB779" s="8" t="n">
        <f aca="false">(8*H779*(-1+8/2000*H779)*(1-LN(H779/1895))-H779*-9.16-0.25*Z779)</f>
        <v>-119426.038373804</v>
      </c>
      <c r="AC779" s="8" t="n">
        <f aca="false">(8*$H779*(31.15-15.53/2000*$H779)*(1-LN($H779/1895))-$H779*-9.16-0.25*$Z779)</f>
        <v>-171923.066366507</v>
      </c>
      <c r="AE779" s="8" t="n">
        <f aca="false">AP779-$AN779</f>
        <v>-2.09751575311052</v>
      </c>
      <c r="AF779" s="8" t="n">
        <f aca="false">AQ779-$AN779</f>
        <v>-2.14459513417216</v>
      </c>
      <c r="AG779" s="8" t="n">
        <f aca="false">AR779-$AN779</f>
        <v>-3.43718316237393</v>
      </c>
      <c r="AI779" s="8" t="n">
        <f aca="false">AT779-$AN779</f>
        <v>-2.37819910252515</v>
      </c>
      <c r="AJ779" s="8" t="n">
        <f aca="false">AU779-$AN779</f>
        <v>2.46477203690905</v>
      </c>
      <c r="AK779" s="8" t="n">
        <f aca="false">AV779-$AN779</f>
        <v>-0.152893135821267</v>
      </c>
      <c r="AL779" s="8" t="n">
        <f aca="false">AW779-$AN779</f>
        <v>-3.14547461471925</v>
      </c>
      <c r="AP779" s="8" t="n">
        <f aca="false">1/8.314/$H779*(0.375*68629+0.5*4601)+$AA779/8.314/$H779+LN(1)</f>
        <v>-2.09751575311052</v>
      </c>
      <c r="AQ779" s="8" t="n">
        <f aca="false">1/8.314/$H779*(0.4375*68629+0.5*4601)+$AB779/8.314/$H779+LN(1)</f>
        <v>-2.14459513417216</v>
      </c>
      <c r="AR779" s="8" t="n">
        <f aca="false">1/8.314/$H779*(0.4375*68629+0.5*4601)+$AC779/8.314/$H779+LN(1)</f>
        <v>-3.43718316237393</v>
      </c>
      <c r="AT779" s="8" t="n">
        <f aca="false">1/8.314/$H779*(0.4375*68629+0.5*4601)+$J779/8.314/$H779+LN(1)</f>
        <v>-2.37819910252515</v>
      </c>
      <c r="AU779" s="8" t="n">
        <f aca="false">1/8.314/$H779*(0.4375*68629+0.5*4601)+$B779/8.314/$H779+LN(1)</f>
        <v>2.46477203690905</v>
      </c>
      <c r="AV779" s="8" t="n">
        <f aca="false">1/8.314/$H779*(0.4375*68629+0.5*4601)+$S779/8.314/$H779+LN(1)</f>
        <v>-0.152893135821267</v>
      </c>
      <c r="AW779" s="8" t="n">
        <f aca="false">1/8.314/$H779*(0.4375*68629+0.5*4601)+$X779/8.314/$H779+LN(1)</f>
        <v>-3.14547461471925</v>
      </c>
    </row>
    <row r="780" customFormat="false" ht="13.8" hidden="false" customHeight="false" outlineLevel="0" collapsed="false">
      <c r="B780" s="8" t="n">
        <f aca="false">$A$2 + $A$3*H780 +$A$4*H780*LN(H780) + $A$5*H780^2 + $A$6*H780^-1 + $A$7*H780^0.5</f>
        <v>67830.8569669727</v>
      </c>
      <c r="F780" s="8" t="n">
        <f aca="false">$D$2+$D$3/H780-(($D$4/(8.314*LN(10)))*(1-($D$5/H780)-LN(H780/$D$5)))</f>
        <v>1.3788036341784</v>
      </c>
      <c r="G780" s="8" t="n">
        <f aca="false">8.314*LN(10)*F780*H780</f>
        <v>129073.470497565</v>
      </c>
      <c r="H780" s="15" t="n">
        <v>4890</v>
      </c>
      <c r="J780" s="17" t="n">
        <f aca="false">-G780</f>
        <v>-129073.470497565</v>
      </c>
      <c r="O780" s="8" t="n">
        <f aca="false">-115997 + 27.036*H780 + 3.124*H780*LN(H780)</f>
        <v>145980.917450925</v>
      </c>
      <c r="P780" s="8" t="n">
        <f aca="false">(-0.0562*(H780^2)) + (128.59*H780)-38275</f>
        <v>-753329.92</v>
      </c>
      <c r="Q780" s="8" t="n">
        <f aca="false">-998615+342.43*H780</f>
        <v>675867.7</v>
      </c>
      <c r="R780" s="8" t="n">
        <f aca="false">Q780+P780</f>
        <v>-77462.2200000001</v>
      </c>
      <c r="S780" s="8" t="n">
        <f aca="false">R780/2</f>
        <v>-38731.11</v>
      </c>
      <c r="U780" s="8" t="n">
        <f aca="false">-226244+42.46*H780</f>
        <v>-18614.6</v>
      </c>
      <c r="V780" s="8" t="n">
        <f aca="false">(-0.0562*(H780^2))+(374.59*H780)-846564</f>
        <v>-358678.92</v>
      </c>
      <c r="W780" s="8" t="n">
        <f aca="false">V780/2</f>
        <v>-179339.46</v>
      </c>
      <c r="X780" s="8" t="n">
        <f aca="false">W780-U780</f>
        <v>-160724.86</v>
      </c>
      <c r="Y780" s="8" t="n">
        <v>2140577.51917067</v>
      </c>
      <c r="Z780" s="8" t="n">
        <f aca="false">-8E-020*H780^6+2E-015*H780^5-0.00000000001*H780^4+0.00000006*H780^3-0.0001*H780^2+0.1593*H780^1+165.05*H780</f>
        <v>811278.4705104</v>
      </c>
      <c r="AA780" s="8" t="n">
        <f aca="false">(4*H780*(-18+25/2000*H780)*(1-LN(H780/1895))-H780*-9.16-0.25*Z780)</f>
        <v>-114141.534651566</v>
      </c>
      <c r="AB780" s="8" t="n">
        <f aca="false">(8*H780*(-1+8/2000*H780)*(1-LN(H780/1895))-H780*-9.16-0.25*Z780)</f>
        <v>-120252.456999881</v>
      </c>
      <c r="AC780" s="8" t="n">
        <f aca="false">(8*$H780*(31.15-15.53/2000*$H780)*(1-LN($H780/1895))-$H780*-9.16-0.25*$Z780)</f>
        <v>-171909.543922189</v>
      </c>
      <c r="AE780" s="8" t="n">
        <f aca="false">AP780-$AN780</f>
        <v>-2.11792363563383</v>
      </c>
      <c r="AF780" s="8" t="n">
        <f aca="false">AQ780-$AN780</f>
        <v>-2.16272966779569</v>
      </c>
      <c r="AG780" s="8" t="n">
        <f aca="false">AR780-$AN780</f>
        <v>-3.43333604938153</v>
      </c>
      <c r="AI780" s="8" t="n">
        <f aca="false">AT780-$AN780</f>
        <v>-2.37969962700126</v>
      </c>
      <c r="AJ780" s="8" t="n">
        <f aca="false">AU780-$AN780</f>
        <v>2.46354473586014</v>
      </c>
      <c r="AK780" s="8" t="n">
        <f aca="false">AV780-$AN780</f>
        <v>-0.157553807040924</v>
      </c>
      <c r="AL780" s="8" t="n">
        <f aca="false">AW780-$AN780</f>
        <v>-3.15822702534912</v>
      </c>
      <c r="AP780" s="8" t="n">
        <f aca="false">1/8.314/$H780*(0.375*68629+0.5*4601)+$AA780/8.314/$H780+LN(1)</f>
        <v>-2.11792363563383</v>
      </c>
      <c r="AQ780" s="8" t="n">
        <f aca="false">1/8.314/$H780*(0.4375*68629+0.5*4601)+$AB780/8.314/$H780+LN(1)</f>
        <v>-2.16272966779569</v>
      </c>
      <c r="AR780" s="8" t="n">
        <f aca="false">1/8.314/$H780*(0.4375*68629+0.5*4601)+$AC780/8.314/$H780+LN(1)</f>
        <v>-3.43333604938153</v>
      </c>
      <c r="AT780" s="8" t="n">
        <f aca="false">1/8.314/$H780*(0.4375*68629+0.5*4601)+$J780/8.314/$H780+LN(1)</f>
        <v>-2.37969962700126</v>
      </c>
      <c r="AU780" s="8" t="n">
        <f aca="false">1/8.314/$H780*(0.4375*68629+0.5*4601)+$B780/8.314/$H780+LN(1)</f>
        <v>2.46354473586014</v>
      </c>
      <c r="AV780" s="8" t="n">
        <f aca="false">1/8.314/$H780*(0.4375*68629+0.5*4601)+$S780/8.314/$H780+LN(1)</f>
        <v>-0.157553807040924</v>
      </c>
      <c r="AW780" s="8" t="n">
        <f aca="false">1/8.314/$H780*(0.4375*68629+0.5*4601)+$X780/8.314/$H780+LN(1)</f>
        <v>-3.15822702534912</v>
      </c>
    </row>
    <row r="781" customFormat="false" ht="13.8" hidden="false" customHeight="false" outlineLevel="0" collapsed="false">
      <c r="B781" s="8" t="n">
        <f aca="false">$A$2 + $A$3*H781 +$A$4*H781*LN(H781) + $A$5*H781^2 + $A$6*H781^-1 + $A$7*H781^0.5</f>
        <v>67883.221338344</v>
      </c>
      <c r="F781" s="8" t="n">
        <f aca="false">$D$2+$D$3/H781-(($D$4/(8.314*LN(10)))*(1-($D$5/H781)-LN(H781/$D$5)))</f>
        <v>1.37910306606731</v>
      </c>
      <c r="G781" s="8" t="n">
        <f aca="false">8.314*LN(10)*F781*H781</f>
        <v>129233.506736879</v>
      </c>
      <c r="H781" s="15" t="n">
        <v>4895</v>
      </c>
      <c r="J781" s="17" t="n">
        <f aca="false">-G781</f>
        <v>-129233.506736879</v>
      </c>
      <c r="O781" s="8" t="n">
        <f aca="false">-115997 + 27.036*H781 + 3.124*H781*LN(H781)</f>
        <v>146264.416515128</v>
      </c>
      <c r="P781" s="8" t="n">
        <f aca="false">(-0.0562*(H781^2)) + (128.59*H781)-38275</f>
        <v>-755436.555</v>
      </c>
      <c r="Q781" s="8" t="n">
        <f aca="false">-998615+342.43*H781</f>
        <v>677579.85</v>
      </c>
      <c r="R781" s="8" t="n">
        <f aca="false">Q781+P781</f>
        <v>-77856.7049999998</v>
      </c>
      <c r="S781" s="8" t="n">
        <f aca="false">R781/2</f>
        <v>-38928.3524999999</v>
      </c>
      <c r="U781" s="8" t="n">
        <f aca="false">-226244+42.46*H781</f>
        <v>-18402.3</v>
      </c>
      <c r="V781" s="8" t="n">
        <f aca="false">(-0.0562*(H781^2))+(374.59*H781)-846564</f>
        <v>-359555.555</v>
      </c>
      <c r="W781" s="8" t="n">
        <f aca="false">V781/2</f>
        <v>-179777.7775</v>
      </c>
      <c r="X781" s="8" t="n">
        <f aca="false">W781-U781</f>
        <v>-161375.4775</v>
      </c>
      <c r="Y781" s="8" t="n">
        <v>2143187.60828206</v>
      </c>
      <c r="Z781" s="8" t="n">
        <f aca="false">-8E-020*H781^6+2E-015*H781^5-0.00000000001*H781^4+0.00000006*H781^3-0.0001*H781^2+0.1593*H781^1+165.05*H781</f>
        <v>812119.665750504</v>
      </c>
      <c r="AA781" s="8" t="n">
        <f aca="false">(4*H781*(-18+25/2000*H781)*(1-LN(H781/1895))-H781*-9.16-0.25*Z781)</f>
        <v>-115061.684542397</v>
      </c>
      <c r="AB781" s="8" t="n">
        <f aca="false">(8*H781*(-1+8/2000*H781)*(1-LN(H781/1895))-H781*-9.16-0.25*Z781)</f>
        <v>-121081.163957702</v>
      </c>
      <c r="AC781" s="8" t="n">
        <f aca="false">(8*$H781*(31.15-15.53/2000*$H781)*(1-LN($H781/1895))-$H781*-9.16-0.25*$Z781)</f>
        <v>-171892.810575555</v>
      </c>
      <c r="AE781" s="8" t="n">
        <f aca="false">AP781-$AN781</f>
        <v>-2.1383700368896</v>
      </c>
      <c r="AF781" s="8" t="n">
        <f aca="false">AQ781-$AN781</f>
        <v>-2.18088338283414</v>
      </c>
      <c r="AG781" s="8" t="n">
        <f aca="false">AR781-$AN781</f>
        <v>-3.42941789795361</v>
      </c>
      <c r="AI781" s="8" t="n">
        <f aca="false">AT781-$AN781</f>
        <v>-2.38120126301302</v>
      </c>
      <c r="AJ781" s="8" t="n">
        <f aca="false">AU781-$AN781</f>
        <v>2.46231503474195</v>
      </c>
      <c r="AK781" s="8" t="n">
        <f aca="false">AV781-$AN781</f>
        <v>-0.162239480374855</v>
      </c>
      <c r="AL781" s="8" t="n">
        <f aca="false">AW781-$AN781</f>
        <v>-3.17098790747138</v>
      </c>
      <c r="AP781" s="8" t="n">
        <f aca="false">1/8.314/$H781*(0.375*68629+0.5*4601)+$AA781/8.314/$H781+LN(1)</f>
        <v>-2.1383700368896</v>
      </c>
      <c r="AQ781" s="8" t="n">
        <f aca="false">1/8.314/$H781*(0.4375*68629+0.5*4601)+$AB781/8.314/$H781+LN(1)</f>
        <v>-2.18088338283414</v>
      </c>
      <c r="AR781" s="8" t="n">
        <f aca="false">1/8.314/$H781*(0.4375*68629+0.5*4601)+$AC781/8.314/$H781+LN(1)</f>
        <v>-3.42941789795361</v>
      </c>
      <c r="AT781" s="8" t="n">
        <f aca="false">1/8.314/$H781*(0.4375*68629+0.5*4601)+$J781/8.314/$H781+LN(1)</f>
        <v>-2.38120126301302</v>
      </c>
      <c r="AU781" s="8" t="n">
        <f aca="false">1/8.314/$H781*(0.4375*68629+0.5*4601)+$B781/8.314/$H781+LN(1)</f>
        <v>2.46231503474195</v>
      </c>
      <c r="AV781" s="8" t="n">
        <f aca="false">1/8.314/$H781*(0.4375*68629+0.5*4601)+$S781/8.314/$H781+LN(1)</f>
        <v>-0.162239480374855</v>
      </c>
      <c r="AW781" s="8" t="n">
        <f aca="false">1/8.314/$H781*(0.4375*68629+0.5*4601)+$X781/8.314/$H781+LN(1)</f>
        <v>-3.17098790747138</v>
      </c>
    </row>
    <row r="782" customFormat="false" ht="13.8" hidden="false" customHeight="false" outlineLevel="0" collapsed="false">
      <c r="B782" s="8" t="n">
        <f aca="false">$A$2 + $A$3*H782 +$A$4*H782*LN(H782) + $A$5*H782^2 + $A$6*H782^-1 + $A$7*H782^0.5</f>
        <v>67935.3862082986</v>
      </c>
      <c r="F782" s="8" t="n">
        <f aca="false">$D$2+$D$3/H782-(($D$4/(8.314*LN(10)))*(1-($D$5/H782)-LN(H782/$D$5)))</f>
        <v>1.37940369719865</v>
      </c>
      <c r="G782" s="8" t="n">
        <f aca="false">8.314*LN(10)*F782*H782</f>
        <v>129393.712792362</v>
      </c>
      <c r="H782" s="15" t="n">
        <v>4900</v>
      </c>
      <c r="J782" s="17" t="n">
        <f aca="false">-G782</f>
        <v>-129393.712792362</v>
      </c>
      <c r="O782" s="8" t="n">
        <f aca="false">-115997 + 27.036*H782 + 3.124*H782*LN(H782)</f>
        <v>146547.93153439</v>
      </c>
      <c r="P782" s="8" t="n">
        <f aca="false">(-0.0562*(H782^2)) + (128.59*H782)-38275</f>
        <v>-757546</v>
      </c>
      <c r="Q782" s="8" t="n">
        <f aca="false">-998615+342.43*H782</f>
        <v>679292</v>
      </c>
      <c r="R782" s="8" t="n">
        <f aca="false">Q782+P782</f>
        <v>-78254</v>
      </c>
      <c r="S782" s="8" t="n">
        <f aca="false">R782/2</f>
        <v>-39127</v>
      </c>
      <c r="U782" s="8" t="n">
        <f aca="false">-226244+42.46*H782</f>
        <v>-18190</v>
      </c>
      <c r="V782" s="8" t="n">
        <f aca="false">(-0.0562*(H782^2))+(374.59*H782)-846564</f>
        <v>-360435</v>
      </c>
      <c r="W782" s="8" t="n">
        <f aca="false">V782/2</f>
        <v>-180217.5</v>
      </c>
      <c r="X782" s="8" t="n">
        <f aca="false">W782-U782</f>
        <v>-162027.5</v>
      </c>
      <c r="Y782" s="8" t="n">
        <v>2145797.69739346</v>
      </c>
      <c r="Z782" s="8" t="n">
        <f aca="false">-8E-020*H782^6+2E-015*H782^5-0.00000000001*H782^4+0.00000006*H782^3-0.0001*H782^2+0.1593*H782^1+165.05*H782</f>
        <v>812960.91100392</v>
      </c>
      <c r="AA782" s="8" t="n">
        <f aca="false">(4*H782*(-18+25/2000*H782)*(1-LN(H782/1895))-H782*-9.16-0.25*Z782)</f>
        <v>-115985.101702704</v>
      </c>
      <c r="AB782" s="8" t="n">
        <f aca="false">(8*H782*(-1+8/2000*H782)*(1-LN(H782/1895))-H782*-9.16-0.25*Z782)</f>
        <v>-121912.160953387</v>
      </c>
      <c r="AC782" s="8" t="n">
        <f aca="false">(8*$H782*(31.15-15.53/2000*$H782)*(1-LN($H782/1895))-$H782*-9.16-0.25*$Z782)</f>
        <v>-171872.861880184</v>
      </c>
      <c r="AE782" s="8" t="n">
        <f aca="false">AP782-$AN782</f>
        <v>-2.15885491162444</v>
      </c>
      <c r="AF782" s="8" t="n">
        <f aca="false">AQ782-$AN782</f>
        <v>-2.19905626244857</v>
      </c>
      <c r="AG782" s="8" t="n">
        <f aca="false">AR782-$AN782</f>
        <v>-3.4254288164096</v>
      </c>
      <c r="AI782" s="8" t="n">
        <f aca="false">AT782-$AN782</f>
        <v>-2.38270400289557</v>
      </c>
      <c r="AJ782" s="8" t="n">
        <f aca="false">AU782-$AN782</f>
        <v>2.46108294610759</v>
      </c>
      <c r="AK782" s="8" t="n">
        <f aca="false">AV782-$AN782</f>
        <v>-0.166950079285984</v>
      </c>
      <c r="AL782" s="8" t="n">
        <f aca="false">AW782-$AN782</f>
        <v>-3.1837572351529</v>
      </c>
      <c r="AP782" s="8" t="n">
        <f aca="false">1/8.314/$H782*(0.375*68629+0.5*4601)+$AA782/8.314/$H782+LN(1)</f>
        <v>-2.15885491162444</v>
      </c>
      <c r="AQ782" s="8" t="n">
        <f aca="false">1/8.314/$H782*(0.4375*68629+0.5*4601)+$AB782/8.314/$H782+LN(1)</f>
        <v>-2.19905626244857</v>
      </c>
      <c r="AR782" s="8" t="n">
        <f aca="false">1/8.314/$H782*(0.4375*68629+0.5*4601)+$AC782/8.314/$H782+LN(1)</f>
        <v>-3.4254288164096</v>
      </c>
      <c r="AT782" s="8" t="n">
        <f aca="false">1/8.314/$H782*(0.4375*68629+0.5*4601)+$J782/8.314/$H782+LN(1)</f>
        <v>-2.38270400289557</v>
      </c>
      <c r="AU782" s="8" t="n">
        <f aca="false">1/8.314/$H782*(0.4375*68629+0.5*4601)+$B782/8.314/$H782+LN(1)</f>
        <v>2.46108294610759</v>
      </c>
      <c r="AV782" s="8" t="n">
        <f aca="false">1/8.314/$H782*(0.4375*68629+0.5*4601)+$S782/8.314/$H782+LN(1)</f>
        <v>-0.166950079285984</v>
      </c>
      <c r="AW782" s="8" t="n">
        <f aca="false">1/8.314/$H782*(0.4375*68629+0.5*4601)+$X782/8.314/$H782+LN(1)</f>
        <v>-3.1837572351529</v>
      </c>
    </row>
    <row r="783" customFormat="false" ht="13.8" hidden="false" customHeight="false" outlineLevel="0" collapsed="false">
      <c r="B783" s="8" t="n">
        <f aca="false">$A$2 + $A$3*H783 +$A$4*H783*LN(H783) + $A$5*H783^2 + $A$6*H783^-1 + $A$7*H783^0.5</f>
        <v>67987.3517883585</v>
      </c>
      <c r="F783" s="8" t="n">
        <f aca="false">$D$2+$D$3/H783-(($D$4/(8.314*LN(10)))*(1-($D$5/H783)-LN(H783/$D$5)))</f>
        <v>1.37970552205962</v>
      </c>
      <c r="G783" s="8" t="n">
        <f aca="false">8.314*LN(10)*F783*H783</f>
        <v>129554.088490731</v>
      </c>
      <c r="H783" s="15" t="n">
        <v>4905</v>
      </c>
      <c r="J783" s="17" t="n">
        <f aca="false">-G783</f>
        <v>-129554.088490731</v>
      </c>
      <c r="O783" s="8" t="n">
        <f aca="false">-115997 + 27.036*H783 + 3.124*H783*LN(H783)</f>
        <v>146831.46249243</v>
      </c>
      <c r="P783" s="8" t="n">
        <f aca="false">(-0.0562*(H783^2)) + (128.59*H783)-38275</f>
        <v>-759658.255</v>
      </c>
      <c r="Q783" s="8" t="n">
        <f aca="false">-998615+342.43*H783</f>
        <v>681004.15</v>
      </c>
      <c r="R783" s="8" t="n">
        <f aca="false">Q783+P783</f>
        <v>-78654.1049999999</v>
      </c>
      <c r="S783" s="8" t="n">
        <f aca="false">R783/2</f>
        <v>-39327.0524999999</v>
      </c>
      <c r="U783" s="8" t="n">
        <f aca="false">-226244+42.46*H783</f>
        <v>-17977.7</v>
      </c>
      <c r="V783" s="8" t="n">
        <f aca="false">(-0.0562*(H783^2))+(374.59*H783)-846564</f>
        <v>-361317.255</v>
      </c>
      <c r="W783" s="8" t="n">
        <f aca="false">V783/2</f>
        <v>-180658.6275</v>
      </c>
      <c r="X783" s="8" t="n">
        <f aca="false">W783-U783</f>
        <v>-162680.9275</v>
      </c>
      <c r="Y783" s="8" t="n">
        <v>2148417.77354972</v>
      </c>
      <c r="Z783" s="8" t="n">
        <f aca="false">-8E-020*H783^6+2E-015*H783^5-0.00000000001*H783^4+0.00000006*H783^3-0.0001*H783^2+0.1593*H783^1+165.05*H783</f>
        <v>813802.206387543</v>
      </c>
      <c r="AA783" s="8" t="n">
        <f aca="false">(4*H783*(-18+25/2000*H783)*(1-LN(H783/1895))-H783*-9.16-0.25*Z783)</f>
        <v>-116911.789089259</v>
      </c>
      <c r="AB783" s="8" t="n">
        <f aca="false">(8*H783*(-1+8/2000*H783)*(1-LN(H783/1895))-H783*-9.16-0.25*Z783)</f>
        <v>-122745.449691338</v>
      </c>
      <c r="AC783" s="8" t="n">
        <f aca="false">(8*$H783*(31.15-15.53/2000*$H783)*(1-LN($H783/1895))-$H783*-9.16-0.25*$Z783)</f>
        <v>-171849.693395592</v>
      </c>
      <c r="AE783" s="8" t="n">
        <f aca="false">AP783-$AN783</f>
        <v>-2.17937821468764</v>
      </c>
      <c r="AF783" s="8" t="n">
        <f aca="false">AQ783-$AN783</f>
        <v>-2.2172482898266</v>
      </c>
      <c r="AG783" s="8" t="n">
        <f aca="false">AR783-$AN783</f>
        <v>-3.42136891277285</v>
      </c>
      <c r="AI783" s="8" t="n">
        <f aca="false">AT783-$AN783</f>
        <v>-2.38420783902399</v>
      </c>
      <c r="AJ783" s="8" t="n">
        <f aca="false">AU783-$AN783</f>
        <v>2.45984848244523</v>
      </c>
      <c r="AK783" s="8" t="n">
        <f aca="false">AV783-$AN783</f>
        <v>-0.171685527549294</v>
      </c>
      <c r="AL783" s="8" t="n">
        <f aca="false">AW783-$AN783</f>
        <v>-3.19653498256628</v>
      </c>
      <c r="AP783" s="8" t="n">
        <f aca="false">1/8.314/$H783*(0.375*68629+0.5*4601)+$AA783/8.314/$H783+LN(1)</f>
        <v>-2.17937821468764</v>
      </c>
      <c r="AQ783" s="8" t="n">
        <f aca="false">1/8.314/$H783*(0.4375*68629+0.5*4601)+$AB783/8.314/$H783+LN(1)</f>
        <v>-2.2172482898266</v>
      </c>
      <c r="AR783" s="8" t="n">
        <f aca="false">1/8.314/$H783*(0.4375*68629+0.5*4601)+$AC783/8.314/$H783+LN(1)</f>
        <v>-3.42136891277285</v>
      </c>
      <c r="AT783" s="8" t="n">
        <f aca="false">1/8.314/$H783*(0.4375*68629+0.5*4601)+$J783/8.314/$H783+LN(1)</f>
        <v>-2.38420783902399</v>
      </c>
      <c r="AU783" s="8" t="n">
        <f aca="false">1/8.314/$H783*(0.4375*68629+0.5*4601)+$B783/8.314/$H783+LN(1)</f>
        <v>2.45984848244523</v>
      </c>
      <c r="AV783" s="8" t="n">
        <f aca="false">1/8.314/$H783*(0.4375*68629+0.5*4601)+$S783/8.314/$H783+LN(1)</f>
        <v>-0.171685527549294</v>
      </c>
      <c r="AW783" s="8" t="n">
        <f aca="false">1/8.314/$H783*(0.4375*68629+0.5*4601)+$X783/8.314/$H783+LN(1)</f>
        <v>-3.19653498256628</v>
      </c>
    </row>
    <row r="784" customFormat="false" ht="13.8" hidden="false" customHeight="false" outlineLevel="0" collapsed="false">
      <c r="B784" s="8" t="n">
        <f aca="false">$A$2 + $A$3*H784 +$A$4*H784*LN(H784) + $A$5*H784^2 + $A$6*H784^-1 + $A$7*H784^0.5</f>
        <v>68039.1182894874</v>
      </c>
      <c r="F784" s="8" t="n">
        <f aca="false">$D$2+$D$3/H784-(($D$4/(8.314*LN(10)))*(1-($D$5/H784)-LN(H784/$D$5)))</f>
        <v>1.38000853516364</v>
      </c>
      <c r="G784" s="8" t="n">
        <f aca="false">8.314*LN(10)*F784*H784</f>
        <v>129714.633659058</v>
      </c>
      <c r="H784" s="15" t="n">
        <v>4910</v>
      </c>
      <c r="J784" s="17" t="n">
        <f aca="false">-G784</f>
        <v>-129714.633659058</v>
      </c>
      <c r="O784" s="8" t="n">
        <f aca="false">-115997 + 27.036*H784 + 3.124*H784*LN(H784)</f>
        <v>147115.009373001</v>
      </c>
      <c r="P784" s="8" t="n">
        <f aca="false">(-0.0562*(H784^2)) + (128.59*H784)-38275</f>
        <v>-761773.32</v>
      </c>
      <c r="Q784" s="8" t="n">
        <f aca="false">-998615+342.43*H784</f>
        <v>682716.3</v>
      </c>
      <c r="R784" s="8" t="n">
        <f aca="false">Q784+P784</f>
        <v>-79057.0199999999</v>
      </c>
      <c r="S784" s="8" t="n">
        <f aca="false">R784/2</f>
        <v>-39528.5099999999</v>
      </c>
      <c r="U784" s="8" t="n">
        <f aca="false">-226244+42.46*H784</f>
        <v>-17765.4</v>
      </c>
      <c r="V784" s="8" t="n">
        <f aca="false">(-0.0562*(H784^2))+(374.59*H784)-846564</f>
        <v>-362202.32</v>
      </c>
      <c r="W784" s="8" t="n">
        <f aca="false">V784/2</f>
        <v>-181101.16</v>
      </c>
      <c r="X784" s="8" t="n">
        <f aca="false">W784-U784</f>
        <v>-163335.76</v>
      </c>
      <c r="Y784" s="8" t="n">
        <v>2151037.84970599</v>
      </c>
      <c r="Z784" s="8" t="n">
        <f aca="false">-8E-020*H784^6+2E-015*H784^5-0.00000000001*H784^4+0.00000006*H784^3-0.0001*H784^2+0.1593*H784^1+165.05*H784</f>
        <v>814643.55201842</v>
      </c>
      <c r="AA784" s="8" t="n">
        <f aca="false">(4*H784*(-18+25/2000*H784)*(1-LN(H784/1895))-H784*-9.16-0.25*Z784)</f>
        <v>-117841.749655506</v>
      </c>
      <c r="AB784" s="8" t="n">
        <f aca="false">(8*H784*(-1+8/2000*H784)*(1-LN(H784/1895))-H784*-9.16-0.25*Z784)</f>
        <v>-123581.031874244</v>
      </c>
      <c r="AC784" s="8" t="n">
        <f aca="false">(8*$H784*(31.15-15.53/2000*$H784)*(1-LN($H784/1895))-$H784*-9.16-0.25*$Z784)</f>
        <v>-171823.300687213</v>
      </c>
      <c r="AE784" s="8" t="n">
        <f aca="false">AP784-$AN784</f>
        <v>-2.19993990103083</v>
      </c>
      <c r="AF784" s="8" t="n">
        <f aca="false">AQ784-$AN784</f>
        <v>-2.23545944818237</v>
      </c>
      <c r="AG784" s="8" t="n">
        <f aca="false">AR784-$AN784</f>
        <v>-3.41723829477168</v>
      </c>
      <c r="AI784" s="8" t="n">
        <f aca="false">AT784-$AN784</f>
        <v>-2.38571276381306</v>
      </c>
      <c r="AJ784" s="8" t="n">
        <f aca="false">AU784-$AN784</f>
        <v>2.45861165617848</v>
      </c>
      <c r="AK784" s="8" t="n">
        <f aca="false">AV784-$AN784</f>
        <v>-0.176445749250274</v>
      </c>
      <c r="AL784" s="8" t="n">
        <f aca="false">AW784-$AN784</f>
        <v>-3.20932112398933</v>
      </c>
      <c r="AP784" s="8" t="n">
        <f aca="false">1/8.314/$H784*(0.375*68629+0.5*4601)+$AA784/8.314/$H784+LN(1)</f>
        <v>-2.19993990103083</v>
      </c>
      <c r="AQ784" s="8" t="n">
        <f aca="false">1/8.314/$H784*(0.4375*68629+0.5*4601)+$AB784/8.314/$H784+LN(1)</f>
        <v>-2.23545944818237</v>
      </c>
      <c r="AR784" s="8" t="n">
        <f aca="false">1/8.314/$H784*(0.4375*68629+0.5*4601)+$AC784/8.314/$H784+LN(1)</f>
        <v>-3.41723829477168</v>
      </c>
      <c r="AT784" s="8" t="n">
        <f aca="false">1/8.314/$H784*(0.4375*68629+0.5*4601)+$J784/8.314/$H784+LN(1)</f>
        <v>-2.38571276381306</v>
      </c>
      <c r="AU784" s="8" t="n">
        <f aca="false">1/8.314/$H784*(0.4375*68629+0.5*4601)+$B784/8.314/$H784+LN(1)</f>
        <v>2.45861165617848</v>
      </c>
      <c r="AV784" s="8" t="n">
        <f aca="false">1/8.314/$H784*(0.4375*68629+0.5*4601)+$S784/8.314/$H784+LN(1)</f>
        <v>-0.176445749250274</v>
      </c>
      <c r="AW784" s="8" t="n">
        <f aca="false">1/8.314/$H784*(0.4375*68629+0.5*4601)+$X784/8.314/$H784+LN(1)</f>
        <v>-3.20932112398933</v>
      </c>
    </row>
    <row r="785" customFormat="false" ht="13.8" hidden="false" customHeight="false" outlineLevel="0" collapsed="false">
      <c r="B785" s="8" t="n">
        <f aca="false">$A$2 + $A$3*H785 +$A$4*H785*LN(H785) + $A$5*H785^2 + $A$6*H785^-1 + $A$7*H785^0.5</f>
        <v>68090.6859220899</v>
      </c>
      <c r="F785" s="8" t="n">
        <f aca="false">$D$2+$D$3/H785-(($D$4/(8.314*LN(10)))*(1-($D$5/H785)-LN(H785/$D$5)))</f>
        <v>1.38031273105018</v>
      </c>
      <c r="G785" s="8" t="n">
        <f aca="false">8.314*LN(10)*F785*H785</f>
        <v>129875.348124767</v>
      </c>
      <c r="H785" s="15" t="n">
        <v>4915</v>
      </c>
      <c r="J785" s="17" t="n">
        <f aca="false">-G785</f>
        <v>-129875.348124767</v>
      </c>
      <c r="O785" s="8" t="n">
        <f aca="false">-115997 + 27.036*H785 + 3.124*H785*LN(H785)</f>
        <v>147398.572159888</v>
      </c>
      <c r="P785" s="8" t="n">
        <f aca="false">(-0.0562*(H785^2)) + (128.59*H785)-38275</f>
        <v>-763891.195</v>
      </c>
      <c r="Q785" s="8" t="n">
        <f aca="false">-998615+342.43*H785</f>
        <v>684428.45</v>
      </c>
      <c r="R785" s="8" t="n">
        <f aca="false">Q785+P785</f>
        <v>-79462.745</v>
      </c>
      <c r="S785" s="8" t="n">
        <f aca="false">R785/2</f>
        <v>-39731.3725</v>
      </c>
      <c r="U785" s="8" t="n">
        <f aca="false">-226244+42.46*H785</f>
        <v>-17553.1</v>
      </c>
      <c r="V785" s="8" t="n">
        <f aca="false">(-0.0562*(H785^2))+(374.59*H785)-846564</f>
        <v>-363090.195</v>
      </c>
      <c r="W785" s="8" t="n">
        <f aca="false">V785/2</f>
        <v>-181545.0975</v>
      </c>
      <c r="X785" s="8" t="n">
        <f aca="false">W785-U785</f>
        <v>-163991.9975</v>
      </c>
      <c r="Y785" s="8" t="n">
        <v>2153657.92586225</v>
      </c>
      <c r="Z785" s="8" t="n">
        <f aca="false">-8E-020*H785^6+2E-015*H785^5-0.00000000001*H785^4+0.00000006*H785^3-0.0001*H785^2+0.1593*H785^1+165.05*H785</f>
        <v>815484.948013751</v>
      </c>
      <c r="AA785" s="8" t="n">
        <f aca="false">(4*H785*(-18+25/2000*H785)*(1-LN(H785/1895))-H785*-9.16-0.25*Z785)</f>
        <v>-118774.986351568</v>
      </c>
      <c r="AB785" s="8" t="n">
        <f aca="false">(8*H785*(-1+8/2000*H785)*(1-LN(H785/1895))-H785*-9.16-0.25*Z785)</f>
        <v>-124418.909203086</v>
      </c>
      <c r="AC785" s="8" t="n">
        <f aca="false">(8*$H785*(31.15-15.53/2000*$H785)*(1-LN($H785/1895))-$H785*-9.16-0.25*$Z785)</f>
        <v>-171793.679326389</v>
      </c>
      <c r="AE785" s="8" t="n">
        <f aca="false">AP785-$AN785</f>
        <v>-2.22053992570764</v>
      </c>
      <c r="AF785" s="8" t="n">
        <f aca="false">AQ785-$AN785</f>
        <v>-2.2536897207565</v>
      </c>
      <c r="AG785" s="8" t="n">
        <f aca="false">AR785-$AN785</f>
        <v>-3.41303706984062</v>
      </c>
      <c r="AI785" s="8" t="n">
        <f aca="false">AT785-$AN785</f>
        <v>-2.38721876971707</v>
      </c>
      <c r="AJ785" s="8" t="n">
        <f aca="false">AU785-$AN785</f>
        <v>2.45737247966672</v>
      </c>
      <c r="AK785" s="8" t="n">
        <f aca="false">AV785-$AN785</f>
        <v>-0.181230668783317</v>
      </c>
      <c r="AL785" s="8" t="n">
        <f aca="false">AW785-$AN785</f>
        <v>-3.22211563380451</v>
      </c>
      <c r="AP785" s="8" t="n">
        <f aca="false">1/8.314/$H785*(0.375*68629+0.5*4601)+$AA785/8.314/$H785+LN(1)</f>
        <v>-2.22053992570764</v>
      </c>
      <c r="AQ785" s="8" t="n">
        <f aca="false">1/8.314/$H785*(0.4375*68629+0.5*4601)+$AB785/8.314/$H785+LN(1)</f>
        <v>-2.2536897207565</v>
      </c>
      <c r="AR785" s="8" t="n">
        <f aca="false">1/8.314/$H785*(0.4375*68629+0.5*4601)+$AC785/8.314/$H785+LN(1)</f>
        <v>-3.41303706984062</v>
      </c>
      <c r="AT785" s="8" t="n">
        <f aca="false">1/8.314/$H785*(0.4375*68629+0.5*4601)+$J785/8.314/$H785+LN(1)</f>
        <v>-2.38721876971707</v>
      </c>
      <c r="AU785" s="8" t="n">
        <f aca="false">1/8.314/$H785*(0.4375*68629+0.5*4601)+$B785/8.314/$H785+LN(1)</f>
        <v>2.45737247966672</v>
      </c>
      <c r="AV785" s="8" t="n">
        <f aca="false">1/8.314/$H785*(0.4375*68629+0.5*4601)+$S785/8.314/$H785+LN(1)</f>
        <v>-0.181230668783317</v>
      </c>
      <c r="AW785" s="8" t="n">
        <f aca="false">1/8.314/$H785*(0.4375*68629+0.5*4601)+$X785/8.314/$H785+LN(1)</f>
        <v>-3.22211563380451</v>
      </c>
    </row>
    <row r="786" customFormat="false" ht="13.8" hidden="false" customHeight="false" outlineLevel="0" collapsed="false">
      <c r="B786" s="8" t="n">
        <f aca="false">$A$2 + $A$3*H786 +$A$4*H786*LN(H786) + $A$5*H786^2 + $A$6*H786^-1 + $A$7*H786^0.5</f>
        <v>68142.0548960161</v>
      </c>
      <c r="F786" s="8" t="n">
        <f aca="false">$D$2+$D$3/H786-(($D$4/(8.314*LN(10)))*(1-($D$5/H786)-LN(H786/$D$5)))</f>
        <v>1.38061810428467</v>
      </c>
      <c r="G786" s="8" t="n">
        <f aca="false">8.314*LN(10)*F786*H786</f>
        <v>130036.231715632</v>
      </c>
      <c r="H786" s="15" t="n">
        <v>4920</v>
      </c>
      <c r="J786" s="17" t="n">
        <f aca="false">-G786</f>
        <v>-130036.231715632</v>
      </c>
      <c r="O786" s="8" t="n">
        <f aca="false">-115997 + 27.036*H786 + 3.124*H786*LN(H786)</f>
        <v>147682.15083691</v>
      </c>
      <c r="P786" s="8" t="n">
        <f aca="false">(-0.0562*(H786^2)) + (128.59*H786)-38275</f>
        <v>-766011.88</v>
      </c>
      <c r="Q786" s="8" t="n">
        <f aca="false">-998615+342.43*H786</f>
        <v>686140.6</v>
      </c>
      <c r="R786" s="8" t="n">
        <f aca="false">Q786+P786</f>
        <v>-79871.2799999998</v>
      </c>
      <c r="S786" s="8" t="n">
        <f aca="false">R786/2</f>
        <v>-39935.6399999999</v>
      </c>
      <c r="U786" s="8" t="n">
        <f aca="false">-226244+42.46*H786</f>
        <v>-17340.8</v>
      </c>
      <c r="V786" s="8" t="n">
        <f aca="false">(-0.0562*(H786^2))+(374.59*H786)-846564</f>
        <v>-363980.88</v>
      </c>
      <c r="W786" s="8" t="n">
        <f aca="false">V786/2</f>
        <v>-181990.44</v>
      </c>
      <c r="X786" s="8" t="n">
        <f aca="false">W786-U786</f>
        <v>-164649.64</v>
      </c>
      <c r="Y786" s="8" t="n">
        <v>2156278.00201851</v>
      </c>
      <c r="Z786" s="8" t="n">
        <f aca="false">-8E-020*H786^6+2E-015*H786^5-0.00000000001*H786^4+0.00000006*H786^3-0.0001*H786^2+0.1593*H786^1+165.05*H786</f>
        <v>816326.39449089</v>
      </c>
      <c r="AA786" s="8" t="n">
        <f aca="false">(4*H786*(-18+25/2000*H786)*(1-LN(H786/1895))-H786*-9.16-0.25*Z786)</f>
        <v>-119711.502124252</v>
      </c>
      <c r="AB786" s="8" t="n">
        <f aca="false">(8*H786*(-1+8/2000*H786)*(1-LN(H786/1895))-H786*-9.16-0.25*Z786)</f>
        <v>-125259.08337714</v>
      </c>
      <c r="AC786" s="8" t="n">
        <f aca="false">(8*$H786*(31.15-15.53/2000*$H786)*(1-LN($H786/1895))-$H786*-9.16-0.25*$Z786)</f>
        <v>-171760.824890351</v>
      </c>
      <c r="AE786" s="8" t="n">
        <f aca="false">AP786-$AN786</f>
        <v>-2.2411782438734</v>
      </c>
      <c r="AF786" s="8" t="n">
        <f aca="false">AQ786-$AN786</f>
        <v>-2.27193909081605</v>
      </c>
      <c r="AG786" s="8" t="n">
        <f aca="false">AR786-$AN786</f>
        <v>-3.40876534512144</v>
      </c>
      <c r="AI786" s="8" t="n">
        <f aca="false">AT786-$AN786</f>
        <v>-2.38872584922954</v>
      </c>
      <c r="AJ786" s="8" t="n">
        <f aca="false">AU786-$AN786</f>
        <v>2.45613096520552</v>
      </c>
      <c r="AK786" s="8" t="n">
        <f aca="false">AV786-$AN786</f>
        <v>-0.186040210850146</v>
      </c>
      <c r="AL786" s="8" t="n">
        <f aca="false">AW786-$AN786</f>
        <v>-3.23491848649843</v>
      </c>
      <c r="AP786" s="8" t="n">
        <f aca="false">1/8.314/$H786*(0.375*68629+0.5*4601)+$AA786/8.314/$H786+LN(1)</f>
        <v>-2.2411782438734</v>
      </c>
      <c r="AQ786" s="8" t="n">
        <f aca="false">1/8.314/$H786*(0.4375*68629+0.5*4601)+$AB786/8.314/$H786+LN(1)</f>
        <v>-2.27193909081605</v>
      </c>
      <c r="AR786" s="8" t="n">
        <f aca="false">1/8.314/$H786*(0.4375*68629+0.5*4601)+$AC786/8.314/$H786+LN(1)</f>
        <v>-3.40876534512144</v>
      </c>
      <c r="AT786" s="8" t="n">
        <f aca="false">1/8.314/$H786*(0.4375*68629+0.5*4601)+$J786/8.314/$H786+LN(1)</f>
        <v>-2.38872584922954</v>
      </c>
      <c r="AU786" s="8" t="n">
        <f aca="false">1/8.314/$H786*(0.4375*68629+0.5*4601)+$B786/8.314/$H786+LN(1)</f>
        <v>2.45613096520552</v>
      </c>
      <c r="AV786" s="8" t="n">
        <f aca="false">1/8.314/$H786*(0.4375*68629+0.5*4601)+$S786/8.314/$H786+LN(1)</f>
        <v>-0.186040210850146</v>
      </c>
      <c r="AW786" s="8" t="n">
        <f aca="false">1/8.314/$H786*(0.4375*68629+0.5*4601)+$X786/8.314/$H786+LN(1)</f>
        <v>-3.23491848649843</v>
      </c>
    </row>
    <row r="787" customFormat="false" ht="13.8" hidden="false" customHeight="false" outlineLevel="0" collapsed="false">
      <c r="B787" s="8" t="n">
        <f aca="false">$A$2 + $A$3*H787 +$A$4*H787*LN(H787) + $A$5*H787^2 + $A$6*H787^-1 + $A$7*H787^0.5</f>
        <v>68193.2254205624</v>
      </c>
      <c r="F787" s="8" t="n">
        <f aca="false">$D$2+$D$3/H787-(($D$4/(8.314*LN(10)))*(1-($D$5/H787)-LN(H787/$D$5)))</f>
        <v>1.38092464945828</v>
      </c>
      <c r="G787" s="8" t="n">
        <f aca="false">8.314*LN(10)*F787*H787</f>
        <v>130197.284259779</v>
      </c>
      <c r="H787" s="15" t="n">
        <v>4925</v>
      </c>
      <c r="J787" s="17" t="n">
        <f aca="false">-G787</f>
        <v>-130197.284259779</v>
      </c>
      <c r="O787" s="8" t="n">
        <f aca="false">-115997 + 27.036*H787 + 3.124*H787*LN(H787)</f>
        <v>147965.745387919</v>
      </c>
      <c r="P787" s="8" t="n">
        <f aca="false">(-0.0562*(H787^2)) + (128.59*H787)-38275</f>
        <v>-768135.375</v>
      </c>
      <c r="Q787" s="8" t="n">
        <f aca="false">-998615+342.43*H787</f>
        <v>687852.75</v>
      </c>
      <c r="R787" s="8" t="n">
        <f aca="false">Q787+P787</f>
        <v>-80282.625</v>
      </c>
      <c r="S787" s="8" t="n">
        <f aca="false">R787/2</f>
        <v>-40141.3125</v>
      </c>
      <c r="U787" s="8" t="n">
        <f aca="false">-226244+42.46*H787</f>
        <v>-17128.5</v>
      </c>
      <c r="V787" s="8" t="n">
        <f aca="false">(-0.0562*(H787^2))+(374.59*H787)-846564</f>
        <v>-364874.375</v>
      </c>
      <c r="W787" s="8" t="n">
        <f aca="false">V787/2</f>
        <v>-182437.1875</v>
      </c>
      <c r="X787" s="8" t="n">
        <f aca="false">W787-U787</f>
        <v>-165308.6875</v>
      </c>
      <c r="Y787" s="8" t="n">
        <v>2158898.07817477</v>
      </c>
      <c r="Z787" s="8" t="n">
        <f aca="false">-8E-020*H787^6+2E-015*H787^5-0.00000000001*H787^4+0.00000006*H787^3-0.0001*H787^2+0.1593*H787^1+165.05*H787</f>
        <v>817167.891567341</v>
      </c>
      <c r="AA787" s="8" t="n">
        <f aca="false">(4*H787*(-18+25/2000*H787)*(1-LN(H787/1895))-H787*-9.16-0.25*Z787)</f>
        <v>-120651.299917057</v>
      </c>
      <c r="AB787" s="8" t="n">
        <f aca="false">(8*H787*(-1+8/2000*H787)*(1-LN(H787/1895))-H787*-9.16-0.25*Z787)</f>
        <v>-126101.556093977</v>
      </c>
      <c r="AC787" s="8" t="n">
        <f aca="false">(8*$H787*(31.15-15.53/2000*$H787)*(1-LN($H787/1895))-$H787*-9.16-0.25*$Z787)</f>
        <v>-171724.732962205</v>
      </c>
      <c r="AE787" s="8" t="n">
        <f aca="false">AP787-$AN787</f>
        <v>-2.26185481078474</v>
      </c>
      <c r="AF787" s="8" t="n">
        <f aca="false">AQ787-$AN787</f>
        <v>-2.29020754165445</v>
      </c>
      <c r="AG787" s="8" t="n">
        <f aca="false">AR787-$AN787</f>
        <v>-3.40442322746429</v>
      </c>
      <c r="AI787" s="8" t="n">
        <f aca="false">AT787-$AN787</f>
        <v>-2.39023399488304</v>
      </c>
      <c r="AJ787" s="8" t="n">
        <f aca="false">AU787-$AN787</f>
        <v>2.45488712502701</v>
      </c>
      <c r="AK787" s="8" t="n">
        <f aca="false">AV787-$AN787</f>
        <v>-0.190874300458281</v>
      </c>
      <c r="AL787" s="8" t="n">
        <f aca="false">AW787-$AN787</f>
        <v>-3.24772965666132</v>
      </c>
      <c r="AP787" s="8" t="n">
        <f aca="false">1/8.314/$H787*(0.375*68629+0.5*4601)+$AA787/8.314/$H787+LN(1)</f>
        <v>-2.26185481078474</v>
      </c>
      <c r="AQ787" s="8" t="n">
        <f aca="false">1/8.314/$H787*(0.4375*68629+0.5*4601)+$AB787/8.314/$H787+LN(1)</f>
        <v>-2.29020754165445</v>
      </c>
      <c r="AR787" s="8" t="n">
        <f aca="false">1/8.314/$H787*(0.4375*68629+0.5*4601)+$AC787/8.314/$H787+LN(1)</f>
        <v>-3.40442322746429</v>
      </c>
      <c r="AT787" s="8" t="n">
        <f aca="false">1/8.314/$H787*(0.4375*68629+0.5*4601)+$J787/8.314/$H787+LN(1)</f>
        <v>-2.39023399488304</v>
      </c>
      <c r="AU787" s="8" t="n">
        <f aca="false">1/8.314/$H787*(0.4375*68629+0.5*4601)+$B787/8.314/$H787+LN(1)</f>
        <v>2.45488712502701</v>
      </c>
      <c r="AV787" s="8" t="n">
        <f aca="false">1/8.314/$H787*(0.4375*68629+0.5*4601)+$S787/8.314/$H787+LN(1)</f>
        <v>-0.190874300458281</v>
      </c>
      <c r="AW787" s="8" t="n">
        <f aca="false">1/8.314/$H787*(0.4375*68629+0.5*4601)+$X787/8.314/$H787+LN(1)</f>
        <v>-3.24772965666132</v>
      </c>
    </row>
    <row r="788" customFormat="false" ht="13.8" hidden="false" customHeight="false" outlineLevel="0" collapsed="false">
      <c r="B788" s="8" t="n">
        <f aca="false">$A$2 + $A$3*H788 +$A$4*H788*LN(H788) + $A$5*H788^2 + $A$6*H788^-1 + $A$7*H788^0.5</f>
        <v>68244.1977044734</v>
      </c>
      <c r="F788" s="8" t="n">
        <f aca="false">$D$2+$D$3/H788-(($D$4/(8.314*LN(10)))*(1-($D$5/H788)-LN(H788/$D$5)))</f>
        <v>1.38123236118786</v>
      </c>
      <c r="G788" s="8" t="n">
        <f aca="false">8.314*LN(10)*F788*H788</f>
        <v>130358.50558568</v>
      </c>
      <c r="H788" s="15" t="n">
        <v>4930</v>
      </c>
      <c r="J788" s="17" t="n">
        <f aca="false">-G788</f>
        <v>-130358.50558568</v>
      </c>
      <c r="O788" s="8" t="n">
        <f aca="false">-115997 + 27.036*H788 + 3.124*H788*LN(H788)</f>
        <v>148249.355796798</v>
      </c>
      <c r="P788" s="8" t="n">
        <f aca="false">(-0.0562*(H788^2)) + (128.59*H788)-38275</f>
        <v>-770261.68</v>
      </c>
      <c r="Q788" s="8" t="n">
        <f aca="false">-998615+342.43*H788</f>
        <v>689564.9</v>
      </c>
      <c r="R788" s="8" t="n">
        <f aca="false">Q788+P788</f>
        <v>-80696.7799999997</v>
      </c>
      <c r="S788" s="8" t="n">
        <f aca="false">R788/2</f>
        <v>-40348.3899999998</v>
      </c>
      <c r="U788" s="8" t="n">
        <f aca="false">-226244+42.46*H788</f>
        <v>-16916.2</v>
      </c>
      <c r="V788" s="8" t="n">
        <f aca="false">(-0.0562*(H788^2))+(374.59*H788)-846564</f>
        <v>-365770.68</v>
      </c>
      <c r="W788" s="8" t="n">
        <f aca="false">V788/2</f>
        <v>-182885.34</v>
      </c>
      <c r="X788" s="8" t="n">
        <f aca="false">W788-U788</f>
        <v>-165969.14</v>
      </c>
      <c r="Y788" s="8" t="n">
        <v>2161518.15433103</v>
      </c>
      <c r="Z788" s="8" t="n">
        <f aca="false">-8E-020*H788^6+2E-015*H788^5-0.00000000001*H788^4+0.00000006*H788^3-0.0001*H788^2+0.1593*H788^1+165.05*H788</f>
        <v>818009.439360763</v>
      </c>
      <c r="AA788" s="8" t="n">
        <f aca="false">(4*H788*(-18+25/2000*H788)*(1-LN(H788/1895))-H788*-9.16-0.25*Z788)</f>
        <v>-121594.382670184</v>
      </c>
      <c r="AB788" s="8" t="n">
        <f aca="false">(8*H788*(-1+8/2000*H788)*(1-LN(H788/1895))-H788*-9.16-0.25*Z788)</f>
        <v>-126946.329049473</v>
      </c>
      <c r="AC788" s="8" t="n">
        <f aca="false">(8*$H788*(31.15-15.53/2000*$H788)*(1-LN($H788/1895))-$H788*-9.16-0.25*$Z788)</f>
        <v>-171685.399130921</v>
      </c>
      <c r="AE788" s="8" t="n">
        <f aca="false">AP788-$AN788</f>
        <v>-2.28256958179936</v>
      </c>
      <c r="AF788" s="8" t="n">
        <f aca="false">AQ788-$AN788</f>
        <v>-2.30849505659149</v>
      </c>
      <c r="AG788" s="8" t="n">
        <f aca="false">AR788-$AN788</f>
        <v>-3.40001082342892</v>
      </c>
      <c r="AI788" s="8" t="n">
        <f aca="false">AT788-$AN788</f>
        <v>-2.39174319924895</v>
      </c>
      <c r="AJ788" s="8" t="n">
        <f aca="false">AU788-$AN788</f>
        <v>2.45364097130023</v>
      </c>
      <c r="AK788" s="8" t="n">
        <f aca="false">AV788-$AN788</f>
        <v>-0.195732862919453</v>
      </c>
      <c r="AL788" s="8" t="n">
        <f aca="false">AW788-$AN788</f>
        <v>-3.26054911898647</v>
      </c>
      <c r="AP788" s="8" t="n">
        <f aca="false">1/8.314/$H788*(0.375*68629+0.5*4601)+$AA788/8.314/$H788+LN(1)</f>
        <v>-2.28256958179936</v>
      </c>
      <c r="AQ788" s="8" t="n">
        <f aca="false">1/8.314/$H788*(0.4375*68629+0.5*4601)+$AB788/8.314/$H788+LN(1)</f>
        <v>-2.30849505659149</v>
      </c>
      <c r="AR788" s="8" t="n">
        <f aca="false">1/8.314/$H788*(0.4375*68629+0.5*4601)+$AC788/8.314/$H788+LN(1)</f>
        <v>-3.40001082342892</v>
      </c>
      <c r="AT788" s="8" t="n">
        <f aca="false">1/8.314/$H788*(0.4375*68629+0.5*4601)+$J788/8.314/$H788+LN(1)</f>
        <v>-2.39174319924895</v>
      </c>
      <c r="AU788" s="8" t="n">
        <f aca="false">1/8.314/$H788*(0.4375*68629+0.5*4601)+$B788/8.314/$H788+LN(1)</f>
        <v>2.45364097130023</v>
      </c>
      <c r="AV788" s="8" t="n">
        <f aca="false">1/8.314/$H788*(0.4375*68629+0.5*4601)+$S788/8.314/$H788+LN(1)</f>
        <v>-0.195732862919453</v>
      </c>
      <c r="AW788" s="8" t="n">
        <f aca="false">1/8.314/$H788*(0.4375*68629+0.5*4601)+$X788/8.314/$H788+LN(1)</f>
        <v>-3.26054911898647</v>
      </c>
    </row>
    <row r="789" customFormat="false" ht="13.8" hidden="false" customHeight="false" outlineLevel="0" collapsed="false">
      <c r="B789" s="8" t="n">
        <f aca="false">$A$2 + $A$3*H789 +$A$4*H789*LN(H789) + $A$5*H789^2 + $A$6*H789^-1 + $A$7*H789^0.5</f>
        <v>68294.9719559441</v>
      </c>
      <c r="F789" s="8" t="n">
        <f aca="false">$D$2+$D$3/H789-(($D$4/(8.314*LN(10)))*(1-($D$5/H789)-LN(H789/$D$5)))</f>
        <v>1.38154123411572</v>
      </c>
      <c r="G789" s="8" t="n">
        <f aca="false">8.314*LN(10)*F789*H789</f>
        <v>130519.895522158</v>
      </c>
      <c r="H789" s="15" t="n">
        <v>4935</v>
      </c>
      <c r="J789" s="17" t="n">
        <f aca="false">-G789</f>
        <v>-130519.895522158</v>
      </c>
      <c r="O789" s="8" t="n">
        <f aca="false">-115997 + 27.036*H789 + 3.124*H789*LN(H789)</f>
        <v>148532.982047465</v>
      </c>
      <c r="P789" s="8" t="n">
        <f aca="false">(-0.0562*(H789^2)) + (128.59*H789)-38275</f>
        <v>-772390.795</v>
      </c>
      <c r="Q789" s="8" t="n">
        <f aca="false">-998615+342.43*H789</f>
        <v>691277.05</v>
      </c>
      <c r="R789" s="8" t="n">
        <f aca="false">Q789+P789</f>
        <v>-81113.745</v>
      </c>
      <c r="S789" s="8" t="n">
        <f aca="false">R789/2</f>
        <v>-40556.8725</v>
      </c>
      <c r="U789" s="8" t="n">
        <f aca="false">-226244+42.46*H789</f>
        <v>-16703.9</v>
      </c>
      <c r="V789" s="8" t="n">
        <f aca="false">(-0.0562*(H789^2))+(374.59*H789)-846564</f>
        <v>-366669.795</v>
      </c>
      <c r="W789" s="8" t="n">
        <f aca="false">V789/2</f>
        <v>-183334.8975</v>
      </c>
      <c r="X789" s="8" t="n">
        <f aca="false">W789-U789</f>
        <v>-166630.9975</v>
      </c>
      <c r="Y789" s="8" t="n">
        <v>2164138.2304873</v>
      </c>
      <c r="Z789" s="8" t="n">
        <f aca="false">-8E-020*H789^6+2E-015*H789^5-0.00000000001*H789^4+0.00000006*H789^3-0.0001*H789^2+0.1593*H789^1+165.05*H789</f>
        <v>818851.037988964</v>
      </c>
      <c r="AA789" s="8" t="n">
        <f aca="false">(4*H789*(-18+25/2000*H789)*(1-LN(H789/1895))-H789*-9.16-0.25*Z789)</f>
        <v>-122540.75332054</v>
      </c>
      <c r="AB789" s="8" t="n">
        <f aca="false">(8*H789*(-1+8/2000*H789)*(1-LN(H789/1895))-H789*-9.16-0.25*Z789)</f>
        <v>-127793.403937808</v>
      </c>
      <c r="AC789" s="8" t="n">
        <f aca="false">(8*$H789*(31.15-15.53/2000*$H789)*(1-LN($H789/1895))-$H789*-9.16-0.25*$Z789)</f>
        <v>-171642.818991313</v>
      </c>
      <c r="AE789" s="8" t="n">
        <f aca="false">AP789-$AN789</f>
        <v>-2.30332251237559</v>
      </c>
      <c r="AF789" s="8" t="n">
        <f aca="false">AQ789-$AN789</f>
        <v>-2.32680161897323</v>
      </c>
      <c r="AG789" s="8" t="n">
        <f aca="false">AR789-$AN789</f>
        <v>-3.39552823928567</v>
      </c>
      <c r="AI789" s="8" t="n">
        <f aca="false">AT789-$AN789</f>
        <v>-2.39325345493723</v>
      </c>
      <c r="AJ789" s="8" t="n">
        <f aca="false">AU789-$AN789</f>
        <v>2.45239251613151</v>
      </c>
      <c r="AK789" s="8" t="n">
        <f aca="false">AV789-$AN789</f>
        <v>-0.200615823848106</v>
      </c>
      <c r="AL789" s="8" t="n">
        <f aca="false">AW789-$AN789</f>
        <v>-3.27337684826975</v>
      </c>
      <c r="AP789" s="8" t="n">
        <f aca="false">1/8.314/$H789*(0.375*68629+0.5*4601)+$AA789/8.314/$H789+LN(1)</f>
        <v>-2.30332251237559</v>
      </c>
      <c r="AQ789" s="8" t="n">
        <f aca="false">1/8.314/$H789*(0.4375*68629+0.5*4601)+$AB789/8.314/$H789+LN(1)</f>
        <v>-2.32680161897323</v>
      </c>
      <c r="AR789" s="8" t="n">
        <f aca="false">1/8.314/$H789*(0.4375*68629+0.5*4601)+$AC789/8.314/$H789+LN(1)</f>
        <v>-3.39552823928567</v>
      </c>
      <c r="AT789" s="8" t="n">
        <f aca="false">1/8.314/$H789*(0.4375*68629+0.5*4601)+$J789/8.314/$H789+LN(1)</f>
        <v>-2.39325345493723</v>
      </c>
      <c r="AU789" s="8" t="n">
        <f aca="false">1/8.314/$H789*(0.4375*68629+0.5*4601)+$B789/8.314/$H789+LN(1)</f>
        <v>2.45239251613151</v>
      </c>
      <c r="AV789" s="8" t="n">
        <f aca="false">1/8.314/$H789*(0.4375*68629+0.5*4601)+$S789/8.314/$H789+LN(1)</f>
        <v>-0.200615823848106</v>
      </c>
      <c r="AW789" s="8" t="n">
        <f aca="false">1/8.314/$H789*(0.4375*68629+0.5*4601)+$X789/8.314/$H789+LN(1)</f>
        <v>-3.27337684826975</v>
      </c>
    </row>
    <row r="790" customFormat="false" ht="13.8" hidden="false" customHeight="false" outlineLevel="0" collapsed="false">
      <c r="B790" s="8" t="n">
        <f aca="false">$A$2 + $A$3*H790 +$A$4*H790*LN(H790) + $A$5*H790^2 + $A$6*H790^-1 + $A$7*H790^0.5</f>
        <v>68345.5483826217</v>
      </c>
      <c r="F790" s="8" t="n">
        <f aca="false">$D$2+$D$3/H790-(($D$4/(8.314*LN(10)))*(1-($D$5/H790)-LN(H790/$D$5)))</f>
        <v>1.38185126290957</v>
      </c>
      <c r="G790" s="8" t="n">
        <f aca="false">8.314*LN(10)*F790*H790</f>
        <v>130681.453898381</v>
      </c>
      <c r="H790" s="15" t="n">
        <v>4940</v>
      </c>
      <c r="J790" s="17" t="n">
        <f aca="false">-G790</f>
        <v>-130681.453898381</v>
      </c>
      <c r="O790" s="8" t="n">
        <f aca="false">-115997 + 27.036*H790 + 3.124*H790*LN(H790)</f>
        <v>148816.62412387</v>
      </c>
      <c r="P790" s="8" t="n">
        <f aca="false">(-0.0562*(H790^2)) + (128.59*H790)-38275</f>
        <v>-774522.72</v>
      </c>
      <c r="Q790" s="8" t="n">
        <f aca="false">-998615+342.43*H790</f>
        <v>692989.2</v>
      </c>
      <c r="R790" s="8" t="n">
        <f aca="false">Q790+P790</f>
        <v>-81533.5200000001</v>
      </c>
      <c r="S790" s="8" t="n">
        <f aca="false">R790/2</f>
        <v>-40766.7600000001</v>
      </c>
      <c r="U790" s="8" t="n">
        <f aca="false">-226244+42.46*H790</f>
        <v>-16491.6</v>
      </c>
      <c r="V790" s="8" t="n">
        <f aca="false">(-0.0562*(H790^2))+(374.59*H790)-846564</f>
        <v>-367571.72</v>
      </c>
      <c r="W790" s="8" t="n">
        <f aca="false">V790/2</f>
        <v>-183785.86</v>
      </c>
      <c r="X790" s="8" t="n">
        <f aca="false">W790-U790</f>
        <v>-167294.26</v>
      </c>
      <c r="Y790" s="8" t="n">
        <v>2166758.30664356</v>
      </c>
      <c r="Z790" s="8" t="n">
        <f aca="false">-8E-020*H790^6+2E-015*H790^5-0.00000000001*H790^4+0.00000006*H790^3-0.0001*H790^2+0.1593*H790^1+165.05*H790</f>
        <v>819692.687569907</v>
      </c>
      <c r="AA790" s="8" t="n">
        <f aca="false">(4*H790*(-18+25/2000*H790)*(1-LN(H790/1895))-H790*-9.16-0.25*Z790)</f>
        <v>-123490.414801751</v>
      </c>
      <c r="AB790" s="8" t="n">
        <f aca="false">(8*H790*(-1+8/2000*H790)*(1-LN(H790/1895))-H790*-9.16-0.25*Z790)</f>
        <v>-128642.78245147</v>
      </c>
      <c r="AC790" s="8" t="n">
        <f aca="false">(8*$H790*(31.15-15.53/2000*$H790)*(1-LN($H790/1895))-$H790*-9.16-0.25*$Z790)</f>
        <v>-171596.988144031</v>
      </c>
      <c r="AE790" s="8" t="n">
        <f aca="false">AP790-$AN790</f>
        <v>-2.32411355807216</v>
      </c>
      <c r="AF790" s="8" t="n">
        <f aca="false">AQ790-$AN790</f>
        <v>-2.345127212172</v>
      </c>
      <c r="AG790" s="8" t="n">
        <f aca="false">AR790-$AN790</f>
        <v>-3.39097558101673</v>
      </c>
      <c r="AI790" s="8" t="n">
        <f aca="false">AT790-$AN790</f>
        <v>-2.39476475459619</v>
      </c>
      <c r="AJ790" s="8" t="n">
        <f aca="false">AU790-$AN790</f>
        <v>2.45114177156481</v>
      </c>
      <c r="AK790" s="8" t="n">
        <f aca="false">AV790-$AN790</f>
        <v>-0.205523109159812</v>
      </c>
      <c r="AL790" s="8" t="n">
        <f aca="false">AW790-$AN790</f>
        <v>-3.28621281940904</v>
      </c>
      <c r="AP790" s="8" t="n">
        <f aca="false">1/8.314/$H790*(0.375*68629+0.5*4601)+$AA790/8.314/$H790+LN(1)</f>
        <v>-2.32411355807216</v>
      </c>
      <c r="AQ790" s="8" t="n">
        <f aca="false">1/8.314/$H790*(0.4375*68629+0.5*4601)+$AB790/8.314/$H790+LN(1)</f>
        <v>-2.345127212172</v>
      </c>
      <c r="AR790" s="8" t="n">
        <f aca="false">1/8.314/$H790*(0.4375*68629+0.5*4601)+$AC790/8.314/$H790+LN(1)</f>
        <v>-3.39097558101673</v>
      </c>
      <c r="AT790" s="8" t="n">
        <f aca="false">1/8.314/$H790*(0.4375*68629+0.5*4601)+$J790/8.314/$H790+LN(1)</f>
        <v>-2.39476475459619</v>
      </c>
      <c r="AU790" s="8" t="n">
        <f aca="false">1/8.314/$H790*(0.4375*68629+0.5*4601)+$B790/8.314/$H790+LN(1)</f>
        <v>2.45114177156481</v>
      </c>
      <c r="AV790" s="8" t="n">
        <f aca="false">1/8.314/$H790*(0.4375*68629+0.5*4601)+$S790/8.314/$H790+LN(1)</f>
        <v>-0.205523109159812</v>
      </c>
      <c r="AW790" s="8" t="n">
        <f aca="false">1/8.314/$H790*(0.4375*68629+0.5*4601)+$X790/8.314/$H790+LN(1)</f>
        <v>-3.28621281940904</v>
      </c>
    </row>
    <row r="791" customFormat="false" ht="13.8" hidden="false" customHeight="false" outlineLevel="0" collapsed="false">
      <c r="B791" s="8" t="n">
        <f aca="false">$A$2 + $A$3*H791 +$A$4*H791*LN(H791) + $A$5*H791^2 + $A$6*H791^-1 + $A$7*H791^0.5</f>
        <v>68395.9271916081</v>
      </c>
      <c r="F791" s="8" t="n">
        <f aca="false">$D$2+$D$3/H791-(($D$4/(8.314*LN(10)))*(1-($D$5/H791)-LN(H791/$D$5)))</f>
        <v>1.3821624422623</v>
      </c>
      <c r="G791" s="8" t="n">
        <f aca="false">8.314*LN(10)*F791*H791</f>
        <v>130843.180543863</v>
      </c>
      <c r="H791" s="15" t="n">
        <v>4945</v>
      </c>
      <c r="J791" s="17" t="n">
        <f aca="false">-G791</f>
        <v>-130843.180543863</v>
      </c>
      <c r="O791" s="8" t="n">
        <f aca="false">-115997 + 27.036*H791 + 3.124*H791*LN(H791)</f>
        <v>149100.282009994</v>
      </c>
      <c r="P791" s="8" t="n">
        <f aca="false">(-0.0562*(H791^2)) + (128.59*H791)-38275</f>
        <v>-776657.455</v>
      </c>
      <c r="Q791" s="8" t="n">
        <f aca="false">-998615+342.43*H791</f>
        <v>694701.35</v>
      </c>
      <c r="R791" s="8" t="n">
        <f aca="false">Q791+P791</f>
        <v>-81956.1049999997</v>
      </c>
      <c r="S791" s="8" t="n">
        <f aca="false">R791/2</f>
        <v>-40978.0524999999</v>
      </c>
      <c r="U791" s="8" t="n">
        <f aca="false">-226244+42.46*H791</f>
        <v>-16279.3</v>
      </c>
      <c r="V791" s="8" t="n">
        <f aca="false">(-0.0562*(H791^2))+(374.59*H791)-846564</f>
        <v>-368476.455</v>
      </c>
      <c r="W791" s="8" t="n">
        <f aca="false">V791/2</f>
        <v>-184238.2275</v>
      </c>
      <c r="X791" s="8" t="n">
        <f aca="false">W791-U791</f>
        <v>-167958.9275</v>
      </c>
      <c r="Y791" s="8" t="n">
        <v>2169378.38279982</v>
      </c>
      <c r="Z791" s="8" t="n">
        <f aca="false">-8E-020*H791^6+2E-015*H791^5-0.00000000001*H791^4+0.00000006*H791^3-0.0001*H791^2+0.1593*H791^1+165.05*H791</f>
        <v>820534.388221705</v>
      </c>
      <c r="AA791" s="8" t="n">
        <f aca="false">(4*H791*(-18+25/2000*H791)*(1-LN(H791/1895))-H791*-9.16-0.25*Z791)</f>
        <v>-124443.370044161</v>
      </c>
      <c r="AB791" s="8" t="n">
        <f aca="false">(8*H791*(-1+8/2000*H791)*(1-LN(H791/1895))-H791*-9.16-0.25*Z791)</f>
        <v>-129494.466281261</v>
      </c>
      <c r="AC791" s="8" t="n">
        <f aca="false">(8*$H791*(31.15-15.53/2000*$H791)*(1-LN($H791/1895))-$H791*-9.16-0.25*$Z791)</f>
        <v>-171547.90219554</v>
      </c>
      <c r="AE791" s="8" t="n">
        <f aca="false">AP791-$AN791</f>
        <v>-2.34494267454779</v>
      </c>
      <c r="AF791" s="8" t="n">
        <f aca="false">AQ791-$AN791</f>
        <v>-2.36347181958632</v>
      </c>
      <c r="AG791" s="8" t="n">
        <f aca="false">AR791-$AN791</f>
        <v>-3.38635295431707</v>
      </c>
      <c r="AI791" s="8" t="n">
        <f aca="false">AT791-$AN791</f>
        <v>-2.39627709091231</v>
      </c>
      <c r="AJ791" s="8" t="n">
        <f aca="false">AU791-$AN791</f>
        <v>2.44988874958214</v>
      </c>
      <c r="AK791" s="8" t="n">
        <f aca="false">AV791-$AN791</f>
        <v>-0.210454645069785</v>
      </c>
      <c r="AL791" s="8" t="n">
        <f aca="false">AW791-$AN791</f>
        <v>-3.29905700740379</v>
      </c>
      <c r="AP791" s="8" t="n">
        <f aca="false">1/8.314/$H791*(0.375*68629+0.5*4601)+$AA791/8.314/$H791+LN(1)</f>
        <v>-2.34494267454779</v>
      </c>
      <c r="AQ791" s="8" t="n">
        <f aca="false">1/8.314/$H791*(0.4375*68629+0.5*4601)+$AB791/8.314/$H791+LN(1)</f>
        <v>-2.36347181958632</v>
      </c>
      <c r="AR791" s="8" t="n">
        <f aca="false">1/8.314/$H791*(0.4375*68629+0.5*4601)+$AC791/8.314/$H791+LN(1)</f>
        <v>-3.38635295431707</v>
      </c>
      <c r="AT791" s="8" t="n">
        <f aca="false">1/8.314/$H791*(0.4375*68629+0.5*4601)+$J791/8.314/$H791+LN(1)</f>
        <v>-2.39627709091231</v>
      </c>
      <c r="AU791" s="8" t="n">
        <f aca="false">1/8.314/$H791*(0.4375*68629+0.5*4601)+$B791/8.314/$H791+LN(1)</f>
        <v>2.44988874958214</v>
      </c>
      <c r="AV791" s="8" t="n">
        <f aca="false">1/8.314/$H791*(0.4375*68629+0.5*4601)+$S791/8.314/$H791+LN(1)</f>
        <v>-0.210454645069785</v>
      </c>
      <c r="AW791" s="8" t="n">
        <f aca="false">1/8.314/$H791*(0.4375*68629+0.5*4601)+$X791/8.314/$H791+LN(1)</f>
        <v>-3.29905700740379</v>
      </c>
    </row>
    <row r="792" customFormat="false" ht="13.8" hidden="false" customHeight="false" outlineLevel="0" collapsed="false">
      <c r="B792" s="8" t="n">
        <f aca="false">$A$2 + $A$3*H792 +$A$4*H792*LN(H792) + $A$5*H792^2 + $A$6*H792^-1 + $A$7*H792^0.5</f>
        <v>68446.1085894604</v>
      </c>
      <c r="F792" s="8" t="n">
        <f aca="false">$D$2+$D$3/H792-(($D$4/(8.314*LN(10)))*(1-($D$5/H792)-LN(H792/$D$5)))</f>
        <v>1.38247476689192</v>
      </c>
      <c r="G792" s="8" t="n">
        <f aca="false">8.314*LN(10)*F792*H792</f>
        <v>131005.075288464</v>
      </c>
      <c r="H792" s="15" t="n">
        <v>4950</v>
      </c>
      <c r="J792" s="17" t="n">
        <f aca="false">-G792</f>
        <v>-131005.075288464</v>
      </c>
      <c r="O792" s="8" t="n">
        <f aca="false">-115997 + 27.036*H792 + 3.124*H792*LN(H792)</f>
        <v>149383.955689851</v>
      </c>
      <c r="P792" s="8" t="n">
        <f aca="false">(-0.0562*(H792^2)) + (128.59*H792)-38275</f>
        <v>-778795</v>
      </c>
      <c r="Q792" s="8" t="n">
        <f aca="false">-998615+342.43*H792</f>
        <v>696413.5</v>
      </c>
      <c r="R792" s="8" t="n">
        <f aca="false">Q792+P792</f>
        <v>-82381.5</v>
      </c>
      <c r="S792" s="8" t="n">
        <f aca="false">R792/2</f>
        <v>-41190.75</v>
      </c>
      <c r="U792" s="8" t="n">
        <f aca="false">-226244+42.46*H792</f>
        <v>-16067</v>
      </c>
      <c r="V792" s="8" t="n">
        <f aca="false">(-0.0562*(H792^2))+(374.59*H792)-846564</f>
        <v>-369384</v>
      </c>
      <c r="W792" s="8" t="n">
        <f aca="false">V792/2</f>
        <v>-184692</v>
      </c>
      <c r="X792" s="8" t="n">
        <f aca="false">W792-U792</f>
        <v>-168625</v>
      </c>
      <c r="Y792" s="8" t="n">
        <v>2171998.45895608</v>
      </c>
      <c r="Z792" s="8" t="n">
        <f aca="false">-8E-020*H792^6+2E-015*H792^5-0.00000000001*H792^4+0.00000006*H792^3-0.0001*H792^2+0.1593*H792^1+165.05*H792</f>
        <v>821376.140062624</v>
      </c>
      <c r="AA792" s="8" t="n">
        <f aca="false">(4*H792*(-18+25/2000*H792)*(1-LN(H792/1895))-H792*-9.16-0.25*Z792)</f>
        <v>-125399.621974849</v>
      </c>
      <c r="AB792" s="8" t="n">
        <f aca="false">(8*H792*(-1+8/2000*H792)*(1-LN(H792/1895))-H792*-9.16-0.25*Z792)</f>
        <v>-130348.457116298</v>
      </c>
      <c r="AC792" s="8" t="n">
        <f aca="false">(8*$H792*(31.15-15.53/2000*$H792)*(1-LN($H792/1895))-$H792*-9.16-0.25*$Z792)</f>
        <v>-171495.556758111</v>
      </c>
      <c r="AE792" s="8" t="n">
        <f aca="false">AP792-$AN792</f>
        <v>-2.36580981756097</v>
      </c>
      <c r="AF792" s="8" t="n">
        <f aca="false">AQ792-$AN792</f>
        <v>-2.38183542464087</v>
      </c>
      <c r="AG792" s="8" t="n">
        <f aca="false">AR792-$AN792</f>
        <v>-3.3816604645957</v>
      </c>
      <c r="AI792" s="8" t="n">
        <f aca="false">AT792-$AN792</f>
        <v>-2.39779045660999</v>
      </c>
      <c r="AJ792" s="8" t="n">
        <f aca="false">AU792-$AN792</f>
        <v>2.44863346210385</v>
      </c>
      <c r="AK792" s="8" t="n">
        <f aca="false">AV792-$AN792</f>
        <v>-0.215410358091378</v>
      </c>
      <c r="AL792" s="8" t="n">
        <f aca="false">AW792-$AN792</f>
        <v>-3.31190938735442</v>
      </c>
      <c r="AP792" s="8" t="n">
        <f aca="false">1/8.314/$H792*(0.375*68629+0.5*4601)+$AA792/8.314/$H792+LN(1)</f>
        <v>-2.36580981756097</v>
      </c>
      <c r="AQ792" s="8" t="n">
        <f aca="false">1/8.314/$H792*(0.4375*68629+0.5*4601)+$AB792/8.314/$H792+LN(1)</f>
        <v>-2.38183542464087</v>
      </c>
      <c r="AR792" s="8" t="n">
        <f aca="false">1/8.314/$H792*(0.4375*68629+0.5*4601)+$AC792/8.314/$H792+LN(1)</f>
        <v>-3.3816604645957</v>
      </c>
      <c r="AT792" s="8" t="n">
        <f aca="false">1/8.314/$H792*(0.4375*68629+0.5*4601)+$J792/8.314/$H792+LN(1)</f>
        <v>-2.39779045660999</v>
      </c>
      <c r="AU792" s="8" t="n">
        <f aca="false">1/8.314/$H792*(0.4375*68629+0.5*4601)+$B792/8.314/$H792+LN(1)</f>
        <v>2.44863346210385</v>
      </c>
      <c r="AV792" s="8" t="n">
        <f aca="false">1/8.314/$H792*(0.4375*68629+0.5*4601)+$S792/8.314/$H792+LN(1)</f>
        <v>-0.215410358091378</v>
      </c>
      <c r="AW792" s="8" t="n">
        <f aca="false">1/8.314/$H792*(0.4375*68629+0.5*4601)+$X792/8.314/$H792+LN(1)</f>
        <v>-3.31190938735442</v>
      </c>
    </row>
    <row r="793" customFormat="false" ht="13.8" hidden="false" customHeight="false" outlineLevel="0" collapsed="false">
      <c r="B793" s="8" t="n">
        <f aca="false">$A$2 + $A$3*H793 +$A$4*H793*LN(H793) + $A$5*H793^2 + $A$6*H793^-1 + $A$7*H793^0.5</f>
        <v>68496.0927821954</v>
      </c>
      <c r="F793" s="8" t="n">
        <f aca="false">$D$2+$D$3/H793-(($D$4/(8.314*LN(10)))*(1-($D$5/H793)-LN(H793/$D$5)))</f>
        <v>1.38278823154135</v>
      </c>
      <c r="G793" s="8" t="n">
        <f aca="false">8.314*LN(10)*F793*H793</f>
        <v>131167.137962387</v>
      </c>
      <c r="H793" s="15" t="n">
        <v>4955</v>
      </c>
      <c r="J793" s="17" t="n">
        <f aca="false">-G793</f>
        <v>-131167.137962387</v>
      </c>
      <c r="O793" s="8" t="n">
        <f aca="false">-115997 + 27.036*H793 + 3.124*H793*LN(H793)</f>
        <v>149667.645147489</v>
      </c>
      <c r="P793" s="8" t="n">
        <f aca="false">(-0.0562*(H793^2)) + (128.59*H793)-38275</f>
        <v>-780935.355</v>
      </c>
      <c r="Q793" s="8" t="n">
        <f aca="false">-998615+342.43*H793</f>
        <v>698125.65</v>
      </c>
      <c r="R793" s="8" t="n">
        <f aca="false">Q793+P793</f>
        <v>-82809.7049999997</v>
      </c>
      <c r="S793" s="8" t="n">
        <f aca="false">R793/2</f>
        <v>-41404.8524999999</v>
      </c>
      <c r="U793" s="8" t="n">
        <f aca="false">-226244+42.46*H793</f>
        <v>-15854.7</v>
      </c>
      <c r="V793" s="8" t="n">
        <f aca="false">(-0.0562*(H793^2))+(374.59*H793)-846564</f>
        <v>-370294.355</v>
      </c>
      <c r="W793" s="8" t="n">
        <f aca="false">V793/2</f>
        <v>-185147.1775</v>
      </c>
      <c r="X793" s="8" t="n">
        <f aca="false">W793-U793</f>
        <v>-169292.4775</v>
      </c>
      <c r="Y793" s="8" t="n">
        <v>2174618.53511235</v>
      </c>
      <c r="Z793" s="8" t="n">
        <f aca="false">-8E-020*H793^6+2E-015*H793^5-0.00000000001*H793^4+0.00000006*H793^3-0.0001*H793^2+0.1593*H793^1+165.05*H793</f>
        <v>822217.943211079</v>
      </c>
      <c r="AA793" s="8" t="n">
        <f aca="false">(4*H793*(-18+25/2000*H793)*(1-LN(H793/1895))-H793*-9.16-0.25*Z793)</f>
        <v>-126359.173517628</v>
      </c>
      <c r="AB793" s="8" t="n">
        <f aca="false">(8*H793*(-1+8/2000*H793)*(1-LN(H793/1895))-H793*-9.16-0.25*Z793)</f>
        <v>-131204.756644016</v>
      </c>
      <c r="AC793" s="8" t="n">
        <f aca="false">(8*$H793*(31.15-15.53/2000*$H793)*(1-LN($H793/1895))-$H793*-9.16-0.25*$Z793)</f>
        <v>-171439.947449802</v>
      </c>
      <c r="AE793" s="8" t="n">
        <f aca="false">AP793-$AN793</f>
        <v>-2.38671494296947</v>
      </c>
      <c r="AF793" s="8" t="n">
        <f aca="false">AQ793-$AN793</f>
        <v>-2.40021801078642</v>
      </c>
      <c r="AG793" s="8" t="n">
        <f aca="false">AR793-$AN793</f>
        <v>-3.37689821697665</v>
      </c>
      <c r="AI793" s="8" t="n">
        <f aca="false">AT793-$AN793</f>
        <v>-2.39930484445132</v>
      </c>
      <c r="AJ793" s="8" t="n">
        <f aca="false">AU793-$AN793</f>
        <v>2.44737592098906</v>
      </c>
      <c r="AK793" s="8" t="n">
        <f aca="false">AV793-$AN793</f>
        <v>-0.220390175034534</v>
      </c>
      <c r="AL793" s="8" t="n">
        <f aca="false">AW793-$AN793</f>
        <v>-3.32476993446188</v>
      </c>
      <c r="AP793" s="8" t="n">
        <f aca="false">1/8.314/$H793*(0.375*68629+0.5*4601)+$AA793/8.314/$H793+LN(1)</f>
        <v>-2.38671494296947</v>
      </c>
      <c r="AQ793" s="8" t="n">
        <f aca="false">1/8.314/$H793*(0.4375*68629+0.5*4601)+$AB793/8.314/$H793+LN(1)</f>
        <v>-2.40021801078642</v>
      </c>
      <c r="AR793" s="8" t="n">
        <f aca="false">1/8.314/$H793*(0.4375*68629+0.5*4601)+$AC793/8.314/$H793+LN(1)</f>
        <v>-3.37689821697665</v>
      </c>
      <c r="AT793" s="8" t="n">
        <f aca="false">1/8.314/$H793*(0.4375*68629+0.5*4601)+$J793/8.314/$H793+LN(1)</f>
        <v>-2.39930484445132</v>
      </c>
      <c r="AU793" s="8" t="n">
        <f aca="false">1/8.314/$H793*(0.4375*68629+0.5*4601)+$B793/8.314/$H793+LN(1)</f>
        <v>2.44737592098906</v>
      </c>
      <c r="AV793" s="8" t="n">
        <f aca="false">1/8.314/$H793*(0.4375*68629+0.5*4601)+$S793/8.314/$H793+LN(1)</f>
        <v>-0.220390175034534</v>
      </c>
      <c r="AW793" s="8" t="n">
        <f aca="false">1/8.314/$H793*(0.4375*68629+0.5*4601)+$X793/8.314/$H793+LN(1)</f>
        <v>-3.32476993446188</v>
      </c>
    </row>
    <row r="794" customFormat="false" ht="13.8" hidden="false" customHeight="false" outlineLevel="0" collapsed="false">
      <c r="B794" s="8" t="n">
        <f aca="false">$A$2 + $A$3*H794 +$A$4*H794*LN(H794) + $A$5*H794^2 + $A$6*H794^-1 + $A$7*H794^0.5</f>
        <v>68545.8799752885</v>
      </c>
      <c r="F794" s="8" t="n">
        <f aca="false">$D$2+$D$3/H794-(($D$4/(8.314*LN(10)))*(1-($D$5/H794)-LN(H794/$D$5)))</f>
        <v>1.38310283097832</v>
      </c>
      <c r="G794" s="8" t="n">
        <f aca="false">8.314*LN(10)*F794*H794</f>
        <v>131329.368396176</v>
      </c>
      <c r="H794" s="15" t="n">
        <v>4960</v>
      </c>
      <c r="J794" s="17" t="n">
        <f aca="false">-G794</f>
        <v>-131329.368396176</v>
      </c>
      <c r="O794" s="8" t="n">
        <f aca="false">-115997 + 27.036*H794 + 3.124*H794*LN(H794)</f>
        <v>149951.350366986</v>
      </c>
      <c r="P794" s="8" t="n">
        <f aca="false">(-0.0562*(H794^2)) + (128.59*H794)-38275</f>
        <v>-783078.52</v>
      </c>
      <c r="Q794" s="8" t="n">
        <f aca="false">-998615+342.43*H794</f>
        <v>699837.8</v>
      </c>
      <c r="R794" s="8" t="n">
        <f aca="false">Q794+P794</f>
        <v>-83240.7199999999</v>
      </c>
      <c r="S794" s="8" t="n">
        <f aca="false">R794/2</f>
        <v>-41620.3599999999</v>
      </c>
      <c r="U794" s="8" t="n">
        <f aca="false">-226244+42.46*H794</f>
        <v>-15642.4</v>
      </c>
      <c r="V794" s="8" t="n">
        <f aca="false">(-0.0562*(H794^2))+(374.59*H794)-846564</f>
        <v>-371207.52</v>
      </c>
      <c r="W794" s="8" t="n">
        <f aca="false">V794/2</f>
        <v>-185603.76</v>
      </c>
      <c r="X794" s="8" t="n">
        <f aca="false">W794-U794</f>
        <v>-169961.36</v>
      </c>
      <c r="Y794" s="8" t="n">
        <v>2177238.61126861</v>
      </c>
      <c r="Z794" s="8" t="n">
        <f aca="false">-8E-020*H794^6+2E-015*H794^5-0.00000000001*H794^4+0.00000006*H794^3-0.0001*H794^2+0.1593*H794^1+165.05*H794</f>
        <v>823059.797785641</v>
      </c>
      <c r="AA794" s="8" t="n">
        <f aca="false">(4*H794*(-18+25/2000*H794)*(1-LN(H794/1895))-H794*-9.16-0.25*Z794)</f>
        <v>-127322.027593058</v>
      </c>
      <c r="AB794" s="8" t="n">
        <f aca="false">(8*H794*(-1+8/2000*H794)*(1-LN(H794/1895))-H794*-9.16-0.25*Z794)</f>
        <v>-132063.366550176</v>
      </c>
      <c r="AC794" s="8" t="n">
        <f aca="false">(8*$H794*(31.15-15.53/2000*$H794)*(1-LN($H794/1895))-$H794*-9.16-0.25*$Z794)</f>
        <v>-171381.069894448</v>
      </c>
      <c r="AE794" s="8" t="n">
        <f aca="false">AP794-$AN794</f>
        <v>-2.40765800673024</v>
      </c>
      <c r="AF794" s="8" t="n">
        <f aca="false">AQ794-$AN794</f>
        <v>-2.41861956149983</v>
      </c>
      <c r="AG794" s="8" t="n">
        <f aca="false">AR794-$AN794</f>
        <v>-3.37206631630014</v>
      </c>
      <c r="AI794" s="8" t="n">
        <f aca="false">AT794-$AN794</f>
        <v>-2.40082024723592</v>
      </c>
      <c r="AJ794" s="8" t="n">
        <f aca="false">AU794-$AN794</f>
        <v>2.44611613803593</v>
      </c>
      <c r="AK794" s="8" t="n">
        <f aca="false">AV794-$AN794</f>
        <v>-0.225394023004335</v>
      </c>
      <c r="AL794" s="8" t="n">
        <f aca="false">AW794-$AN794</f>
        <v>-3.3376386240271</v>
      </c>
      <c r="AP794" s="8" t="n">
        <f aca="false">1/8.314/$H794*(0.375*68629+0.5*4601)+$AA794/8.314/$H794+LN(1)</f>
        <v>-2.40765800673024</v>
      </c>
      <c r="AQ794" s="8" t="n">
        <f aca="false">1/8.314/$H794*(0.4375*68629+0.5*4601)+$AB794/8.314/$H794+LN(1)</f>
        <v>-2.41861956149983</v>
      </c>
      <c r="AR794" s="8" t="n">
        <f aca="false">1/8.314/$H794*(0.4375*68629+0.5*4601)+$AC794/8.314/$H794+LN(1)</f>
        <v>-3.37206631630014</v>
      </c>
      <c r="AT794" s="8" t="n">
        <f aca="false">1/8.314/$H794*(0.4375*68629+0.5*4601)+$J794/8.314/$H794+LN(1)</f>
        <v>-2.40082024723592</v>
      </c>
      <c r="AU794" s="8" t="n">
        <f aca="false">1/8.314/$H794*(0.4375*68629+0.5*4601)+$B794/8.314/$H794+LN(1)</f>
        <v>2.44611613803593</v>
      </c>
      <c r="AV794" s="8" t="n">
        <f aca="false">1/8.314/$H794*(0.4375*68629+0.5*4601)+$S794/8.314/$H794+LN(1)</f>
        <v>-0.225394023004335</v>
      </c>
      <c r="AW794" s="8" t="n">
        <f aca="false">1/8.314/$H794*(0.4375*68629+0.5*4601)+$X794/8.314/$H794+LN(1)</f>
        <v>-3.3376386240271</v>
      </c>
    </row>
    <row r="795" customFormat="false" ht="13.8" hidden="false" customHeight="false" outlineLevel="0" collapsed="false">
      <c r="B795" s="8" t="n">
        <f aca="false">$A$2 + $A$3*H795 +$A$4*H795*LN(H795) + $A$5*H795^2 + $A$6*H795^-1 + $A$7*H795^0.5</f>
        <v>68595.4703736774</v>
      </c>
      <c r="F795" s="8" t="n">
        <f aca="false">$D$2+$D$3/H795-(($D$4/(8.314*LN(10)))*(1-($D$5/H795)-LN(H795/$D$5)))</f>
        <v>1.38341855999526</v>
      </c>
      <c r="G795" s="8" t="n">
        <f aca="false">8.314*LN(10)*F795*H795</f>
        <v>131491.76642072</v>
      </c>
      <c r="H795" s="15" t="n">
        <v>4965</v>
      </c>
      <c r="J795" s="17" t="n">
        <f aca="false">-G795</f>
        <v>-131491.76642072</v>
      </c>
      <c r="O795" s="8" t="n">
        <f aca="false">-115997 + 27.036*H795 + 3.124*H795*LN(H795)</f>
        <v>150235.071332454</v>
      </c>
      <c r="P795" s="8" t="n">
        <f aca="false">(-0.0562*(H795^2)) + (128.59*H795)-38275</f>
        <v>-785224.495</v>
      </c>
      <c r="Q795" s="8" t="n">
        <f aca="false">-998615+342.43*H795</f>
        <v>701549.95</v>
      </c>
      <c r="R795" s="8" t="n">
        <f aca="false">Q795+P795</f>
        <v>-83674.545</v>
      </c>
      <c r="S795" s="8" t="n">
        <f aca="false">R795/2</f>
        <v>-41837.2725</v>
      </c>
      <c r="U795" s="8" t="n">
        <f aca="false">-226244+42.46*H795</f>
        <v>-15430.1</v>
      </c>
      <c r="V795" s="8" t="n">
        <f aca="false">(-0.0562*(H795^2))+(374.59*H795)-846564</f>
        <v>-372123.495</v>
      </c>
      <c r="W795" s="8" t="n">
        <f aca="false">V795/2</f>
        <v>-186061.7475</v>
      </c>
      <c r="X795" s="8" t="n">
        <f aca="false">W795-U795</f>
        <v>-170631.6475</v>
      </c>
      <c r="Y795" s="8" t="n">
        <v>2179858.68742487</v>
      </c>
      <c r="Z795" s="8" t="n">
        <f aca="false">-8E-020*H795^6+2E-015*H795^5-0.00000000001*H795^4+0.00000006*H795^3-0.0001*H795^2+0.1593*H795^1+165.05*H795</f>
        <v>823901.703905027</v>
      </c>
      <c r="AA795" s="8" t="n">
        <f aca="false">(4*H795*(-18+25/2000*H795)*(1-LN(H795/1895))-H795*-9.16-0.25*Z795)</f>
        <v>-128288.18711845</v>
      </c>
      <c r="AB795" s="8" t="n">
        <f aca="false">(8*H795*(-1+8/2000*H795)*(1-LN(H795/1895))-H795*-9.16-0.25*Z795)</f>
        <v>-132924.288518862</v>
      </c>
      <c r="AC795" s="8" t="n">
        <f aca="false">(8*$H795*(31.15-15.53/2000*$H795)*(1-LN($H795/1895))-$H795*-9.16-0.25*$Z795)</f>
        <v>-171318.919721645</v>
      </c>
      <c r="AE795" s="8" t="n">
        <f aca="false">AP795-$AN795</f>
        <v>-2.42863896489888</v>
      </c>
      <c r="AF795" s="8" t="n">
        <f aca="false">AQ795-$AN795</f>
        <v>-2.43704006028396</v>
      </c>
      <c r="AG795" s="8" t="n">
        <f aca="false">AR795-$AN795</f>
        <v>-3.36716486712363</v>
      </c>
      <c r="AI795" s="8" t="n">
        <f aca="false">AT795-$AN795</f>
        <v>-2.40233665780067</v>
      </c>
      <c r="AJ795" s="8" t="n">
        <f aca="false">AU795-$AN795</f>
        <v>2.4448541249821</v>
      </c>
      <c r="AK795" s="8" t="n">
        <f aca="false">AV795-$AN795</f>
        <v>-0.230421829399494</v>
      </c>
      <c r="AL795" s="8" t="n">
        <f aca="false">AW795-$AN795</f>
        <v>-3.35051543145051</v>
      </c>
      <c r="AP795" s="8" t="n">
        <f aca="false">1/8.314/$H795*(0.375*68629+0.5*4601)+$AA795/8.314/$H795+LN(1)</f>
        <v>-2.42863896489888</v>
      </c>
      <c r="AQ795" s="8" t="n">
        <f aca="false">1/8.314/$H795*(0.4375*68629+0.5*4601)+$AB795/8.314/$H795+LN(1)</f>
        <v>-2.43704006028396</v>
      </c>
      <c r="AR795" s="8" t="n">
        <f aca="false">1/8.314/$H795*(0.4375*68629+0.5*4601)+$AC795/8.314/$H795+LN(1)</f>
        <v>-3.36716486712363</v>
      </c>
      <c r="AT795" s="8" t="n">
        <f aca="false">1/8.314/$H795*(0.4375*68629+0.5*4601)+$J795/8.314/$H795+LN(1)</f>
        <v>-2.40233665780067</v>
      </c>
      <c r="AU795" s="8" t="n">
        <f aca="false">1/8.314/$H795*(0.4375*68629+0.5*4601)+$B795/8.314/$H795+LN(1)</f>
        <v>2.4448541249821</v>
      </c>
      <c r="AV795" s="8" t="n">
        <f aca="false">1/8.314/$H795*(0.4375*68629+0.5*4601)+$S795/8.314/$H795+LN(1)</f>
        <v>-0.230421829399494</v>
      </c>
      <c r="AW795" s="8" t="n">
        <f aca="false">1/8.314/$H795*(0.4375*68629+0.5*4601)+$X795/8.314/$H795+LN(1)</f>
        <v>-3.35051543145051</v>
      </c>
    </row>
    <row r="796" customFormat="false" ht="13.8" hidden="false" customHeight="false" outlineLevel="0" collapsed="false">
      <c r="B796" s="8" t="n">
        <f aca="false">$A$2 + $A$3*H796 +$A$4*H796*LN(H796) + $A$5*H796^2 + $A$6*H796^-1 + $A$7*H796^0.5</f>
        <v>68644.8641817643</v>
      </c>
      <c r="F796" s="8" t="n">
        <f aca="false">$D$2+$D$3/H796-(($D$4/(8.314*LN(10)))*(1-($D$5/H796)-LN(H796/$D$5)))</f>
        <v>1.38373541340911</v>
      </c>
      <c r="G796" s="8" t="n">
        <f aca="false">8.314*LN(10)*F796*H796</f>
        <v>131654.331867246</v>
      </c>
      <c r="H796" s="15" t="n">
        <v>4970</v>
      </c>
      <c r="J796" s="17" t="n">
        <f aca="false">-G796</f>
        <v>-131654.331867246</v>
      </c>
      <c r="O796" s="8" t="n">
        <f aca="false">-115997 + 27.036*H796 + 3.124*H796*LN(H796)</f>
        <v>150518.808028035</v>
      </c>
      <c r="P796" s="8" t="n">
        <f aca="false">(-0.0562*(H796^2)) + (128.59*H796)-38275</f>
        <v>-787373.28</v>
      </c>
      <c r="Q796" s="8" t="n">
        <f aca="false">-998615+342.43*H796</f>
        <v>703262.1</v>
      </c>
      <c r="R796" s="8" t="n">
        <f aca="false">Q796+P796</f>
        <v>-84111.1799999999</v>
      </c>
      <c r="S796" s="8" t="n">
        <f aca="false">R796/2</f>
        <v>-42055.59</v>
      </c>
      <c r="U796" s="8" t="n">
        <f aca="false">-226244+42.46*H796</f>
        <v>-15217.8</v>
      </c>
      <c r="V796" s="8" t="n">
        <f aca="false">(-0.0562*(H796^2))+(374.59*H796)-846564</f>
        <v>-373042.28</v>
      </c>
      <c r="W796" s="8" t="n">
        <f aca="false">V796/2</f>
        <v>-186521.14</v>
      </c>
      <c r="X796" s="8" t="n">
        <f aca="false">W796-U796</f>
        <v>-171303.34</v>
      </c>
      <c r="Y796" s="8" t="n">
        <v>2182478.76358114</v>
      </c>
      <c r="Z796" s="8" t="n">
        <f aca="false">-8E-020*H796^6+2E-015*H796^5-0.00000000001*H796^4+0.00000006*H796^3-0.0001*H796^2+0.1593*H796^1+165.05*H796</f>
        <v>824743.66168811</v>
      </c>
      <c r="AA796" s="8" t="n">
        <f aca="false">(4*H796*(-18+25/2000*H796)*(1-LN(H796/1895))-H796*-9.16-0.25*Z796)</f>
        <v>-129257.655007878</v>
      </c>
      <c r="AB796" s="8" t="n">
        <f aca="false">(8*H796*(-1+8/2000*H796)*(1-LN(H796/1895))-H796*-9.16-0.25*Z796)</f>
        <v>-133787.524232491</v>
      </c>
      <c r="AC796" s="8" t="n">
        <f aca="false">(8*$H796*(31.15-15.53/2000*$H796)*(1-LN($H796/1895))-$H796*-9.16-0.25*$Z796)</f>
        <v>-171253.492566736</v>
      </c>
      <c r="AE796" s="8" t="n">
        <f aca="false">AP796-$AN796</f>
        <v>-2.44965777362945</v>
      </c>
      <c r="AF796" s="8" t="n">
        <f aca="false">AQ796-$AN796</f>
        <v>-2.45547949066763</v>
      </c>
      <c r="AG796" s="8" t="n">
        <f aca="false">AR796-$AN796</f>
        <v>-3.36219397372292</v>
      </c>
      <c r="AI796" s="8" t="n">
        <f aca="false">AT796-$AN796</f>
        <v>-2.40385406901951</v>
      </c>
      <c r="AJ796" s="8" t="n">
        <f aca="false">AU796-$AN796</f>
        <v>2.44358989350499</v>
      </c>
      <c r="AK796" s="8" t="n">
        <f aca="false">AV796-$AN796</f>
        <v>-0.235473521910873</v>
      </c>
      <c r="AL796" s="8" t="n">
        <f aca="false">AW796-$AN796</f>
        <v>-3.36340033223154</v>
      </c>
      <c r="AP796" s="8" t="n">
        <f aca="false">1/8.314/$H796*(0.375*68629+0.5*4601)+$AA796/8.314/$H796+LN(1)</f>
        <v>-2.44965777362945</v>
      </c>
      <c r="AQ796" s="8" t="n">
        <f aca="false">1/8.314/$H796*(0.4375*68629+0.5*4601)+$AB796/8.314/$H796+LN(1)</f>
        <v>-2.45547949066763</v>
      </c>
      <c r="AR796" s="8" t="n">
        <f aca="false">1/8.314/$H796*(0.4375*68629+0.5*4601)+$AC796/8.314/$H796+LN(1)</f>
        <v>-3.36219397372292</v>
      </c>
      <c r="AT796" s="8" t="n">
        <f aca="false">1/8.314/$H796*(0.4375*68629+0.5*4601)+$J796/8.314/$H796+LN(1)</f>
        <v>-2.40385406901951</v>
      </c>
      <c r="AU796" s="8" t="n">
        <f aca="false">1/8.314/$H796*(0.4375*68629+0.5*4601)+$B796/8.314/$H796+LN(1)</f>
        <v>2.44358989350499</v>
      </c>
      <c r="AV796" s="8" t="n">
        <f aca="false">1/8.314/$H796*(0.4375*68629+0.5*4601)+$S796/8.314/$H796+LN(1)</f>
        <v>-0.235473521910873</v>
      </c>
      <c r="AW796" s="8" t="n">
        <f aca="false">1/8.314/$H796*(0.4375*68629+0.5*4601)+$X796/8.314/$H796+LN(1)</f>
        <v>-3.36340033223154</v>
      </c>
    </row>
    <row r="797" customFormat="false" ht="13.8" hidden="false" customHeight="false" outlineLevel="0" collapsed="false">
      <c r="B797" s="8" t="n">
        <f aca="false">$A$2 + $A$3*H797 +$A$4*H797*LN(H797) + $A$5*H797^2 + $A$6*H797^-1 + $A$7*H797^0.5</f>
        <v>68694.0616034166</v>
      </c>
      <c r="F797" s="8" t="n">
        <f aca="false">$D$2+$D$3/H797-(($D$4/(8.314*LN(10)))*(1-($D$5/H797)-LN(H797/$D$5)))</f>
        <v>1.38405338606122</v>
      </c>
      <c r="G797" s="8" t="n">
        <f aca="false">8.314*LN(10)*F797*H797</f>
        <v>131817.064567321</v>
      </c>
      <c r="H797" s="15" t="n">
        <v>4975</v>
      </c>
      <c r="J797" s="17" t="n">
        <f aca="false">-G797</f>
        <v>-131817.064567321</v>
      </c>
      <c r="O797" s="8" t="n">
        <f aca="false">-115997 + 27.036*H797 + 3.124*H797*LN(H797)</f>
        <v>150802.560437905</v>
      </c>
      <c r="P797" s="8" t="n">
        <f aca="false">(-0.0562*(H797^2)) + (128.59*H797)-38275</f>
        <v>-789524.875</v>
      </c>
      <c r="Q797" s="8" t="n">
        <f aca="false">-998615+342.43*H797</f>
        <v>704974.25</v>
      </c>
      <c r="R797" s="8" t="n">
        <f aca="false">Q797+P797</f>
        <v>-84550.625</v>
      </c>
      <c r="S797" s="8" t="n">
        <f aca="false">R797/2</f>
        <v>-42275.3125</v>
      </c>
      <c r="U797" s="8" t="n">
        <f aca="false">-226244+42.46*H797</f>
        <v>-15005.5</v>
      </c>
      <c r="V797" s="8" t="n">
        <f aca="false">(-0.0562*(H797^2))+(374.59*H797)-846564</f>
        <v>-373963.875</v>
      </c>
      <c r="W797" s="8" t="n">
        <f aca="false">V797/2</f>
        <v>-186981.9375</v>
      </c>
      <c r="X797" s="8" t="n">
        <f aca="false">W797-U797</f>
        <v>-171976.4375</v>
      </c>
      <c r="Y797" s="8" t="n">
        <v>2185098.8397374</v>
      </c>
      <c r="Z797" s="8" t="n">
        <f aca="false">-8E-020*H797^6+2E-015*H797^5-0.00000000001*H797^4+0.00000006*H797^3-0.0001*H797^2+0.1593*H797^1+165.05*H797</f>
        <v>825585.67125391</v>
      </c>
      <c r="AA797" s="8" t="n">
        <f aca="false">(4*H797*(-18+25/2000*H797)*(1-LN(H797/1895))-H797*-9.16-0.25*Z797)</f>
        <v>-130230.434172178</v>
      </c>
      <c r="AB797" s="8" t="n">
        <f aca="false">(8*H797*(-1+8/2000*H797)*(1-LN(H797/1895))-H797*-9.16-0.25*Z797)</f>
        <v>-134653.075371811</v>
      </c>
      <c r="AC797" s="8" t="n">
        <f aca="false">(8*$H797*(31.15-15.53/2000*$H797)*(1-LN($H797/1895))-$H797*-9.16-0.25*$Z797)</f>
        <v>-171184.784070795</v>
      </c>
      <c r="AE797" s="8" t="n">
        <f aca="false">AP797-$AN797</f>
        <v>-2.47071438917411</v>
      </c>
      <c r="AF797" s="8" t="n">
        <f aca="false">AQ797-$AN797</f>
        <v>-2.4739378362056</v>
      </c>
      <c r="AG797" s="8" t="n">
        <f aca="false">AR797-$AN797</f>
        <v>-3.35715374009318</v>
      </c>
      <c r="AI797" s="8" t="n">
        <f aca="false">AT797-$AN797</f>
        <v>-2.40537247380325</v>
      </c>
      <c r="AJ797" s="8" t="n">
        <f aca="false">AU797-$AN797</f>
        <v>2.44232345522214</v>
      </c>
      <c r="AK797" s="8" t="n">
        <f aca="false">AV797-$AN797</f>
        <v>-0.240549028520036</v>
      </c>
      <c r="AL797" s="8" t="n">
        <f aca="false">AW797-$AN797</f>
        <v>-3.3762933019681</v>
      </c>
      <c r="AP797" s="8" t="n">
        <f aca="false">1/8.314/$H797*(0.375*68629+0.5*4601)+$AA797/8.314/$H797+LN(1)</f>
        <v>-2.47071438917411</v>
      </c>
      <c r="AQ797" s="8" t="n">
        <f aca="false">1/8.314/$H797*(0.4375*68629+0.5*4601)+$AB797/8.314/$H797+LN(1)</f>
        <v>-2.4739378362056</v>
      </c>
      <c r="AR797" s="8" t="n">
        <f aca="false">1/8.314/$H797*(0.4375*68629+0.5*4601)+$AC797/8.314/$H797+LN(1)</f>
        <v>-3.35715374009318</v>
      </c>
      <c r="AT797" s="8" t="n">
        <f aca="false">1/8.314/$H797*(0.4375*68629+0.5*4601)+$J797/8.314/$H797+LN(1)</f>
        <v>-2.40537247380325</v>
      </c>
      <c r="AU797" s="8" t="n">
        <f aca="false">1/8.314/$H797*(0.4375*68629+0.5*4601)+$B797/8.314/$H797+LN(1)</f>
        <v>2.44232345522214</v>
      </c>
      <c r="AV797" s="8" t="n">
        <f aca="false">1/8.314/$H797*(0.4375*68629+0.5*4601)+$S797/8.314/$H797+LN(1)</f>
        <v>-0.240549028520036</v>
      </c>
      <c r="AW797" s="8" t="n">
        <f aca="false">1/8.314/$H797*(0.4375*68629+0.5*4601)+$X797/8.314/$H797+LN(1)</f>
        <v>-3.3762933019681</v>
      </c>
    </row>
    <row r="798" customFormat="false" ht="13.8" hidden="false" customHeight="false" outlineLevel="0" collapsed="false">
      <c r="B798" s="8" t="n">
        <f aca="false">$A$2 + $A$3*H798 +$A$4*H798*LN(H798) + $A$5*H798^2 + $A$6*H798^-1 + $A$7*H798^0.5</f>
        <v>68743.0628419692</v>
      </c>
      <c r="F798" s="8" t="n">
        <f aca="false">$D$2+$D$3/H798-(($D$4/(8.314*LN(10)))*(1-($D$5/H798)-LN(H798/$D$5)))</f>
        <v>1.38437247281721</v>
      </c>
      <c r="G798" s="8" t="n">
        <f aca="false">8.314*LN(10)*F798*H798</f>
        <v>131979.964352851</v>
      </c>
      <c r="H798" s="15" t="n">
        <v>4980</v>
      </c>
      <c r="J798" s="17" t="n">
        <f aca="false">-G798</f>
        <v>-131979.964352851</v>
      </c>
      <c r="O798" s="8" t="n">
        <f aca="false">-115997 + 27.036*H798 + 3.124*H798*LN(H798)</f>
        <v>151086.328546269</v>
      </c>
      <c r="P798" s="8" t="n">
        <f aca="false">(-0.0562*(H798^2)) + (128.59*H798)-38275</f>
        <v>-791679.28</v>
      </c>
      <c r="Q798" s="8" t="n">
        <f aca="false">-998615+342.43*H798</f>
        <v>706686.4</v>
      </c>
      <c r="R798" s="8" t="n">
        <f aca="false">Q798+P798</f>
        <v>-84992.8799999998</v>
      </c>
      <c r="S798" s="8" t="n">
        <f aca="false">R798/2</f>
        <v>-42496.4399999999</v>
      </c>
      <c r="U798" s="8" t="n">
        <f aca="false">-226244+42.46*H798</f>
        <v>-14793.2</v>
      </c>
      <c r="V798" s="8" t="n">
        <f aca="false">(-0.0562*(H798^2))+(374.59*H798)-846564</f>
        <v>-374888.28</v>
      </c>
      <c r="W798" s="8" t="n">
        <f aca="false">V798/2</f>
        <v>-187444.14</v>
      </c>
      <c r="X798" s="8" t="n">
        <f aca="false">W798-U798</f>
        <v>-172650.94</v>
      </c>
      <c r="Y798" s="8" t="n">
        <v>2187718.91589366</v>
      </c>
      <c r="Z798" s="8" t="n">
        <f aca="false">-8E-020*H798^6+2E-015*H798^5-0.00000000001*H798^4+0.00000006*H798^3-0.0001*H798^2+0.1593*H798^1+165.05*H798</f>
        <v>826427.732721601</v>
      </c>
      <c r="AA798" s="8" t="n">
        <f aca="false">(4*H798*(-18+25/2000*H798)*(1-LN(H798/1895))-H798*-9.16-0.25*Z798)</f>
        <v>-131206.527518965</v>
      </c>
      <c r="AB798" s="8" t="n">
        <f aca="false">(8*H798*(-1+8/2000*H798)*(1-LN(H798/1895))-H798*-9.16-0.25*Z798)</f>
        <v>-135520.94361591</v>
      </c>
      <c r="AC798" s="8" t="n">
        <f aca="false">(8*$H798*(31.15-15.53/2000*$H798)*(1-LN($H798/1895))-$H798*-9.16-0.25*$Z798)</f>
        <v>-171112.789880617</v>
      </c>
      <c r="AE798" s="8" t="n">
        <f aca="false">AP798-$AN798</f>
        <v>-2.49180876788281</v>
      </c>
      <c r="AF798" s="8" t="n">
        <f aca="false">AQ798-$AN798</f>
        <v>-2.4924150804785</v>
      </c>
      <c r="AG798" s="8" t="n">
        <f aca="false">AR798-$AN798</f>
        <v>-3.35204426995007</v>
      </c>
      <c r="AI798" s="8" t="n">
        <f aca="false">AT798-$AN798</f>
        <v>-2.40689186509935</v>
      </c>
      <c r="AJ798" s="8" t="n">
        <f aca="false">AU798-$AN798</f>
        <v>2.44105482169161</v>
      </c>
      <c r="AK798" s="8" t="n">
        <f aca="false">AV798-$AN798</f>
        <v>-0.245648277497768</v>
      </c>
      <c r="AL798" s="8" t="n">
        <f aca="false">AW798-$AN798</f>
        <v>-3.38919431635612</v>
      </c>
      <c r="AP798" s="8" t="n">
        <f aca="false">1/8.314/$H798*(0.375*68629+0.5*4601)+$AA798/8.314/$H798+LN(1)</f>
        <v>-2.49180876788281</v>
      </c>
      <c r="AQ798" s="8" t="n">
        <f aca="false">1/8.314/$H798*(0.4375*68629+0.5*4601)+$AB798/8.314/$H798+LN(1)</f>
        <v>-2.4924150804785</v>
      </c>
      <c r="AR798" s="8" t="n">
        <f aca="false">1/8.314/$H798*(0.4375*68629+0.5*4601)+$AC798/8.314/$H798+LN(1)</f>
        <v>-3.35204426995007</v>
      </c>
      <c r="AT798" s="8" t="n">
        <f aca="false">1/8.314/$H798*(0.4375*68629+0.5*4601)+$J798/8.314/$H798+LN(1)</f>
        <v>-2.40689186509935</v>
      </c>
      <c r="AU798" s="8" t="n">
        <f aca="false">1/8.314/$H798*(0.4375*68629+0.5*4601)+$B798/8.314/$H798+LN(1)</f>
        <v>2.44105482169161</v>
      </c>
      <c r="AV798" s="8" t="n">
        <f aca="false">1/8.314/$H798*(0.4375*68629+0.5*4601)+$S798/8.314/$H798+LN(1)</f>
        <v>-0.245648277497768</v>
      </c>
      <c r="AW798" s="8" t="n">
        <f aca="false">1/8.314/$H798*(0.4375*68629+0.5*4601)+$X798/8.314/$H798+LN(1)</f>
        <v>-3.38919431635612</v>
      </c>
    </row>
    <row r="799" customFormat="false" ht="13.8" hidden="false" customHeight="false" outlineLevel="0" collapsed="false">
      <c r="B799" s="8" t="n">
        <f aca="false">$A$2 + $A$3*H799 +$A$4*H799*LN(H799) + $A$5*H799^2 + $A$6*H799^-1 + $A$7*H799^0.5</f>
        <v>68791.8681002265</v>
      </c>
      <c r="F799" s="8" t="n">
        <f aca="false">$D$2+$D$3/H799-(($D$4/(8.314*LN(10)))*(1-($D$5/H799)-LN(H799/$D$5)))</f>
        <v>1.38469266856682</v>
      </c>
      <c r="G799" s="8" t="n">
        <f aca="false">8.314*LN(10)*F799*H799</f>
        <v>132143.031056081</v>
      </c>
      <c r="H799" s="15" t="n">
        <v>4985</v>
      </c>
      <c r="J799" s="17" t="n">
        <f aca="false">-G799</f>
        <v>-132143.031056081</v>
      </c>
      <c r="O799" s="8" t="n">
        <f aca="false">-115997 + 27.036*H799 + 3.124*H799*LN(H799)</f>
        <v>151370.112337368</v>
      </c>
      <c r="P799" s="8" t="n">
        <f aca="false">(-0.0562*(H799^2)) + (128.59*H799)-38275</f>
        <v>-793836.495</v>
      </c>
      <c r="Q799" s="8" t="n">
        <f aca="false">-998615+342.43*H799</f>
        <v>708398.55</v>
      </c>
      <c r="R799" s="8" t="n">
        <f aca="false">Q799+P799</f>
        <v>-85437.945</v>
      </c>
      <c r="S799" s="8" t="n">
        <f aca="false">R799/2</f>
        <v>-42718.9725</v>
      </c>
      <c r="U799" s="8" t="n">
        <f aca="false">-226244+42.46*H799</f>
        <v>-14580.9</v>
      </c>
      <c r="V799" s="8" t="n">
        <f aca="false">(-0.0562*(H799^2))+(374.59*H799)-846564</f>
        <v>-375815.495</v>
      </c>
      <c r="W799" s="8" t="n">
        <f aca="false">V799/2</f>
        <v>-187907.7475</v>
      </c>
      <c r="X799" s="8" t="n">
        <f aca="false">W799-U799</f>
        <v>-173326.8475</v>
      </c>
      <c r="Y799" s="8" t="n">
        <v>2190338.99204992</v>
      </c>
      <c r="Z799" s="8" t="n">
        <f aca="false">-8E-020*H799^6+2E-015*H799^5-0.00000000001*H799^4+0.00000006*H799^3-0.0001*H799^2+0.1593*H799^1+165.05*H799</f>
        <v>827269.846210507</v>
      </c>
      <c r="AA799" s="8" t="n">
        <f aca="false">(4*H799*(-18+25/2000*H799)*(1-LN(H799/1895))-H799*-9.16-0.25*Z799)</f>
        <v>-132185.937952633</v>
      </c>
      <c r="AB799" s="8" t="n">
        <f aca="false">(8*H799*(-1+8/2000*H799)*(1-LN(H799/1895))-H799*-9.16-0.25*Z799)</f>
        <v>-136391.130642211</v>
      </c>
      <c r="AC799" s="8" t="n">
        <f aca="false">(8*$H799*(31.15-15.53/2000*$H799)*(1-LN($H799/1895))-$H799*-9.16-0.25*$Z799)</f>
        <v>-171037.505648701</v>
      </c>
      <c r="AE799" s="8" t="n">
        <f aca="false">AP799-$AN799</f>
        <v>-2.51294086620295</v>
      </c>
      <c r="AF799" s="8" t="n">
        <f aca="false">AQ799-$AN799</f>
        <v>-2.5109112070928</v>
      </c>
      <c r="AG799" s="8" t="n">
        <f aca="false">AR799-$AN799</f>
        <v>-3.34686566673079</v>
      </c>
      <c r="AI799" s="8" t="n">
        <f aca="false">AT799-$AN799</f>
        <v>-2.40841223589171</v>
      </c>
      <c r="AJ799" s="8" t="n">
        <f aca="false">AU799-$AN799</f>
        <v>2.43978400441224</v>
      </c>
      <c r="AK799" s="8" t="n">
        <f aca="false">AV799-$AN799</f>
        <v>-0.250771197402648</v>
      </c>
      <c r="AL799" s="8" t="n">
        <f aca="false">AW799-$AN799</f>
        <v>-3.402103351189</v>
      </c>
      <c r="AP799" s="8" t="n">
        <f aca="false">1/8.314/$H799*(0.375*68629+0.5*4601)+$AA799/8.314/$H799+LN(1)</f>
        <v>-2.51294086620295</v>
      </c>
      <c r="AQ799" s="8" t="n">
        <f aca="false">1/8.314/$H799*(0.4375*68629+0.5*4601)+$AB799/8.314/$H799+LN(1)</f>
        <v>-2.5109112070928</v>
      </c>
      <c r="AR799" s="8" t="n">
        <f aca="false">1/8.314/$H799*(0.4375*68629+0.5*4601)+$AC799/8.314/$H799+LN(1)</f>
        <v>-3.34686566673079</v>
      </c>
      <c r="AT799" s="8" t="n">
        <f aca="false">1/8.314/$H799*(0.4375*68629+0.5*4601)+$J799/8.314/$H799+LN(1)</f>
        <v>-2.40841223589171</v>
      </c>
      <c r="AU799" s="8" t="n">
        <f aca="false">1/8.314/$H799*(0.4375*68629+0.5*4601)+$B799/8.314/$H799+LN(1)</f>
        <v>2.43978400441224</v>
      </c>
      <c r="AV799" s="8" t="n">
        <f aca="false">1/8.314/$H799*(0.4375*68629+0.5*4601)+$S799/8.314/$H799+LN(1)</f>
        <v>-0.250771197402648</v>
      </c>
      <c r="AW799" s="8" t="n">
        <f aca="false">1/8.314/$H799*(0.4375*68629+0.5*4601)+$X799/8.314/$H799+LN(1)</f>
        <v>-3.402103351189</v>
      </c>
    </row>
    <row r="800" customFormat="false" ht="13.8" hidden="false" customHeight="false" outlineLevel="0" collapsed="false">
      <c r="B800" s="8" t="n">
        <f aca="false">$A$2 + $A$3*H800 +$A$4*H800*LN(H800) + $A$5*H800^2 + $A$6*H800^-1 + $A$7*H800^0.5</f>
        <v>68840.4775804651</v>
      </c>
      <c r="F800" s="8" t="n">
        <f aca="false">$D$2+$D$3/H800-(($D$4/(8.314*LN(10)))*(1-($D$5/H800)-LN(H800/$D$5)))</f>
        <v>1.38501396822382</v>
      </c>
      <c r="G800" s="8" t="n">
        <f aca="false">8.314*LN(10)*F800*H800</f>
        <v>132306.264509588</v>
      </c>
      <c r="H800" s="15" t="n">
        <v>4990</v>
      </c>
      <c r="J800" s="17" t="n">
        <f aca="false">-G800</f>
        <v>-132306.264509588</v>
      </c>
      <c r="O800" s="8" t="n">
        <f aca="false">-115997 + 27.036*H800 + 3.124*H800*LN(H800)</f>
        <v>151653.911795469</v>
      </c>
      <c r="P800" s="8" t="n">
        <f aca="false">(-0.0562*(H800^2)) + (128.59*H800)-38275</f>
        <v>-795996.52</v>
      </c>
      <c r="Q800" s="8" t="n">
        <f aca="false">-998615+342.43*H800</f>
        <v>710110.7</v>
      </c>
      <c r="R800" s="8" t="n">
        <f aca="false">Q800+P800</f>
        <v>-85885.8200000002</v>
      </c>
      <c r="S800" s="8" t="n">
        <f aca="false">R800/2</f>
        <v>-42942.9100000001</v>
      </c>
      <c r="U800" s="8" t="n">
        <f aca="false">-226244+42.46*H800</f>
        <v>-14368.6</v>
      </c>
      <c r="V800" s="8" t="n">
        <f aca="false">(-0.0562*(H800^2))+(374.59*H800)-846564</f>
        <v>-376745.52</v>
      </c>
      <c r="W800" s="8" t="n">
        <f aca="false">V800/2</f>
        <v>-188372.76</v>
      </c>
      <c r="X800" s="8" t="n">
        <f aca="false">W800-U800</f>
        <v>-174004.16</v>
      </c>
      <c r="Y800" s="8" t="n">
        <v>2192959.06820618</v>
      </c>
      <c r="Z800" s="8" t="n">
        <f aca="false">-8E-020*H800^6+2E-015*H800^5-0.00000000001*H800^4+0.00000006*H800^3-0.0001*H800^2+0.1593*H800^1+165.05*H800</f>
        <v>828112.0118401</v>
      </c>
      <c r="AA800" s="8" t="n">
        <f aca="false">(4*H800*(-18+25/2000*H800)*(1-LN(H800/1895))-H800*-9.16-0.25*Z800)</f>
        <v>-133168.668374364</v>
      </c>
      <c r="AB800" s="8" t="n">
        <f aca="false">(8*H800*(-1+8/2000*H800)*(1-LN(H800/1895))-H800*-9.16-0.25*Z800)</f>
        <v>-137263.638126487</v>
      </c>
      <c r="AC800" s="8" t="n">
        <f aca="false">(8*$H800*(31.15-15.53/2000*$H800)*(1-LN($H800/1895))-$H800*-9.16-0.25*$Z800)</f>
        <v>-170958.927033236</v>
      </c>
      <c r="AE800" s="8" t="n">
        <f aca="false">AP800-$AN800</f>
        <v>-2.53411064067911</v>
      </c>
      <c r="AF800" s="8" t="n">
        <f aca="false">AQ800-$AN800</f>
        <v>-2.52942619968074</v>
      </c>
      <c r="AG800" s="8" t="n">
        <f aca="false">AR800-$AN800</f>
        <v>-3.34161803359512</v>
      </c>
      <c r="AI800" s="8" t="n">
        <f aca="false">AT800-$AN800</f>
        <v>-2.40993357920046</v>
      </c>
      <c r="AJ800" s="8" t="n">
        <f aca="false">AU800-$AN800</f>
        <v>2.43851101482409</v>
      </c>
      <c r="AK800" s="8" t="n">
        <f aca="false">AV800-$AN800</f>
        <v>-0.255917717079579</v>
      </c>
      <c r="AL800" s="8" t="n">
        <f aca="false">AW800-$AN800</f>
        <v>-3.41502038235721</v>
      </c>
      <c r="AP800" s="8" t="n">
        <f aca="false">1/8.314/$H800*(0.375*68629+0.5*4601)+$AA800/8.314/$H800+LN(1)</f>
        <v>-2.53411064067911</v>
      </c>
      <c r="AQ800" s="8" t="n">
        <f aca="false">1/8.314/$H800*(0.4375*68629+0.5*4601)+$AB800/8.314/$H800+LN(1)</f>
        <v>-2.52942619968074</v>
      </c>
      <c r="AR800" s="8" t="n">
        <f aca="false">1/8.314/$H800*(0.4375*68629+0.5*4601)+$AC800/8.314/$H800+LN(1)</f>
        <v>-3.34161803359512</v>
      </c>
      <c r="AT800" s="8" t="n">
        <f aca="false">1/8.314/$H800*(0.4375*68629+0.5*4601)+$J800/8.314/$H800+LN(1)</f>
        <v>-2.40993357920046</v>
      </c>
      <c r="AU800" s="8" t="n">
        <f aca="false">1/8.314/$H800*(0.4375*68629+0.5*4601)+$B800/8.314/$H800+LN(1)</f>
        <v>2.43851101482409</v>
      </c>
      <c r="AV800" s="8" t="n">
        <f aca="false">1/8.314/$H800*(0.4375*68629+0.5*4601)+$S800/8.314/$H800+LN(1)</f>
        <v>-0.255917717079579</v>
      </c>
      <c r="AW800" s="8" t="n">
        <f aca="false">1/8.314/$H800*(0.4375*68629+0.5*4601)+$X800/8.314/$H800+LN(1)</f>
        <v>-3.41502038235721</v>
      </c>
    </row>
    <row r="801" customFormat="false" ht="13.8" hidden="false" customHeight="false" outlineLevel="0" collapsed="false">
      <c r="B801" s="8" t="n">
        <f aca="false">$A$2 + $A$3*H801 +$A$4*H801*LN(H801) + $A$5*H801^2 + $A$6*H801^-1 + $A$7*H801^0.5</f>
        <v>68888.8914844339</v>
      </c>
      <c r="F801" s="8" t="n">
        <f aca="false">$D$2+$D$3/H801-(($D$4/(8.314*LN(10)))*(1-($D$5/H801)-LN(H801/$D$5)))</f>
        <v>1.38533636672585</v>
      </c>
      <c r="G801" s="8" t="n">
        <f aca="false">8.314*LN(10)*F801*H801</f>
        <v>132469.66454629</v>
      </c>
      <c r="H801" s="15" t="n">
        <v>4995</v>
      </c>
      <c r="J801" s="17" t="n">
        <f aca="false">-G801</f>
        <v>-132469.66454629</v>
      </c>
      <c r="O801" s="8" t="n">
        <f aca="false">-115997 + 27.036*H801 + 3.124*H801*LN(H801)</f>
        <v>151937.726904876</v>
      </c>
      <c r="P801" s="8" t="n">
        <f aca="false">(-0.0562*(H801^2)) + (128.59*H801)-38275</f>
        <v>-798159.355</v>
      </c>
      <c r="Q801" s="8" t="n">
        <f aca="false">-998615+342.43*H801</f>
        <v>711822.85</v>
      </c>
      <c r="R801" s="8" t="n">
        <f aca="false">Q801+P801</f>
        <v>-86336.5049999999</v>
      </c>
      <c r="S801" s="8" t="n">
        <f aca="false">R801/2</f>
        <v>-43168.2524999999</v>
      </c>
      <c r="U801" s="8" t="n">
        <f aca="false">-226244+42.46*H801</f>
        <v>-14156.3</v>
      </c>
      <c r="V801" s="8" t="n">
        <f aca="false">(-0.0562*(H801^2))+(374.59*H801)-846564</f>
        <v>-377678.355</v>
      </c>
      <c r="W801" s="8" t="n">
        <f aca="false">V801/2</f>
        <v>-188839.1775</v>
      </c>
      <c r="X801" s="8" t="n">
        <f aca="false">W801-U801</f>
        <v>-174682.8775</v>
      </c>
      <c r="Y801" s="8" t="n">
        <v>2195579.14436245</v>
      </c>
      <c r="Z801" s="8" t="n">
        <f aca="false">-8E-020*H801^6+2E-015*H801^5-0.00000000001*H801^4+0.00000006*H801^3-0.0001*H801^2+0.1593*H801^1+165.05*H801</f>
        <v>828954.229730006</v>
      </c>
      <c r="AA801" s="8" t="n">
        <f aca="false">(4*H801*(-18+25/2000*H801)*(1-LN(H801/1895))-H801*-9.16-0.25*Z801)</f>
        <v>-134154.72168214</v>
      </c>
      <c r="AB801" s="8" t="n">
        <f aca="false">(8*H801*(-1+8/2000*H801)*(1-LN(H801/1895))-H801*-9.16-0.25*Z801)</f>
        <v>-138138.467742854</v>
      </c>
      <c r="AC801" s="8" t="n">
        <f aca="false">(8*$H801*(31.15-15.53/2000*$H801)*(1-LN($H801/1895))-$H801*-9.16-0.25*$Z801)</f>
        <v>-170877.049698089</v>
      </c>
      <c r="AE801" s="8" t="n">
        <f aca="false">AP801-$AN801</f>
        <v>-2.55531804795269</v>
      </c>
      <c r="AF801" s="8" t="n">
        <f aca="false">AQ801-$AN801</f>
        <v>-2.54796004190031</v>
      </c>
      <c r="AG801" s="8" t="n">
        <f aca="false">AR801-$AN801</f>
        <v>-3.33630147342649</v>
      </c>
      <c r="AI801" s="8" t="n">
        <f aca="false">AT801-$AN801</f>
        <v>-2.41145588808174</v>
      </c>
      <c r="AJ801" s="8" t="n">
        <f aca="false">AU801-$AN801</f>
        <v>2.43723586430871</v>
      </c>
      <c r="AK801" s="8" t="n">
        <f aca="false">AV801-$AN801</f>
        <v>-0.261087765658367</v>
      </c>
      <c r="AL801" s="8" t="n">
        <f aca="false">AW801-$AN801</f>
        <v>-3.42794538584772</v>
      </c>
      <c r="AP801" s="8" t="n">
        <f aca="false">1/8.314/$H801*(0.375*68629+0.5*4601)+$AA801/8.314/$H801+LN(1)</f>
        <v>-2.55531804795269</v>
      </c>
      <c r="AQ801" s="8" t="n">
        <f aca="false">1/8.314/$H801*(0.4375*68629+0.5*4601)+$AB801/8.314/$H801+LN(1)</f>
        <v>-2.54796004190031</v>
      </c>
      <c r="AR801" s="8" t="n">
        <f aca="false">1/8.314/$H801*(0.4375*68629+0.5*4601)+$AC801/8.314/$H801+LN(1)</f>
        <v>-3.33630147342649</v>
      </c>
      <c r="AT801" s="8" t="n">
        <f aca="false">1/8.314/$H801*(0.4375*68629+0.5*4601)+$J801/8.314/$H801+LN(1)</f>
        <v>-2.41145588808174</v>
      </c>
      <c r="AU801" s="8" t="n">
        <f aca="false">1/8.314/$H801*(0.4375*68629+0.5*4601)+$B801/8.314/$H801+LN(1)</f>
        <v>2.43723586430871</v>
      </c>
      <c r="AV801" s="8" t="n">
        <f aca="false">1/8.314/$H801*(0.4375*68629+0.5*4601)+$S801/8.314/$H801+LN(1)</f>
        <v>-0.261087765658367</v>
      </c>
      <c r="AW801" s="8" t="n">
        <f aca="false">1/8.314/$H801*(0.4375*68629+0.5*4601)+$X801/8.314/$H801+LN(1)</f>
        <v>-3.42794538584772</v>
      </c>
    </row>
    <row r="802" customFormat="false" ht="13.8" hidden="false" customHeight="false" outlineLevel="0" collapsed="false">
      <c r="B802" s="8" t="n">
        <f aca="false">$A$2 + $A$3*H802 +$A$4*H802*LN(H802) + $A$5*H802^2 + $A$6*H802^-1 + $A$7*H802^0.5</f>
        <v>68937.110013357</v>
      </c>
      <c r="F802" s="8" t="n">
        <f aca="false">$D$2+$D$3/H802-(($D$4/(8.314*LN(10)))*(1-($D$5/H802)-LN(H802/$D$5)))</f>
        <v>1.38565985903427</v>
      </c>
      <c r="G802" s="8" t="n">
        <f aca="false">8.314*LN(10)*F802*H802</f>
        <v>132633.230999437</v>
      </c>
      <c r="H802" s="15" t="n">
        <v>5000</v>
      </c>
      <c r="J802" s="17" t="n">
        <f aca="false">-G802</f>
        <v>-132633.230999437</v>
      </c>
      <c r="O802" s="8" t="n">
        <f aca="false">-115997 + 27.036*H802 + 3.124*H802*LN(H802)</f>
        <v>152221.557649922</v>
      </c>
      <c r="P802" s="8" t="n">
        <f aca="false">(-0.0562*(H802^2)) + (128.59*H802)-38275</f>
        <v>-800325</v>
      </c>
      <c r="Q802" s="8" t="n">
        <f aca="false">-998615+342.43*H802</f>
        <v>713535</v>
      </c>
      <c r="R802" s="8" t="n">
        <f aca="false">Q802+P802</f>
        <v>-86790</v>
      </c>
      <c r="S802" s="8" t="n">
        <f aca="false">R802/2</f>
        <v>-43395</v>
      </c>
      <c r="U802" s="8" t="n">
        <f aca="false">-226244+42.46*H802</f>
        <v>-13944</v>
      </c>
      <c r="V802" s="8" t="n">
        <f aca="false">(-0.0562*(H802^2))+(374.59*H802)-846564</f>
        <v>-378614</v>
      </c>
      <c r="W802" s="8" t="n">
        <f aca="false">V802/2</f>
        <v>-189307</v>
      </c>
      <c r="X802" s="8" t="n">
        <f aca="false">W802-U802</f>
        <v>-175363</v>
      </c>
      <c r="Y802" s="8" t="n">
        <v>2198199.22051871</v>
      </c>
      <c r="Z802" s="8" t="n">
        <f aca="false">-8E-020*H802^6+2E-015*H802^5-0.00000000001*H802^4+0.00000006*H802^3-0.0001*H802^2+0.1593*H802^1+165.05*H802</f>
        <v>829796.5</v>
      </c>
      <c r="AA802" s="8" t="n">
        <f aca="false">(4*H802*(-18+25/2000*H802)*(1-LN(H802/1895))-H802*-9.16-0.25*Z802)</f>
        <v>-135144.100770742</v>
      </c>
      <c r="AB802" s="8" t="n">
        <f aca="false">(8*H802*(-1+8/2000*H802)*(1-LN(H802/1895))-H802*-9.16-0.25*Z802)</f>
        <v>-139015.62116378</v>
      </c>
      <c r="AC802" s="8" t="n">
        <f aca="false">(8*$H802*(31.15-15.53/2000*$H802)*(1-LN($H802/1895))-$H802*-9.16-0.25*$Z802)</f>
        <v>-170791.869312789</v>
      </c>
      <c r="AE802" s="8" t="n">
        <f aca="false">AP802-$AN802</f>
        <v>-2.57656304476167</v>
      </c>
      <c r="AF802" s="8" t="n">
        <f aca="false">AQ802-$AN802</f>
        <v>-2.56651271743517</v>
      </c>
      <c r="AG802" s="8" t="n">
        <f aca="false">AR802-$AN802</f>
        <v>-3.33091608883303</v>
      </c>
      <c r="AI802" s="8" t="n">
        <f aca="false">AT802-$AN802</f>
        <v>-2.41297915562753</v>
      </c>
      <c r="AJ802" s="8" t="n">
        <f aca="false">AU802-$AN802</f>
        <v>2.43595856418949</v>
      </c>
      <c r="AK802" s="8" t="n">
        <f aca="false">AV802-$AN802</f>
        <v>-0.266281272552321</v>
      </c>
      <c r="AL802" s="8" t="n">
        <f aca="false">AW802-$AN802</f>
        <v>-3.44087833774357</v>
      </c>
      <c r="AP802" s="8" t="n">
        <f aca="false">1/8.314/$H802*(0.375*68629+0.5*4601)+$AA802/8.314/$H802+LN(1)</f>
        <v>-2.57656304476167</v>
      </c>
      <c r="AQ802" s="8" t="n">
        <f aca="false">1/8.314/$H802*(0.4375*68629+0.5*4601)+$AB802/8.314/$H802+LN(1)</f>
        <v>-2.56651271743517</v>
      </c>
      <c r="AR802" s="8" t="n">
        <f aca="false">1/8.314/$H802*(0.4375*68629+0.5*4601)+$AC802/8.314/$H802+LN(1)</f>
        <v>-3.33091608883303</v>
      </c>
      <c r="AT802" s="8" t="n">
        <f aca="false">1/8.314/$H802*(0.4375*68629+0.5*4601)+$J802/8.314/$H802+LN(1)</f>
        <v>-2.41297915562753</v>
      </c>
      <c r="AU802" s="8" t="n">
        <f aca="false">1/8.314/$H802*(0.4375*68629+0.5*4601)+$B802/8.314/$H802+LN(1)</f>
        <v>2.43595856418949</v>
      </c>
      <c r="AV802" s="8" t="n">
        <f aca="false">1/8.314/$H802*(0.4375*68629+0.5*4601)+$S802/8.314/$H802+LN(1)</f>
        <v>-0.266281272552321</v>
      </c>
      <c r="AW802" s="8" t="n">
        <f aca="false">1/8.314/$H802*(0.4375*68629+0.5*4601)+$X802/8.314/$H802+LN(1)</f>
        <v>-3.44087833774357</v>
      </c>
    </row>
  </sheetData>
  <mergeCells count="2">
    <mergeCell ref="P1:S1"/>
    <mergeCell ref="U1:X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BE378"/>
  <sheetViews>
    <sheetView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Z2" activeCellId="0" sqref="Z2"/>
    </sheetView>
  </sheetViews>
  <sheetFormatPr defaultColWidth="8.54296875" defaultRowHeight="13.8" zeroHeight="false" outlineLevelRow="0" outlineLevelCol="0"/>
  <cols>
    <col collapsed="false" customWidth="true" hidden="false" outlineLevel="0" max="16" min="15" style="0" width="18.89"/>
    <col collapsed="false" customWidth="true" hidden="false" outlineLevel="0" max="21" min="21" style="0" width="10.06"/>
    <col collapsed="false" customWidth="false" hidden="false" outlineLevel="0" max="30" min="30" style="22" width="8.54"/>
    <col collapsed="false" customWidth="false" hidden="false" outlineLevel="0" max="35" min="35" style="23" width="8.54"/>
    <col collapsed="false" customWidth="false" hidden="false" outlineLevel="0" max="41" min="41" style="22" width="8.54"/>
    <col collapsed="false" customWidth="true" hidden="false" outlineLevel="0" max="43" min="43" style="8" width="19.99"/>
    <col collapsed="false" customWidth="true" hidden="false" outlineLevel="0" max="45" min="45" style="8" width="9.14"/>
    <col collapsed="false" customWidth="true" hidden="false" outlineLevel="0" max="47" min="47" style="8" width="35.64"/>
    <col collapsed="false" customWidth="true" hidden="false" outlineLevel="0" max="48" min="48" style="8" width="29.25"/>
    <col collapsed="false" customWidth="true" hidden="false" outlineLevel="0" max="50" min="50" style="0" width="15.54"/>
    <col collapsed="false" customWidth="true" hidden="false" outlineLevel="0" max="52" min="52" style="0" width="19.77"/>
    <col collapsed="false" customWidth="true" hidden="false" outlineLevel="0" max="54" min="54" style="0" width="18.3"/>
    <col collapsed="false" customWidth="true" hidden="false" outlineLevel="0" max="55" min="55" style="0" width="11.13"/>
    <col collapsed="false" customWidth="true" hidden="false" outlineLevel="0" max="56" min="56" style="0" width="48.62"/>
    <col collapsed="false" customWidth="true" hidden="false" outlineLevel="0" max="57" min="57" style="0" width="35.28"/>
  </cols>
  <sheetData>
    <row r="1" customFormat="false" ht="13.8" hidden="false" customHeight="false" outlineLevel="0" collapsed="false">
      <c r="B1" s="8" t="s">
        <v>46</v>
      </c>
      <c r="F1" s="8" t="s">
        <v>47</v>
      </c>
      <c r="G1" s="8" t="s">
        <v>46</v>
      </c>
      <c r="H1" s="15" t="s">
        <v>48</v>
      </c>
      <c r="J1" s="11" t="s">
        <v>49</v>
      </c>
      <c r="K1" s="8" t="s">
        <v>50</v>
      </c>
      <c r="L1" s="0" t="s">
        <v>71</v>
      </c>
      <c r="O1" s="18" t="s">
        <v>51</v>
      </c>
      <c r="P1" s="19" t="s">
        <v>52</v>
      </c>
      <c r="Q1" s="19"/>
      <c r="R1" s="19"/>
      <c r="S1" s="19"/>
      <c r="U1" s="19" t="s">
        <v>53</v>
      </c>
      <c r="V1" s="19"/>
      <c r="W1" s="19"/>
      <c r="X1" s="19"/>
      <c r="Y1" s="8" t="s">
        <v>55</v>
      </c>
      <c r="Z1" s="8" t="s">
        <v>56</v>
      </c>
      <c r="AA1" s="8" t="s">
        <v>57</v>
      </c>
      <c r="AB1" s="8" t="s">
        <v>58</v>
      </c>
      <c r="AD1" s="24" t="s">
        <v>59</v>
      </c>
      <c r="AE1" s="8" t="s">
        <v>60</v>
      </c>
      <c r="AF1" s="8" t="s">
        <v>61</v>
      </c>
      <c r="AH1" s="8" t="s">
        <v>62</v>
      </c>
      <c r="AI1" s="25" t="s">
        <v>63</v>
      </c>
      <c r="AJ1" s="8" t="s">
        <v>64</v>
      </c>
      <c r="AK1" s="8" t="s">
        <v>53</v>
      </c>
      <c r="AM1" s="8" t="s">
        <v>65</v>
      </c>
      <c r="AO1" s="24" t="s">
        <v>72</v>
      </c>
      <c r="AP1" s="8" t="s">
        <v>73</v>
      </c>
      <c r="AQ1" s="8" t="s">
        <v>74</v>
      </c>
      <c r="AS1" s="8" t="s">
        <v>75</v>
      </c>
      <c r="AT1" s="8" t="s">
        <v>76</v>
      </c>
      <c r="AU1" s="8" t="s">
        <v>77</v>
      </c>
      <c r="AV1" s="8" t="s">
        <v>78</v>
      </c>
      <c r="AX1" s="8" t="s">
        <v>79</v>
      </c>
      <c r="AY1" s="8" t="s">
        <v>80</v>
      </c>
      <c r="AZ1" s="8" t="s">
        <v>81</v>
      </c>
      <c r="BB1" s="8" t="s">
        <v>82</v>
      </c>
      <c r="BC1" s="0" t="s">
        <v>83</v>
      </c>
      <c r="BD1" s="8" t="s">
        <v>84</v>
      </c>
      <c r="BE1" s="8" t="s">
        <v>85</v>
      </c>
    </row>
    <row r="2" customFormat="false" ht="13.8" hidden="false" customHeight="false" outlineLevel="0" collapsed="false">
      <c r="B2" s="8" t="n">
        <v>-290.591272375546</v>
      </c>
      <c r="C2" s="8" t="n">
        <v>4300</v>
      </c>
      <c r="D2" s="8" t="n">
        <v>-10</v>
      </c>
      <c r="F2" s="8" t="n">
        <v>1.79261534463653</v>
      </c>
      <c r="G2" s="8" t="n">
        <v>73782.1452542672</v>
      </c>
      <c r="H2" s="8" t="n">
        <v>2150</v>
      </c>
      <c r="J2" s="8" t="n">
        <v>-73782.1452542672</v>
      </c>
      <c r="K2" s="8" t="n">
        <v>43</v>
      </c>
      <c r="L2" s="0" t="n">
        <v>1198562730</v>
      </c>
      <c r="O2" s="8" t="n">
        <v>-6331.62958467393</v>
      </c>
      <c r="P2" s="8" t="n">
        <v>-21591</v>
      </c>
      <c r="Q2" s="8" t="n">
        <v>-262390.5</v>
      </c>
      <c r="R2" s="8" t="n">
        <v>-283981.5</v>
      </c>
      <c r="S2" s="8" t="n">
        <v>-141990.75</v>
      </c>
      <c r="U2" s="8" t="n">
        <v>-134955</v>
      </c>
      <c r="V2" s="8" t="n">
        <v>-300980</v>
      </c>
      <c r="W2" s="8" t="n">
        <v>-150490</v>
      </c>
      <c r="X2" s="8" t="n">
        <v>-15535</v>
      </c>
      <c r="Y2" s="8" t="n">
        <v>355204.351010564</v>
      </c>
      <c r="Z2" s="8" t="n">
        <v>-2418.04295280643</v>
      </c>
      <c r="AA2" s="8" t="n">
        <v>45109.6424960897</v>
      </c>
      <c r="AB2" s="8" t="n">
        <v>148133.884606302</v>
      </c>
      <c r="AD2" s="24" t="n">
        <v>9.18594907157891</v>
      </c>
      <c r="AE2" s="8" t="n">
        <v>12.0847858864161</v>
      </c>
      <c r="AF2" s="8" t="n">
        <v>17.8483476069218</v>
      </c>
      <c r="AH2" s="8" t="n">
        <v>5.43353427102055</v>
      </c>
      <c r="AI2" s="25" t="n">
        <v>9.54492687760131</v>
      </c>
      <c r="AJ2" s="8" t="n">
        <v>1.61768961864195</v>
      </c>
      <c r="AK2" s="8" t="n">
        <v>8.69209759398194</v>
      </c>
      <c r="AM2" s="8" t="n">
        <v>-7.75276368815764</v>
      </c>
      <c r="AO2" s="24" t="n">
        <v>1.43318538342127</v>
      </c>
      <c r="AP2" s="8" t="n">
        <v>4.33202219825845</v>
      </c>
      <c r="AQ2" s="8" t="n">
        <v>10.0955839187642</v>
      </c>
      <c r="AS2" s="8" t="n">
        <v>-2.31922941713709</v>
      </c>
      <c r="AT2" s="8" t="n">
        <v>1.79216318944367</v>
      </c>
      <c r="AU2" s="8" t="n">
        <v>-6.13507406951569</v>
      </c>
      <c r="AV2" s="8" t="n">
        <v>0.939333905824303</v>
      </c>
      <c r="AX2" s="0" t="n">
        <v>0.992697307360597</v>
      </c>
      <c r="AY2" s="0" t="n">
        <v>0.998615301598207</v>
      </c>
      <c r="AZ2" s="0" t="n">
        <v>0.99994976056748</v>
      </c>
      <c r="BB2" s="0" t="n">
        <v>0.94003291491118</v>
      </c>
      <c r="BC2" s="0" t="n">
        <v>0.99405254631272</v>
      </c>
      <c r="BD2" s="0" t="n">
        <v>0.0196987021713346</v>
      </c>
      <c r="BE2" s="0" t="n">
        <v>0.541168926803628</v>
      </c>
    </row>
    <row r="3" customFormat="false" ht="13.8" hidden="false" customHeight="false" outlineLevel="0" collapsed="false">
      <c r="B3" s="8" t="n">
        <v>-66.4727652812144</v>
      </c>
      <c r="C3" s="8" t="n">
        <v>4300</v>
      </c>
      <c r="D3" s="8" t="n">
        <v>-9.94148936170213</v>
      </c>
      <c r="F3" s="8" t="n">
        <v>1.78902657070896</v>
      </c>
      <c r="G3" s="8" t="n">
        <v>73805.6780002208</v>
      </c>
      <c r="H3" s="8" t="n">
        <v>2155</v>
      </c>
      <c r="J3" s="8" t="n">
        <v>-73805.6780002208</v>
      </c>
      <c r="K3" s="8" t="n">
        <v>46</v>
      </c>
      <c r="L3" s="0" t="n">
        <v>1326555104</v>
      </c>
      <c r="O3" s="8" t="n">
        <v>-6060.95569079465</v>
      </c>
      <c r="P3" s="8" t="n">
        <v>-22157.755</v>
      </c>
      <c r="Q3" s="8" t="n">
        <v>-260678.35</v>
      </c>
      <c r="R3" s="8" t="n">
        <v>-282836.105</v>
      </c>
      <c r="S3" s="8" t="n">
        <v>-141418.0525</v>
      </c>
      <c r="U3" s="8" t="n">
        <v>-134742.7</v>
      </c>
      <c r="V3" s="8" t="n">
        <v>-300316.755</v>
      </c>
      <c r="W3" s="8" t="n">
        <v>-150158.3775</v>
      </c>
      <c r="X3" s="8" t="n">
        <v>-15415.6775</v>
      </c>
      <c r="Y3" s="8" t="n">
        <v>356031.382780279</v>
      </c>
      <c r="Z3" s="8" t="n">
        <v>-2132.13443196853</v>
      </c>
      <c r="AA3" s="8" t="n">
        <v>45210.4200559414</v>
      </c>
      <c r="AB3" s="8" t="n">
        <v>147315.972102111</v>
      </c>
      <c r="AD3" s="24" t="n">
        <v>9.13684005175082</v>
      </c>
      <c r="AE3" s="8" t="n">
        <v>12.0186181381871</v>
      </c>
      <c r="AF3" s="8" t="n">
        <v>17.7175316107336</v>
      </c>
      <c r="AH3" s="8" t="n">
        <v>5.37586041277481</v>
      </c>
      <c r="AI3" s="25" t="n">
        <v>9.49153621832013</v>
      </c>
      <c r="AJ3" s="8" t="n">
        <v>1.60214718929192</v>
      </c>
      <c r="AK3" s="8" t="n">
        <v>8.63483657855901</v>
      </c>
      <c r="AM3" s="8" t="n">
        <v>-7.69102224252447</v>
      </c>
      <c r="AO3" s="24" t="n">
        <v>1.44581780922635</v>
      </c>
      <c r="AP3" s="8" t="n">
        <v>4.32759589566261</v>
      </c>
      <c r="AQ3" s="8" t="n">
        <v>10.0265093682091</v>
      </c>
      <c r="AS3" s="8" t="n">
        <v>-2.31516182974966</v>
      </c>
      <c r="AT3" s="8" t="n">
        <v>1.80051397579566</v>
      </c>
      <c r="AU3" s="8" t="n">
        <v>-6.08887505323255</v>
      </c>
      <c r="AV3" s="8" t="n">
        <v>0.943814336034543</v>
      </c>
      <c r="AX3" s="0" t="n">
        <v>0.992595686947667</v>
      </c>
      <c r="AY3" s="0" t="n">
        <v>0.998595916387492</v>
      </c>
      <c r="AZ3" s="0" t="n">
        <v>0.999949056282949</v>
      </c>
      <c r="BB3" s="0" t="n">
        <v>0.929967899507476</v>
      </c>
      <c r="BC3" s="0" t="n">
        <v>0.993003816996726</v>
      </c>
      <c r="BD3" s="0" t="n">
        <v>0.0194316507928085</v>
      </c>
      <c r="BE3" s="0" t="n">
        <v>0.537710117809736</v>
      </c>
    </row>
    <row r="4" customFormat="false" ht="13.8" hidden="false" customHeight="false" outlineLevel="0" collapsed="false">
      <c r="B4" s="8" t="n">
        <v>157.10865388345</v>
      </c>
      <c r="C4" s="8" t="n">
        <v>4300</v>
      </c>
      <c r="D4" s="8" t="n">
        <v>-9.88297872340426</v>
      </c>
      <c r="F4" s="8" t="n">
        <v>1.78546373983583</v>
      </c>
      <c r="G4" s="8" t="n">
        <v>73829.596477379</v>
      </c>
      <c r="H4" s="8" t="n">
        <v>2160</v>
      </c>
      <c r="J4" s="8" t="n">
        <v>-73829.596477379</v>
      </c>
      <c r="K4" s="8" t="n">
        <v>50</v>
      </c>
      <c r="L4" s="0" t="n">
        <v>1454547479</v>
      </c>
      <c r="O4" s="8" t="n">
        <v>-5790.24555558354</v>
      </c>
      <c r="P4" s="8" t="n">
        <v>-22727.3199999999</v>
      </c>
      <c r="Q4" s="8" t="n">
        <v>-258966.2</v>
      </c>
      <c r="R4" s="8" t="n">
        <v>-281693.52</v>
      </c>
      <c r="S4" s="8" t="n">
        <v>-140846.76</v>
      </c>
      <c r="U4" s="8" t="n">
        <v>-134530.4</v>
      </c>
      <c r="V4" s="8" t="n">
        <v>-299656.32</v>
      </c>
      <c r="W4" s="8" t="n">
        <v>-149828.16</v>
      </c>
      <c r="X4" s="8" t="n">
        <v>-15297.76</v>
      </c>
      <c r="Y4" s="8" t="n">
        <v>356858.423726782</v>
      </c>
      <c r="Z4" s="8" t="n">
        <v>-1846.96436634799</v>
      </c>
      <c r="AA4" s="8" t="n">
        <v>45310.2824148056</v>
      </c>
      <c r="AB4" s="8" t="n">
        <v>146497.118692736</v>
      </c>
      <c r="AD4" s="24" t="n">
        <v>9.08746905976245</v>
      </c>
      <c r="AE4" s="8" t="n">
        <v>11.9522575513492</v>
      </c>
      <c r="AF4" s="8" t="n">
        <v>17.5868206420491</v>
      </c>
      <c r="AH4" s="8" t="n">
        <v>5.31798387574492</v>
      </c>
      <c r="AI4" s="25" t="n">
        <v>9.43791462236945</v>
      </c>
      <c r="AJ4" s="8" t="n">
        <v>1.58615027052409</v>
      </c>
      <c r="AK4" s="8" t="n">
        <v>8.57731421532046</v>
      </c>
      <c r="AM4" s="8" t="n">
        <v>-7.62911842887368</v>
      </c>
      <c r="AO4" s="24" t="n">
        <v>1.45835063088877</v>
      </c>
      <c r="AP4" s="8" t="n">
        <v>4.32313912247557</v>
      </c>
      <c r="AQ4" s="8" t="n">
        <v>9.95770221317543</v>
      </c>
      <c r="AS4" s="8" t="n">
        <v>-2.31113455312876</v>
      </c>
      <c r="AT4" s="8" t="n">
        <v>1.80879619349577</v>
      </c>
      <c r="AU4" s="8" t="n">
        <v>-6.04296815834959</v>
      </c>
      <c r="AV4" s="8" t="n">
        <v>0.948195786446777</v>
      </c>
      <c r="AX4" s="0" t="n">
        <v>0.992493143357773</v>
      </c>
      <c r="AY4" s="0" t="n">
        <v>0.998576351809823</v>
      </c>
      <c r="AZ4" s="0" t="n">
        <v>0.999948345455115</v>
      </c>
      <c r="BB4" s="0" t="n">
        <v>0.918776815416633</v>
      </c>
      <c r="BC4" s="0" t="n">
        <v>0.991816882345261</v>
      </c>
      <c r="BD4" s="0" t="n">
        <v>0.0191693607932596</v>
      </c>
      <c r="BE4" s="0" t="n">
        <v>0.534263712931319</v>
      </c>
    </row>
    <row r="5" customFormat="false" ht="13.8" hidden="false" customHeight="false" outlineLevel="0" collapsed="false">
      <c r="B5" s="8" t="n">
        <v>380.154599476606</v>
      </c>
      <c r="C5" s="8" t="n">
        <v>4300</v>
      </c>
      <c r="D5" s="8" t="n">
        <v>-9.82446808510639</v>
      </c>
      <c r="F5" s="8" t="n">
        <v>1.78192665072953</v>
      </c>
      <c r="G5" s="8" t="n">
        <v>73853.8997928439</v>
      </c>
      <c r="H5" s="8" t="n">
        <v>2165</v>
      </c>
      <c r="J5" s="8" t="n">
        <v>-73853.8997928439</v>
      </c>
      <c r="K5" s="8" t="n">
        <v>54</v>
      </c>
      <c r="L5" s="0" t="n">
        <v>1585250933</v>
      </c>
      <c r="O5" s="8" t="n">
        <v>-5519.49926293274</v>
      </c>
      <c r="P5" s="8" t="n">
        <v>-23299.6949999999</v>
      </c>
      <c r="Q5" s="8" t="n">
        <v>-257254.05</v>
      </c>
      <c r="R5" s="8" t="n">
        <v>-280553.745</v>
      </c>
      <c r="S5" s="8" t="n">
        <v>-140276.8725</v>
      </c>
      <c r="U5" s="8" t="n">
        <v>-134318.1</v>
      </c>
      <c r="V5" s="8" t="n">
        <v>-298998.695</v>
      </c>
      <c r="W5" s="8" t="n">
        <v>-149499.3475</v>
      </c>
      <c r="X5" s="8" t="n">
        <v>-15181.2475000001</v>
      </c>
      <c r="Y5" s="8" t="n">
        <v>357685.473888119</v>
      </c>
      <c r="Z5" s="8" t="n">
        <v>-1562.54049269996</v>
      </c>
      <c r="AA5" s="8" t="n">
        <v>45409.225640338</v>
      </c>
      <c r="AB5" s="8" t="n">
        <v>145677.338258853</v>
      </c>
      <c r="AD5" s="24" t="n">
        <v>9.03763400136326</v>
      </c>
      <c r="AE5" s="8" t="n">
        <v>11.8855017640251</v>
      </c>
      <c r="AF5" s="8" t="n">
        <v>17.4560112648762</v>
      </c>
      <c r="AH5" s="8" t="n">
        <v>5.25970263430194</v>
      </c>
      <c r="AI5" s="25" t="n">
        <v>9.383860299984</v>
      </c>
      <c r="AJ5" s="8" t="n">
        <v>1.56949853174997</v>
      </c>
      <c r="AK5" s="8" t="n">
        <v>8.51932883551428</v>
      </c>
      <c r="AM5" s="8" t="n">
        <v>-7.566849892681</v>
      </c>
      <c r="AO5" s="24" t="n">
        <v>1.47078410868226</v>
      </c>
      <c r="AP5" s="8" t="n">
        <v>4.31865187134408</v>
      </c>
      <c r="AQ5" s="8" t="n">
        <v>9.88916137219523</v>
      </c>
      <c r="AS5" s="8" t="n">
        <v>-2.30714725837906</v>
      </c>
      <c r="AT5" s="8" t="n">
        <v>1.817010407303</v>
      </c>
      <c r="AU5" s="8" t="n">
        <v>-5.99735136093103</v>
      </c>
      <c r="AV5" s="8" t="n">
        <v>0.952478942833283</v>
      </c>
      <c r="AX5" s="0" t="n">
        <v>0.992389673933698</v>
      </c>
      <c r="AY5" s="0" t="n">
        <v>0.998556607268794</v>
      </c>
      <c r="AZ5" s="0" t="n">
        <v>0.999947628061566</v>
      </c>
      <c r="BB5" s="0" t="n">
        <v>0.906383624764926</v>
      </c>
      <c r="BC5" s="0" t="n">
        <v>0.990475458603778</v>
      </c>
      <c r="BD5" s="0" t="n">
        <v>0.0189117304770642</v>
      </c>
      <c r="BE5" s="0" t="n">
        <v>0.530829974669336</v>
      </c>
    </row>
    <row r="6" customFormat="false" ht="13.8" hidden="false" customHeight="false" outlineLevel="0" collapsed="false">
      <c r="B6" s="8" t="n">
        <v>602.666677199188</v>
      </c>
      <c r="C6" s="8" t="n">
        <v>4300</v>
      </c>
      <c r="D6" s="8" t="n">
        <v>-9.76595744680851</v>
      </c>
      <c r="F6" s="8" t="n">
        <v>1.77841510405688</v>
      </c>
      <c r="G6" s="8" t="n">
        <v>73878.5870578418</v>
      </c>
      <c r="H6" s="8" t="n">
        <v>2170</v>
      </c>
      <c r="J6" s="8" t="n">
        <v>-73878.5870578418</v>
      </c>
      <c r="K6" s="8" t="n">
        <v>58</v>
      </c>
      <c r="L6" s="0" t="n">
        <v>1716971288</v>
      </c>
      <c r="O6" s="8" t="n">
        <v>-5248.71689634687</v>
      </c>
      <c r="P6" s="8" t="n">
        <v>-23874.88</v>
      </c>
      <c r="Q6" s="8" t="n">
        <v>-255541.9</v>
      </c>
      <c r="R6" s="8" t="n">
        <v>-279416.78</v>
      </c>
      <c r="S6" s="8" t="n">
        <v>-139708.39</v>
      </c>
      <c r="U6" s="8" t="n">
        <v>-134105.8</v>
      </c>
      <c r="V6" s="8" t="n">
        <v>-298343.88</v>
      </c>
      <c r="W6" s="8" t="n">
        <v>-149171.94</v>
      </c>
      <c r="X6" s="8" t="n">
        <v>-15066.1400000001</v>
      </c>
      <c r="Y6" s="8" t="n">
        <v>358512.533302426</v>
      </c>
      <c r="Z6" s="8" t="n">
        <v>-1278.87052547552</v>
      </c>
      <c r="AA6" s="8" t="n">
        <v>45507.2458097373</v>
      </c>
      <c r="AB6" s="8" t="n">
        <v>144856.644633568</v>
      </c>
      <c r="AD6" s="24" t="n">
        <v>8.9876998582063</v>
      </c>
      <c r="AE6" s="8" t="n">
        <v>11.818715492</v>
      </c>
      <c r="AF6" s="8" t="n">
        <v>17.3254671276194</v>
      </c>
      <c r="AH6" s="8" t="n">
        <v>5.20138173662323</v>
      </c>
      <c r="AI6" s="25" t="n">
        <v>9.32973853277968</v>
      </c>
      <c r="AJ6" s="8" t="n">
        <v>1.55255870079348</v>
      </c>
      <c r="AK6" s="8" t="n">
        <v>8.46124584113418</v>
      </c>
      <c r="AM6" s="8" t="n">
        <v>-7.50458135648833</v>
      </c>
      <c r="AO6" s="24" t="n">
        <v>1.48311850171797</v>
      </c>
      <c r="AP6" s="8" t="n">
        <v>4.31413413551166</v>
      </c>
      <c r="AQ6" s="8" t="n">
        <v>9.82088577113103</v>
      </c>
      <c r="AS6" s="8" t="n">
        <v>-2.3031996198651</v>
      </c>
      <c r="AT6" s="8" t="n">
        <v>1.82515717629135</v>
      </c>
      <c r="AU6" s="8" t="n">
        <v>-5.95202265569485</v>
      </c>
      <c r="AV6" s="8" t="n">
        <v>0.956664484645849</v>
      </c>
      <c r="AX6" s="0" t="n">
        <v>0.992285276056618</v>
      </c>
      <c r="AY6" s="0" t="n">
        <v>0.998536682174137</v>
      </c>
      <c r="AZ6" s="0" t="n">
        <v>0.999946904080107</v>
      </c>
      <c r="BB6" s="0" t="n">
        <v>0.892744714782222</v>
      </c>
      <c r="BC6" s="0" t="n">
        <v>0.988964728613412</v>
      </c>
      <c r="BD6" s="0" t="n">
        <v>0.0186586606289966</v>
      </c>
      <c r="BE6" s="0" t="n">
        <v>0.527409158154102</v>
      </c>
    </row>
    <row r="7" customFormat="false" ht="13.8" hidden="false" customHeight="false" outlineLevel="0" collapsed="false">
      <c r="B7" s="8" t="n">
        <v>824.646484156547</v>
      </c>
      <c r="C7" s="8" t="n">
        <v>4300</v>
      </c>
      <c r="D7" s="8" t="n">
        <v>-9.70744680851064</v>
      </c>
      <c r="F7" s="8" t="n">
        <v>1.77492890241605</v>
      </c>
      <c r="G7" s="8" t="n">
        <v>73903.6573876947</v>
      </c>
      <c r="H7" s="8" t="n">
        <v>2175</v>
      </c>
      <c r="J7" s="8" t="n">
        <v>-73903.6573876947</v>
      </c>
      <c r="K7" s="8" t="n">
        <v>62</v>
      </c>
      <c r="L7" s="0" t="n">
        <v>1848691643</v>
      </c>
      <c r="O7" s="8" t="n">
        <v>-4977.89853894573</v>
      </c>
      <c r="P7" s="8" t="n">
        <v>-24452.875</v>
      </c>
      <c r="Q7" s="8" t="n">
        <v>-253829.75</v>
      </c>
      <c r="R7" s="8" t="n">
        <v>-278282.625</v>
      </c>
      <c r="S7" s="8" t="n">
        <v>-139141.3125</v>
      </c>
      <c r="U7" s="8" t="n">
        <v>-133893.5</v>
      </c>
      <c r="V7" s="8" t="n">
        <v>-297691.875</v>
      </c>
      <c r="W7" s="8" t="n">
        <v>-148845.9375</v>
      </c>
      <c r="X7" s="8" t="n">
        <v>-14952.4375</v>
      </c>
      <c r="Y7" s="8" t="n">
        <v>359339.60200793</v>
      </c>
      <c r="Z7" s="8" t="n">
        <v>-995.962156945068</v>
      </c>
      <c r="AA7" s="8" t="n">
        <v>45604.3390096992</v>
      </c>
      <c r="AB7" s="8" t="n">
        <v>144035.051602697</v>
      </c>
      <c r="AD7" s="24" t="n">
        <v>8.93766688824667</v>
      </c>
      <c r="AE7" s="8" t="n">
        <v>11.7518987291047</v>
      </c>
      <c r="AF7" s="8" t="n">
        <v>17.1951871634032</v>
      </c>
      <c r="AH7" s="8" t="n">
        <v>5.14302150512337</v>
      </c>
      <c r="AI7" s="25" t="n">
        <v>9.27554987421421</v>
      </c>
      <c r="AJ7" s="8" t="n">
        <v>1.53533276449723</v>
      </c>
      <c r="AK7" s="8" t="n">
        <v>8.40306590538409</v>
      </c>
      <c r="AM7" s="8" t="n">
        <v>-7.44231282029565</v>
      </c>
      <c r="AO7" s="24" t="n">
        <v>1.49535406795102</v>
      </c>
      <c r="AP7" s="8" t="n">
        <v>4.30958590880908</v>
      </c>
      <c r="AQ7" s="8" t="n">
        <v>9.75287434310756</v>
      </c>
      <c r="AS7" s="8" t="n">
        <v>-2.29929131517228</v>
      </c>
      <c r="AT7" s="8" t="n">
        <v>1.83323705391856</v>
      </c>
      <c r="AU7" s="8" t="n">
        <v>-5.90698005579842</v>
      </c>
      <c r="AV7" s="8" t="n">
        <v>0.96075308508844</v>
      </c>
      <c r="AX7" s="0" t="n">
        <v>0.992179947146178</v>
      </c>
      <c r="AY7" s="0" t="n">
        <v>0.998516575941739</v>
      </c>
      <c r="AZ7" s="0" t="n">
        <v>0.999946173488753</v>
      </c>
      <c r="BB7" s="0" t="n">
        <v>0.877811737192741</v>
      </c>
      <c r="BC7" s="0" t="n">
        <v>0.987267003004589</v>
      </c>
      <c r="BD7" s="0" t="n">
        <v>0.0184100544474485</v>
      </c>
      <c r="BE7" s="0" t="n">
        <v>0.524001511175245</v>
      </c>
    </row>
    <row r="8" customFormat="false" ht="13.8" hidden="false" customHeight="false" outlineLevel="0" collapsed="false">
      <c r="B8" s="8" t="n">
        <v>1046.09560891904</v>
      </c>
      <c r="C8" s="8" t="n">
        <v>4300</v>
      </c>
      <c r="D8" s="8" t="n">
        <v>-9.64893617021277</v>
      </c>
      <c r="F8" s="8" t="n">
        <v>1.77146785031369</v>
      </c>
      <c r="G8" s="8" t="n">
        <v>73929.1099017923</v>
      </c>
      <c r="H8" s="8" t="n">
        <v>2180</v>
      </c>
      <c r="J8" s="8" t="n">
        <v>-73929.1099017923</v>
      </c>
      <c r="K8" s="8" t="n">
        <v>66</v>
      </c>
      <c r="L8" s="0" t="n">
        <v>1984216914</v>
      </c>
      <c r="O8" s="8" t="n">
        <v>-4707.04427346699</v>
      </c>
      <c r="P8" s="8" t="n">
        <v>-25033.68</v>
      </c>
      <c r="Q8" s="8" t="n">
        <v>-252117.6</v>
      </c>
      <c r="R8" s="8" t="n">
        <v>-277151.28</v>
      </c>
      <c r="S8" s="8" t="n">
        <v>-138575.64</v>
      </c>
      <c r="U8" s="8" t="n">
        <v>-133681.2</v>
      </c>
      <c r="V8" s="8" t="n">
        <v>-297042.68</v>
      </c>
      <c r="W8" s="8" t="n">
        <v>-148521.34</v>
      </c>
      <c r="X8" s="8" t="n">
        <v>-14840.14</v>
      </c>
      <c r="Y8" s="8" t="n">
        <v>360166.680042946</v>
      </c>
      <c r="Z8" s="8" t="n">
        <v>-713.823057321119</v>
      </c>
      <c r="AA8" s="8" t="n">
        <v>45700.5013363699</v>
      </c>
      <c r="AB8" s="8" t="n">
        <v>143212.57290506</v>
      </c>
      <c r="AD8" s="24" t="n">
        <v>8.88753534829</v>
      </c>
      <c r="AE8" s="8" t="n">
        <v>11.6850514697482</v>
      </c>
      <c r="AF8" s="8" t="n">
        <v>17.0651703125473</v>
      </c>
      <c r="AH8" s="8" t="n">
        <v>5.0846222590346</v>
      </c>
      <c r="AI8" s="25" t="n">
        <v>9.22129487219685</v>
      </c>
      <c r="AJ8" s="8" t="n">
        <v>1.51782269147598</v>
      </c>
      <c r="AK8" s="8" t="n">
        <v>8.3447896952918</v>
      </c>
      <c r="AM8" s="8" t="n">
        <v>-7.38004428410298</v>
      </c>
      <c r="AO8" s="24" t="n">
        <v>1.50749106418702</v>
      </c>
      <c r="AP8" s="8" t="n">
        <v>4.30500718564518</v>
      </c>
      <c r="AQ8" s="8" t="n">
        <v>9.68512602844435</v>
      </c>
      <c r="AS8" s="8" t="n">
        <v>-2.29542202506838</v>
      </c>
      <c r="AT8" s="8" t="n">
        <v>1.84125058809387</v>
      </c>
      <c r="AU8" s="8" t="n">
        <v>-5.862221592627</v>
      </c>
      <c r="AV8" s="8" t="n">
        <v>0.96474541118882</v>
      </c>
      <c r="AX8" s="0" t="n">
        <v>0.992073684660573</v>
      </c>
      <c r="AY8" s="0" t="n">
        <v>0.99849628799365</v>
      </c>
      <c r="AZ8" s="0" t="n">
        <v>0.999945436265734</v>
      </c>
      <c r="BB8" s="0" t="n">
        <v>0.861547672738323</v>
      </c>
      <c r="BC8" s="0" t="n">
        <v>0.985363100586499</v>
      </c>
      <c r="BD8" s="0" t="n">
        <v>0.0181658174795733</v>
      </c>
      <c r="BE8" s="0" t="n">
        <v>0.520607274216087</v>
      </c>
    </row>
    <row r="9" customFormat="false" ht="13.8" hidden="false" customHeight="false" outlineLevel="0" collapsed="false">
      <c r="B9" s="8" t="n">
        <v>1267.01563158317</v>
      </c>
      <c r="C9" s="8" t="n">
        <v>4300</v>
      </c>
      <c r="D9" s="8" t="n">
        <v>-9.5904255319149</v>
      </c>
      <c r="F9" s="8" t="n">
        <v>1.76803175414243</v>
      </c>
      <c r="G9" s="8" t="n">
        <v>73954.9437235637</v>
      </c>
      <c r="H9" s="8" t="n">
        <v>2185</v>
      </c>
      <c r="J9" s="8" t="n">
        <v>-73954.9437235637</v>
      </c>
      <c r="K9" s="8" t="n">
        <v>70</v>
      </c>
      <c r="L9" s="0" t="n">
        <v>2120162713</v>
      </c>
      <c r="O9" s="8" t="n">
        <v>-4436.15418226878</v>
      </c>
      <c r="P9" s="8" t="n">
        <v>-25617.295</v>
      </c>
      <c r="Q9" s="8" t="n">
        <v>-250405.45</v>
      </c>
      <c r="R9" s="8" t="n">
        <v>-276022.745</v>
      </c>
      <c r="S9" s="8" t="n">
        <v>-138011.3725</v>
      </c>
      <c r="U9" s="8" t="n">
        <v>-133468.9</v>
      </c>
      <c r="V9" s="8" t="n">
        <v>-296396.295</v>
      </c>
      <c r="W9" s="8" t="n">
        <v>-148198.1475</v>
      </c>
      <c r="X9" s="8" t="n">
        <v>-14729.2475000001</v>
      </c>
      <c r="Y9" s="8" t="n">
        <v>360993.767445884</v>
      </c>
      <c r="Z9" s="8" t="n">
        <v>-432.460874879907</v>
      </c>
      <c r="AA9" s="8" t="n">
        <v>45795.7288953</v>
      </c>
      <c r="AB9" s="8" t="n">
        <v>142389.222232766</v>
      </c>
      <c r="AD9" s="24" t="n">
        <v>8.83730549399877</v>
      </c>
      <c r="AE9" s="8" t="n">
        <v>11.618173708908</v>
      </c>
      <c r="AF9" s="8" t="n">
        <v>16.9354155224994</v>
      </c>
      <c r="AH9" s="8" t="n">
        <v>5.02618431444479</v>
      </c>
      <c r="AI9" s="25" t="n">
        <v>9.16697406915518</v>
      </c>
      <c r="AJ9" s="8" t="n">
        <v>1.50003043232507</v>
      </c>
      <c r="AK9" s="8" t="n">
        <v>8.28641787177956</v>
      </c>
      <c r="AM9" s="8" t="n">
        <v>-7.31777574791031</v>
      </c>
      <c r="AO9" s="24" t="n">
        <v>1.51952974608846</v>
      </c>
      <c r="AP9" s="8" t="n">
        <v>4.30039796099766</v>
      </c>
      <c r="AQ9" s="8" t="n">
        <v>9.61763977458913</v>
      </c>
      <c r="AS9" s="8" t="n">
        <v>-2.29159143346552</v>
      </c>
      <c r="AT9" s="8" t="n">
        <v>1.84919832124487</v>
      </c>
      <c r="AU9" s="8" t="n">
        <v>-5.81774531558524</v>
      </c>
      <c r="AV9" s="8" t="n">
        <v>0.968642123869248</v>
      </c>
      <c r="AX9" s="0" t="n">
        <v>0.991966486096612</v>
      </c>
      <c r="AY9" s="0" t="n">
        <v>0.998475817758099</v>
      </c>
      <c r="AZ9" s="0" t="n">
        <v>0.999944692389496</v>
      </c>
      <c r="BB9" s="0" t="n">
        <v>0.843929258014126</v>
      </c>
      <c r="BC9" s="0" t="n">
        <v>0.983232275147707</v>
      </c>
      <c r="BD9" s="0" t="n">
        <v>0.0179258575583004</v>
      </c>
      <c r="BE9" s="0" t="n">
        <v>0.517226680492287</v>
      </c>
    </row>
    <row r="10" customFormat="false" ht="13.8" hidden="false" customHeight="false" outlineLevel="0" collapsed="false">
      <c r="B10" s="8" t="n">
        <v>1487.40812383121</v>
      </c>
      <c r="C10" s="8" t="n">
        <v>4300</v>
      </c>
      <c r="D10" s="8" t="n">
        <v>-9.53191489361703</v>
      </c>
      <c r="F10" s="8" t="n">
        <v>1.7646204221587</v>
      </c>
      <c r="G10" s="8" t="n">
        <v>73981.1579804496</v>
      </c>
      <c r="H10" s="8" t="n">
        <v>2190</v>
      </c>
      <c r="J10" s="8" t="n">
        <v>-73981.1579804496</v>
      </c>
      <c r="K10" s="8" t="n">
        <v>75</v>
      </c>
      <c r="L10" s="0" t="n">
        <v>2256679162</v>
      </c>
      <c r="O10" s="8" t="n">
        <v>-4165.22834733227</v>
      </c>
      <c r="P10" s="8" t="n">
        <v>-26203.72</v>
      </c>
      <c r="Q10" s="8" t="n">
        <v>-248693.3</v>
      </c>
      <c r="R10" s="8" t="n">
        <v>-274897.02</v>
      </c>
      <c r="S10" s="8" t="n">
        <v>-137448.51</v>
      </c>
      <c r="U10" s="8" t="n">
        <v>-133256.6</v>
      </c>
      <c r="V10" s="8" t="n">
        <v>-295752.72</v>
      </c>
      <c r="W10" s="8" t="n">
        <v>-147876.36</v>
      </c>
      <c r="X10" s="8" t="n">
        <v>-14619.76</v>
      </c>
      <c r="Y10" s="8" t="n">
        <v>361820.864255243</v>
      </c>
      <c r="Z10" s="8" t="n">
        <v>-151.883236082038</v>
      </c>
      <c r="AA10" s="8" t="n">
        <v>45890.0178013998</v>
      </c>
      <c r="AB10" s="8" t="n">
        <v>141565.013231492</v>
      </c>
      <c r="AD10" s="24" t="n">
        <v>8.78697757989882</v>
      </c>
      <c r="AE10" s="8" t="n">
        <v>11.5512654421217</v>
      </c>
      <c r="AF10" s="8" t="n">
        <v>16.8059217477696</v>
      </c>
      <c r="AH10" s="8" t="n">
        <v>4.96770798433478</v>
      </c>
      <c r="AI10" s="25" t="n">
        <v>9.11258800210097</v>
      </c>
      <c r="AJ10" s="8" t="n">
        <v>1.4819579198262</v>
      </c>
      <c r="AK10" s="8" t="n">
        <v>8.22795108973381</v>
      </c>
      <c r="AM10" s="8" t="n">
        <v>-7.25550721171763</v>
      </c>
      <c r="AO10" s="24" t="n">
        <v>1.53147036818119</v>
      </c>
      <c r="AP10" s="8" t="n">
        <v>4.29575823040412</v>
      </c>
      <c r="AQ10" s="8" t="n">
        <v>9.55041453605197</v>
      </c>
      <c r="AS10" s="8" t="n">
        <v>-2.28779922738285</v>
      </c>
      <c r="AT10" s="8" t="n">
        <v>1.85708079038334</v>
      </c>
      <c r="AU10" s="8" t="n">
        <v>-5.77354929189143</v>
      </c>
      <c r="AV10" s="8" t="n">
        <v>0.972443878016175</v>
      </c>
      <c r="AX10" s="0" t="n">
        <v>0.991858348989791</v>
      </c>
      <c r="AY10" s="0" t="n">
        <v>0.998455164669499</v>
      </c>
      <c r="AZ10" s="0" t="n">
        <v>0.999943941838696</v>
      </c>
      <c r="BB10" s="0" t="n">
        <v>0.824949336127181</v>
      </c>
      <c r="BC10" s="0" t="n">
        <v>0.980852149478791</v>
      </c>
      <c r="BD10" s="0" t="n">
        <v>0.0176900847411609</v>
      </c>
      <c r="BE10" s="0" t="n">
        <v>0.513859955994575</v>
      </c>
    </row>
    <row r="11" customFormat="false" ht="13.8" hidden="false" customHeight="false" outlineLevel="0" collapsed="false">
      <c r="B11" s="8" t="n">
        <v>1707.27464899106</v>
      </c>
      <c r="C11" s="8" t="n">
        <v>4300</v>
      </c>
      <c r="D11" s="8" t="n">
        <v>-9.47340425531916</v>
      </c>
      <c r="F11" s="8" t="n">
        <v>1.76123366446083</v>
      </c>
      <c r="G11" s="8" t="n">
        <v>74007.7518038754</v>
      </c>
      <c r="H11" s="8" t="n">
        <v>2195</v>
      </c>
      <c r="J11" s="8" t="n">
        <v>-74007.7518038754</v>
      </c>
      <c r="K11" s="8" t="n">
        <v>79</v>
      </c>
      <c r="L11" s="0" t="n">
        <v>2396156418</v>
      </c>
      <c r="O11" s="8" t="n">
        <v>-3894.26685026432</v>
      </c>
      <c r="P11" s="8" t="n">
        <v>-26792.955</v>
      </c>
      <c r="Q11" s="8" t="n">
        <v>-246981.15</v>
      </c>
      <c r="R11" s="8" t="n">
        <v>-273774.105</v>
      </c>
      <c r="S11" s="8" t="n">
        <v>-136887.0525</v>
      </c>
      <c r="U11" s="8" t="n">
        <v>-133044.3</v>
      </c>
      <c r="V11" s="8" t="n">
        <v>-295111.955</v>
      </c>
      <c r="W11" s="8" t="n">
        <v>-147555.9775</v>
      </c>
      <c r="X11" s="8" t="n">
        <v>-14511.6775</v>
      </c>
      <c r="Y11" s="8" t="n">
        <v>362647.970509613</v>
      </c>
      <c r="Z11" s="8" t="n">
        <v>127.902254307788</v>
      </c>
      <c r="AA11" s="8" t="n">
        <v>45983.3641788934</v>
      </c>
      <c r="AB11" s="8" t="n">
        <v>140739.959500769</v>
      </c>
      <c r="AD11" s="24" t="n">
        <v>8.73655185938575</v>
      </c>
      <c r="AE11" s="8" t="n">
        <v>11.4843266654781</v>
      </c>
      <c r="AF11" s="8" t="n">
        <v>16.6766879498652</v>
      </c>
      <c r="AH11" s="8" t="n">
        <v>4.90919357861537</v>
      </c>
      <c r="AI11" s="25" t="n">
        <v>9.05813720269521</v>
      </c>
      <c r="AJ11" s="8" t="n">
        <v>1.46360706915034</v>
      </c>
      <c r="AK11" s="8" t="n">
        <v>8.16938999807391</v>
      </c>
      <c r="AM11" s="8" t="n">
        <v>-7.19323867552496</v>
      </c>
      <c r="AO11" s="24" t="n">
        <v>1.54331318386079</v>
      </c>
      <c r="AP11" s="8" t="n">
        <v>4.29108798995319</v>
      </c>
      <c r="AQ11" s="8" t="n">
        <v>9.48344927434029</v>
      </c>
      <c r="AS11" s="8" t="n">
        <v>-2.28404509690959</v>
      </c>
      <c r="AT11" s="8" t="n">
        <v>1.86489852717025</v>
      </c>
      <c r="AU11" s="8" t="n">
        <v>-5.72963160637463</v>
      </c>
      <c r="AV11" s="8" t="n">
        <v>0.976151322548949</v>
      </c>
      <c r="AX11" s="0" t="n">
        <v>0.99174927091435</v>
      </c>
      <c r="AY11" s="0" t="n">
        <v>0.998434328168459</v>
      </c>
      <c r="AZ11" s="0" t="n">
        <v>0.999943184592207</v>
      </c>
      <c r="BB11" s="0" t="n">
        <v>0.804619001361256</v>
      </c>
      <c r="BC11" s="0" t="n">
        <v>0.978198659495545</v>
      </c>
      <c r="BD11" s="0" t="n">
        <v>0.0174584112508726</v>
      </c>
      <c r="BE11" s="0" t="n">
        <v>0.510507319535416</v>
      </c>
    </row>
    <row r="12" customFormat="false" ht="13.8" hidden="false" customHeight="false" outlineLevel="0" collapsed="false">
      <c r="B12" s="8" t="n">
        <v>1926.61676209484</v>
      </c>
      <c r="C12" s="8" t="n">
        <v>4300</v>
      </c>
      <c r="D12" s="8" t="n">
        <v>-9.41489361702129</v>
      </c>
      <c r="F12" s="8" t="n">
        <v>1.75787129296751</v>
      </c>
      <c r="G12" s="8" t="n">
        <v>74034.7243292233</v>
      </c>
      <c r="H12" s="8" t="n">
        <v>2200</v>
      </c>
      <c r="J12" s="8" t="n">
        <v>-74034.7243292233</v>
      </c>
      <c r="K12" s="8" t="n">
        <v>83</v>
      </c>
      <c r="L12" s="0" t="n">
        <v>2535633674</v>
      </c>
      <c r="O12" s="8" t="n">
        <v>-3623.26977230001</v>
      </c>
      <c r="P12" s="8" t="n">
        <v>-27385</v>
      </c>
      <c r="Q12" s="8" t="n">
        <v>-245269</v>
      </c>
      <c r="R12" s="8" t="n">
        <v>-272654</v>
      </c>
      <c r="S12" s="8" t="n">
        <v>-136327</v>
      </c>
      <c r="U12" s="8" t="n">
        <v>-132832</v>
      </c>
      <c r="V12" s="8" t="n">
        <v>-294474</v>
      </c>
      <c r="W12" s="8" t="n">
        <v>-147237</v>
      </c>
      <c r="X12" s="8" t="n">
        <v>-14405</v>
      </c>
      <c r="Y12" s="8" t="n">
        <v>363475.08624768</v>
      </c>
      <c r="Z12" s="8" t="n">
        <v>406.888013101998</v>
      </c>
      <c r="AA12" s="8" t="n">
        <v>46075.764161274</v>
      </c>
      <c r="AB12" s="8" t="n">
        <v>139914.074594256</v>
      </c>
      <c r="AD12" s="24" t="n">
        <v>8.68602858473118</v>
      </c>
      <c r="AE12" s="8" t="n">
        <v>11.4173573756081</v>
      </c>
      <c r="AF12" s="8" t="n">
        <v>16.5477130972267</v>
      </c>
      <c r="AH12" s="8" t="n">
        <v>4.85064140416361</v>
      </c>
      <c r="AI12" s="25" t="n">
        <v>9.00362219731198</v>
      </c>
      <c r="AJ12" s="8" t="n">
        <v>1.44497977805777</v>
      </c>
      <c r="AK12" s="8" t="n">
        <v>8.11073523981997</v>
      </c>
      <c r="AM12" s="8" t="n">
        <v>-7.13097013933229</v>
      </c>
      <c r="AO12" s="24" t="n">
        <v>1.55505844539889</v>
      </c>
      <c r="AP12" s="8" t="n">
        <v>4.28638723627583</v>
      </c>
      <c r="AQ12" s="8" t="n">
        <v>9.41674295789444</v>
      </c>
      <c r="AS12" s="8" t="n">
        <v>-2.28032873516868</v>
      </c>
      <c r="AT12" s="8" t="n">
        <v>1.87265205797969</v>
      </c>
      <c r="AU12" s="8" t="n">
        <v>-5.68599036127452</v>
      </c>
      <c r="AV12" s="8" t="n">
        <v>0.979765100487677</v>
      </c>
      <c r="AX12" s="0" t="n">
        <v>0.991639249483331</v>
      </c>
      <c r="AY12" s="0" t="n">
        <v>0.998413307701793</v>
      </c>
      <c r="AZ12" s="0" t="n">
        <v>0.99994242062912</v>
      </c>
      <c r="BB12" s="0" t="n">
        <v>0.782969395367541</v>
      </c>
      <c r="BC12" s="0" t="n">
        <v>0.975246011872241</v>
      </c>
      <c r="BD12" s="0" t="n">
        <v>0.0172307514176305</v>
      </c>
      <c r="BE12" s="0" t="n">
        <v>0.507168982799452</v>
      </c>
    </row>
    <row r="13" customFormat="false" ht="13.8" hidden="false" customHeight="false" outlineLevel="0" collapsed="false">
      <c r="B13" s="8" t="n">
        <v>2145.4360099379</v>
      </c>
      <c r="C13" s="8" t="n">
        <v>4300</v>
      </c>
      <c r="D13" s="8" t="n">
        <v>-9.35638297872341</v>
      </c>
      <c r="F13" s="8" t="n">
        <v>1.75453312139646</v>
      </c>
      <c r="G13" s="8" t="n">
        <v>74062.0746958055</v>
      </c>
      <c r="H13" s="8" t="n">
        <v>2205</v>
      </c>
      <c r="J13" s="8" t="n">
        <v>-74062.0746958055</v>
      </c>
      <c r="K13" s="8" t="n">
        <v>87</v>
      </c>
      <c r="L13" s="0" t="n">
        <v>2676836992</v>
      </c>
      <c r="O13" s="8" t="n">
        <v>-3352.23719430513</v>
      </c>
      <c r="P13" s="8" t="n">
        <v>-27979.855</v>
      </c>
      <c r="Q13" s="8" t="n">
        <v>-243556.85</v>
      </c>
      <c r="R13" s="8" t="n">
        <v>-271536.705</v>
      </c>
      <c r="S13" s="8" t="n">
        <v>-135768.3525</v>
      </c>
      <c r="U13" s="8" t="n">
        <v>-132619.7</v>
      </c>
      <c r="V13" s="8" t="n">
        <v>-293838.855</v>
      </c>
      <c r="W13" s="8" t="n">
        <v>-146919.4275</v>
      </c>
      <c r="X13" s="8" t="n">
        <v>-14299.7275</v>
      </c>
      <c r="Y13" s="8" t="n">
        <v>364302.211508218</v>
      </c>
      <c r="Z13" s="8" t="n">
        <v>685.06647857232</v>
      </c>
      <c r="AA13" s="8" t="n">
        <v>46167.2138912596</v>
      </c>
      <c r="AB13" s="8" t="n">
        <v>139087.372020017</v>
      </c>
      <c r="AD13" s="24" t="n">
        <v>8.63540800708914</v>
      </c>
      <c r="AE13" s="8" t="n">
        <v>11.3503575696764</v>
      </c>
      <c r="AF13" s="8" t="n">
        <v>16.4189961651639</v>
      </c>
      <c r="AH13" s="8" t="n">
        <v>4.79205176485872</v>
      </c>
      <c r="AI13" s="25" t="n">
        <v>8.94904350710172</v>
      </c>
      <c r="AJ13" s="8" t="n">
        <v>1.42607792709554</v>
      </c>
      <c r="AK13" s="8" t="n">
        <v>8.05198745215968</v>
      </c>
      <c r="AM13" s="8" t="n">
        <v>-7.06870160313961</v>
      </c>
      <c r="AO13" s="24" t="n">
        <v>1.56670640394953</v>
      </c>
      <c r="AP13" s="8" t="n">
        <v>4.28165596653677</v>
      </c>
      <c r="AQ13" s="8" t="n">
        <v>9.35029456202425</v>
      </c>
      <c r="AS13" s="8" t="n">
        <v>-2.27664983828089</v>
      </c>
      <c r="AT13" s="8" t="n">
        <v>1.88034190396211</v>
      </c>
      <c r="AU13" s="8" t="n">
        <v>-5.64262367604407</v>
      </c>
      <c r="AV13" s="8" t="n">
        <v>0.983285849020067</v>
      </c>
      <c r="AX13" s="0" t="n">
        <v>0.991528282348632</v>
      </c>
      <c r="AY13" s="0" t="n">
        <v>0.998392102722531</v>
      </c>
      <c r="AZ13" s="0" t="n">
        <v>0.999941649928737</v>
      </c>
      <c r="BB13" s="0" t="n">
        <v>0.760053009116121</v>
      </c>
      <c r="BC13" s="0" t="n">
        <v>0.971966659157104</v>
      </c>
      <c r="BD13" s="0" t="n">
        <v>0.0170070216230524</v>
      </c>
      <c r="BE13" s="0" t="n">
        <v>0.503845150397534</v>
      </c>
    </row>
    <row r="14" customFormat="false" ht="13.8" hidden="false" customHeight="false" outlineLevel="0" collapsed="false">
      <c r="B14" s="8" t="n">
        <v>2363.73393113678</v>
      </c>
      <c r="C14" s="8" t="n">
        <v>4300</v>
      </c>
      <c r="D14" s="8" t="n">
        <v>-9.29787234042554</v>
      </c>
      <c r="F14" s="8" t="n">
        <v>1.75121896524348</v>
      </c>
      <c r="G14" s="8" t="n">
        <v>74089.8020468377</v>
      </c>
      <c r="H14" s="8" t="n">
        <v>2210</v>
      </c>
      <c r="J14" s="8" t="n">
        <v>-74089.8020468377</v>
      </c>
      <c r="K14" s="8" t="n">
        <v>91</v>
      </c>
      <c r="L14" s="0" t="n">
        <v>2819822148</v>
      </c>
      <c r="O14" s="8" t="n">
        <v>-3081.16919677876</v>
      </c>
      <c r="P14" s="8" t="n">
        <v>-28577.52</v>
      </c>
      <c r="Q14" s="8" t="n">
        <v>-241844.7</v>
      </c>
      <c r="R14" s="8" t="n">
        <v>-270422.22</v>
      </c>
      <c r="S14" s="8" t="n">
        <v>-135211.11</v>
      </c>
      <c r="U14" s="8" t="n">
        <v>-132407.4</v>
      </c>
      <c r="V14" s="8" t="n">
        <v>-293206.52</v>
      </c>
      <c r="W14" s="8" t="n">
        <v>-146603.26</v>
      </c>
      <c r="X14" s="8" t="n">
        <v>-14195.86</v>
      </c>
      <c r="Y14" s="8" t="n">
        <v>365129.346330097</v>
      </c>
      <c r="Z14" s="8" t="n">
        <v>962.430110332978</v>
      </c>
      <c r="AA14" s="8" t="n">
        <v>46257.7095207487</v>
      </c>
      <c r="AB14" s="8" t="n">
        <v>138259.865240795</v>
      </c>
      <c r="AD14" s="24" t="n">
        <v>8.58469037650237</v>
      </c>
      <c r="AE14" s="8" t="n">
        <v>11.2833272453729</v>
      </c>
      <c r="AF14" s="8" t="n">
        <v>16.2905361357931</v>
      </c>
      <c r="AH14" s="8" t="n">
        <v>4.73342496161745</v>
      </c>
      <c r="AI14" s="25" t="n">
        <v>8.89440164805349</v>
      </c>
      <c r="AJ14" s="8" t="n">
        <v>1.4069033797922</v>
      </c>
      <c r="AK14" s="8" t="n">
        <v>7.99314726651437</v>
      </c>
      <c r="AM14" s="8" t="n">
        <v>-7.00643306694694</v>
      </c>
      <c r="AO14" s="24" t="n">
        <v>1.57825730955543</v>
      </c>
      <c r="AP14" s="8" t="n">
        <v>4.276894178426</v>
      </c>
      <c r="AQ14" s="8" t="n">
        <v>9.28410306884614</v>
      </c>
      <c r="AS14" s="8" t="n">
        <v>-2.27300810532949</v>
      </c>
      <c r="AT14" s="8" t="n">
        <v>1.88796858110654</v>
      </c>
      <c r="AU14" s="8" t="n">
        <v>-5.59952968715474</v>
      </c>
      <c r="AV14" s="8" t="n">
        <v>0.98671419956743</v>
      </c>
      <c r="AX14" s="0" t="n">
        <v>0.991416367201053</v>
      </c>
      <c r="AY14" s="0" t="n">
        <v>0.998370712689921</v>
      </c>
      <c r="AZ14" s="0" t="n">
        <v>0.999940872470578</v>
      </c>
      <c r="BB14" s="0" t="n">
        <v>0.735944353593781</v>
      </c>
      <c r="BC14" s="0" t="n">
        <v>0.968331296927105</v>
      </c>
      <c r="BD14" s="0" t="n">
        <v>0.0167871402457297</v>
      </c>
      <c r="BE14" s="0" t="n">
        <v>0.500536019924216</v>
      </c>
    </row>
    <row r="15" customFormat="false" ht="13.8" hidden="false" customHeight="false" outlineLevel="0" collapsed="false">
      <c r="B15" s="8" t="n">
        <v>2581.51205618604</v>
      </c>
      <c r="C15" s="8" t="n">
        <v>4300</v>
      </c>
      <c r="D15" s="8" t="n">
        <v>-9.23936170212767</v>
      </c>
      <c r="F15" s="8" t="n">
        <v>1.74792864176178</v>
      </c>
      <c r="G15" s="8" t="n">
        <v>74117.9055294126</v>
      </c>
      <c r="H15" s="8" t="n">
        <v>2215</v>
      </c>
      <c r="J15" s="8" t="n">
        <v>-74117.9055294126</v>
      </c>
      <c r="K15" s="8" t="n">
        <v>95</v>
      </c>
      <c r="L15" s="0" t="n">
        <v>2962807303</v>
      </c>
      <c r="O15" s="8" t="n">
        <v>-2810.06585985573</v>
      </c>
      <c r="P15" s="8" t="n">
        <v>-29177.9949999999</v>
      </c>
      <c r="Q15" s="8" t="n">
        <v>-240132.55</v>
      </c>
      <c r="R15" s="8" t="n">
        <v>-269310.545</v>
      </c>
      <c r="S15" s="8" t="n">
        <v>-134655.2725</v>
      </c>
      <c r="U15" s="8" t="n">
        <v>-132195.1</v>
      </c>
      <c r="V15" s="8" t="n">
        <v>-292576.995</v>
      </c>
      <c r="W15" s="8" t="n">
        <v>-146288.4975</v>
      </c>
      <c r="X15" s="8" t="n">
        <v>-14093.3975</v>
      </c>
      <c r="Y15" s="8" t="n">
        <v>365956.490752279</v>
      </c>
      <c r="Z15" s="8" t="n">
        <v>1238.97138922471</v>
      </c>
      <c r="AA15" s="8" t="n">
        <v>46347.2472107761</v>
      </c>
      <c r="AB15" s="8" t="n">
        <v>137431.567674283</v>
      </c>
      <c r="AD15" s="24" t="n">
        <v>8.53357558297024</v>
      </c>
      <c r="AE15" s="8" t="n">
        <v>11.2159660419666</v>
      </c>
      <c r="AF15" s="8" t="n">
        <v>16.162031639037</v>
      </c>
      <c r="AH15" s="8" t="n">
        <v>4.67446093349069</v>
      </c>
      <c r="AI15" s="25" t="n">
        <v>8.83939677211794</v>
      </c>
      <c r="AJ15" s="8" t="n">
        <v>1.38715762391157</v>
      </c>
      <c r="AK15" s="8" t="n">
        <v>7.93391494966578</v>
      </c>
      <c r="AM15" s="8" t="n">
        <v>-6.94386417181602</v>
      </c>
      <c r="AO15" s="24" t="n">
        <v>1.58971141115422</v>
      </c>
      <c r="AP15" s="8" t="n">
        <v>4.27210187015055</v>
      </c>
      <c r="AQ15" s="8" t="n">
        <v>9.21816746722102</v>
      </c>
      <c r="AS15" s="8" t="n">
        <v>-2.26940323832533</v>
      </c>
      <c r="AT15" s="8" t="n">
        <v>1.89553260030192</v>
      </c>
      <c r="AU15" s="8" t="n">
        <v>-5.55670654790445</v>
      </c>
      <c r="AV15" s="8" t="n">
        <v>0.990050777849757</v>
      </c>
      <c r="AX15" s="0" t="n">
        <v>0.991303501770343</v>
      </c>
      <c r="AY15" s="0" t="n">
        <v>0.99834913706944</v>
      </c>
      <c r="AZ15" s="0" t="n">
        <v>0.999940088234378</v>
      </c>
      <c r="BB15" s="0" t="n">
        <v>0.710704337007803</v>
      </c>
      <c r="BC15" s="0" t="n">
        <v>0.96430293689155</v>
      </c>
      <c r="BD15" s="0" t="n">
        <v>0.0165710276083356</v>
      </c>
      <c r="BE15" s="0" t="n">
        <v>0.497241782018516</v>
      </c>
    </row>
    <row r="16" customFormat="false" ht="13.8" hidden="false" customHeight="false" outlineLevel="0" collapsed="false">
      <c r="B16" s="8" t="n">
        <v>2798.77190751606</v>
      </c>
      <c r="C16" s="8" t="n">
        <v>4300</v>
      </c>
      <c r="D16" s="8" t="n">
        <v>-9.1808510638298</v>
      </c>
      <c r="F16" s="8" t="n">
        <v>1.74466196994149</v>
      </c>
      <c r="G16" s="8" t="n">
        <v>74146.3842944732</v>
      </c>
      <c r="H16" s="8" t="n">
        <v>2220</v>
      </c>
      <c r="J16" s="8" t="n">
        <v>-74146.3842944732</v>
      </c>
      <c r="K16" s="8" t="n">
        <v>100</v>
      </c>
      <c r="L16" s="0" t="n">
        <v>3108876205</v>
      </c>
      <c r="O16" s="8" t="n">
        <v>-2538.92726330906</v>
      </c>
      <c r="P16" s="8" t="n">
        <v>-29781.28</v>
      </c>
      <c r="Q16" s="8" t="n">
        <v>-238420.4</v>
      </c>
      <c r="R16" s="8" t="n">
        <v>-268201.68</v>
      </c>
      <c r="S16" s="8" t="n">
        <v>-134100.84</v>
      </c>
      <c r="U16" s="8" t="n">
        <v>-131982.8</v>
      </c>
      <c r="V16" s="8" t="n">
        <v>-291950.28</v>
      </c>
      <c r="W16" s="8" t="n">
        <v>-145975.14</v>
      </c>
      <c r="X16" s="8" t="n">
        <v>-13992.34</v>
      </c>
      <c r="Y16" s="8" t="n">
        <v>366783.644813819</v>
      </c>
      <c r="Z16" s="8" t="n">
        <v>1514.68281719962</v>
      </c>
      <c r="AA16" s="8" t="n">
        <v>46435.8231314697</v>
      </c>
      <c r="AB16" s="8" t="n">
        <v>136602.492693394</v>
      </c>
      <c r="AD16" s="24" t="n">
        <v>8.48234243837603</v>
      </c>
      <c r="AE16" s="8" t="n">
        <v>11.1485525222176</v>
      </c>
      <c r="AF16" s="8" t="n">
        <v>16.0337602344843</v>
      </c>
      <c r="AH16" s="8" t="n">
        <v>4.61543853961887</v>
      </c>
      <c r="AI16" s="25" t="n">
        <v>8.78430794918903</v>
      </c>
      <c r="AJ16" s="8" t="n">
        <v>1.36712105356328</v>
      </c>
      <c r="AK16" s="8" t="n">
        <v>7.87456968574129</v>
      </c>
      <c r="AM16" s="8" t="n">
        <v>-6.88127348179137</v>
      </c>
      <c r="AO16" s="24" t="n">
        <v>1.60106895658466</v>
      </c>
      <c r="AP16" s="8" t="n">
        <v>4.26727904042621</v>
      </c>
      <c r="AQ16" s="8" t="n">
        <v>9.15248675269296</v>
      </c>
      <c r="AS16" s="8" t="n">
        <v>-2.2658349421725</v>
      </c>
      <c r="AT16" s="8" t="n">
        <v>1.90303446739766</v>
      </c>
      <c r="AU16" s="8" t="n">
        <v>-5.51415242822809</v>
      </c>
      <c r="AV16" s="8" t="n">
        <v>0.993296203949919</v>
      </c>
      <c r="AX16" s="0" t="n">
        <v>0.991189683825233</v>
      </c>
      <c r="AY16" s="0" t="n">
        <v>0.998327375332799</v>
      </c>
      <c r="AZ16" s="0" t="n">
        <v>0.999939297200089</v>
      </c>
      <c r="BB16" s="0" t="n">
        <v>0.684479717947187</v>
      </c>
      <c r="BC16" s="0" t="n">
        <v>0.959852913597145</v>
      </c>
      <c r="BD16" s="0" t="n">
        <v>0.0163586059262446</v>
      </c>
      <c r="BE16" s="0" t="n">
        <v>0.493962620427816</v>
      </c>
    </row>
    <row r="17" customFormat="false" ht="13.8" hidden="false" customHeight="false" outlineLevel="0" collapsed="false">
      <c r="B17" s="8" t="n">
        <v>3015.51499954943</v>
      </c>
      <c r="C17" s="8" t="n">
        <v>4300</v>
      </c>
      <c r="D17" s="8" t="n">
        <v>-9.12234042553193</v>
      </c>
      <c r="F17" s="8" t="n">
        <v>1.74141877048962</v>
      </c>
      <c r="G17" s="8" t="n">
        <v>74175.2374967873</v>
      </c>
      <c r="H17" s="8" t="n">
        <v>2225</v>
      </c>
      <c r="J17" s="8" t="n">
        <v>-74175.2374967873</v>
      </c>
      <c r="K17" s="8" t="n">
        <v>105</v>
      </c>
      <c r="L17" s="0" t="n">
        <v>3255334038</v>
      </c>
      <c r="O17" s="8" t="n">
        <v>-2267.75348655248</v>
      </c>
      <c r="P17" s="8" t="n">
        <v>-30387.375</v>
      </c>
      <c r="Q17" s="8" t="n">
        <v>-236708.25</v>
      </c>
      <c r="R17" s="8" t="n">
        <v>-267095.625</v>
      </c>
      <c r="S17" s="8" t="n">
        <v>-133547.8125</v>
      </c>
      <c r="U17" s="8" t="n">
        <v>-131770.5</v>
      </c>
      <c r="V17" s="8" t="n">
        <v>-291326.375</v>
      </c>
      <c r="W17" s="8" t="n">
        <v>-145663.1875</v>
      </c>
      <c r="X17" s="8" t="n">
        <v>-13892.6875</v>
      </c>
      <c r="Y17" s="8" t="n">
        <v>367610.808553868</v>
      </c>
      <c r="Z17" s="8" t="n">
        <v>1789.55691720718</v>
      </c>
      <c r="AA17" s="8" t="n">
        <v>46523.4334620071</v>
      </c>
      <c r="AB17" s="8" t="n">
        <v>135772.653626524</v>
      </c>
      <c r="AD17" s="24" t="n">
        <v>8.43101298435955</v>
      </c>
      <c r="AE17" s="8" t="n">
        <v>11.0811084802363</v>
      </c>
      <c r="AF17" s="8" t="n">
        <v>15.9057427191952</v>
      </c>
      <c r="AH17" s="8" t="n">
        <v>4.55637986713238</v>
      </c>
      <c r="AI17" s="25" t="n">
        <v>8.72915747503007</v>
      </c>
      <c r="AJ17" s="8" t="n">
        <v>1.34681727725621</v>
      </c>
      <c r="AK17" s="8" t="n">
        <v>7.81513388414374</v>
      </c>
      <c r="AM17" s="8" t="n">
        <v>-6.81868279176673</v>
      </c>
      <c r="AO17" s="24" t="n">
        <v>1.61233019259282</v>
      </c>
      <c r="AP17" s="8" t="n">
        <v>4.26242568846954</v>
      </c>
      <c r="AQ17" s="8" t="n">
        <v>9.08705992742842</v>
      </c>
      <c r="AS17" s="8" t="n">
        <v>-2.26230292463435</v>
      </c>
      <c r="AT17" s="8" t="n">
        <v>1.91047468326334</v>
      </c>
      <c r="AU17" s="8" t="n">
        <v>-5.47186551451052</v>
      </c>
      <c r="AV17" s="8" t="n">
        <v>0.996451092377011</v>
      </c>
      <c r="AX17" s="0" t="n">
        <v>0.991074911173478</v>
      </c>
      <c r="AY17" s="0" t="n">
        <v>0.998305426957947</v>
      </c>
      <c r="AZ17" s="0" t="n">
        <v>0.999938499347879</v>
      </c>
      <c r="BB17" s="0" t="n">
        <v>0.657410342465621</v>
      </c>
      <c r="BC17" s="0" t="n">
        <v>0.954947112215241</v>
      </c>
      <c r="BD17" s="0" t="n">
        <v>0.0161497992576162</v>
      </c>
      <c r="BE17" s="0" t="n">
        <v>0.490698712074722</v>
      </c>
    </row>
    <row r="18" customFormat="false" ht="13.8" hidden="false" customHeight="false" outlineLevel="0" collapsed="false">
      <c r="B18" s="8" t="n">
        <v>3231.74283875636</v>
      </c>
      <c r="C18" s="8" t="n">
        <v>4300</v>
      </c>
      <c r="D18" s="8" t="n">
        <v>-9.06382978723406</v>
      </c>
      <c r="F18" s="8" t="n">
        <v>1.73819886581018</v>
      </c>
      <c r="G18" s="8" t="n">
        <v>74204.4642949215</v>
      </c>
      <c r="H18" s="8" t="n">
        <v>2230</v>
      </c>
      <c r="J18" s="8" t="n">
        <v>-74204.4642949215</v>
      </c>
      <c r="K18" s="8" t="n">
        <v>109</v>
      </c>
      <c r="L18" s="0" t="n">
        <v>3402975899</v>
      </c>
      <c r="O18" s="8" t="n">
        <v>-1996.54460864276</v>
      </c>
      <c r="P18" s="8" t="n">
        <v>-30996.28</v>
      </c>
      <c r="Q18" s="8" t="n">
        <v>-234996.1</v>
      </c>
      <c r="R18" s="8" t="n">
        <v>-265992.38</v>
      </c>
      <c r="S18" s="8" t="n">
        <v>-132996.19</v>
      </c>
      <c r="U18" s="8" t="n">
        <v>-131558.2</v>
      </c>
      <c r="V18" s="8" t="n">
        <v>-290705.28</v>
      </c>
      <c r="W18" s="8" t="n">
        <v>-145352.64</v>
      </c>
      <c r="X18" s="8" t="n">
        <v>-13794.44</v>
      </c>
      <c r="Y18" s="8" t="n">
        <v>368437.982011669</v>
      </c>
      <c r="Z18" s="8" t="n">
        <v>2063.58623308099</v>
      </c>
      <c r="AA18" s="8" t="n">
        <v>46610.0743905725</v>
      </c>
      <c r="AB18" s="8" t="n">
        <v>134942.063757819</v>
      </c>
      <c r="AD18" s="24" t="n">
        <v>8.37958746658032</v>
      </c>
      <c r="AE18" s="8" t="n">
        <v>11.013633915732</v>
      </c>
      <c r="AF18" s="8" t="n">
        <v>15.7779781018985</v>
      </c>
      <c r="AH18" s="8" t="n">
        <v>4.49728520544197</v>
      </c>
      <c r="AI18" s="25" t="n">
        <v>8.67394584558959</v>
      </c>
      <c r="AJ18" s="8" t="n">
        <v>1.32624809233983</v>
      </c>
      <c r="AK18" s="8" t="n">
        <v>7.75560815387092</v>
      </c>
      <c r="AM18" s="8" t="n">
        <v>-6.75609210174209</v>
      </c>
      <c r="AO18" s="24" t="n">
        <v>1.62349536483823</v>
      </c>
      <c r="AP18" s="8" t="n">
        <v>4.25754181398994</v>
      </c>
      <c r="AQ18" s="8" t="n">
        <v>9.02188600015637</v>
      </c>
      <c r="AS18" s="8" t="n">
        <v>-2.25880689630012</v>
      </c>
      <c r="AT18" s="8" t="n">
        <v>1.9178537438475</v>
      </c>
      <c r="AU18" s="8" t="n">
        <v>-5.42984400940226</v>
      </c>
      <c r="AV18" s="8" t="n">
        <v>0.999516052128831</v>
      </c>
      <c r="AX18" s="0" t="n">
        <v>0.990959181661879</v>
      </c>
      <c r="AY18" s="0" t="n">
        <v>0.998283291429079</v>
      </c>
      <c r="AZ18" s="0" t="n">
        <v>0.99993769465813</v>
      </c>
      <c r="BB18" s="0" t="n">
        <v>0.629650463473602</v>
      </c>
      <c r="BC18" s="0" t="n">
        <v>0.949549582425946</v>
      </c>
      <c r="BD18" s="0" t="n">
        <v>0.0159445334549022</v>
      </c>
      <c r="BE18" s="0" t="n">
        <v>0.487450227126741</v>
      </c>
    </row>
    <row r="19" customFormat="false" ht="13.8" hidden="false" customHeight="false" outlineLevel="0" collapsed="false">
      <c r="B19" s="8" t="n">
        <v>3447.45692371129</v>
      </c>
      <c r="C19" s="8" t="n">
        <v>4300</v>
      </c>
      <c r="D19" s="8" t="n">
        <v>-9.00531914893618</v>
      </c>
      <c r="F19" s="8" t="n">
        <v>1.73500207998457</v>
      </c>
      <c r="G19" s="8" t="n">
        <v>74234.0638512155</v>
      </c>
      <c r="H19" s="8" t="n">
        <v>2235</v>
      </c>
      <c r="J19" s="8" t="n">
        <v>-74234.0638512155</v>
      </c>
      <c r="K19" s="8" t="n">
        <v>114</v>
      </c>
      <c r="L19" s="0" t="n">
        <v>3552858750</v>
      </c>
      <c r="O19" s="8" t="n">
        <v>-1725.30070828218</v>
      </c>
      <c r="P19" s="8" t="n">
        <v>-31607.995</v>
      </c>
      <c r="Q19" s="8" t="n">
        <v>-233283.95</v>
      </c>
      <c r="R19" s="8" t="n">
        <v>-264891.945</v>
      </c>
      <c r="S19" s="8" t="n">
        <v>-132445.9725</v>
      </c>
      <c r="U19" s="8" t="n">
        <v>-131345.9</v>
      </c>
      <c r="V19" s="8" t="n">
        <v>-290086.995</v>
      </c>
      <c r="W19" s="8" t="n">
        <v>-145043.4975</v>
      </c>
      <c r="X19" s="8" t="n">
        <v>-13697.5975000001</v>
      </c>
      <c r="Y19" s="8" t="n">
        <v>369265.16522656</v>
      </c>
      <c r="Z19" s="8" t="n">
        <v>2336.76332942625</v>
      </c>
      <c r="AA19" s="8" t="n">
        <v>46695.7421143142</v>
      </c>
      <c r="AB19" s="8" t="n">
        <v>134110.736327439</v>
      </c>
      <c r="AD19" s="24" t="n">
        <v>8.32806612961741</v>
      </c>
      <c r="AE19" s="8" t="n">
        <v>10.9461288288992</v>
      </c>
      <c r="AF19" s="8" t="n">
        <v>15.6504653978264</v>
      </c>
      <c r="AH19" s="8" t="n">
        <v>4.43815484116556</v>
      </c>
      <c r="AI19" s="25" t="n">
        <v>8.6186735519532</v>
      </c>
      <c r="AJ19" s="8" t="n">
        <v>1.30541528007997</v>
      </c>
      <c r="AK19" s="8" t="n">
        <v>7.69599309847098</v>
      </c>
      <c r="AM19" s="8" t="n">
        <v>-6.69350141171745</v>
      </c>
      <c r="AO19" s="24" t="n">
        <v>1.63456471789996</v>
      </c>
      <c r="AP19" s="8" t="n">
        <v>4.25262741718178</v>
      </c>
      <c r="AQ19" s="8" t="n">
        <v>8.95696398610891</v>
      </c>
      <c r="AS19" s="8" t="n">
        <v>-2.25534657055189</v>
      </c>
      <c r="AT19" s="8" t="n">
        <v>1.92517214023575</v>
      </c>
      <c r="AU19" s="8" t="n">
        <v>-5.38808613163748</v>
      </c>
      <c r="AV19" s="8" t="n">
        <v>1.00249168675353</v>
      </c>
      <c r="AX19" s="0" t="n">
        <v>0.990842493176321</v>
      </c>
      <c r="AY19" s="0" t="n">
        <v>0.998260968236637</v>
      </c>
      <c r="AZ19" s="0" t="n">
        <v>0.999936883111445</v>
      </c>
      <c r="BB19" s="0" t="n">
        <v>0.601367834509615</v>
      </c>
      <c r="BC19" s="0" t="n">
        <v>0.94362311981043</v>
      </c>
      <c r="BD19" s="0" t="n">
        <v>0.0157427361177313</v>
      </c>
      <c r="BE19" s="0" t="n">
        <v>0.484217329068616</v>
      </c>
    </row>
    <row r="20" customFormat="false" ht="13.8" hidden="false" customHeight="false" outlineLevel="0" collapsed="false">
      <c r="B20" s="8" t="n">
        <v>3662.65874514711</v>
      </c>
      <c r="C20" s="8" t="n">
        <v>4300</v>
      </c>
      <c r="D20" s="8" t="n">
        <v>-8.94680851063831</v>
      </c>
      <c r="F20" s="8" t="n">
        <v>1.73182823875231</v>
      </c>
      <c r="G20" s="8" t="n">
        <v>74264.0353317571</v>
      </c>
      <c r="H20" s="8" t="n">
        <v>2240</v>
      </c>
      <c r="J20" s="8" t="n">
        <v>-74264.0353317571</v>
      </c>
      <c r="K20" s="8" t="n">
        <v>118</v>
      </c>
      <c r="L20" s="0" t="n">
        <v>3702741601</v>
      </c>
      <c r="O20" s="8" t="n">
        <v>-1454.02186382086</v>
      </c>
      <c r="P20" s="8" t="n">
        <v>-32222.52</v>
      </c>
      <c r="Q20" s="8" t="n">
        <v>-231571.8</v>
      </c>
      <c r="R20" s="8" t="n">
        <v>-263794.32</v>
      </c>
      <c r="S20" s="8" t="n">
        <v>-131897.16</v>
      </c>
      <c r="U20" s="8" t="n">
        <v>-131133.6</v>
      </c>
      <c r="V20" s="8" t="n">
        <v>-289471.52</v>
      </c>
      <c r="W20" s="8" t="n">
        <v>-144735.76</v>
      </c>
      <c r="X20" s="8" t="n">
        <v>-13602.16</v>
      </c>
      <c r="Y20" s="8" t="n">
        <v>370092.358237977</v>
      </c>
      <c r="Z20" s="8" t="n">
        <v>2609.08079150855</v>
      </c>
      <c r="AA20" s="8" t="n">
        <v>46780.4328393022</v>
      </c>
      <c r="AB20" s="8" t="n">
        <v>133278.684531813</v>
      </c>
      <c r="AD20" s="24" t="n">
        <v>8.27644921697554</v>
      </c>
      <c r="AE20" s="8" t="n">
        <v>10.8785932204096</v>
      </c>
      <c r="AF20" s="8" t="n">
        <v>15.5232036286555</v>
      </c>
      <c r="AH20" s="8" t="n">
        <v>4.37898905816071</v>
      </c>
      <c r="AI20" s="25" t="n">
        <v>8.56334108040075</v>
      </c>
      <c r="AJ20" s="8" t="n">
        <v>1.28432060583832</v>
      </c>
      <c r="AK20" s="8" t="n">
        <v>7.63628931610327</v>
      </c>
      <c r="AM20" s="8" t="n">
        <v>-6.63091072169281</v>
      </c>
      <c r="AO20" s="24" t="n">
        <v>1.64553849528273</v>
      </c>
      <c r="AP20" s="8" t="n">
        <v>4.24768249871678</v>
      </c>
      <c r="AQ20" s="8" t="n">
        <v>8.89229290696268</v>
      </c>
      <c r="AS20" s="8" t="n">
        <v>-2.2519216635321</v>
      </c>
      <c r="AT20" s="8" t="n">
        <v>1.93243035870794</v>
      </c>
      <c r="AU20" s="8" t="n">
        <v>-5.34659011585449</v>
      </c>
      <c r="AV20" s="8" t="n">
        <v>1.00537859441046</v>
      </c>
      <c r="AX20" s="0" t="n">
        <v>0.990724843641782</v>
      </c>
      <c r="AY20" s="0" t="n">
        <v>0.998238456877316</v>
      </c>
      <c r="AZ20" s="0" t="n">
        <v>0.99993606468864</v>
      </c>
      <c r="BB20" s="0" t="n">
        <v>0.572739763429478</v>
      </c>
      <c r="BC20" s="0" t="n">
        <v>0.937129523019408</v>
      </c>
      <c r="BD20" s="0" t="n">
        <v>0.0155443365471337</v>
      </c>
      <c r="BE20" s="0" t="n">
        <v>0.48100017477717</v>
      </c>
    </row>
    <row r="21" customFormat="false" ht="13.8" hidden="false" customHeight="false" outlineLevel="0" collapsed="false">
      <c r="B21" s="8" t="n">
        <v>3877.34978601022</v>
      </c>
      <c r="C21" s="8" t="n">
        <v>4300</v>
      </c>
      <c r="D21" s="8" t="n">
        <v>-8.88829787234044</v>
      </c>
      <c r="F21" s="8" t="n">
        <v>1.72867716949196</v>
      </c>
      <c r="G21" s="8" t="n">
        <v>74294.3779063569</v>
      </c>
      <c r="H21" s="8" t="n">
        <v>2245</v>
      </c>
      <c r="J21" s="8" t="n">
        <v>-74294.3779063569</v>
      </c>
      <c r="K21" s="8" t="n">
        <v>123</v>
      </c>
      <c r="L21" s="0" t="n">
        <v>3855522681</v>
      </c>
      <c r="O21" s="8" t="n">
        <v>-1182.70815325915</v>
      </c>
      <c r="P21" s="8" t="n">
        <v>-32839.855</v>
      </c>
      <c r="Q21" s="8" t="n">
        <v>-229859.65</v>
      </c>
      <c r="R21" s="8" t="n">
        <v>-262699.505</v>
      </c>
      <c r="S21" s="8" t="n">
        <v>-131349.7525</v>
      </c>
      <c r="U21" s="8" t="n">
        <v>-130921.3</v>
      </c>
      <c r="V21" s="8" t="n">
        <v>-288858.855</v>
      </c>
      <c r="W21" s="8" t="n">
        <v>-144429.4275</v>
      </c>
      <c r="X21" s="8" t="n">
        <v>-13508.1275</v>
      </c>
      <c r="Y21" s="8" t="n">
        <v>370919.561085446</v>
      </c>
      <c r="Z21" s="8" t="n">
        <v>2880.53122514307</v>
      </c>
      <c r="AA21" s="8" t="n">
        <v>46864.1427804858</v>
      </c>
      <c r="AB21" s="8" t="n">
        <v>132445.921523901</v>
      </c>
      <c r="AD21" s="24" t="n">
        <v>8.22473697109109</v>
      </c>
      <c r="AE21" s="8" t="n">
        <v>10.8110270914046</v>
      </c>
      <c r="AF21" s="8" t="n">
        <v>15.3961918224491</v>
      </c>
      <c r="AH21" s="8" t="n">
        <v>4.31978813755676</v>
      </c>
      <c r="AI21" s="25" t="n">
        <v>8.50794891246281</v>
      </c>
      <c r="AJ21" s="8" t="n">
        <v>1.26296581924948</v>
      </c>
      <c r="AK21" s="8" t="n">
        <v>7.57649739959829</v>
      </c>
      <c r="AM21" s="8" t="n">
        <v>-6.56832003166817</v>
      </c>
      <c r="AO21" s="24" t="n">
        <v>1.65641693942292</v>
      </c>
      <c r="AP21" s="8" t="n">
        <v>4.2427070597364</v>
      </c>
      <c r="AQ21" s="8" t="n">
        <v>8.82787179078094</v>
      </c>
      <c r="AS21" s="8" t="n">
        <v>-2.24853189411141</v>
      </c>
      <c r="AT21" s="8" t="n">
        <v>1.93962888079464</v>
      </c>
      <c r="AU21" s="8" t="n">
        <v>-5.30535421241869</v>
      </c>
      <c r="AV21" s="8" t="n">
        <v>1.00817736793012</v>
      </c>
      <c r="AX21" s="0" t="n">
        <v>0.990606231022359</v>
      </c>
      <c r="AY21" s="0" t="n">
        <v>0.998215756854064</v>
      </c>
      <c r="AZ21" s="0" t="n">
        <v>0.999935239370747</v>
      </c>
      <c r="BB21" s="0" t="n">
        <v>0.543948757171768</v>
      </c>
      <c r="BC21" s="0" t="n">
        <v>0.930029918340045</v>
      </c>
      <c r="BD21" s="0" t="n">
        <v>0.0153492657010617</v>
      </c>
      <c r="BE21" s="0" t="n">
        <v>0.477798914598513</v>
      </c>
    </row>
    <row r="22" customFormat="false" ht="13.8" hidden="false" customHeight="false" outlineLevel="0" collapsed="false">
      <c r="B22" s="8" t="n">
        <v>4091.53152151429</v>
      </c>
      <c r="C22" s="8" t="n">
        <v>4300</v>
      </c>
      <c r="D22" s="8" t="n">
        <v>-8.82978723404257</v>
      </c>
      <c r="F22" s="8" t="n">
        <v>1.72554870120237</v>
      </c>
      <c r="G22" s="8" t="n">
        <v>74325.0907485233</v>
      </c>
      <c r="H22" s="8" t="n">
        <v>2250</v>
      </c>
      <c r="J22" s="8" t="n">
        <v>-74325.0907485233</v>
      </c>
      <c r="K22" s="8" t="n">
        <v>127</v>
      </c>
      <c r="L22" s="0" t="n">
        <v>4008769729</v>
      </c>
      <c r="O22" s="8" t="n">
        <v>-911.35965424998</v>
      </c>
      <c r="P22" s="8" t="n">
        <v>-33460</v>
      </c>
      <c r="Q22" s="8" t="n">
        <v>-228147.5</v>
      </c>
      <c r="R22" s="8" t="n">
        <v>-261607.5</v>
      </c>
      <c r="S22" s="8" t="n">
        <v>-130803.75</v>
      </c>
      <c r="U22" s="8" t="n">
        <v>-130709</v>
      </c>
      <c r="V22" s="8" t="n">
        <v>-288249</v>
      </c>
      <c r="W22" s="8" t="n">
        <v>-144124.5</v>
      </c>
      <c r="X22" s="8" t="n">
        <v>-13415.5</v>
      </c>
      <c r="Y22" s="8" t="n">
        <v>371746.773808594</v>
      </c>
      <c r="Z22" s="8" t="n">
        <v>3151.10725658486</v>
      </c>
      <c r="AA22" s="8" t="n">
        <v>46946.8681616523</v>
      </c>
      <c r="AB22" s="8" t="n">
        <v>131612.460413449</v>
      </c>
      <c r="AD22" s="24" t="n">
        <v>8.17292963333812</v>
      </c>
      <c r="AE22" s="8" t="n">
        <v>10.7434304434879</v>
      </c>
      <c r="AF22" s="8" t="n">
        <v>15.2694290135997</v>
      </c>
      <c r="AH22" s="8" t="n">
        <v>4.2605523577864</v>
      </c>
      <c r="AI22" s="25" t="n">
        <v>8.45249752497629</v>
      </c>
      <c r="AJ22" s="8" t="n">
        <v>1.24135265439578</v>
      </c>
      <c r="AK22" s="8" t="n">
        <v>7.51661793651697</v>
      </c>
      <c r="AM22" s="8" t="n">
        <v>-6.50572934164353</v>
      </c>
      <c r="AO22" s="24" t="n">
        <v>1.66720029169459</v>
      </c>
      <c r="AP22" s="8" t="n">
        <v>4.2377011018444</v>
      </c>
      <c r="AQ22" s="8" t="n">
        <v>8.7636996719562</v>
      </c>
      <c r="AS22" s="8" t="n">
        <v>-2.24517698385713</v>
      </c>
      <c r="AT22" s="8" t="n">
        <v>1.94676818333276</v>
      </c>
      <c r="AU22" s="8" t="n">
        <v>-5.26437668724775</v>
      </c>
      <c r="AV22" s="8" t="n">
        <v>1.01088859487344</v>
      </c>
      <c r="AX22" s="0" t="n">
        <v>0.990486653321281</v>
      </c>
      <c r="AY22" s="0" t="n">
        <v>0.998192867676086</v>
      </c>
      <c r="AZ22" s="0" t="n">
        <v>0.999934407139019</v>
      </c>
      <c r="BB22" s="0" t="n">
        <v>0.51517798229</v>
      </c>
      <c r="BC22" s="0" t="n">
        <v>0.922285157937645</v>
      </c>
      <c r="BD22" s="0" t="n">
        <v>0.0151574561511713</v>
      </c>
      <c r="BE22" s="0" t="n">
        <v>0.474613692427455</v>
      </c>
    </row>
    <row r="23" customFormat="false" ht="13.8" hidden="false" customHeight="false" outlineLevel="0" collapsed="false">
      <c r="B23" s="8" t="n">
        <v>4305.20541919454</v>
      </c>
      <c r="C23" s="8" t="n">
        <v>4300</v>
      </c>
      <c r="D23" s="8" t="n">
        <v>-8.7712765957447</v>
      </c>
      <c r="F23" s="8" t="n">
        <v>1.72244266448409</v>
      </c>
      <c r="G23" s="8" t="n">
        <v>74356.1730354383</v>
      </c>
      <c r="H23" s="8" t="n">
        <v>2255</v>
      </c>
      <c r="J23" s="8" t="n">
        <v>-74356.1730354383</v>
      </c>
      <c r="K23" s="8" t="n">
        <v>132</v>
      </c>
      <c r="L23" s="0" t="n">
        <v>4163437270</v>
      </c>
      <c r="O23" s="8" t="n">
        <v>-639.976444101128</v>
      </c>
      <c r="P23" s="8" t="n">
        <v>-34082.955</v>
      </c>
      <c r="Q23" s="8" t="n">
        <v>-226435.35</v>
      </c>
      <c r="R23" s="8" t="n">
        <v>-260518.305</v>
      </c>
      <c r="S23" s="8" t="n">
        <v>-130259.1525</v>
      </c>
      <c r="U23" s="8" t="n">
        <v>-130496.7</v>
      </c>
      <c r="V23" s="8" t="n">
        <v>-287641.955</v>
      </c>
      <c r="W23" s="8" t="n">
        <v>-143820.9775</v>
      </c>
      <c r="X23" s="8" t="n">
        <v>-13324.2775</v>
      </c>
      <c r="Y23" s="8" t="n">
        <v>372573.99644714</v>
      </c>
      <c r="Z23" s="8" t="n">
        <v>3420.80153242004</v>
      </c>
      <c r="AA23" s="8" t="n">
        <v>47028.6052153854</v>
      </c>
      <c r="AB23" s="8" t="n">
        <v>130778.31426724</v>
      </c>
      <c r="AD23" s="24" t="n">
        <v>8.12102744403432</v>
      </c>
      <c r="AE23" s="8" t="n">
        <v>10.6758032787184</v>
      </c>
      <c r="AF23" s="8" t="n">
        <v>15.1429142427725</v>
      </c>
      <c r="AH23" s="8" t="n">
        <v>4.20128199461695</v>
      </c>
      <c r="AI23" s="25" t="n">
        <v>8.39698739013942</v>
      </c>
      <c r="AJ23" s="8" t="n">
        <v>1.21948282997965</v>
      </c>
      <c r="AK23" s="8" t="n">
        <v>7.45665150920903</v>
      </c>
      <c r="AM23" s="8" t="n">
        <v>-6.44313865161889</v>
      </c>
      <c r="AO23" s="24" t="n">
        <v>1.67788879241543</v>
      </c>
      <c r="AP23" s="8" t="n">
        <v>4.2326646270995</v>
      </c>
      <c r="AQ23" s="8" t="n">
        <v>8.69977559115365</v>
      </c>
      <c r="AS23" s="8" t="n">
        <v>-2.24185665700194</v>
      </c>
      <c r="AT23" s="8" t="n">
        <v>1.95384873852053</v>
      </c>
      <c r="AU23" s="8" t="n">
        <v>-5.22365582163924</v>
      </c>
      <c r="AV23" s="8" t="n">
        <v>1.01351285759014</v>
      </c>
      <c r="AX23" s="0" t="n">
        <v>0.990366108580914</v>
      </c>
      <c r="AY23" s="0" t="n">
        <v>0.998169788858848</v>
      </c>
      <c r="AZ23" s="0" t="n">
        <v>0.999933567974922</v>
      </c>
      <c r="BB23" s="0" t="n">
        <v>0.48660677788801</v>
      </c>
      <c r="BC23" s="0" t="n">
        <v>0.913856296966848</v>
      </c>
      <c r="BD23" s="0" t="n">
        <v>0.0149688420408244</v>
      </c>
      <c r="BE23" s="0" t="n">
        <v>0.471444645789002</v>
      </c>
    </row>
    <row r="24" customFormat="false" ht="13.8" hidden="false" customHeight="false" outlineLevel="0" collapsed="false">
      <c r="B24" s="8" t="n">
        <v>4518.37293896009</v>
      </c>
      <c r="C24" s="8" t="n">
        <v>4300</v>
      </c>
      <c r="D24" s="8" t="n">
        <v>-8.71276595744683</v>
      </c>
      <c r="F24" s="8" t="n">
        <v>1.71935889152114</v>
      </c>
      <c r="G24" s="8" t="n">
        <v>74387.6239479325</v>
      </c>
      <c r="H24" s="8" t="n">
        <v>2260</v>
      </c>
      <c r="J24" s="8" t="n">
        <v>-74387.6239479325</v>
      </c>
      <c r="K24" s="8" t="n">
        <v>136</v>
      </c>
      <c r="L24" s="0" t="n">
        <v>4319973872</v>
      </c>
      <c r="O24" s="8" t="n">
        <v>-368.558599777549</v>
      </c>
      <c r="P24" s="8" t="n">
        <v>-34708.72</v>
      </c>
      <c r="Q24" s="8" t="n">
        <v>-224723.2</v>
      </c>
      <c r="R24" s="8" t="n">
        <v>-259431.92</v>
      </c>
      <c r="S24" s="8" t="n">
        <v>-129715.96</v>
      </c>
      <c r="U24" s="8" t="n">
        <v>-130284.4</v>
      </c>
      <c r="V24" s="8" t="n">
        <v>-287037.72</v>
      </c>
      <c r="W24" s="8" t="n">
        <v>-143518.86</v>
      </c>
      <c r="X24" s="8" t="n">
        <v>-13234.4600000001</v>
      </c>
      <c r="Y24" s="8" t="n">
        <v>373401.229040902</v>
      </c>
      <c r="Z24" s="8" t="n">
        <v>3689.60671945765</v>
      </c>
      <c r="AA24" s="8" t="n">
        <v>47109.3501830237</v>
      </c>
      <c r="AB24" s="8" t="n">
        <v>129943.496109349</v>
      </c>
      <c r="AD24" s="24" t="n">
        <v>8.0689417252568</v>
      </c>
      <c r="AE24" s="8" t="n">
        <v>10.6080566824122</v>
      </c>
      <c r="AF24" s="8" t="n">
        <v>15.0165576396592</v>
      </c>
      <c r="AH24" s="8" t="n">
        <v>4.14188840399092</v>
      </c>
      <c r="AI24" s="25" t="n">
        <v>8.3413300583756</v>
      </c>
      <c r="AJ24" s="8" t="n">
        <v>1.19726913230357</v>
      </c>
      <c r="AK24" s="8" t="n">
        <v>7.39650977768049</v>
      </c>
      <c r="AM24" s="8" t="n">
        <v>-6.38045904440407</v>
      </c>
      <c r="AO24" s="24" t="n">
        <v>1.68848268085273</v>
      </c>
      <c r="AP24" s="8" t="n">
        <v>4.22759763800817</v>
      </c>
      <c r="AQ24" s="8" t="n">
        <v>8.63609859525508</v>
      </c>
      <c r="AS24" s="8" t="n">
        <v>-2.23857064041315</v>
      </c>
      <c r="AT24" s="8" t="n">
        <v>1.96087101397153</v>
      </c>
      <c r="AU24" s="8" t="n">
        <v>-5.1831899121005</v>
      </c>
      <c r="AV24" s="8" t="n">
        <v>1.01605073327642</v>
      </c>
      <c r="AX24" s="0" t="n">
        <v>0.990244594882771</v>
      </c>
      <c r="AY24" s="0" t="n">
        <v>0.998146519924071</v>
      </c>
      <c r="AZ24" s="0" t="n">
        <v>0.99993272186014</v>
      </c>
      <c r="BB24" s="0" t="n">
        <v>0.458393741004825</v>
      </c>
      <c r="BC24" s="0" t="n">
        <v>0.904700740176617</v>
      </c>
      <c r="BD24" s="0" t="n">
        <v>0.0147833590442765</v>
      </c>
      <c r="BE24" s="0" t="n">
        <v>0.468291905921766</v>
      </c>
    </row>
    <row r="25" customFormat="false" ht="13.8" hidden="false" customHeight="false" outlineLevel="0" collapsed="false">
      <c r="B25" s="8" t="n">
        <v>4731.0355331481</v>
      </c>
      <c r="C25" s="8" t="n">
        <v>4300</v>
      </c>
      <c r="D25" s="8" t="n">
        <v>-8.65425531914896</v>
      </c>
      <c r="F25" s="8" t="n">
        <v>1.71629721606295</v>
      </c>
      <c r="G25" s="8" t="n">
        <v>74419.4426704612</v>
      </c>
      <c r="H25" s="8" t="n">
        <v>2265</v>
      </c>
      <c r="J25" s="8" t="n">
        <v>-74419.4426704612</v>
      </c>
      <c r="K25" s="8" t="n">
        <v>141</v>
      </c>
      <c r="L25" s="0" t="n">
        <v>4476680758</v>
      </c>
      <c r="O25" s="8" t="n">
        <v>-97.1061979036604</v>
      </c>
      <c r="P25" s="8" t="n">
        <v>-35337.295</v>
      </c>
      <c r="Q25" s="8" t="n">
        <v>-223011.05</v>
      </c>
      <c r="R25" s="8" t="n">
        <v>-258348.345</v>
      </c>
      <c r="S25" s="8" t="n">
        <v>-129174.1725</v>
      </c>
      <c r="U25" s="8" t="n">
        <v>-130072.1</v>
      </c>
      <c r="V25" s="8" t="n">
        <v>-286436.295</v>
      </c>
      <c r="W25" s="8" t="n">
        <v>-143218.1475</v>
      </c>
      <c r="X25" s="8" t="n">
        <v>-13146.0475</v>
      </c>
      <c r="Y25" s="8" t="n">
        <v>374228.471629793</v>
      </c>
      <c r="Z25" s="8" t="n">
        <v>3957.51550462242</v>
      </c>
      <c r="AA25" s="8" t="n">
        <v>47189.0993146201</v>
      </c>
      <c r="AB25" s="8" t="n">
        <v>129108.018921389</v>
      </c>
      <c r="AD25" s="24" t="n">
        <v>8.01666995997158</v>
      </c>
      <c r="AE25" s="8" t="n">
        <v>10.5401879022598</v>
      </c>
      <c r="AF25" s="8" t="n">
        <v>14.890355502046</v>
      </c>
      <c r="AH25" s="8" t="n">
        <v>4.08236910118005</v>
      </c>
      <c r="AI25" s="25" t="n">
        <v>8.2855232375106</v>
      </c>
      <c r="AJ25" s="8" t="n">
        <v>1.17471049456164</v>
      </c>
      <c r="AK25" s="8" t="n">
        <v>7.33619055877418</v>
      </c>
      <c r="AM25" s="8" t="n">
        <v>-6.31768776474236</v>
      </c>
      <c r="AO25" s="24" t="n">
        <v>1.69898219522922</v>
      </c>
      <c r="AP25" s="8" t="n">
        <v>4.22250013751746</v>
      </c>
      <c r="AQ25" s="8" t="n">
        <v>8.57266773730359</v>
      </c>
      <c r="AS25" s="8" t="n">
        <v>-2.23531866356231</v>
      </c>
      <c r="AT25" s="8" t="n">
        <v>1.96783547276824</v>
      </c>
      <c r="AU25" s="8" t="n">
        <v>-5.14297727018072</v>
      </c>
      <c r="AV25" s="8" t="n">
        <v>1.01850279403182</v>
      </c>
      <c r="AX25" s="0" t="n">
        <v>0.990122110347511</v>
      </c>
      <c r="AY25" s="0" t="n">
        <v>0.998123060399738</v>
      </c>
      <c r="AZ25" s="0" t="n">
        <v>0.999931868776573</v>
      </c>
      <c r="BB25" s="0" t="n">
        <v>0.430698496801602</v>
      </c>
      <c r="BC25" s="0" t="n">
        <v>0.894780344424507</v>
      </c>
      <c r="BD25" s="0" t="n">
        <v>0.0146009443270149</v>
      </c>
      <c r="BE25" s="0" t="n">
        <v>0.46515559786318</v>
      </c>
    </row>
    <row r="26" customFormat="false" ht="13.8" hidden="false" customHeight="false" outlineLevel="0" collapsed="false">
      <c r="B26" s="8" t="n">
        <v>4943.19464657462</v>
      </c>
      <c r="C26" s="8" t="n">
        <v>4300</v>
      </c>
      <c r="D26" s="8" t="n">
        <v>-8.59574468085108</v>
      </c>
      <c r="F26" s="8" t="n">
        <v>1.71325747340656</v>
      </c>
      <c r="G26" s="8" t="n">
        <v>74451.6283910806</v>
      </c>
      <c r="H26" s="8" t="n">
        <v>2270</v>
      </c>
      <c r="J26" s="8" t="n">
        <v>-74451.6283910806</v>
      </c>
      <c r="K26" s="8" t="n">
        <v>146</v>
      </c>
      <c r="L26" s="0" t="n">
        <v>4636417874</v>
      </c>
      <c r="O26" s="8" t="n">
        <v>174.380685234435</v>
      </c>
      <c r="P26" s="8" t="n">
        <v>-35968.68</v>
      </c>
      <c r="Q26" s="8" t="n">
        <v>-221298.9</v>
      </c>
      <c r="R26" s="8" t="n">
        <v>-257267.58</v>
      </c>
      <c r="S26" s="8" t="n">
        <v>-128633.79</v>
      </c>
      <c r="U26" s="8" t="n">
        <v>-129859.8</v>
      </c>
      <c r="V26" s="8" t="n">
        <v>-285837.68</v>
      </c>
      <c r="W26" s="8" t="n">
        <v>-142918.84</v>
      </c>
      <c r="X26" s="8" t="n">
        <v>-13059.04</v>
      </c>
      <c r="Y26" s="8" t="n">
        <v>375055.724253825</v>
      </c>
      <c r="Z26" s="8" t="n">
        <v>4224.52059484863</v>
      </c>
      <c r="AA26" s="8" t="n">
        <v>47267.848868901</v>
      </c>
      <c r="AB26" s="8" t="n">
        <v>128271.895642761</v>
      </c>
      <c r="AD26" s="24" t="n">
        <v>7.96430405780966</v>
      </c>
      <c r="AE26" s="8" t="n">
        <v>10.4722886140887</v>
      </c>
      <c r="AF26" s="8" t="n">
        <v>14.7643985615294</v>
      </c>
      <c r="AH26" s="8" t="n">
        <v>4.02281602658537</v>
      </c>
      <c r="AI26" s="25" t="n">
        <v>8.22965905859524</v>
      </c>
      <c r="AJ26" s="8" t="n">
        <v>1.1519002627753</v>
      </c>
      <c r="AK26" s="8" t="n">
        <v>7.27578609199601</v>
      </c>
      <c r="AM26" s="8" t="n">
        <v>-6.25491648508065</v>
      </c>
      <c r="AO26" s="24" t="n">
        <v>1.70938757272901</v>
      </c>
      <c r="AP26" s="8" t="n">
        <v>4.21737212900807</v>
      </c>
      <c r="AQ26" s="8" t="n">
        <v>8.50948207644878</v>
      </c>
      <c r="AS26" s="8" t="n">
        <v>-2.23210045849528</v>
      </c>
      <c r="AT26" s="8" t="n">
        <v>1.97474257351459</v>
      </c>
      <c r="AU26" s="8" t="n">
        <v>-5.10301622230535</v>
      </c>
      <c r="AV26" s="8" t="n">
        <v>1.02086960691536</v>
      </c>
      <c r="AX26" s="0" t="n">
        <v>0.989998653134939</v>
      </c>
      <c r="AY26" s="0" t="n">
        <v>0.99809940982009</v>
      </c>
      <c r="AZ26" s="0" t="n">
        <v>0.999931008706339</v>
      </c>
      <c r="BB26" s="0" t="n">
        <v>0.40367936038656</v>
      </c>
      <c r="BC26" s="0" t="n">
        <v>0.884064488092576</v>
      </c>
      <c r="BD26" s="0" t="n">
        <v>0.0144215365072113</v>
      </c>
      <c r="BE26" s="0" t="n">
        <v>0.46203584053636</v>
      </c>
    </row>
    <row r="27" customFormat="false" ht="13.8" hidden="false" customHeight="false" outlineLevel="0" collapsed="false">
      <c r="B27" s="8" t="n">
        <v>5154.85171658732</v>
      </c>
      <c r="C27" s="8" t="n">
        <v>4300</v>
      </c>
      <c r="D27" s="8" t="n">
        <v>-8.53723404255321</v>
      </c>
      <c r="F27" s="8" t="n">
        <v>1.71023950037908</v>
      </c>
      <c r="G27" s="8" t="n">
        <v>74484.1803014233</v>
      </c>
      <c r="H27" s="8" t="n">
        <v>2275</v>
      </c>
      <c r="J27" s="8" t="n">
        <v>-74484.1803014233</v>
      </c>
      <c r="K27" s="8" t="n">
        <v>151</v>
      </c>
      <c r="L27" s="0" t="n">
        <v>4796154989</v>
      </c>
      <c r="O27" s="8" t="n">
        <v>445.901973686698</v>
      </c>
      <c r="P27" s="8" t="n">
        <v>-36602.875</v>
      </c>
      <c r="Q27" s="8" t="n">
        <v>-219586.75</v>
      </c>
      <c r="R27" s="8" t="n">
        <v>-256189.625</v>
      </c>
      <c r="S27" s="8" t="n">
        <v>-128094.8125</v>
      </c>
      <c r="U27" s="8" t="n">
        <v>-129647.5</v>
      </c>
      <c r="V27" s="8" t="n">
        <v>-285241.875</v>
      </c>
      <c r="W27" s="8" t="n">
        <v>-142620.9375</v>
      </c>
      <c r="X27" s="8" t="n">
        <v>-12973.4375</v>
      </c>
      <c r="Y27" s="8" t="n">
        <v>375882.986953105</v>
      </c>
      <c r="Z27" s="8" t="n">
        <v>4490.61471697409</v>
      </c>
      <c r="AA27" s="8" t="n">
        <v>47345.595113226</v>
      </c>
      <c r="AB27" s="8" t="n">
        <v>127435.139170898</v>
      </c>
      <c r="AD27" s="24" t="n">
        <v>7.91184425492231</v>
      </c>
      <c r="AE27" s="8" t="n">
        <v>10.4043588217064</v>
      </c>
      <c r="AF27" s="8" t="n">
        <v>14.6386858833116</v>
      </c>
      <c r="AH27" s="8" t="n">
        <v>3.96322944561629</v>
      </c>
      <c r="AI27" s="25" t="n">
        <v>8.17373797580689</v>
      </c>
      <c r="AJ27" s="8" t="n">
        <v>1.1288400958064</v>
      </c>
      <c r="AK27" s="8" t="n">
        <v>7.21529693941984</v>
      </c>
      <c r="AM27" s="8" t="n">
        <v>-6.19214520541894</v>
      </c>
      <c r="AO27" s="24" t="n">
        <v>1.71969904950337</v>
      </c>
      <c r="AP27" s="8" t="n">
        <v>4.21221361628742</v>
      </c>
      <c r="AQ27" s="8" t="n">
        <v>8.44654067789262</v>
      </c>
      <c r="AS27" s="8" t="n">
        <v>-2.22891575980265</v>
      </c>
      <c r="AT27" s="8" t="n">
        <v>1.98159277038795</v>
      </c>
      <c r="AU27" s="8" t="n">
        <v>-5.06330510961254</v>
      </c>
      <c r="AV27" s="8" t="n">
        <v>1.0231517340009</v>
      </c>
      <c r="AX27" s="0" t="n">
        <v>0.989874221443996</v>
      </c>
      <c r="AY27" s="0" t="n">
        <v>0.998075567725627</v>
      </c>
      <c r="AZ27" s="0" t="n">
        <v>0.999930141631774</v>
      </c>
      <c r="BB27" s="0" t="n">
        <v>0.377464197382489</v>
      </c>
      <c r="BC27" s="0" t="n">
        <v>0.872521339064205</v>
      </c>
      <c r="BD27" s="0" t="n">
        <v>0.014245075618258</v>
      </c>
      <c r="BE27" s="0" t="n">
        <v>0.458932746838498</v>
      </c>
    </row>
    <row r="28" customFormat="false" ht="13.8" hidden="false" customHeight="false" outlineLevel="0" collapsed="false">
      <c r="B28" s="8" t="n">
        <v>5366.00817311706</v>
      </c>
      <c r="C28" s="8" t="n">
        <v>4300</v>
      </c>
      <c r="D28" s="8" t="n">
        <v>-8.47872340425534</v>
      </c>
      <c r="F28" s="8" t="n">
        <v>1.70724313532038</v>
      </c>
      <c r="G28" s="8" t="n">
        <v>74517.0975966756</v>
      </c>
      <c r="H28" s="8" t="n">
        <v>2280</v>
      </c>
      <c r="J28" s="8" t="n">
        <v>-74517.0975966756</v>
      </c>
      <c r="K28" s="8" t="n">
        <v>156</v>
      </c>
      <c r="L28" s="0" t="n">
        <v>4958128621</v>
      </c>
      <c r="O28" s="8" t="n">
        <v>717.457591836923</v>
      </c>
      <c r="P28" s="8" t="n">
        <v>-37239.88</v>
      </c>
      <c r="Q28" s="8" t="n">
        <v>-217874.6</v>
      </c>
      <c r="R28" s="8" t="n">
        <v>-255114.48</v>
      </c>
      <c r="S28" s="8" t="n">
        <v>-127557.24</v>
      </c>
      <c r="U28" s="8" t="n">
        <v>-129435.2</v>
      </c>
      <c r="V28" s="8" t="n">
        <v>-284648.88</v>
      </c>
      <c r="W28" s="8" t="n">
        <v>-142324.44</v>
      </c>
      <c r="X28" s="8" t="n">
        <v>-12889.2400000001</v>
      </c>
      <c r="Y28" s="8" t="n">
        <v>376710.259767839</v>
      </c>
      <c r="Z28" s="8" t="n">
        <v>4755.79061763577</v>
      </c>
      <c r="AA28" s="8" t="n">
        <v>47422.334323548</v>
      </c>
      <c r="AB28" s="8" t="n">
        <v>126597.762361509</v>
      </c>
      <c r="AD28" s="24" t="n">
        <v>7.85929078643377</v>
      </c>
      <c r="AE28" s="8" t="n">
        <v>10.3363985293401</v>
      </c>
      <c r="AF28" s="8" t="n">
        <v>14.5132165385931</v>
      </c>
      <c r="AH28" s="8" t="n">
        <v>3.90360962116659</v>
      </c>
      <c r="AI28" s="25" t="n">
        <v>8.11776043894767</v>
      </c>
      <c r="AJ28" s="8" t="n">
        <v>1.10553163796533</v>
      </c>
      <c r="AK28" s="8" t="n">
        <v>7.15472365818909</v>
      </c>
      <c r="AM28" s="8" t="n">
        <v>-6.12937392575722</v>
      </c>
      <c r="AO28" s="24" t="n">
        <v>1.72991686067655</v>
      </c>
      <c r="AP28" s="8" t="n">
        <v>4.20702460358284</v>
      </c>
      <c r="AQ28" s="8" t="n">
        <v>8.38384261283592</v>
      </c>
      <c r="AS28" s="8" t="n">
        <v>-2.22576430459063</v>
      </c>
      <c r="AT28" s="8" t="n">
        <v>1.98838651319045</v>
      </c>
      <c r="AU28" s="8" t="n">
        <v>-5.02384228779189</v>
      </c>
      <c r="AV28" s="8" t="n">
        <v>1.02534973243187</v>
      </c>
      <c r="AX28" s="0" t="n">
        <v>0.989748813512751</v>
      </c>
      <c r="AY28" s="0" t="n">
        <v>0.998051533663106</v>
      </c>
      <c r="AZ28" s="0" t="n">
        <v>0.999929267535426</v>
      </c>
      <c r="BB28" s="0" t="n">
        <v>0.352162026357803</v>
      </c>
      <c r="BC28" s="0" t="n">
        <v>0.860122882495414</v>
      </c>
      <c r="BD28" s="0" t="n">
        <v>0.014071503072354</v>
      </c>
      <c r="BE28" s="0" t="n">
        <v>0.455846423730638</v>
      </c>
    </row>
    <row r="29" customFormat="false" ht="13.8" hidden="false" customHeight="false" outlineLevel="0" collapsed="false">
      <c r="B29" s="8" t="n">
        <v>5576.66543872806</v>
      </c>
      <c r="C29" s="8" t="n">
        <v>4300</v>
      </c>
      <c r="D29" s="8" t="n">
        <v>-8.42021276595747</v>
      </c>
      <c r="F29" s="8" t="n">
        <v>1.70426821806598</v>
      </c>
      <c r="G29" s="8" t="n">
        <v>74550.3794755534</v>
      </c>
      <c r="H29" s="8" t="n">
        <v>2285</v>
      </c>
      <c r="J29" s="8" t="n">
        <v>-74550.3794755534</v>
      </c>
      <c r="K29" s="8" t="n">
        <v>161</v>
      </c>
      <c r="L29" s="0" t="n">
        <v>5120962334</v>
      </c>
      <c r="O29" s="8" t="n">
        <v>989.047464400574</v>
      </c>
      <c r="P29" s="8" t="n">
        <v>-37879.6949999999</v>
      </c>
      <c r="Q29" s="8" t="n">
        <v>-216162.45</v>
      </c>
      <c r="R29" s="8" t="n">
        <v>-254042.145</v>
      </c>
      <c r="S29" s="8" t="n">
        <v>-127021.0725</v>
      </c>
      <c r="U29" s="8" t="n">
        <v>-129222.9</v>
      </c>
      <c r="V29" s="8" t="n">
        <v>-284058.695</v>
      </c>
      <c r="W29" s="8" t="n">
        <v>-142029.3475</v>
      </c>
      <c r="X29" s="8" t="n">
        <v>-12806.4475</v>
      </c>
      <c r="Y29" s="8" t="n">
        <v>377537.542738332</v>
      </c>
      <c r="Z29" s="8" t="n">
        <v>5020.04106316569</v>
      </c>
      <c r="AA29" s="8" t="n">
        <v>47498.0627843731</v>
      </c>
      <c r="AB29" s="8" t="n">
        <v>125759.778028818</v>
      </c>
      <c r="AD29" s="24" t="n">
        <v>7.80664388644703</v>
      </c>
      <c r="AE29" s="8" t="n">
        <v>10.2684077416304</v>
      </c>
      <c r="AF29" s="8" t="n">
        <v>14.387989604521</v>
      </c>
      <c r="AH29" s="8" t="n">
        <v>3.84395681364325</v>
      </c>
      <c r="AI29" s="25" t="n">
        <v>8.06172689349493</v>
      </c>
      <c r="AJ29" s="8" t="n">
        <v>1.08197651917032</v>
      </c>
      <c r="AK29" s="8" t="n">
        <v>7.09406680057065</v>
      </c>
      <c r="AM29" s="8" t="n">
        <v>-6.06660264609551</v>
      </c>
      <c r="AO29" s="24" t="n">
        <v>1.74004124035152</v>
      </c>
      <c r="AP29" s="8" t="n">
        <v>4.20180509553489</v>
      </c>
      <c r="AQ29" s="8" t="n">
        <v>8.32138695842544</v>
      </c>
      <c r="AS29" s="8" t="n">
        <v>-2.22264583245226</v>
      </c>
      <c r="AT29" s="8" t="n">
        <v>1.99512424739942</v>
      </c>
      <c r="AU29" s="8" t="n">
        <v>-4.98462612692519</v>
      </c>
      <c r="AV29" s="8" t="n">
        <v>1.02746415447514</v>
      </c>
      <c r="AX29" s="0" t="n">
        <v>0.989622427618385</v>
      </c>
      <c r="AY29" s="0" t="n">
        <v>0.998027307185537</v>
      </c>
      <c r="AZ29" s="0" t="n">
        <v>0.999928386400063</v>
      </c>
      <c r="BB29" s="0" t="n">
        <v>0.327862217819248</v>
      </c>
      <c r="BC29" s="0" t="n">
        <v>0.846845846834794</v>
      </c>
      <c r="BD29" s="0" t="n">
        <v>0.0139007616251095</v>
      </c>
      <c r="BE29" s="0" t="n">
        <v>0.45277697232874</v>
      </c>
    </row>
    <row r="30" customFormat="false" ht="13.8" hidden="false" customHeight="false" outlineLevel="0" collapsed="false">
      <c r="B30" s="8" t="n">
        <v>5786.82492866967</v>
      </c>
      <c r="C30" s="8" t="n">
        <v>4300</v>
      </c>
      <c r="D30" s="8" t="n">
        <v>-8.3617021276596</v>
      </c>
      <c r="F30" s="8" t="n">
        <v>1.70131458993022</v>
      </c>
      <c r="G30" s="8" t="n">
        <v>74584.0251402796</v>
      </c>
      <c r="H30" s="8" t="n">
        <v>2290</v>
      </c>
      <c r="J30" s="8" t="n">
        <v>-74584.0251402796</v>
      </c>
      <c r="K30" s="8" t="n">
        <v>165</v>
      </c>
      <c r="L30" s="0" t="n">
        <v>5285093091</v>
      </c>
      <c r="O30" s="8" t="n">
        <v>1260.67151642257</v>
      </c>
      <c r="P30" s="8" t="n">
        <v>-38522.3199999999</v>
      </c>
      <c r="Q30" s="8" t="n">
        <v>-214450.3</v>
      </c>
      <c r="R30" s="8" t="n">
        <v>-252972.62</v>
      </c>
      <c r="S30" s="8" t="n">
        <v>-126486.31</v>
      </c>
      <c r="U30" s="8" t="n">
        <v>-129010.6</v>
      </c>
      <c r="V30" s="8" t="n">
        <v>-283471.32</v>
      </c>
      <c r="W30" s="8" t="n">
        <v>-141735.66</v>
      </c>
      <c r="X30" s="8" t="n">
        <v>-12725.06</v>
      </c>
      <c r="Y30" s="8" t="n">
        <v>378364.835904986</v>
      </c>
      <c r="Z30" s="8" t="n">
        <v>5283.3588394877</v>
      </c>
      <c r="AA30" s="8" t="n">
        <v>47572.7767887212</v>
      </c>
      <c r="AB30" s="8" t="n">
        <v>124921.198945806</v>
      </c>
      <c r="AD30" s="24" t="n">
        <v>7.75390378804956</v>
      </c>
      <c r="AE30" s="8" t="n">
        <v>10.2003864636246</v>
      </c>
      <c r="AF30" s="8" t="n">
        <v>14.2630041641353</v>
      </c>
      <c r="AH30" s="8" t="n">
        <v>3.78427128099473</v>
      </c>
      <c r="AI30" s="25" t="n">
        <v>8.00563778065119</v>
      </c>
      <c r="AJ30" s="8" t="n">
        <v>1.05817635510446</v>
      </c>
      <c r="AK30" s="8" t="n">
        <v>7.0333269140081</v>
      </c>
      <c r="AM30" s="8" t="n">
        <v>-6.0038313664338</v>
      </c>
      <c r="AO30" s="24" t="n">
        <v>1.75007242161576</v>
      </c>
      <c r="AP30" s="8" t="n">
        <v>4.19655509719078</v>
      </c>
      <c r="AQ30" s="8" t="n">
        <v>8.25917279770149</v>
      </c>
      <c r="AS30" s="8" t="n">
        <v>-2.21956008543907</v>
      </c>
      <c r="AT30" s="8" t="n">
        <v>2.00180641421739</v>
      </c>
      <c r="AU30" s="8" t="n">
        <v>-4.94565501132934</v>
      </c>
      <c r="AV30" s="8" t="n">
        <v>1.0294955475743</v>
      </c>
      <c r="AX30" s="0" t="n">
        <v>0.989495062077177</v>
      </c>
      <c r="AY30" s="0" t="n">
        <v>0.998002887852183</v>
      </c>
      <c r="AZ30" s="0" t="n">
        <v>0.99992749820867</v>
      </c>
      <c r="BB30" s="0" t="n">
        <v>0.304634418594237</v>
      </c>
      <c r="BC30" s="0" t="n">
        <v>0.83267266193443</v>
      </c>
      <c r="BD30" s="0" t="n">
        <v>0.0137327953411403</v>
      </c>
      <c r="BE30" s="0" t="n">
        <v>0.449724487995868</v>
      </c>
    </row>
    <row r="31" customFormat="false" ht="13.8" hidden="false" customHeight="false" outlineLevel="0" collapsed="false">
      <c r="B31" s="8" t="n">
        <v>5996.48805092549</v>
      </c>
      <c r="C31" s="8" t="n">
        <v>4300</v>
      </c>
      <c r="D31" s="8" t="n">
        <v>-8.30319148936173</v>
      </c>
      <c r="F31" s="8" t="n">
        <v>1.6983820936896</v>
      </c>
      <c r="G31" s="8" t="n">
        <v>74618.0337965605</v>
      </c>
      <c r="H31" s="8" t="n">
        <v>2295</v>
      </c>
      <c r="J31" s="8" t="n">
        <v>-74618.0337965605</v>
      </c>
      <c r="K31" s="8" t="n">
        <v>170</v>
      </c>
      <c r="L31" s="0" t="n">
        <v>5450904260</v>
      </c>
      <c r="O31" s="8" t="n">
        <v>1532.32967327516</v>
      </c>
      <c r="P31" s="8" t="n">
        <v>-39167.755</v>
      </c>
      <c r="Q31" s="8" t="n">
        <v>-212738.15</v>
      </c>
      <c r="R31" s="8" t="n">
        <v>-251905.905</v>
      </c>
      <c r="S31" s="8" t="n">
        <v>-125952.9525</v>
      </c>
      <c r="U31" s="8" t="n">
        <v>-128798.3</v>
      </c>
      <c r="V31" s="8" t="n">
        <v>-282886.755</v>
      </c>
      <c r="W31" s="8" t="n">
        <v>-141443.3775</v>
      </c>
      <c r="X31" s="8" t="n">
        <v>-12645.0775000001</v>
      </c>
      <c r="Y31" s="8" t="n">
        <v>379192.139308302</v>
      </c>
      <c r="Z31" s="8" t="n">
        <v>5545.73675201515</v>
      </c>
      <c r="AA31" s="8" t="n">
        <v>47646.4726380868</v>
      </c>
      <c r="AB31" s="8" t="n">
        <v>124082.037844449</v>
      </c>
      <c r="AD31" s="24" t="n">
        <v>7.70107072331894</v>
      </c>
      <c r="AE31" s="8" t="n">
        <v>10.13233470077</v>
      </c>
      <c r="AF31" s="8" t="n">
        <v>14.1382593063183</v>
      </c>
      <c r="AH31" s="8" t="n">
        <v>3.72455327873899</v>
      </c>
      <c r="AI31" s="25" t="n">
        <v>7.94949353739323</v>
      </c>
      <c r="AJ31" s="8" t="n">
        <v>1.03413274737081</v>
      </c>
      <c r="AK31" s="8" t="n">
        <v>6.97250454117426</v>
      </c>
      <c r="AM31" s="8" t="n">
        <v>-5.94106008677208</v>
      </c>
      <c r="AO31" s="24" t="n">
        <v>1.76001063654686</v>
      </c>
      <c r="AP31" s="8" t="n">
        <v>4.1912746139979</v>
      </c>
      <c r="AQ31" s="8" t="n">
        <v>8.19719921954618</v>
      </c>
      <c r="AS31" s="8" t="n">
        <v>-2.21650680803309</v>
      </c>
      <c r="AT31" s="8" t="n">
        <v>2.00843345062115</v>
      </c>
      <c r="AU31" s="8" t="n">
        <v>-4.90692733940127</v>
      </c>
      <c r="AV31" s="8" t="n">
        <v>1.03144445440218</v>
      </c>
      <c r="AX31" s="0" t="n">
        <v>0.989366715244475</v>
      </c>
      <c r="AY31" s="0" t="n">
        <v>0.997978275228556</v>
      </c>
      <c r="AZ31" s="0" t="n">
        <v>0.999926602944446</v>
      </c>
      <c r="BB31" s="0" t="n">
        <v>0.28252911158424</v>
      </c>
      <c r="BC31" s="0" t="n">
        <v>0.817592423277363</v>
      </c>
      <c r="BD31" s="0" t="n">
        <v>0.0135675495606204</v>
      </c>
      <c r="BE31" s="0" t="n">
        <v>0.446689060435425</v>
      </c>
    </row>
    <row r="32" customFormat="false" ht="13.8" hidden="false" customHeight="false" outlineLevel="0" collapsed="false">
      <c r="B32" s="8" t="n">
        <v>6205.65620626364</v>
      </c>
      <c r="C32" s="8" t="n">
        <v>4300</v>
      </c>
      <c r="D32" s="8" t="n">
        <v>-8.24468085106386</v>
      </c>
      <c r="F32" s="8" t="n">
        <v>1.6954705735664</v>
      </c>
      <c r="G32" s="8" t="n">
        <v>74652.4046535636</v>
      </c>
      <c r="H32" s="8" t="n">
        <v>2300</v>
      </c>
      <c r="J32" s="8" t="n">
        <v>-74652.4046535636</v>
      </c>
      <c r="K32" s="8" t="n">
        <v>175</v>
      </c>
      <c r="L32" s="0" t="n">
        <v>5617255727</v>
      </c>
      <c r="O32" s="8" t="n">
        <v>1804.02186065577</v>
      </c>
      <c r="P32" s="8" t="n">
        <v>-39816</v>
      </c>
      <c r="Q32" s="8" t="n">
        <v>-211026</v>
      </c>
      <c r="R32" s="8" t="n">
        <v>-250842</v>
      </c>
      <c r="S32" s="8" t="n">
        <v>-125421</v>
      </c>
      <c r="U32" s="8" t="n">
        <v>-128586</v>
      </c>
      <c r="V32" s="8" t="n">
        <v>-282305</v>
      </c>
      <c r="W32" s="8" t="n">
        <v>-141152.5</v>
      </c>
      <c r="X32" s="8" t="n">
        <v>-12566.5</v>
      </c>
      <c r="Y32" s="8" t="n">
        <v>380019.45298888</v>
      </c>
      <c r="Z32" s="8" t="n">
        <v>5807.16762554935</v>
      </c>
      <c r="AA32" s="8" t="n">
        <v>47719.1466424002</v>
      </c>
      <c r="AB32" s="8" t="n">
        <v>123242.30741595</v>
      </c>
      <c r="AD32" s="24" t="n">
        <v>7.64814492332866</v>
      </c>
      <c r="AE32" s="8" t="n">
        <v>10.0642524589078</v>
      </c>
      <c r="AF32" s="8" t="n">
        <v>14.0137541257427</v>
      </c>
      <c r="AH32" s="8" t="n">
        <v>3.66480305999112</v>
      </c>
      <c r="AI32" s="25" t="n">
        <v>7.89329459652078</v>
      </c>
      <c r="AJ32" s="8" t="n">
        <v>1.0098472836455</v>
      </c>
      <c r="AK32" s="8" t="n">
        <v>6.91160022002311</v>
      </c>
      <c r="AM32" s="8" t="n">
        <v>-5.87828880711037</v>
      </c>
      <c r="AO32" s="24" t="n">
        <v>1.76985611621829</v>
      </c>
      <c r="AP32" s="8" t="n">
        <v>4.1859636517974</v>
      </c>
      <c r="AQ32" s="8" t="n">
        <v>8.13546531863229</v>
      </c>
      <c r="AS32" s="8" t="n">
        <v>-2.21348574711925</v>
      </c>
      <c r="AT32" s="8" t="n">
        <v>2.0150057894104</v>
      </c>
      <c r="AU32" s="8" t="n">
        <v>-4.86844152346487</v>
      </c>
      <c r="AV32" s="8" t="n">
        <v>1.03331141291274</v>
      </c>
      <c r="AX32" s="0" t="n">
        <v>0.989237385514678</v>
      </c>
      <c r="AY32" s="0" t="n">
        <v>0.997953468886412</v>
      </c>
      <c r="AZ32" s="0" t="n">
        <v>0.999925700590808</v>
      </c>
      <c r="BB32" s="0" t="n">
        <v>0.261578697730339</v>
      </c>
      <c r="BC32" s="0" t="n">
        <v>0.801601830921584</v>
      </c>
      <c r="BD32" s="0" t="n">
        <v>0.0134049708667667</v>
      </c>
      <c r="BE32" s="0" t="n">
        <v>0.443670773785287</v>
      </c>
    </row>
    <row r="33" customFormat="false" ht="13.8" hidden="false" customHeight="false" outlineLevel="0" collapsed="false">
      <c r="B33" s="8" t="n">
        <v>6414.33078828605</v>
      </c>
      <c r="C33" s="8" t="n">
        <v>4300</v>
      </c>
      <c r="D33" s="8" t="n">
        <v>-8.18617021276598</v>
      </c>
      <c r="F33" s="8" t="n">
        <v>1.69257987521246</v>
      </c>
      <c r="G33" s="8" t="n">
        <v>74687.136923895</v>
      </c>
      <c r="H33" s="8" t="n">
        <v>2305</v>
      </c>
      <c r="J33" s="8" t="n">
        <v>-74687.136923895</v>
      </c>
      <c r="K33" s="8" t="n">
        <v>180</v>
      </c>
      <c r="L33" s="0" t="n">
        <v>5785909766</v>
      </c>
      <c r="O33" s="8" t="n">
        <v>2075.74800458486</v>
      </c>
      <c r="P33" s="8" t="n">
        <v>-40467.055</v>
      </c>
      <c r="Q33" s="8" t="n">
        <v>-209313.85</v>
      </c>
      <c r="R33" s="8" t="n">
        <v>-249780.905</v>
      </c>
      <c r="S33" s="8" t="n">
        <v>-124890.4525</v>
      </c>
      <c r="U33" s="8" t="n">
        <v>-128373.7</v>
      </c>
      <c r="V33" s="8" t="n">
        <v>-281726.055</v>
      </c>
      <c r="W33" s="8" t="n">
        <v>-140863.0275</v>
      </c>
      <c r="X33" s="8" t="n">
        <v>-12489.3275</v>
      </c>
      <c r="Y33" s="8" t="n">
        <v>380846.776987421</v>
      </c>
      <c r="Z33" s="8" t="n">
        <v>6067.64430417863</v>
      </c>
      <c r="AA33" s="8" t="n">
        <v>47790.7951199884</v>
      </c>
      <c r="AB33" s="8" t="n">
        <v>122402.020310975</v>
      </c>
      <c r="AD33" s="24" t="n">
        <v>7.59505759113632</v>
      </c>
      <c r="AE33" s="8" t="n">
        <v>9.99607071724928</v>
      </c>
      <c r="AF33" s="8" t="n">
        <v>13.889418695804</v>
      </c>
      <c r="AH33" s="8" t="n">
        <v>3.60495184847329</v>
      </c>
      <c r="AI33" s="25" t="n">
        <v>7.83697235968695</v>
      </c>
      <c r="AJ33" s="8" t="n">
        <v>0.985252510811384</v>
      </c>
      <c r="AK33" s="8" t="n">
        <v>6.85054545682357</v>
      </c>
      <c r="AM33" s="8" t="n">
        <v>-5.81544850043138</v>
      </c>
      <c r="AO33" s="24" t="n">
        <v>1.77960909070494</v>
      </c>
      <c r="AP33" s="8" t="n">
        <v>4.1806222168179</v>
      </c>
      <c r="AQ33" s="8" t="n">
        <v>8.07397019537259</v>
      </c>
      <c r="AS33" s="8" t="n">
        <v>-2.21049665195809</v>
      </c>
      <c r="AT33" s="8" t="n">
        <v>2.02152385925557</v>
      </c>
      <c r="AU33" s="8" t="n">
        <v>-4.83019598962</v>
      </c>
      <c r="AV33" s="8" t="n">
        <v>1.03509695639219</v>
      </c>
      <c r="AX33" s="0" t="n">
        <v>0.989107071321203</v>
      </c>
      <c r="AY33" s="0" t="n">
        <v>0.997928468403748</v>
      </c>
      <c r="AZ33" s="0" t="n">
        <v>0.999924791131387</v>
      </c>
      <c r="BB33" s="0" t="n">
        <v>0.241791691473454</v>
      </c>
      <c r="BC33" s="0" t="n">
        <v>0.784699353953347</v>
      </c>
      <c r="BD33" s="0" t="n">
        <v>0.0132450070542263</v>
      </c>
      <c r="BE33" s="0" t="n">
        <v>0.440669706712739</v>
      </c>
    </row>
    <row r="34" customFormat="false" ht="13.8" hidden="false" customHeight="false" outlineLevel="0" collapsed="false">
      <c r="B34" s="8" t="n">
        <v>6622.51318347716</v>
      </c>
      <c r="C34" s="8" t="n">
        <v>4300</v>
      </c>
      <c r="D34" s="8" t="n">
        <v>-8.12765957446811</v>
      </c>
      <c r="F34" s="8" t="n">
        <v>1.68970984569322</v>
      </c>
      <c r="G34" s="8" t="n">
        <v>74722.2298235764</v>
      </c>
      <c r="H34" s="8" t="n">
        <v>2310</v>
      </c>
      <c r="J34" s="8" t="n">
        <v>-74722.2298235764</v>
      </c>
      <c r="K34" s="8" t="n">
        <v>186</v>
      </c>
      <c r="L34" s="0" t="n">
        <v>5954563804</v>
      </c>
      <c r="O34" s="8" t="n">
        <v>2347.50803140385</v>
      </c>
      <c r="P34" s="8" t="n">
        <v>-41120.92</v>
      </c>
      <c r="Q34" s="8" t="n">
        <v>-207601.7</v>
      </c>
      <c r="R34" s="8" t="n">
        <v>-248722.62</v>
      </c>
      <c r="S34" s="8" t="n">
        <v>-124361.31</v>
      </c>
      <c r="U34" s="8" t="n">
        <v>-128161.4</v>
      </c>
      <c r="V34" s="8" t="n">
        <v>-281149.92</v>
      </c>
      <c r="W34" s="8" t="n">
        <v>-140574.96</v>
      </c>
      <c r="X34" s="8" t="n">
        <v>-12413.5600000001</v>
      </c>
      <c r="Y34" s="8" t="n">
        <v>381674.111344723</v>
      </c>
      <c r="Z34" s="8" t="n">
        <v>6327.15965117821</v>
      </c>
      <c r="AA34" s="8" t="n">
        <v>47861.4143975366</v>
      </c>
      <c r="AB34" s="8" t="n">
        <v>121561.189139884</v>
      </c>
      <c r="AD34" s="24" t="n">
        <v>7.54185646738686</v>
      </c>
      <c r="AE34" s="8" t="n">
        <v>9.92783699396741</v>
      </c>
      <c r="AF34" s="8" t="n">
        <v>13.7652996341679</v>
      </c>
      <c r="AH34" s="8" t="n">
        <v>3.54504740413911</v>
      </c>
      <c r="AI34" s="25" t="n">
        <v>7.78057476304312</v>
      </c>
      <c r="AJ34" s="8" t="n">
        <v>0.960397500704777</v>
      </c>
      <c r="AK34" s="8" t="n">
        <v>6.78938829180766</v>
      </c>
      <c r="AM34" s="8" t="n">
        <v>-5.75258667829809</v>
      </c>
      <c r="AO34" s="24" t="n">
        <v>1.78926978908878</v>
      </c>
      <c r="AP34" s="8" t="n">
        <v>4.17525031566932</v>
      </c>
      <c r="AQ34" s="8" t="n">
        <v>8.01271295586977</v>
      </c>
      <c r="AS34" s="8" t="n">
        <v>-2.20753927415898</v>
      </c>
      <c r="AT34" s="8" t="n">
        <v>2.02798808474503</v>
      </c>
      <c r="AU34" s="8" t="n">
        <v>-4.79218917759331</v>
      </c>
      <c r="AV34" s="8" t="n">
        <v>1.03680161350957</v>
      </c>
      <c r="AX34" s="0" t="n">
        <v>0.988975771136453</v>
      </c>
      <c r="AY34" s="0" t="n">
        <v>0.997903273364796</v>
      </c>
      <c r="AZ34" s="0" t="n">
        <v>0.999923874550033</v>
      </c>
      <c r="BB34" s="0" t="n">
        <v>0.223174972909852</v>
      </c>
      <c r="BC34" s="0" t="n">
        <v>0.7669031519049</v>
      </c>
      <c r="BD34" s="0" t="n">
        <v>0.0130876070983408</v>
      </c>
      <c r="BE34" s="0" t="n">
        <v>0.437685932510095</v>
      </c>
    </row>
    <row r="35" customFormat="false" ht="13.8" hidden="false" customHeight="false" outlineLevel="0" collapsed="false">
      <c r="B35" s="8" t="n">
        <v>6830.2047712527</v>
      </c>
      <c r="C35" s="8" t="n">
        <v>4300</v>
      </c>
      <c r="D35" s="8" t="n">
        <v>-8.06914893617024</v>
      </c>
      <c r="F35" s="8" t="n">
        <v>1.68686033347196</v>
      </c>
      <c r="G35" s="8" t="n">
        <v>74757.6825720236</v>
      </c>
      <c r="H35" s="8" t="n">
        <v>2315</v>
      </c>
      <c r="J35" s="8" t="n">
        <v>-74757.6825720236</v>
      </c>
      <c r="K35" s="8" t="n">
        <v>191</v>
      </c>
      <c r="L35" s="0" t="n">
        <v>6125863062</v>
      </c>
      <c r="O35" s="8" t="n">
        <v>2619.30186777306</v>
      </c>
      <c r="P35" s="8" t="n">
        <v>-41777.595</v>
      </c>
      <c r="Q35" s="8" t="n">
        <v>-205889.55</v>
      </c>
      <c r="R35" s="8" t="n">
        <v>-247667.145</v>
      </c>
      <c r="S35" s="8" t="n">
        <v>-123833.5725</v>
      </c>
      <c r="U35" s="8" t="n">
        <v>-127949.1</v>
      </c>
      <c r="V35" s="8" t="n">
        <v>-280576.595</v>
      </c>
      <c r="W35" s="8" t="n">
        <v>-140288.2975</v>
      </c>
      <c r="X35" s="8" t="n">
        <v>-12339.1975</v>
      </c>
      <c r="Y35" s="8" t="n">
        <v>382501.456101688</v>
      </c>
      <c r="Z35" s="8" t="n">
        <v>6585.7065489112</v>
      </c>
      <c r="AA35" s="8" t="n">
        <v>47931.0008100508</v>
      </c>
      <c r="AB35" s="8" t="n">
        <v>120719.82647296</v>
      </c>
      <c r="AD35" s="24" t="n">
        <v>7.48856329562916</v>
      </c>
      <c r="AE35" s="8" t="n">
        <v>9.85957281150156</v>
      </c>
      <c r="AF35" s="8" t="n">
        <v>13.6414175680318</v>
      </c>
      <c r="AH35" s="8" t="n">
        <v>3.4851114885113</v>
      </c>
      <c r="AI35" s="25" t="n">
        <v>7.72412374259657</v>
      </c>
      <c r="AJ35" s="8" t="n">
        <v>0.935305315573602</v>
      </c>
      <c r="AK35" s="8" t="n">
        <v>6.72815076453138</v>
      </c>
      <c r="AM35" s="8" t="n">
        <v>-5.68972485616479</v>
      </c>
      <c r="AO35" s="24" t="n">
        <v>1.79883843946437</v>
      </c>
      <c r="AP35" s="8" t="n">
        <v>4.16984795533677</v>
      </c>
      <c r="AQ35" s="8" t="n">
        <v>7.95169271186702</v>
      </c>
      <c r="AS35" s="8" t="n">
        <v>-2.20461336765349</v>
      </c>
      <c r="AT35" s="8" t="n">
        <v>2.03439888643178</v>
      </c>
      <c r="AU35" s="8" t="n">
        <v>-4.75441954059119</v>
      </c>
      <c r="AV35" s="8" t="n">
        <v>1.03842590836659</v>
      </c>
      <c r="AX35" s="0" t="n">
        <v>0.988843483471777</v>
      </c>
      <c r="AY35" s="0" t="n">
        <v>0.997877883360017</v>
      </c>
      <c r="AZ35" s="0" t="n">
        <v>0.999922950830807</v>
      </c>
      <c r="BB35" s="0" t="n">
        <v>0.205718953015915</v>
      </c>
      <c r="BC35" s="0" t="n">
        <v>0.748239556636825</v>
      </c>
      <c r="BD35" s="0" t="n">
        <v>0.0129327211252616</v>
      </c>
      <c r="BE35" s="0" t="n">
        <v>0.434719519190911</v>
      </c>
    </row>
    <row r="36" customFormat="false" ht="13.8" hidden="false" customHeight="false" outlineLevel="0" collapsed="false">
      <c r="B36" s="8" t="n">
        <v>7037.40692400746</v>
      </c>
      <c r="C36" s="8" t="n">
        <v>4300</v>
      </c>
      <c r="D36" s="8" t="n">
        <v>-8.01063829787237</v>
      </c>
      <c r="F36" s="8" t="n">
        <v>1.68403118839421</v>
      </c>
      <c r="G36" s="8" t="n">
        <v>74793.4943920243</v>
      </c>
      <c r="H36" s="8" t="n">
        <v>2320</v>
      </c>
      <c r="J36" s="8" t="n">
        <v>-74793.4943920243</v>
      </c>
      <c r="K36" s="8" t="n">
        <v>196</v>
      </c>
      <c r="L36" s="0" t="n">
        <v>6297209879</v>
      </c>
      <c r="O36" s="8" t="n">
        <v>2891.12944066957</v>
      </c>
      <c r="P36" s="8" t="n">
        <v>-42437.08</v>
      </c>
      <c r="Q36" s="8" t="n">
        <v>-204177.4</v>
      </c>
      <c r="R36" s="8" t="n">
        <v>-246614.48</v>
      </c>
      <c r="S36" s="8" t="n">
        <v>-123307.24</v>
      </c>
      <c r="U36" s="8" t="n">
        <v>-127736.8</v>
      </c>
      <c r="V36" s="8" t="n">
        <v>-280006.08</v>
      </c>
      <c r="W36" s="8" t="n">
        <v>-140003.04</v>
      </c>
      <c r="X36" s="8" t="n">
        <v>-12266.24</v>
      </c>
      <c r="Y36" s="8" t="n">
        <v>383328.811299314</v>
      </c>
      <c r="Z36" s="8" t="n">
        <v>6843.27789872956</v>
      </c>
      <c r="AA36" s="8" t="n">
        <v>47999.5507008189</v>
      </c>
      <c r="AB36" s="8" t="n">
        <v>119877.94484064</v>
      </c>
      <c r="AD36" s="24" t="n">
        <v>7.43517830297595</v>
      </c>
      <c r="AE36" s="8" t="n">
        <v>9.79127817720602</v>
      </c>
      <c r="AF36" s="8" t="n">
        <v>13.5177716147305</v>
      </c>
      <c r="AH36" s="8" t="n">
        <v>3.42514434536219</v>
      </c>
      <c r="AI36" s="25" t="n">
        <v>7.66761971491084</v>
      </c>
      <c r="AJ36" s="8" t="n">
        <v>0.909977488877086</v>
      </c>
      <c r="AK36" s="8" t="n">
        <v>6.66683339457831</v>
      </c>
      <c r="AM36" s="8" t="n">
        <v>-5.6268630340315</v>
      </c>
      <c r="AO36" s="24" t="n">
        <v>1.80831526894445</v>
      </c>
      <c r="AP36" s="8" t="n">
        <v>4.16441514317452</v>
      </c>
      <c r="AQ36" s="8" t="n">
        <v>7.89090858069897</v>
      </c>
      <c r="AS36" s="8" t="n">
        <v>-2.20171868866931</v>
      </c>
      <c r="AT36" s="8" t="n">
        <v>2.04075668087934</v>
      </c>
      <c r="AU36" s="8" t="n">
        <v>-4.71688554515441</v>
      </c>
      <c r="AV36" s="8" t="n">
        <v>1.03997036054681</v>
      </c>
      <c r="AX36" s="0" t="n">
        <v>0.988710206877439</v>
      </c>
      <c r="AY36" s="0" t="n">
        <v>0.997852297986099</v>
      </c>
      <c r="AZ36" s="0" t="n">
        <v>0.999922019957991</v>
      </c>
      <c r="BB36" s="0" t="n">
        <v>0.189400661186079</v>
      </c>
      <c r="BC36" s="0" t="n">
        <v>0.728743294113201</v>
      </c>
      <c r="BD36" s="0" t="n">
        <v>0.0127803003828907</v>
      </c>
      <c r="BE36" s="0" t="n">
        <v>0.431770529586669</v>
      </c>
    </row>
    <row r="37" customFormat="false" ht="13.8" hidden="false" customHeight="false" outlineLevel="0" collapsed="false">
      <c r="B37" s="8" t="n">
        <v>7244.12100716325</v>
      </c>
      <c r="C37" s="8" t="n">
        <v>4300</v>
      </c>
      <c r="D37" s="8" t="n">
        <v>-7.9521276595745</v>
      </c>
      <c r="F37" s="8" t="n">
        <v>1.68122226167244</v>
      </c>
      <c r="G37" s="8" t="n">
        <v>74829.6645097161</v>
      </c>
      <c r="H37" s="8" t="n">
        <v>2325</v>
      </c>
      <c r="J37" s="8" t="n">
        <v>-74829.6645097161</v>
      </c>
      <c r="K37" s="8" t="n">
        <v>201</v>
      </c>
      <c r="L37" s="0" t="n">
        <v>6470961231</v>
      </c>
      <c r="O37" s="8" t="n">
        <v>3162.99067738525</v>
      </c>
      <c r="P37" s="8" t="n">
        <v>-43099.375</v>
      </c>
      <c r="Q37" s="8" t="n">
        <v>-202465.25</v>
      </c>
      <c r="R37" s="8" t="n">
        <v>-245564.625</v>
      </c>
      <c r="S37" s="8" t="n">
        <v>-122782.3125</v>
      </c>
      <c r="U37" s="8" t="n">
        <v>-127524.5</v>
      </c>
      <c r="V37" s="8" t="n">
        <v>-279438.375</v>
      </c>
      <c r="W37" s="8" t="n">
        <v>-139719.1875</v>
      </c>
      <c r="X37" s="8" t="n">
        <v>-12194.6875</v>
      </c>
      <c r="Y37" s="8" t="n">
        <v>384156.176978702</v>
      </c>
      <c r="Z37" s="8" t="n">
        <v>7099.86662087662</v>
      </c>
      <c r="AA37" s="8" t="n">
        <v>48067.0604213733</v>
      </c>
      <c r="AB37" s="8" t="n">
        <v>119035.556733737</v>
      </c>
      <c r="AD37" s="24" t="n">
        <v>7.38170171556356</v>
      </c>
      <c r="AE37" s="8" t="n">
        <v>9.7229530987983</v>
      </c>
      <c r="AF37" s="8" t="n">
        <v>13.3943608971415</v>
      </c>
      <c r="AH37" s="8" t="n">
        <v>3.36514621619378</v>
      </c>
      <c r="AI37" s="25" t="n">
        <v>7.61106309260535</v>
      </c>
      <c r="AJ37" s="8" t="n">
        <v>0.884415540883381</v>
      </c>
      <c r="AK37" s="8" t="n">
        <v>6.60543669706249</v>
      </c>
      <c r="AM37" s="8" t="n">
        <v>-5.5640012118982</v>
      </c>
      <c r="AO37" s="24" t="n">
        <v>1.81770050366536</v>
      </c>
      <c r="AP37" s="8" t="n">
        <v>4.1589518869001</v>
      </c>
      <c r="AQ37" s="8" t="n">
        <v>7.8303596852433</v>
      </c>
      <c r="AS37" s="8" t="n">
        <v>-2.19885499570441</v>
      </c>
      <c r="AT37" s="8" t="n">
        <v>2.04706188070715</v>
      </c>
      <c r="AU37" s="8" t="n">
        <v>-4.67958567101482</v>
      </c>
      <c r="AV37" s="8" t="n">
        <v>1.04143548516429</v>
      </c>
      <c r="AX37" s="0" t="n">
        <v>0.988575939942565</v>
      </c>
      <c r="AY37" s="0" t="n">
        <v>0.997826516845946</v>
      </c>
      <c r="AZ37" s="0" t="n">
        <v>0.999921081916076</v>
      </c>
      <c r="BB37" s="0" t="n">
        <v>0.174188083411621</v>
      </c>
      <c r="BC37" s="0" t="n">
        <v>0.708459680827972</v>
      </c>
      <c r="BD37" s="0" t="n">
        <v>0.0126302972126228</v>
      </c>
      <c r="BE37" s="0" t="n">
        <v>0.428839021443844</v>
      </c>
    </row>
    <row r="38" customFormat="false" ht="13.8" hidden="false" customHeight="false" outlineLevel="0" collapsed="false">
      <c r="B38" s="8" t="n">
        <v>7450.3483792161</v>
      </c>
      <c r="C38" s="8" t="n">
        <v>4300</v>
      </c>
      <c r="D38" s="8" t="n">
        <v>-7.89361702127662</v>
      </c>
      <c r="F38" s="8" t="n">
        <v>1.67843340587087</v>
      </c>
      <c r="G38" s="8" t="n">
        <v>74866.1921545653</v>
      </c>
      <c r="H38" s="8" t="n">
        <v>2330</v>
      </c>
      <c r="J38" s="8" t="n">
        <v>-74866.1921545653</v>
      </c>
      <c r="K38" s="8" t="n">
        <v>206</v>
      </c>
      <c r="L38" s="0" t="n">
        <v>6645279114</v>
      </c>
      <c r="O38" s="8" t="n">
        <v>3434.88550552467</v>
      </c>
      <c r="P38" s="8" t="n">
        <v>-43764.48</v>
      </c>
      <c r="Q38" s="8" t="n">
        <v>-200753.1</v>
      </c>
      <c r="R38" s="8" t="n">
        <v>-244517.58</v>
      </c>
      <c r="S38" s="8" t="n">
        <v>-122258.79</v>
      </c>
      <c r="U38" s="8" t="n">
        <v>-127312.2</v>
      </c>
      <c r="V38" s="8" t="n">
        <v>-278873.48</v>
      </c>
      <c r="W38" s="8" t="n">
        <v>-139436.74</v>
      </c>
      <c r="X38" s="8" t="n">
        <v>-12124.54</v>
      </c>
      <c r="Y38" s="8" t="n">
        <v>384983.553181055</v>
      </c>
      <c r="Z38" s="8" t="n">
        <v>7355.46565438993</v>
      </c>
      <c r="AA38" s="8" t="n">
        <v>48133.5263314543</v>
      </c>
      <c r="AB38" s="8" t="n">
        <v>118192.674603667</v>
      </c>
      <c r="AD38" s="24" t="n">
        <v>7.3281337585575</v>
      </c>
      <c r="AE38" s="8" t="n">
        <v>9.6545975843534</v>
      </c>
      <c r="AF38" s="8" t="n">
        <v>13.2711845436378</v>
      </c>
      <c r="AH38" s="8" t="n">
        <v>3.30511734026336</v>
      </c>
      <c r="AI38" s="25" t="n">
        <v>7.55445428440026</v>
      </c>
      <c r="AJ38" s="8" t="n">
        <v>0.858620978811155</v>
      </c>
      <c r="AK38" s="8" t="n">
        <v>6.5439611826764</v>
      </c>
      <c r="AM38" s="8" t="n">
        <v>-5.50113938976491</v>
      </c>
      <c r="AO38" s="24" t="n">
        <v>1.82699436879259</v>
      </c>
      <c r="AP38" s="8" t="n">
        <v>4.15345819458849</v>
      </c>
      <c r="AQ38" s="8" t="n">
        <v>7.77004515387287</v>
      </c>
      <c r="AS38" s="8" t="n">
        <v>-2.19602204950155</v>
      </c>
      <c r="AT38" s="8" t="n">
        <v>2.05331489463535</v>
      </c>
      <c r="AU38" s="8" t="n">
        <v>-4.64251841095376</v>
      </c>
      <c r="AV38" s="8" t="n">
        <v>1.04282179291149</v>
      </c>
      <c r="AX38" s="0" t="n">
        <v>0.9884406812951</v>
      </c>
      <c r="AY38" s="0" t="n">
        <v>0.997800539548671</v>
      </c>
      <c r="AZ38" s="0" t="n">
        <v>0.999920136689774</v>
      </c>
      <c r="BB38" s="0" t="n">
        <v>0.160042015693077</v>
      </c>
      <c r="BC38" s="0" t="n">
        <v>0.687444593897149</v>
      </c>
      <c r="BD38" s="0" t="n">
        <v>0.0124826650218653</v>
      </c>
      <c r="BE38" s="0" t="n">
        <v>0.42592504752126</v>
      </c>
    </row>
    <row r="39" customFormat="false" ht="13.8" hidden="false" customHeight="false" outlineLevel="0" collapsed="false">
      <c r="B39" s="8" t="n">
        <v>7656.09039178304</v>
      </c>
      <c r="C39" s="8" t="n">
        <v>4300</v>
      </c>
      <c r="D39" s="8" t="n">
        <v>-7.83510638297875</v>
      </c>
      <c r="F39" s="8" t="n">
        <v>1.67566447489054</v>
      </c>
      <c r="G39" s="8" t="n">
        <v>74903.0765593449</v>
      </c>
      <c r="H39" s="8" t="n">
        <v>2335</v>
      </c>
      <c r="J39" s="8" t="n">
        <v>-74903.0765593449</v>
      </c>
      <c r="K39" s="8" t="n">
        <v>212</v>
      </c>
      <c r="L39" s="0" t="n">
        <v>6821800828</v>
      </c>
      <c r="O39" s="8" t="n">
        <v>3706.81385300313</v>
      </c>
      <c r="P39" s="8" t="n">
        <v>-44432.395</v>
      </c>
      <c r="Q39" s="8" t="n">
        <v>-199040.95</v>
      </c>
      <c r="R39" s="8" t="n">
        <v>-243473.345</v>
      </c>
      <c r="S39" s="8" t="n">
        <v>-121736.6725</v>
      </c>
      <c r="U39" s="8" t="n">
        <v>-127099.9</v>
      </c>
      <c r="V39" s="8" t="n">
        <v>-278311.395</v>
      </c>
      <c r="W39" s="8" t="n">
        <v>-139155.6975</v>
      </c>
      <c r="X39" s="8" t="n">
        <v>-12055.7975</v>
      </c>
      <c r="Y39" s="8" t="n">
        <v>385810.939947677</v>
      </c>
      <c r="Z39" s="8" t="n">
        <v>7610.06795700471</v>
      </c>
      <c r="AA39" s="8" t="n">
        <v>48198.9447989714</v>
      </c>
      <c r="AB39" s="8" t="n">
        <v>117349.310862669</v>
      </c>
      <c r="AD39" s="24" t="n">
        <v>7.27447465615775</v>
      </c>
      <c r="AE39" s="8" t="n">
        <v>9.58621164229793</v>
      </c>
      <c r="AF39" s="8" t="n">
        <v>13.1482416880399</v>
      </c>
      <c r="AH39" s="8" t="n">
        <v>3.24505795460846</v>
      </c>
      <c r="AI39" s="25" t="n">
        <v>7.49779369516052</v>
      </c>
      <c r="AJ39" s="8" t="n">
        <v>0.832595296969244</v>
      </c>
      <c r="AK39" s="8" t="n">
        <v>6.48240735773823</v>
      </c>
      <c r="AM39" s="8" t="n">
        <v>-5.43827756763161</v>
      </c>
      <c r="AO39" s="24" t="n">
        <v>1.83619708852614</v>
      </c>
      <c r="AP39" s="8" t="n">
        <v>4.14793407466632</v>
      </c>
      <c r="AQ39" s="8" t="n">
        <v>7.70996412040831</v>
      </c>
      <c r="AS39" s="8" t="n">
        <v>-2.19321961302315</v>
      </c>
      <c r="AT39" s="8" t="n">
        <v>2.05951612752891</v>
      </c>
      <c r="AU39" s="8" t="n">
        <v>-4.60568227066237</v>
      </c>
      <c r="AV39" s="8" t="n">
        <v>1.04412979010662</v>
      </c>
      <c r="AX39" s="0" t="n">
        <v>0.988304429601758</v>
      </c>
      <c r="AY39" s="0" t="n">
        <v>0.997774365709592</v>
      </c>
      <c r="AZ39" s="0" t="n">
        <v>0.999919184264006</v>
      </c>
      <c r="BB39" s="0" t="n">
        <v>0.146917778090472</v>
      </c>
      <c r="BC39" s="0" t="n">
        <v>0.665764160290903</v>
      </c>
      <c r="BD39" s="0" t="n">
        <v>0.0123373582573131</v>
      </c>
      <c r="BE39" s="0" t="n">
        <v>0.423028655687631</v>
      </c>
    </row>
    <row r="40" customFormat="false" ht="13.8" hidden="false" customHeight="false" outlineLevel="0" collapsed="false">
      <c r="B40" s="8" t="n">
        <v>7861.34838964866</v>
      </c>
      <c r="C40" s="8" t="n">
        <v>4300</v>
      </c>
      <c r="D40" s="8" t="n">
        <v>-7.77659574468088</v>
      </c>
      <c r="F40" s="8" t="n">
        <v>1.67291532395456</v>
      </c>
      <c r="G40" s="8" t="n">
        <v>74940.3169601139</v>
      </c>
      <c r="H40" s="8" t="n">
        <v>2340</v>
      </c>
      <c r="J40" s="8" t="n">
        <v>-74940.3169601139</v>
      </c>
      <c r="K40" s="8" t="n">
        <v>217</v>
      </c>
      <c r="L40" s="0" t="n">
        <v>6999391724</v>
      </c>
      <c r="O40" s="8" t="n">
        <v>3978.77564804461</v>
      </c>
      <c r="P40" s="8" t="n">
        <v>-45103.1199999999</v>
      </c>
      <c r="Q40" s="8" t="n">
        <v>-197328.8</v>
      </c>
      <c r="R40" s="8" t="n">
        <v>-242431.92</v>
      </c>
      <c r="S40" s="8" t="n">
        <v>-121215.96</v>
      </c>
      <c r="U40" s="8" t="n">
        <v>-126887.6</v>
      </c>
      <c r="V40" s="8" t="n">
        <v>-277752.12</v>
      </c>
      <c r="W40" s="8" t="n">
        <v>-138876.06</v>
      </c>
      <c r="X40" s="8" t="n">
        <v>-11988.46</v>
      </c>
      <c r="Y40" s="8" t="n">
        <v>386638.337319972</v>
      </c>
      <c r="Z40" s="8" t="n">
        <v>7863.66650505835</v>
      </c>
      <c r="AA40" s="8" t="n">
        <v>48263.3121999677</v>
      </c>
      <c r="AB40" s="8" t="n">
        <v>116505.477884031</v>
      </c>
      <c r="AD40" s="24" t="n">
        <v>7.22072463160426</v>
      </c>
      <c r="AE40" s="8" t="n">
        <v>9.51779528140458</v>
      </c>
      <c r="AF40" s="8" t="n">
        <v>13.0255314695695</v>
      </c>
      <c r="AH40" s="8" t="n">
        <v>3.18496829407184</v>
      </c>
      <c r="AI40" s="25" t="n">
        <v>7.44108172593954</v>
      </c>
      <c r="AJ40" s="8" t="n">
        <v>0.806339976894651</v>
      </c>
      <c r="AK40" s="8" t="n">
        <v>6.42077572423874</v>
      </c>
      <c r="AM40" s="8" t="n">
        <v>-5.37541574549832</v>
      </c>
      <c r="AO40" s="24" t="n">
        <v>1.84530888610594</v>
      </c>
      <c r="AP40" s="8" t="n">
        <v>4.14237953590626</v>
      </c>
      <c r="AQ40" s="8" t="n">
        <v>7.65011572407116</v>
      </c>
      <c r="AS40" s="8" t="n">
        <v>-2.19044745142648</v>
      </c>
      <c r="AT40" s="8" t="n">
        <v>2.06566598044122</v>
      </c>
      <c r="AU40" s="8" t="n">
        <v>-4.56907576860367</v>
      </c>
      <c r="AV40" s="8" t="n">
        <v>1.04535997874042</v>
      </c>
      <c r="AX40" s="0" t="n">
        <v>0.98816718356797</v>
      </c>
      <c r="AY40" s="0" t="n">
        <v>0.997747994950222</v>
      </c>
      <c r="AZ40" s="0" t="n">
        <v>0.999918224623912</v>
      </c>
      <c r="BB40" s="0" t="n">
        <v>0.1347667591901</v>
      </c>
      <c r="BC40" s="0" t="n">
        <v>0.64349415232456</v>
      </c>
      <c r="BD40" s="0" t="n">
        <v>0.0121943323789564</v>
      </c>
      <c r="BE40" s="0" t="n">
        <v>0.420149889019218</v>
      </c>
    </row>
    <row r="41" customFormat="false" ht="13.8" hidden="false" customHeight="false" outlineLevel="0" collapsed="false">
      <c r="B41" s="8" t="n">
        <v>8066.12371081143</v>
      </c>
      <c r="C41" s="8" t="n">
        <v>4300</v>
      </c>
      <c r="D41" s="8" t="n">
        <v>-7.71808510638301</v>
      </c>
      <c r="F41" s="8" t="n">
        <v>1.67018580959351</v>
      </c>
      <c r="G41" s="8" t="n">
        <v>74977.912596196</v>
      </c>
      <c r="H41" s="8" t="n">
        <v>2345</v>
      </c>
      <c r="J41" s="8" t="n">
        <v>-74977.912596196</v>
      </c>
      <c r="K41" s="8" t="n">
        <v>222</v>
      </c>
      <c r="L41" s="0" t="n">
        <v>7178349255</v>
      </c>
      <c r="O41" s="8" t="n">
        <v>4250.77081917988</v>
      </c>
      <c r="P41" s="8" t="n">
        <v>-45776.655</v>
      </c>
      <c r="Q41" s="8" t="n">
        <v>-195616.65</v>
      </c>
      <c r="R41" s="8" t="n">
        <v>-241393.305</v>
      </c>
      <c r="S41" s="8" t="n">
        <v>-120696.6525</v>
      </c>
      <c r="U41" s="8" t="n">
        <v>-126675.3</v>
      </c>
      <c r="V41" s="8" t="n">
        <v>-277195.655</v>
      </c>
      <c r="W41" s="8" t="n">
        <v>-138597.8275</v>
      </c>
      <c r="X41" s="8" t="n">
        <v>-11922.5275</v>
      </c>
      <c r="Y41" s="8" t="n">
        <v>387465.745339447</v>
      </c>
      <c r="Z41" s="8" t="n">
        <v>8116.25429339548</v>
      </c>
      <c r="AA41" s="8" t="n">
        <v>48326.6249185829</v>
      </c>
      <c r="AB41" s="8" t="n">
        <v>115661.188002301</v>
      </c>
      <c r="AD41" s="24" t="n">
        <v>7.16688089097884</v>
      </c>
      <c r="AE41" s="8" t="n">
        <v>9.44934549458307</v>
      </c>
      <c r="AF41" s="8" t="n">
        <v>12.9030500165992</v>
      </c>
      <c r="AH41" s="8" t="n">
        <v>3.12484557512239</v>
      </c>
      <c r="AI41" s="25" t="n">
        <v>7.38431575781869</v>
      </c>
      <c r="AJ41" s="8" t="n">
        <v>0.779853471285205</v>
      </c>
      <c r="AK41" s="8" t="n">
        <v>6.35906376368383</v>
      </c>
      <c r="AM41" s="8" t="n">
        <v>-5.3125509071616</v>
      </c>
      <c r="AO41" s="24" t="n">
        <v>1.85432998381724</v>
      </c>
      <c r="AP41" s="8" t="n">
        <v>4.13679458742147</v>
      </c>
      <c r="AQ41" s="8" t="n">
        <v>7.59049910943756</v>
      </c>
      <c r="AS41" s="8" t="n">
        <v>-2.18770533203921</v>
      </c>
      <c r="AT41" s="8" t="n">
        <v>2.07176485065709</v>
      </c>
      <c r="AU41" s="8" t="n">
        <v>-4.5326974358764</v>
      </c>
      <c r="AV41" s="8" t="n">
        <v>1.04651285652223</v>
      </c>
      <c r="AX41" s="0" t="n">
        <v>0.988028941937822</v>
      </c>
      <c r="AY41" s="0" t="n">
        <v>0.997721426898259</v>
      </c>
      <c r="AZ41" s="0" t="n">
        <v>0.999917257754843</v>
      </c>
      <c r="BB41" s="0" t="n">
        <v>0.123537587006105</v>
      </c>
      <c r="BC41" s="0" t="n">
        <v>0.620718681210484</v>
      </c>
      <c r="BD41" s="0" t="n">
        <v>0.0120535438347992</v>
      </c>
      <c r="BE41" s="0" t="n">
        <v>0.41728878589749</v>
      </c>
    </row>
    <row r="42" customFormat="false" ht="13.8" hidden="false" customHeight="false" outlineLevel="0" collapsed="false">
      <c r="B42" s="8" t="n">
        <v>8270.41768652946</v>
      </c>
      <c r="C42" s="8" t="n">
        <v>4300</v>
      </c>
      <c r="D42" s="8" t="n">
        <v>-7.65957446808513</v>
      </c>
      <c r="F42" s="8" t="n">
        <v>1.66747578963112</v>
      </c>
      <c r="G42" s="8" t="n">
        <v>75015.8627101586</v>
      </c>
      <c r="H42" s="8" t="n">
        <v>2350</v>
      </c>
      <c r="J42" s="8" t="n">
        <v>-75015.8627101586</v>
      </c>
      <c r="K42" s="8" t="n">
        <v>227</v>
      </c>
      <c r="L42" s="0" t="n">
        <v>7358309832</v>
      </c>
      <c r="O42" s="8" t="n">
        <v>4522.79929524443</v>
      </c>
      <c r="P42" s="8" t="n">
        <v>-46453</v>
      </c>
      <c r="Q42" s="8" t="n">
        <v>-193904.5</v>
      </c>
      <c r="R42" s="8" t="n">
        <v>-240357.5</v>
      </c>
      <c r="S42" s="8" t="n">
        <v>-120178.75</v>
      </c>
      <c r="U42" s="8" t="n">
        <v>-126463</v>
      </c>
      <c r="V42" s="8" t="n">
        <v>-276642</v>
      </c>
      <c r="W42" s="8" t="n">
        <v>-138321</v>
      </c>
      <c r="X42" s="8" t="n">
        <v>-11858.0000000001</v>
      </c>
      <c r="Y42" s="8" t="n">
        <v>388293.164047714</v>
      </c>
      <c r="Z42" s="8" t="n">
        <v>8367.82433527366</v>
      </c>
      <c r="AA42" s="8" t="n">
        <v>48388.8793470162</v>
      </c>
      <c r="AB42" s="8" t="n">
        <v>114816.453513511</v>
      </c>
      <c r="AD42" s="24" t="n">
        <v>7.11294464285019</v>
      </c>
      <c r="AE42" s="8" t="n">
        <v>9.38086327851434</v>
      </c>
      <c r="AF42" s="8" t="n">
        <v>12.7807974662466</v>
      </c>
      <c r="AH42" s="8" t="n">
        <v>3.06469101551909</v>
      </c>
      <c r="AI42" s="25" t="n">
        <v>7.3274971715895</v>
      </c>
      <c r="AJ42" s="8" t="n">
        <v>0.753138223773749</v>
      </c>
      <c r="AK42" s="8" t="n">
        <v>6.29727295677985</v>
      </c>
      <c r="AM42" s="8" t="n">
        <v>-5.24968403985429</v>
      </c>
      <c r="AO42" s="24" t="n">
        <v>1.8632606029959</v>
      </c>
      <c r="AP42" s="8" t="n">
        <v>4.13117923866005</v>
      </c>
      <c r="AQ42" s="8" t="n">
        <v>7.53111342639236</v>
      </c>
      <c r="AS42" s="8" t="n">
        <v>-2.1849930243352</v>
      </c>
      <c r="AT42" s="8" t="n">
        <v>2.07781313173521</v>
      </c>
      <c r="AU42" s="8" t="n">
        <v>-4.49654581608054</v>
      </c>
      <c r="AV42" s="8" t="n">
        <v>1.04758891692556</v>
      </c>
      <c r="AX42" s="0" t="n">
        <v>0.987889703493998</v>
      </c>
      <c r="AY42" s="0" t="n">
        <v>0.99769466118758</v>
      </c>
      <c r="AZ42" s="0" t="n">
        <v>0.999916283642365</v>
      </c>
      <c r="BB42" s="0" t="n">
        <v>0.11317777204885</v>
      </c>
      <c r="BC42" s="0" t="n">
        <v>0.597529949307704</v>
      </c>
      <c r="BD42" s="0" t="n">
        <v>0.0119149500362688</v>
      </c>
      <c r="BE42" s="0" t="n">
        <v>0.414445380106732</v>
      </c>
    </row>
    <row r="43" customFormat="false" ht="13.8" hidden="false" customHeight="false" outlineLevel="0" collapsed="false">
      <c r="B43" s="8" t="n">
        <v>8474.23164136492</v>
      </c>
      <c r="C43" s="8" t="n">
        <v>4300</v>
      </c>
      <c r="D43" s="8" t="n">
        <v>-7.60106382978726</v>
      </c>
      <c r="F43" s="8" t="n">
        <v>1.66478512317003</v>
      </c>
      <c r="G43" s="8" t="n">
        <v>75054.1665477924</v>
      </c>
      <c r="H43" s="8" t="n">
        <v>2355</v>
      </c>
      <c r="J43" s="8" t="n">
        <v>-75054.1665477924</v>
      </c>
      <c r="K43" s="8" t="n">
        <v>233</v>
      </c>
      <c r="L43" s="0" t="n">
        <v>7539369837</v>
      </c>
      <c r="O43" s="8" t="n">
        <v>4794.8610053766</v>
      </c>
      <c r="P43" s="8" t="n">
        <v>-47132.155</v>
      </c>
      <c r="Q43" s="8" t="n">
        <v>-192192.35</v>
      </c>
      <c r="R43" s="8" t="n">
        <v>-239324.505</v>
      </c>
      <c r="S43" s="8" t="n">
        <v>-119662.2525</v>
      </c>
      <c r="U43" s="8" t="n">
        <v>-126250.7</v>
      </c>
      <c r="V43" s="8" t="n">
        <v>-276091.155</v>
      </c>
      <c r="W43" s="8" t="n">
        <v>-138045.5775</v>
      </c>
      <c r="X43" s="8" t="n">
        <v>-11794.8775</v>
      </c>
      <c r="Y43" s="8" t="n">
        <v>389120.593486483</v>
      </c>
      <c r="Z43" s="8" t="n">
        <v>8618.36966226977</v>
      </c>
      <c r="AA43" s="8" t="n">
        <v>48450.0718854911</v>
      </c>
      <c r="AB43" s="8" t="n">
        <v>113971.286675391</v>
      </c>
      <c r="AD43" s="24" t="n">
        <v>7.05891813658073</v>
      </c>
      <c r="AE43" s="8" t="n">
        <v>9.31235067194667</v>
      </c>
      <c r="AF43" s="8" t="n">
        <v>12.6587750026308</v>
      </c>
      <c r="AH43" s="8" t="n">
        <v>3.0045068726363</v>
      </c>
      <c r="AI43" s="25" t="n">
        <v>7.27062838609694</v>
      </c>
      <c r="AJ43" s="8" t="n">
        <v>0.726197707362285</v>
      </c>
      <c r="AK43" s="8" t="n">
        <v>6.23540582178009</v>
      </c>
      <c r="AM43" s="8" t="n">
        <v>-5.18681717254699</v>
      </c>
      <c r="AO43" s="24" t="n">
        <v>1.87210096403374</v>
      </c>
      <c r="AP43" s="8" t="n">
        <v>4.12553349939968</v>
      </c>
      <c r="AQ43" s="8" t="n">
        <v>7.47195783008381</v>
      </c>
      <c r="AS43" s="8" t="n">
        <v>-2.18231029991069</v>
      </c>
      <c r="AT43" s="8" t="n">
        <v>2.08381121354995</v>
      </c>
      <c r="AU43" s="8" t="n">
        <v>-4.4606194651847</v>
      </c>
      <c r="AV43" s="8" t="n">
        <v>1.0485886492331</v>
      </c>
      <c r="AX43" s="0" t="n">
        <v>0.987749467057716</v>
      </c>
      <c r="AY43" s="0" t="n">
        <v>0.997667697458228</v>
      </c>
      <c r="AZ43" s="0" t="n">
        <v>0.999915302272257</v>
      </c>
      <c r="BB43" s="0" t="n">
        <v>0.103634438406965</v>
      </c>
      <c r="BC43" s="0" t="n">
        <v>0.5740264742604</v>
      </c>
      <c r="BD43" s="0" t="n">
        <v>0.0117785093342954</v>
      </c>
      <c r="BE43" s="0" t="n">
        <v>0.411619700931504</v>
      </c>
    </row>
    <row r="44" customFormat="false" ht="13.8" hidden="false" customHeight="false" outlineLevel="0" collapsed="false">
      <c r="B44" s="8" t="n">
        <v>8677.5668932306</v>
      </c>
      <c r="C44" s="8" t="n">
        <v>4300</v>
      </c>
      <c r="D44" s="8" t="n">
        <v>-7.54255319148939</v>
      </c>
      <c r="F44" s="8" t="n">
        <v>1.66211367057782</v>
      </c>
      <c r="G44" s="8" t="n">
        <v>75092.8233580905</v>
      </c>
      <c r="H44" s="8" t="n">
        <v>2360</v>
      </c>
      <c r="J44" s="8" t="n">
        <v>-75092.8233580905</v>
      </c>
      <c r="K44" s="8" t="n">
        <v>238</v>
      </c>
      <c r="L44" s="0" t="n">
        <v>7721495891</v>
      </c>
      <c r="O44" s="8" t="n">
        <v>5066.95587901564</v>
      </c>
      <c r="P44" s="8" t="n">
        <v>-47814.12</v>
      </c>
      <c r="Q44" s="8" t="n">
        <v>-190480.2</v>
      </c>
      <c r="R44" s="8" t="n">
        <v>-238294.32</v>
      </c>
      <c r="S44" s="8" t="n">
        <v>-119147.16</v>
      </c>
      <c r="U44" s="8" t="n">
        <v>-126038.4</v>
      </c>
      <c r="V44" s="8" t="n">
        <v>-275543.12</v>
      </c>
      <c r="W44" s="8" t="n">
        <v>-137771.56</v>
      </c>
      <c r="X44" s="8" t="n">
        <v>-11733.1600000001</v>
      </c>
      <c r="Y44" s="8" t="n">
        <v>389948.033697572</v>
      </c>
      <c r="Z44" s="8" t="n">
        <v>8867.88332418737</v>
      </c>
      <c r="AA44" s="8" t="n">
        <v>48510.1989422189</v>
      </c>
      <c r="AB44" s="8" t="n">
        <v>113125.69970758</v>
      </c>
      <c r="AD44" s="24" t="n">
        <v>7.00480159162345</v>
      </c>
      <c r="AE44" s="8" t="n">
        <v>9.24380768498198</v>
      </c>
      <c r="AF44" s="8" t="n">
        <v>12.5369817861184</v>
      </c>
      <c r="AH44" s="8" t="n">
        <v>2.94429337277889</v>
      </c>
      <c r="AI44" s="25" t="n">
        <v>7.21370978757245</v>
      </c>
      <c r="AJ44" s="8" t="n">
        <v>0.699033353844649</v>
      </c>
      <c r="AK44" s="8" t="n">
        <v>6.17346284382071</v>
      </c>
      <c r="AM44" s="8" t="n">
        <v>-5.12395030523968</v>
      </c>
      <c r="AO44" s="24" t="n">
        <v>1.88085128638377</v>
      </c>
      <c r="AP44" s="8" t="n">
        <v>4.1198573797423</v>
      </c>
      <c r="AQ44" s="8" t="n">
        <v>7.41303148087868</v>
      </c>
      <c r="AS44" s="8" t="n">
        <v>-2.17965693246079</v>
      </c>
      <c r="AT44" s="8" t="n">
        <v>2.08975948233277</v>
      </c>
      <c r="AU44" s="8" t="n">
        <v>-4.42491695139503</v>
      </c>
      <c r="AV44" s="8" t="n">
        <v>1.04951253858103</v>
      </c>
      <c r="AX44" s="0" t="n">
        <v>0.987608231488662</v>
      </c>
      <c r="AY44" s="0" t="n">
        <v>0.997640535356405</v>
      </c>
      <c r="AZ44" s="0" t="n">
        <v>0.99991431363051</v>
      </c>
      <c r="BB44" s="0" t="n">
        <v>0.0948549612311256</v>
      </c>
      <c r="BC44" s="0" t="n">
        <v>0.55031102828077</v>
      </c>
      <c r="BD44" s="0" t="n">
        <v>0.0116441809960417</v>
      </c>
      <c r="BE44" s="0" t="n">
        <v>0.408811773253883</v>
      </c>
    </row>
    <row r="45" customFormat="false" ht="13.8" hidden="false" customHeight="false" outlineLevel="0" collapsed="false">
      <c r="B45" s="8" t="n">
        <v>8880.42475343338</v>
      </c>
      <c r="C45" s="8" t="n">
        <v>4300</v>
      </c>
      <c r="D45" s="8" t="n">
        <v>-7.48404255319152</v>
      </c>
      <c r="F45" s="8" t="n">
        <v>1.6594612934732</v>
      </c>
      <c r="G45" s="8" t="n">
        <v>75131.8323932283</v>
      </c>
      <c r="H45" s="8" t="n">
        <v>2365</v>
      </c>
      <c r="J45" s="8" t="n">
        <v>-75131.8323932283</v>
      </c>
      <c r="K45" s="8" t="n">
        <v>243</v>
      </c>
      <c r="L45" s="0" t="n">
        <v>7905313287</v>
      </c>
      <c r="O45" s="8" t="n">
        <v>5339.08384589978</v>
      </c>
      <c r="P45" s="8" t="n">
        <v>-48498.895</v>
      </c>
      <c r="Q45" s="8" t="n">
        <v>-188768.05</v>
      </c>
      <c r="R45" s="8" t="n">
        <v>-237266.945</v>
      </c>
      <c r="S45" s="8" t="n">
        <v>-118633.4725</v>
      </c>
      <c r="U45" s="8" t="n">
        <v>-125826.1</v>
      </c>
      <c r="V45" s="8" t="n">
        <v>-274997.895</v>
      </c>
      <c r="W45" s="8" t="n">
        <v>-137498.9475</v>
      </c>
      <c r="X45" s="8" t="n">
        <v>-11672.8475</v>
      </c>
      <c r="Y45" s="8" t="n">
        <v>390775.484722898</v>
      </c>
      <c r="Z45" s="8" t="n">
        <v>9116.35838896436</v>
      </c>
      <c r="AA45" s="8" t="n">
        <v>48569.2569333629</v>
      </c>
      <c r="AB45" s="8" t="n">
        <v>112279.70479184</v>
      </c>
      <c r="AD45" s="24" t="n">
        <v>6.95059522649779</v>
      </c>
      <c r="AE45" s="8" t="n">
        <v>9.17523432804121</v>
      </c>
      <c r="AF45" s="8" t="n">
        <v>12.4154169822502</v>
      </c>
      <c r="AH45" s="8" t="n">
        <v>2.88405074017616</v>
      </c>
      <c r="AI45" s="25" t="n">
        <v>7.15674175864531</v>
      </c>
      <c r="AJ45" s="8" t="n">
        <v>0.671646582906514</v>
      </c>
      <c r="AK45" s="8" t="n">
        <v>6.11144450393531</v>
      </c>
      <c r="AM45" s="8" t="n">
        <v>-5.06108343793237</v>
      </c>
      <c r="AO45" s="24" t="n">
        <v>1.88951178856542</v>
      </c>
      <c r="AP45" s="8" t="n">
        <v>4.11415089010884</v>
      </c>
      <c r="AQ45" s="8" t="n">
        <v>7.35433354431788</v>
      </c>
      <c r="AS45" s="8" t="n">
        <v>-2.17703269775621</v>
      </c>
      <c r="AT45" s="8" t="n">
        <v>2.09565832071294</v>
      </c>
      <c r="AU45" s="8" t="n">
        <v>-4.38943685502586</v>
      </c>
      <c r="AV45" s="8" t="n">
        <v>1.05036106600294</v>
      </c>
      <c r="AX45" s="0" t="n">
        <v>0.987465995684918</v>
      </c>
      <c r="AY45" s="0" t="n">
        <v>0.997613174534462</v>
      </c>
      <c r="AZ45" s="0" t="n">
        <v>0.999913317703329</v>
      </c>
      <c r="BB45" s="0" t="n">
        <v>0.0867877504684384</v>
      </c>
      <c r="BC45" s="0" t="n">
        <v>0.526489131161082</v>
      </c>
      <c r="BD45" s="0" t="n">
        <v>0.0115119251822653</v>
      </c>
      <c r="BE45" s="0" t="n">
        <v>0.406021617650412</v>
      </c>
    </row>
    <row r="46" customFormat="false" ht="13.8" hidden="false" customHeight="false" outlineLevel="0" collapsed="false">
      <c r="B46" s="8" t="n">
        <v>9082.80652671884</v>
      </c>
      <c r="C46" s="8" t="n">
        <v>4300</v>
      </c>
      <c r="D46" s="8" t="n">
        <v>-7.42553191489365</v>
      </c>
      <c r="F46" s="8" t="n">
        <v>1.65682785471231</v>
      </c>
      <c r="G46" s="8" t="n">
        <v>75171.1929085434</v>
      </c>
      <c r="H46" s="8" t="n">
        <v>2370</v>
      </c>
      <c r="J46" s="8" t="n">
        <v>-75171.1929085434</v>
      </c>
      <c r="K46" s="8" t="n">
        <v>249</v>
      </c>
      <c r="L46" s="0" t="n">
        <v>8091089998</v>
      </c>
      <c r="O46" s="8" t="n">
        <v>5611.24483606432</v>
      </c>
      <c r="P46" s="8" t="n">
        <v>-49186.48</v>
      </c>
      <c r="Q46" s="8" t="n">
        <v>-187055.9</v>
      </c>
      <c r="R46" s="8" t="n">
        <v>-236242.38</v>
      </c>
      <c r="S46" s="8" t="n">
        <v>-118121.19</v>
      </c>
      <c r="U46" s="8" t="n">
        <v>-125613.8</v>
      </c>
      <c r="V46" s="8" t="n">
        <v>-274455.48</v>
      </c>
      <c r="W46" s="8" t="n">
        <v>-137227.74</v>
      </c>
      <c r="X46" s="8" t="n">
        <v>-11613.94</v>
      </c>
      <c r="Y46" s="8" t="n">
        <v>391602.946604485</v>
      </c>
      <c r="Z46" s="8" t="n">
        <v>9363.78794258153</v>
      </c>
      <c r="AA46" s="8" t="n">
        <v>48627.2422830035</v>
      </c>
      <c r="AB46" s="8" t="n">
        <v>111433.314072268</v>
      </c>
      <c r="AD46" s="24" t="n">
        <v>6.89629925879487</v>
      </c>
      <c r="AE46" s="8" t="n">
        <v>9.10663061185914</v>
      </c>
      <c r="AF46" s="8" t="n">
        <v>12.2940797616976</v>
      </c>
      <c r="AH46" s="8" t="n">
        <v>2.82377919700468</v>
      </c>
      <c r="AI46" s="25" t="n">
        <v>7.09972467838286</v>
      </c>
      <c r="AJ46" s="8" t="n">
        <v>0.644038802253078</v>
      </c>
      <c r="AK46" s="8" t="n">
        <v>6.04935127909809</v>
      </c>
      <c r="AM46" s="8" t="n">
        <v>-4.99821657062507</v>
      </c>
      <c r="AO46" s="24" t="n">
        <v>1.8980826881698</v>
      </c>
      <c r="AP46" s="8" t="n">
        <v>4.10841404123407</v>
      </c>
      <c r="AQ46" s="8" t="n">
        <v>7.29586319107256</v>
      </c>
      <c r="AS46" s="8" t="n">
        <v>-2.17443737362039</v>
      </c>
      <c r="AT46" s="8" t="n">
        <v>2.10150810775779</v>
      </c>
      <c r="AU46" s="8" t="n">
        <v>-4.35417776837199</v>
      </c>
      <c r="AV46" s="8" t="n">
        <v>1.05113470847302</v>
      </c>
      <c r="AX46" s="0" t="n">
        <v>0.98732275858289</v>
      </c>
      <c r="AY46" s="0" t="n">
        <v>0.997585614650884</v>
      </c>
      <c r="AZ46" s="0" t="n">
        <v>0.999912314477132</v>
      </c>
      <c r="BB46" s="0" t="n">
        <v>0.0793827548974077</v>
      </c>
      <c r="BC46" s="0" t="n">
        <v>0.502667192009929</v>
      </c>
      <c r="BD46" s="0" t="n">
        <v>0.0113817029252933</v>
      </c>
      <c r="BE46" s="0" t="n">
        <v>0.40324925048869</v>
      </c>
    </row>
    <row r="47" customFormat="false" ht="13.8" hidden="false" customHeight="false" outlineLevel="0" collapsed="false">
      <c r="B47" s="8" t="n">
        <v>9284.71351131477</v>
      </c>
      <c r="C47" s="8" t="n">
        <v>4300</v>
      </c>
      <c r="D47" s="8" t="n">
        <v>-7.36702127659577</v>
      </c>
      <c r="F47" s="8" t="n">
        <v>1.65421321837533</v>
      </c>
      <c r="G47" s="8" t="n">
        <v>75210.9041625154</v>
      </c>
      <c r="H47" s="8" t="n">
        <v>2375</v>
      </c>
      <c r="J47" s="8" t="n">
        <v>-75210.9041625154</v>
      </c>
      <c r="K47" s="8" t="n">
        <v>254</v>
      </c>
      <c r="L47" s="0" t="n">
        <v>8277883324</v>
      </c>
      <c r="O47" s="8" t="n">
        <v>5883.43877983983</v>
      </c>
      <c r="P47" s="8" t="n">
        <v>-49876.875</v>
      </c>
      <c r="Q47" s="8" t="n">
        <v>-185343.75</v>
      </c>
      <c r="R47" s="8" t="n">
        <v>-235220.625</v>
      </c>
      <c r="S47" s="8" t="n">
        <v>-117610.3125</v>
      </c>
      <c r="U47" s="8" t="n">
        <v>-125401.5</v>
      </c>
      <c r="V47" s="8" t="n">
        <v>-273915.875</v>
      </c>
      <c r="W47" s="8" t="n">
        <v>-136957.9375</v>
      </c>
      <c r="X47" s="8" t="n">
        <v>-11556.4375000001</v>
      </c>
      <c r="Y47" s="8" t="n">
        <v>392430.41938446</v>
      </c>
      <c r="Z47" s="8" t="n">
        <v>9610.16508897179</v>
      </c>
      <c r="AA47" s="8" t="n">
        <v>48684.1514231022</v>
      </c>
      <c r="AB47" s="8" t="n">
        <v>110586.539655502</v>
      </c>
      <c r="AD47" s="24" t="n">
        <v>6.84191390518256</v>
      </c>
      <c r="AE47" s="8" t="n">
        <v>9.03799654747927</v>
      </c>
      <c r="AF47" s="8" t="n">
        <v>12.1729693002185</v>
      </c>
      <c r="AH47" s="8" t="n">
        <v>2.76347896341093</v>
      </c>
      <c r="AI47" s="25" t="n">
        <v>7.04265892233019</v>
      </c>
      <c r="AJ47" s="8" t="n">
        <v>0.616211407735166</v>
      </c>
      <c r="AK47" s="8" t="n">
        <v>5.98718364226665</v>
      </c>
      <c r="AM47" s="8" t="n">
        <v>-4.93534970331776</v>
      </c>
      <c r="AO47" s="24" t="n">
        <v>1.9065642018648</v>
      </c>
      <c r="AP47" s="8" t="n">
        <v>4.10264684416151</v>
      </c>
      <c r="AQ47" s="8" t="n">
        <v>7.23761959690071</v>
      </c>
      <c r="AS47" s="8" t="n">
        <v>-2.17187073990683</v>
      </c>
      <c r="AT47" s="8" t="n">
        <v>2.10730921901243</v>
      </c>
      <c r="AU47" s="8" t="n">
        <v>-4.31913829558259</v>
      </c>
      <c r="AV47" s="8" t="n">
        <v>1.05183393894888</v>
      </c>
      <c r="AX47" s="0" t="n">
        <v>0.987178519157231</v>
      </c>
      <c r="AY47" s="0" t="n">
        <v>0.997557855370283</v>
      </c>
      <c r="AZ47" s="0" t="n">
        <v>0.999911303938546</v>
      </c>
      <c r="BB47" s="0" t="n">
        <v>0.0725918405819146</v>
      </c>
      <c r="BC47" s="0" t="n">
        <v>0.478950636687914</v>
      </c>
      <c r="BD47" s="0" t="n">
        <v>0.011253476107593</v>
      </c>
      <c r="BE47" s="0" t="n">
        <v>0.400494684023535</v>
      </c>
    </row>
    <row r="48" customFormat="false" ht="13.8" hidden="false" customHeight="false" outlineLevel="0" collapsed="false">
      <c r="B48" s="8" t="n">
        <v>9486.14699897548</v>
      </c>
      <c r="C48" s="8" t="n">
        <v>4300</v>
      </c>
      <c r="D48" s="8" t="n">
        <v>-7.3085106382979</v>
      </c>
      <c r="F48" s="8" t="n">
        <v>1.65161724975313</v>
      </c>
      <c r="G48" s="8" t="n">
        <v>75250.9654167458</v>
      </c>
      <c r="H48" s="8" t="n">
        <v>2380</v>
      </c>
      <c r="J48" s="8" t="n">
        <v>-75250.9654167458</v>
      </c>
      <c r="K48" s="8" t="n">
        <v>259</v>
      </c>
      <c r="L48" s="0" t="n">
        <v>8465874576</v>
      </c>
      <c r="O48" s="8" t="n">
        <v>6155.66560785014</v>
      </c>
      <c r="P48" s="8" t="n">
        <v>-50570.08</v>
      </c>
      <c r="Q48" s="8" t="n">
        <v>-183631.6</v>
      </c>
      <c r="R48" s="8" t="n">
        <v>-234201.68</v>
      </c>
      <c r="S48" s="8" t="n">
        <v>-117100.84</v>
      </c>
      <c r="U48" s="8" t="n">
        <v>-125189.2</v>
      </c>
      <c r="V48" s="8" t="n">
        <v>-273379.08</v>
      </c>
      <c r="W48" s="8" t="n">
        <v>-136689.54</v>
      </c>
      <c r="X48" s="8" t="n">
        <v>-11500.34</v>
      </c>
      <c r="Y48" s="8" t="n">
        <v>393257.903105055</v>
      </c>
      <c r="Z48" s="8" t="n">
        <v>9855.48294992992</v>
      </c>
      <c r="AA48" s="8" t="n">
        <v>48739.9807934673</v>
      </c>
      <c r="AB48" s="8" t="n">
        <v>109739.39361093</v>
      </c>
      <c r="AD48" s="24" t="n">
        <v>6.78743938141074</v>
      </c>
      <c r="AE48" s="8" t="n">
        <v>8.9693321462489</v>
      </c>
      <c r="AF48" s="8" t="n">
        <v>12.0520847786146</v>
      </c>
      <c r="AH48" s="8" t="n">
        <v>2.70315025753365</v>
      </c>
      <c r="AI48" s="25" t="n">
        <v>6.98554486254945</v>
      </c>
      <c r="AJ48" s="8" t="n">
        <v>0.588165783473786</v>
      </c>
      <c r="AK48" s="8" t="n">
        <v>5.92494206242414</v>
      </c>
      <c r="AM48" s="8" t="n">
        <v>-4.87248283601046</v>
      </c>
      <c r="AO48" s="24" t="n">
        <v>1.91495654540028</v>
      </c>
      <c r="AP48" s="8" t="n">
        <v>4.09684931023844</v>
      </c>
      <c r="AQ48" s="8" t="n">
        <v>7.17960194260417</v>
      </c>
      <c r="AS48" s="8" t="n">
        <v>-2.16933257847681</v>
      </c>
      <c r="AT48" s="8" t="n">
        <v>2.11306202653899</v>
      </c>
      <c r="AU48" s="8" t="n">
        <v>-4.28431705253667</v>
      </c>
      <c r="AV48" s="8" t="n">
        <v>1.05245922641368</v>
      </c>
      <c r="AX48" s="0" t="n">
        <v>0.987033276420764</v>
      </c>
      <c r="AY48" s="0" t="n">
        <v>0.997529896363385</v>
      </c>
      <c r="AZ48" s="0" t="n">
        <v>0.999910286074412</v>
      </c>
      <c r="BB48" s="0" t="n">
        <v>0.0663690615608987</v>
      </c>
      <c r="BC48" s="0" t="n">
        <v>0.45544209019717</v>
      </c>
      <c r="BD48" s="0" t="n">
        <v>0.0111272074409207</v>
      </c>
      <c r="BE48" s="0" t="n">
        <v>0.397757926492657</v>
      </c>
    </row>
    <row r="49" customFormat="false" ht="13.8" hidden="false" customHeight="false" outlineLevel="0" collapsed="false">
      <c r="B49" s="8" t="n">
        <v>9687.10827502405</v>
      </c>
      <c r="C49" s="8" t="n">
        <v>4300</v>
      </c>
      <c r="D49" s="8" t="n">
        <v>-7.25000000000003</v>
      </c>
      <c r="F49" s="8" t="n">
        <v>1.64903981533417</v>
      </c>
      <c r="G49" s="8" t="n">
        <v>75291.3759359391</v>
      </c>
      <c r="H49" s="8" t="n">
        <v>2385</v>
      </c>
      <c r="J49" s="8" t="n">
        <v>-75291.3759359391</v>
      </c>
      <c r="K49" s="8" t="n">
        <v>265</v>
      </c>
      <c r="L49" s="0" t="n">
        <v>8654716166</v>
      </c>
      <c r="O49" s="8" t="n">
        <v>6427.92525101066</v>
      </c>
      <c r="P49" s="8" t="n">
        <v>-51266.095</v>
      </c>
      <c r="Q49" s="8" t="n">
        <v>-181919.45</v>
      </c>
      <c r="R49" s="8" t="n">
        <v>-233185.545</v>
      </c>
      <c r="S49" s="8" t="n">
        <v>-116592.7725</v>
      </c>
      <c r="U49" s="8" t="n">
        <v>-124976.9</v>
      </c>
      <c r="V49" s="8" t="n">
        <v>-272845.095</v>
      </c>
      <c r="W49" s="8" t="n">
        <v>-136422.5475</v>
      </c>
      <c r="X49" s="8" t="n">
        <v>-11445.6475000001</v>
      </c>
      <c r="Y49" s="8" t="n">
        <v>394085.397808604</v>
      </c>
      <c r="Z49" s="8" t="n">
        <v>10099.7346650232</v>
      </c>
      <c r="AA49" s="8" t="n">
        <v>48794.7268417187</v>
      </c>
      <c r="AB49" s="8" t="n">
        <v>108891.887970895</v>
      </c>
      <c r="AD49" s="24" t="n">
        <v>6.73288459533444</v>
      </c>
      <c r="AE49" s="8" t="n">
        <v>8.90064611283216</v>
      </c>
      <c r="AF49" s="8" t="n">
        <v>11.9314340757074</v>
      </c>
      <c r="AH49" s="8" t="n">
        <v>2.64280198854393</v>
      </c>
      <c r="AI49" s="25" t="n">
        <v>6.92839156067646</v>
      </c>
      <c r="AJ49" s="8" t="n">
        <v>0.559911995001128</v>
      </c>
      <c r="AK49" s="8" t="n">
        <v>5.86263569763904</v>
      </c>
      <c r="AM49" s="8" t="n">
        <v>-4.80962466172125</v>
      </c>
      <c r="AO49" s="24" t="n">
        <v>1.92325993361319</v>
      </c>
      <c r="AP49" s="8" t="n">
        <v>4.09102145111091</v>
      </c>
      <c r="AQ49" s="8" t="n">
        <v>7.12180941398611</v>
      </c>
      <c r="AS49" s="8" t="n">
        <v>-2.16682267317732</v>
      </c>
      <c r="AT49" s="8" t="n">
        <v>2.11876689895521</v>
      </c>
      <c r="AU49" s="8" t="n">
        <v>-4.24971266672012</v>
      </c>
      <c r="AV49" s="8" t="n">
        <v>1.05301103591779</v>
      </c>
      <c r="AX49" s="0" t="n">
        <v>0.986887029424397</v>
      </c>
      <c r="AY49" s="0" t="n">
        <v>0.997501737307015</v>
      </c>
      <c r="AZ49" s="0" t="n">
        <v>0.999909260871779</v>
      </c>
      <c r="BB49" s="0" t="n">
        <v>0.0606711249395713</v>
      </c>
      <c r="BC49" s="0" t="n">
        <v>0.432240907203495</v>
      </c>
      <c r="BD49" s="0" t="n">
        <v>0.0110028604460314</v>
      </c>
      <c r="BE49" s="0" t="n">
        <v>0.395038982211777</v>
      </c>
    </row>
    <row r="50" customFormat="false" ht="13.8" hidden="false" customHeight="false" outlineLevel="0" collapsed="false">
      <c r="B50" s="8" t="n">
        <v>9887.59861839586</v>
      </c>
      <c r="C50" s="8" t="n">
        <v>4300</v>
      </c>
      <c r="D50" s="8" t="n">
        <v>-7.19148936170216</v>
      </c>
      <c r="F50" s="8" t="n">
        <v>1.64648078279155</v>
      </c>
      <c r="G50" s="8" t="n">
        <v>75332.1349878824</v>
      </c>
      <c r="H50" s="8" t="n">
        <v>2390</v>
      </c>
      <c r="J50" s="8" t="n">
        <v>-75332.1349878824</v>
      </c>
      <c r="K50" s="8" t="n">
        <v>271</v>
      </c>
      <c r="L50" s="0" t="n">
        <v>8844484740</v>
      </c>
      <c r="O50" s="8" t="n">
        <v>6700.21764052638</v>
      </c>
      <c r="P50" s="8" t="n">
        <v>-51964.92</v>
      </c>
      <c r="Q50" s="8" t="n">
        <v>-180207.3</v>
      </c>
      <c r="R50" s="8" t="n">
        <v>-232172.22</v>
      </c>
      <c r="S50" s="8" t="n">
        <v>-116086.11</v>
      </c>
      <c r="U50" s="8" t="n">
        <v>-124764.6</v>
      </c>
      <c r="V50" s="8" t="n">
        <v>-272313.92</v>
      </c>
      <c r="W50" s="8" t="n">
        <v>-136156.96</v>
      </c>
      <c r="X50" s="8" t="n">
        <v>-11392.36</v>
      </c>
      <c r="Y50" s="8" t="n">
        <v>394912.903537549</v>
      </c>
      <c r="Z50" s="8" t="n">
        <v>10342.9133915026</v>
      </c>
      <c r="AA50" s="8" t="n">
        <v>48848.3860232536</v>
      </c>
      <c r="AB50" s="8" t="n">
        <v>108044.034730898</v>
      </c>
      <c r="AD50" s="24" t="n">
        <v>6.67824209167093</v>
      </c>
      <c r="AE50" s="8" t="n">
        <v>8.83193078995728</v>
      </c>
      <c r="AF50" s="8" t="n">
        <v>11.8110087130474</v>
      </c>
      <c r="AH50" s="8" t="n">
        <v>2.58242670141902</v>
      </c>
      <c r="AI50" s="25" t="n">
        <v>6.87119171271107</v>
      </c>
      <c r="AJ50" s="8" t="n">
        <v>0.531443734134038</v>
      </c>
      <c r="AK50" s="8" t="n">
        <v>5.80025733985831</v>
      </c>
      <c r="AM50" s="8" t="n">
        <v>-4.74676751123834</v>
      </c>
      <c r="AO50" s="24" t="n">
        <v>1.93147458043259</v>
      </c>
      <c r="AP50" s="8" t="n">
        <v>4.08516327871894</v>
      </c>
      <c r="AQ50" s="8" t="n">
        <v>7.06424120180904</v>
      </c>
      <c r="AS50" s="8" t="n">
        <v>-2.16434080981932</v>
      </c>
      <c r="AT50" s="8" t="n">
        <v>2.12442420147273</v>
      </c>
      <c r="AU50" s="8" t="n">
        <v>-4.2153237771043</v>
      </c>
      <c r="AV50" s="8" t="n">
        <v>1.05348982861997</v>
      </c>
      <c r="AX50" s="0" t="n">
        <v>0.986739777257041</v>
      </c>
      <c r="AY50" s="0" t="n">
        <v>0.99747337788409</v>
      </c>
      <c r="AZ50" s="0" t="n">
        <v>0.999908228317911</v>
      </c>
      <c r="BB50" s="0" t="n">
        <v>0.0554566248854147</v>
      </c>
      <c r="BC50" s="0" t="n">
        <v>0.409438073899442</v>
      </c>
      <c r="BD50" s="0" t="n">
        <v>0.0108803994329342</v>
      </c>
      <c r="BE50" s="0" t="n">
        <v>0.392337851669143</v>
      </c>
    </row>
    <row r="51" customFormat="false" ht="13.8" hidden="false" customHeight="false" outlineLevel="0" collapsed="false">
      <c r="B51" s="8" t="n">
        <v>10087.6193016807</v>
      </c>
      <c r="C51" s="8" t="n">
        <v>4300</v>
      </c>
      <c r="D51" s="8" t="n">
        <v>-7.13297872340428</v>
      </c>
      <c r="F51" s="8" t="n">
        <v>1.64394002097021</v>
      </c>
      <c r="G51" s="8" t="n">
        <v>75373.2418434268</v>
      </c>
      <c r="H51" s="8" t="n">
        <v>2395</v>
      </c>
      <c r="J51" s="8" t="n">
        <v>-75373.2418434268</v>
      </c>
      <c r="K51" s="8" t="n">
        <v>276</v>
      </c>
      <c r="L51" s="0" t="n">
        <v>9036323946</v>
      </c>
      <c r="O51" s="8" t="n">
        <v>6972.54270789021</v>
      </c>
      <c r="P51" s="8" t="n">
        <v>-52666.555</v>
      </c>
      <c r="Q51" s="8" t="n">
        <v>-178495.15</v>
      </c>
      <c r="R51" s="8" t="n">
        <v>-231161.705</v>
      </c>
      <c r="S51" s="8" t="n">
        <v>-115580.8525</v>
      </c>
      <c r="U51" s="8" t="n">
        <v>-124552.3</v>
      </c>
      <c r="V51" s="8" t="n">
        <v>-271785.555</v>
      </c>
      <c r="W51" s="8" t="n">
        <v>-135892.7775</v>
      </c>
      <c r="X51" s="8" t="n">
        <v>-11340.4775</v>
      </c>
      <c r="Y51" s="8" t="n">
        <v>395740.420334437</v>
      </c>
      <c r="Z51" s="8" t="n">
        <v>10585.0123042143</v>
      </c>
      <c r="AA51" s="8" t="n">
        <v>48900.9548012119</v>
      </c>
      <c r="AB51" s="8" t="n">
        <v>107195.845849803</v>
      </c>
      <c r="AD51" s="24" t="n">
        <v>6.6235110596402</v>
      </c>
      <c r="AE51" s="8" t="n">
        <v>8.76318516604711</v>
      </c>
      <c r="AF51" s="8" t="n">
        <v>11.6908068625086</v>
      </c>
      <c r="AH51" s="8" t="n">
        <v>2.52202358459918</v>
      </c>
      <c r="AI51" s="25" t="n">
        <v>6.81394465669014</v>
      </c>
      <c r="AJ51" s="8" t="n">
        <v>0.502761326729275</v>
      </c>
      <c r="AK51" s="8" t="n">
        <v>5.73780642258339</v>
      </c>
      <c r="AM51" s="8" t="n">
        <v>-4.68391036075544</v>
      </c>
      <c r="AO51" s="24" t="n">
        <v>1.93960069888476</v>
      </c>
      <c r="AP51" s="8" t="n">
        <v>4.07927480529167</v>
      </c>
      <c r="AQ51" s="8" t="n">
        <v>7.00689650175313</v>
      </c>
      <c r="AS51" s="8" t="n">
        <v>-2.16188677615626</v>
      </c>
      <c r="AT51" s="8" t="n">
        <v>2.1300342959347</v>
      </c>
      <c r="AU51" s="8" t="n">
        <v>-4.18114903402616</v>
      </c>
      <c r="AV51" s="8" t="n">
        <v>1.05389606182795</v>
      </c>
      <c r="AX51" s="0" t="n">
        <v>0.986591519045517</v>
      </c>
      <c r="AY51" s="0" t="n">
        <v>0.9974448177836</v>
      </c>
      <c r="AZ51" s="0" t="n">
        <v>0.999907188400278</v>
      </c>
      <c r="BB51" s="0" t="n">
        <v>0.0506869418069155</v>
      </c>
      <c r="BC51" s="0" t="n">
        <v>0.387118220311499</v>
      </c>
      <c r="BD51" s="0" t="n">
        <v>0.0107597894816767</v>
      </c>
      <c r="BE51" s="0" t="n">
        <v>0.389654531619387</v>
      </c>
    </row>
    <row r="52" customFormat="false" ht="13.8" hidden="false" customHeight="false" outlineLevel="0" collapsed="false">
      <c r="B52" s="8" t="n">
        <v>10287.1715911645</v>
      </c>
      <c r="C52" s="8" t="n">
        <v>4300</v>
      </c>
      <c r="D52" s="8" t="n">
        <v>-7.07446808510641</v>
      </c>
      <c r="F52" s="8" t="n">
        <v>1.64141739987432</v>
      </c>
      <c r="G52" s="8" t="n">
        <v>75414.6957764674</v>
      </c>
      <c r="H52" s="8" t="n">
        <v>2400</v>
      </c>
      <c r="J52" s="8" t="n">
        <v>-75414.6957764674</v>
      </c>
      <c r="K52" s="8" t="n">
        <v>282</v>
      </c>
      <c r="L52" s="0" t="n">
        <v>9230102552</v>
      </c>
      <c r="O52" s="8" t="n">
        <v>7244.90038488108</v>
      </c>
      <c r="P52" s="8" t="n">
        <v>-53371</v>
      </c>
      <c r="Q52" s="8" t="n">
        <v>-176783</v>
      </c>
      <c r="R52" s="8" t="n">
        <v>-230154</v>
      </c>
      <c r="S52" s="8" t="n">
        <v>-115077</v>
      </c>
      <c r="U52" s="8" t="n">
        <v>-124340</v>
      </c>
      <c r="V52" s="8" t="n">
        <v>-271260</v>
      </c>
      <c r="W52" s="8" t="n">
        <v>-135630</v>
      </c>
      <c r="X52" s="8" t="n">
        <v>-11290.0000000001</v>
      </c>
      <c r="Y52" s="8" t="n">
        <v>396567.94824192</v>
      </c>
      <c r="Z52" s="8" t="n">
        <v>10826.0245955124</v>
      </c>
      <c r="AA52" s="8" t="n">
        <v>48952.4296464425</v>
      </c>
      <c r="AB52" s="8" t="n">
        <v>106347.333250035</v>
      </c>
      <c r="AD52" s="24" t="n">
        <v>6.5686917113707</v>
      </c>
      <c r="AE52" s="8" t="n">
        <v>8.69440925361521</v>
      </c>
      <c r="AF52" s="8" t="n">
        <v>11.5708277246476</v>
      </c>
      <c r="AH52" s="8" t="n">
        <v>2.46159284840964</v>
      </c>
      <c r="AI52" s="25" t="n">
        <v>6.75665075112554</v>
      </c>
      <c r="AJ52" s="8" t="n">
        <v>0.473866111202687</v>
      </c>
      <c r="AK52" s="8" t="n">
        <v>5.6752833993111</v>
      </c>
      <c r="AM52" s="8" t="n">
        <v>-4.62105321027253</v>
      </c>
      <c r="AO52" s="24" t="n">
        <v>1.94763850109817</v>
      </c>
      <c r="AP52" s="8" t="n">
        <v>4.07335604334268</v>
      </c>
      <c r="AQ52" s="8" t="n">
        <v>6.94977451437509</v>
      </c>
      <c r="AS52" s="8" t="n">
        <v>-2.15946036186289</v>
      </c>
      <c r="AT52" s="8" t="n">
        <v>2.13559754085301</v>
      </c>
      <c r="AU52" s="8" t="n">
        <v>-4.14718709906984</v>
      </c>
      <c r="AV52" s="8" t="n">
        <v>1.05423018903857</v>
      </c>
      <c r="AX52" s="0" t="n">
        <v>0.98644225395447</v>
      </c>
      <c r="AY52" s="0" t="n">
        <v>0.997416056700598</v>
      </c>
      <c r="AZ52" s="0" t="n">
        <v>0.999906141106562</v>
      </c>
      <c r="BB52" s="0" t="n">
        <v>0.0463260039658375</v>
      </c>
      <c r="BC52" s="0" t="n">
        <v>0.365357766970726</v>
      </c>
      <c r="BD52" s="0" t="n">
        <v>0.0106409964236442</v>
      </c>
      <c r="BE52" s="0" t="n">
        <v>0.386989015176662</v>
      </c>
    </row>
    <row r="53" customFormat="false" ht="13.8" hidden="false" customHeight="false" outlineLevel="0" collapsed="false">
      <c r="B53" s="8" t="n">
        <v>10486.256746872</v>
      </c>
      <c r="C53" s="8" t="n">
        <v>4300</v>
      </c>
      <c r="D53" s="8" t="n">
        <v>-7.01595744680854</v>
      </c>
      <c r="F53" s="8" t="n">
        <v>1.6389127906548</v>
      </c>
      <c r="G53" s="8" t="n">
        <v>75456.4960639253</v>
      </c>
      <c r="H53" s="8" t="n">
        <v>2405</v>
      </c>
      <c r="J53" s="8" t="n">
        <v>-75456.4960639253</v>
      </c>
      <c r="K53" s="8" t="n">
        <v>288</v>
      </c>
      <c r="L53" s="0" t="n">
        <v>9424733780</v>
      </c>
      <c r="O53" s="8" t="n">
        <v>7517.29060356214</v>
      </c>
      <c r="P53" s="8" t="n">
        <v>-54078.255</v>
      </c>
      <c r="Q53" s="8" t="n">
        <v>-175070.85</v>
      </c>
      <c r="R53" s="8" t="n">
        <v>-229149.105</v>
      </c>
      <c r="S53" s="8" t="n">
        <v>-114574.5525</v>
      </c>
      <c r="U53" s="8" t="n">
        <v>-124127.7</v>
      </c>
      <c r="V53" s="8" t="n">
        <v>-270737.255</v>
      </c>
      <c r="W53" s="8" t="n">
        <v>-135368.6275</v>
      </c>
      <c r="X53" s="8" t="n">
        <v>-11240.9275000001</v>
      </c>
      <c r="Y53" s="8" t="n">
        <v>397395.487302756</v>
      </c>
      <c r="Z53" s="8" t="n">
        <v>11065.943475172</v>
      </c>
      <c r="AA53" s="8" t="n">
        <v>49002.8070374691</v>
      </c>
      <c r="AB53" s="8" t="n">
        <v>105498.508817779</v>
      </c>
      <c r="AD53" s="24" t="n">
        <v>6.51378425809812</v>
      </c>
      <c r="AE53" s="8" t="n">
        <v>8.62560306545495</v>
      </c>
      <c r="AF53" s="8" t="n">
        <v>11.4510705048571</v>
      </c>
      <c r="AH53" s="8" t="n">
        <v>2.40113470127528</v>
      </c>
      <c r="AI53" s="25" t="n">
        <v>6.69931035123462</v>
      </c>
      <c r="AJ53" s="8" t="n">
        <v>0.444759414839875</v>
      </c>
      <c r="AK53" s="8" t="n">
        <v>5.61268871976701</v>
      </c>
      <c r="AM53" s="8" t="n">
        <v>-4.55819605978963</v>
      </c>
      <c r="AO53" s="24" t="n">
        <v>1.95558819830849</v>
      </c>
      <c r="AP53" s="8" t="n">
        <v>4.06740700566532</v>
      </c>
      <c r="AQ53" s="8" t="n">
        <v>6.89287444506745</v>
      </c>
      <c r="AS53" s="8" t="n">
        <v>-2.15706135851435</v>
      </c>
      <c r="AT53" s="8" t="n">
        <v>2.14111429144499</v>
      </c>
      <c r="AU53" s="8" t="n">
        <v>-4.11343664494976</v>
      </c>
      <c r="AV53" s="8" t="n">
        <v>1.05449265997738</v>
      </c>
      <c r="AX53" s="0" t="n">
        <v>0.986291981186274</v>
      </c>
      <c r="AY53" s="0" t="n">
        <v>0.997387094336188</v>
      </c>
      <c r="AZ53" s="0" t="n">
        <v>0.999905086424652</v>
      </c>
      <c r="BB53" s="0" t="n">
        <v>0.0423402084488339</v>
      </c>
      <c r="BC53" s="0" t="n">
        <v>0.344224011576602</v>
      </c>
      <c r="BD53" s="0" t="n">
        <v>0.0105239868233568</v>
      </c>
      <c r="BE53" s="0" t="n">
        <v>0.384341291907025</v>
      </c>
    </row>
    <row r="54" customFormat="false" ht="13.8" hidden="false" customHeight="false" outlineLevel="0" collapsed="false">
      <c r="B54" s="8" t="n">
        <v>10684.8760226073</v>
      </c>
      <c r="C54" s="8" t="n">
        <v>4300</v>
      </c>
      <c r="D54" s="8" t="n">
        <v>-6.95744680851067</v>
      </c>
      <c r="F54" s="8" t="n">
        <v>1.63642606559704</v>
      </c>
      <c r="G54" s="8" t="n">
        <v>75498.6419857279</v>
      </c>
      <c r="H54" s="8" t="n">
        <v>2410</v>
      </c>
      <c r="J54" s="8" t="n">
        <v>-75498.6419857279</v>
      </c>
      <c r="K54" s="8" t="n">
        <v>293</v>
      </c>
      <c r="L54" s="0" t="n">
        <v>9619945627</v>
      </c>
      <c r="O54" s="8" t="n">
        <v>7789.71329627908</v>
      </c>
      <c r="P54" s="8" t="n">
        <v>-54788.32</v>
      </c>
      <c r="Q54" s="8" t="n">
        <v>-173358.7</v>
      </c>
      <c r="R54" s="8" t="n">
        <v>-228147.02</v>
      </c>
      <c r="S54" s="8" t="n">
        <v>-114073.51</v>
      </c>
      <c r="U54" s="8" t="n">
        <v>-123915.4</v>
      </c>
      <c r="V54" s="8" t="n">
        <v>-270217.32</v>
      </c>
      <c r="W54" s="8" t="n">
        <v>-135108.66</v>
      </c>
      <c r="X54" s="8" t="n">
        <v>-11193.26</v>
      </c>
      <c r="Y54" s="8" t="n">
        <v>398223.037559809</v>
      </c>
      <c r="Z54" s="8" t="n">
        <v>11304.7621703029</v>
      </c>
      <c r="AA54" s="8" t="n">
        <v>49052.0834604566</v>
      </c>
      <c r="AB54" s="8" t="n">
        <v>104649.384403182</v>
      </c>
      <c r="AD54" s="24" t="n">
        <v>6.45878891017028</v>
      </c>
      <c r="AE54" s="8" t="n">
        <v>8.55676661463486</v>
      </c>
      <c r="AF54" s="8" t="n">
        <v>11.331534413325</v>
      </c>
      <c r="AH54" s="8" t="n">
        <v>2.34064934974125</v>
      </c>
      <c r="AI54" s="25" t="n">
        <v>6.64192380897639</v>
      </c>
      <c r="AJ54" s="8" t="n">
        <v>0.415442553911583</v>
      </c>
      <c r="AK54" s="8" t="n">
        <v>5.55002282994451</v>
      </c>
      <c r="AM54" s="8" t="n">
        <v>-4.49533890930672</v>
      </c>
      <c r="AO54" s="24" t="n">
        <v>1.96345000086356</v>
      </c>
      <c r="AP54" s="8" t="n">
        <v>4.06142770532814</v>
      </c>
      <c r="AQ54" s="8" t="n">
        <v>6.83619550401823</v>
      </c>
      <c r="AS54" s="8" t="n">
        <v>-2.15468955956547</v>
      </c>
      <c r="AT54" s="8" t="n">
        <v>2.14658489966967</v>
      </c>
      <c r="AU54" s="8" t="n">
        <v>-4.07989635539514</v>
      </c>
      <c r="AV54" s="8" t="n">
        <v>1.05468392063779</v>
      </c>
      <c r="AX54" s="0" t="n">
        <v>0.986140699980933</v>
      </c>
      <c r="AY54" s="0" t="n">
        <v>0.997357930397503</v>
      </c>
      <c r="AZ54" s="0" t="n">
        <v>0.999904024342647</v>
      </c>
      <c r="BB54" s="0" t="n">
        <v>0.038698350047176</v>
      </c>
      <c r="BC54" s="0" t="n">
        <v>0.323774640210115</v>
      </c>
      <c r="BD54" s="0" t="n">
        <v>0.0104087279607531</v>
      </c>
      <c r="BE54" s="0" t="n">
        <v>0.381711347920009</v>
      </c>
    </row>
    <row r="55" customFormat="false" ht="13.8" hidden="false" customHeight="false" outlineLevel="0" collapsed="false">
      <c r="B55" s="8" t="n">
        <v>10883.0306659956</v>
      </c>
      <c r="C55" s="8" t="n">
        <v>4300</v>
      </c>
      <c r="D55" s="8" t="n">
        <v>-6.89893617021279</v>
      </c>
      <c r="F55" s="8" t="n">
        <v>1.63395709810871</v>
      </c>
      <c r="G55" s="8" t="n">
        <v>75541.1328247903</v>
      </c>
      <c r="H55" s="8" t="n">
        <v>2415</v>
      </c>
      <c r="J55" s="8" t="n">
        <v>-75541.1328247903</v>
      </c>
      <c r="K55" s="8" t="n">
        <v>299</v>
      </c>
      <c r="L55" s="0" t="n">
        <v>9817092506</v>
      </c>
      <c r="O55" s="8" t="n">
        <v>8062.16839565826</v>
      </c>
      <c r="P55" s="8" t="n">
        <v>-55501.195</v>
      </c>
      <c r="Q55" s="8" t="n">
        <v>-171646.55</v>
      </c>
      <c r="R55" s="8" t="n">
        <v>-227147.745</v>
      </c>
      <c r="S55" s="8" t="n">
        <v>-113573.8725</v>
      </c>
      <c r="U55" s="8" t="n">
        <v>-123703.1</v>
      </c>
      <c r="V55" s="8" t="n">
        <v>-269700.195</v>
      </c>
      <c r="W55" s="8" t="n">
        <v>-134850.0975</v>
      </c>
      <c r="X55" s="8" t="n">
        <v>-11146.9975</v>
      </c>
      <c r="Y55" s="8" t="n">
        <v>399050.59905605</v>
      </c>
      <c r="Z55" s="8" t="n">
        <v>11542.4739252635</v>
      </c>
      <c r="AA55" s="8" t="n">
        <v>49100.2554091781</v>
      </c>
      <c r="AB55" s="8" t="n">
        <v>103799.971820544</v>
      </c>
      <c r="AD55" s="24" t="n">
        <v>6.40370587705207</v>
      </c>
      <c r="AE55" s="8" t="n">
        <v>8.4878999144942</v>
      </c>
      <c r="AF55" s="8" t="n">
        <v>11.2122186649949</v>
      </c>
      <c r="AH55" s="8" t="n">
        <v>2.28013699849338</v>
      </c>
      <c r="AI55" s="25" t="n">
        <v>6.5844914730874</v>
      </c>
      <c r="AJ55" s="8" t="n">
        <v>0.385916833787801</v>
      </c>
      <c r="AK55" s="8" t="n">
        <v>5.48728617214347</v>
      </c>
      <c r="AM55" s="8" t="n">
        <v>-4.43248175882382</v>
      </c>
      <c r="AO55" s="24" t="n">
        <v>1.97122411822825</v>
      </c>
      <c r="AP55" s="8" t="n">
        <v>4.05541815567038</v>
      </c>
      <c r="AQ55" s="8" t="n">
        <v>6.77973690617109</v>
      </c>
      <c r="AS55" s="8" t="n">
        <v>-2.15234476033044</v>
      </c>
      <c r="AT55" s="8" t="n">
        <v>2.15200971426358</v>
      </c>
      <c r="AU55" s="8" t="n">
        <v>-4.04656492503602</v>
      </c>
      <c r="AV55" s="8" t="n">
        <v>1.05480441331964</v>
      </c>
      <c r="AX55" s="0" t="n">
        <v>0.985988409615985</v>
      </c>
      <c r="AY55" s="0" t="n">
        <v>0.997328564597701</v>
      </c>
      <c r="AZ55" s="0" t="n">
        <v>0.999902954848854</v>
      </c>
      <c r="BB55" s="0" t="n">
        <v>0.0353715292022451</v>
      </c>
      <c r="BC55" s="0" t="n">
        <v>0.304057508387409</v>
      </c>
      <c r="BD55" s="0" t="n">
        <v>0.0102951878139436</v>
      </c>
      <c r="BE55" s="0" t="n">
        <v>0.379099165959348</v>
      </c>
    </row>
    <row r="56" customFormat="false" ht="13.8" hidden="false" customHeight="false" outlineLevel="0" collapsed="false">
      <c r="B56" s="8" t="n">
        <v>11080.721918523</v>
      </c>
      <c r="C56" s="8" t="n">
        <v>4300</v>
      </c>
      <c r="D56" s="8" t="n">
        <v>-6.84042553191492</v>
      </c>
      <c r="F56" s="8" t="n">
        <v>1.63150576270781</v>
      </c>
      <c r="G56" s="8" t="n">
        <v>75583.9678669972</v>
      </c>
      <c r="H56" s="8" t="n">
        <v>2420</v>
      </c>
      <c r="J56" s="8" t="n">
        <v>-75583.9678669972</v>
      </c>
      <c r="K56" s="8" t="n">
        <v>305</v>
      </c>
      <c r="L56" s="0" t="n">
        <v>10015118835</v>
      </c>
      <c r="O56" s="8" t="n">
        <v>8334.65583460507</v>
      </c>
      <c r="P56" s="8" t="n">
        <v>-56216.88</v>
      </c>
      <c r="Q56" s="8" t="n">
        <v>-169934.4</v>
      </c>
      <c r="R56" s="8" t="n">
        <v>-226151.28</v>
      </c>
      <c r="S56" s="8" t="n">
        <v>-113075.64</v>
      </c>
      <c r="U56" s="8" t="n">
        <v>-123490.8</v>
      </c>
      <c r="V56" s="8" t="n">
        <v>-269185.88</v>
      </c>
      <c r="W56" s="8" t="n">
        <v>-134592.94</v>
      </c>
      <c r="X56" s="8" t="n">
        <v>-11102.1400000001</v>
      </c>
      <c r="Y56" s="8" t="n">
        <v>399878.171834558</v>
      </c>
      <c r="Z56" s="8" t="n">
        <v>11779.0720015765</v>
      </c>
      <c r="AA56" s="8" t="n">
        <v>49147.3193849809</v>
      </c>
      <c r="AB56" s="8" t="n">
        <v>102950.282848515</v>
      </c>
      <c r="AD56" s="24" t="n">
        <v>6.34858943708742</v>
      </c>
      <c r="AE56" s="8" t="n">
        <v>8.41905704839546</v>
      </c>
      <c r="AF56" s="8" t="n">
        <v>11.0931765492838</v>
      </c>
      <c r="AH56" s="8" t="n">
        <v>2.21965192013535</v>
      </c>
      <c r="AI56" s="25" t="n">
        <v>6.52706775887396</v>
      </c>
      <c r="AJ56" s="8" t="n">
        <v>0.356237618807367</v>
      </c>
      <c r="AK56" s="8" t="n">
        <v>5.42453325476543</v>
      </c>
      <c r="AM56" s="8" t="n">
        <v>-4.36967867809798</v>
      </c>
      <c r="AO56" s="24" t="n">
        <v>1.97891075898944</v>
      </c>
      <c r="AP56" s="8" t="n">
        <v>4.04937837029748</v>
      </c>
      <c r="AQ56" s="8" t="n">
        <v>6.72349787118586</v>
      </c>
      <c r="AS56" s="8" t="n">
        <v>-2.15002675796263</v>
      </c>
      <c r="AT56" s="8" t="n">
        <v>2.15738908077598</v>
      </c>
      <c r="AU56" s="8" t="n">
        <v>-4.01344105929061</v>
      </c>
      <c r="AV56" s="8" t="n">
        <v>1.05485457666745</v>
      </c>
      <c r="AX56" s="0" t="n">
        <v>0.985835109406396</v>
      </c>
      <c r="AY56" s="0" t="n">
        <v>0.997298996655941</v>
      </c>
      <c r="AZ56" s="0" t="n">
        <v>0.999901877931786</v>
      </c>
      <c r="BB56" s="0" t="n">
        <v>0.0323340192008858</v>
      </c>
      <c r="BC56" s="0" t="n">
        <v>0.28511701649719</v>
      </c>
      <c r="BD56" s="0" t="n">
        <v>0.0101833350424223</v>
      </c>
      <c r="BE56" s="0" t="n">
        <v>0.376504725492813</v>
      </c>
    </row>
    <row r="57" customFormat="false" ht="13.8" hidden="false" customHeight="false" outlineLevel="0" collapsed="false">
      <c r="B57" s="8" t="n">
        <v>11277.9510155785</v>
      </c>
      <c r="C57" s="8" t="n">
        <v>4300</v>
      </c>
      <c r="D57" s="8" t="n">
        <v>-6.78191489361705</v>
      </c>
      <c r="F57" s="8" t="n">
        <v>1.6290719350108</v>
      </c>
      <c r="G57" s="8" t="n">
        <v>75627.146401184</v>
      </c>
      <c r="H57" s="8" t="n">
        <v>2425</v>
      </c>
      <c r="J57" s="8" t="n">
        <v>-75627.146401184</v>
      </c>
      <c r="K57" s="8" t="n">
        <v>311</v>
      </c>
      <c r="L57" s="0" t="n">
        <v>10215197186</v>
      </c>
      <c r="O57" s="8" t="n">
        <v>8607.17554630211</v>
      </c>
      <c r="P57" s="8" t="n">
        <v>-56935.375</v>
      </c>
      <c r="Q57" s="8" t="n">
        <v>-168222.25</v>
      </c>
      <c r="R57" s="8" t="n">
        <v>-225157.625</v>
      </c>
      <c r="S57" s="8" t="n">
        <v>-112578.8125</v>
      </c>
      <c r="U57" s="8" t="n">
        <v>-123278.5</v>
      </c>
      <c r="V57" s="8" t="n">
        <v>-268674.375</v>
      </c>
      <c r="W57" s="8" t="n">
        <v>-134337.1875</v>
      </c>
      <c r="X57" s="8" t="n">
        <v>-11058.6875000001</v>
      </c>
      <c r="Y57" s="8" t="n">
        <v>400705.755938517</v>
      </c>
      <c r="Z57" s="8" t="n">
        <v>12014.549677844</v>
      </c>
      <c r="AA57" s="8" t="n">
        <v>49193.2718967543</v>
      </c>
      <c r="AB57" s="8" t="n">
        <v>102100.329230289</v>
      </c>
      <c r="AD57" s="24" t="n">
        <v>6.29342393358798</v>
      </c>
      <c r="AE57" s="8" t="n">
        <v>8.35022216580393</v>
      </c>
      <c r="AF57" s="8" t="n">
        <v>10.9743914261267</v>
      </c>
      <c r="AH57" s="8" t="n">
        <v>2.15917845129241</v>
      </c>
      <c r="AI57" s="25" t="n">
        <v>6.46963714433098</v>
      </c>
      <c r="AJ57" s="8" t="n">
        <v>0.326390328473066</v>
      </c>
      <c r="AK57" s="8" t="n">
        <v>5.36174864843517</v>
      </c>
      <c r="AM57" s="8" t="n">
        <v>-4.30691380272715</v>
      </c>
      <c r="AO57" s="24" t="n">
        <v>1.98651013086083</v>
      </c>
      <c r="AP57" s="8" t="n">
        <v>4.04330836307678</v>
      </c>
      <c r="AQ57" s="8" t="n">
        <v>6.66747762339953</v>
      </c>
      <c r="AS57" s="8" t="n">
        <v>-2.14773535143474</v>
      </c>
      <c r="AT57" s="8" t="n">
        <v>2.16272334160383</v>
      </c>
      <c r="AU57" s="8" t="n">
        <v>-3.98052347425408</v>
      </c>
      <c r="AV57" s="8" t="n">
        <v>1.05483484570802</v>
      </c>
      <c r="AX57" s="0" t="n">
        <v>0.985680798704459</v>
      </c>
      <c r="AY57" s="0" t="n">
        <v>0.997269226297373</v>
      </c>
      <c r="AZ57" s="0" t="n">
        <v>0.999900793580166</v>
      </c>
      <c r="BB57" s="0" t="n">
        <v>0.0295606974499851</v>
      </c>
      <c r="BC57" s="0" t="n">
        <v>0.266979129527723</v>
      </c>
      <c r="BD57" s="0" t="n">
        <v>0.0100731389707229</v>
      </c>
      <c r="BE57" s="0" t="n">
        <v>0.373928002801114</v>
      </c>
    </row>
    <row r="58" customFormat="false" ht="13.8" hidden="false" customHeight="false" outlineLevel="0" collapsed="false">
      <c r="B58" s="8" t="n">
        <v>11474.7191864924</v>
      </c>
      <c r="C58" s="8" t="n">
        <v>4300</v>
      </c>
      <c r="D58" s="8" t="n">
        <v>-6.72340425531918</v>
      </c>
      <c r="F58" s="8" t="n">
        <v>1.62665549172093</v>
      </c>
      <c r="G58" s="8" t="n">
        <v>75670.6677191188</v>
      </c>
      <c r="H58" s="8" t="n">
        <v>2430</v>
      </c>
      <c r="J58" s="8" t="n">
        <v>-75670.6677191188</v>
      </c>
      <c r="K58" s="8" t="n">
        <v>316</v>
      </c>
      <c r="L58" s="0" t="n">
        <v>10415765439</v>
      </c>
      <c r="O58" s="8" t="n">
        <v>8879.72746420755</v>
      </c>
      <c r="P58" s="8" t="n">
        <v>-57656.68</v>
      </c>
      <c r="Q58" s="8" t="n">
        <v>-166510.1</v>
      </c>
      <c r="R58" s="8" t="n">
        <v>-224166.78</v>
      </c>
      <c r="S58" s="8" t="n">
        <v>-112083.39</v>
      </c>
      <c r="U58" s="8" t="n">
        <v>-123066.2</v>
      </c>
      <c r="V58" s="8" t="n">
        <v>-268165.68</v>
      </c>
      <c r="W58" s="8" t="n">
        <v>-134082.84</v>
      </c>
      <c r="X58" s="8" t="n">
        <v>-11016.64</v>
      </c>
      <c r="Y58" s="8" t="n">
        <v>401533.351411221</v>
      </c>
      <c r="Z58" s="8" t="n">
        <v>12248.9002496635</v>
      </c>
      <c r="AA58" s="8" t="n">
        <v>49238.1094608962</v>
      </c>
      <c r="AB58" s="8" t="n">
        <v>101250.122673793</v>
      </c>
      <c r="AD58" s="24" t="n">
        <v>6.23817136804407</v>
      </c>
      <c r="AE58" s="8" t="n">
        <v>8.28135707548943</v>
      </c>
      <c r="AF58" s="8" t="n">
        <v>10.8558243191439</v>
      </c>
      <c r="AH58" s="8" t="n">
        <v>2.09867858583714</v>
      </c>
      <c r="AI58" s="25" t="n">
        <v>6.41216176338244</v>
      </c>
      <c r="AJ58" s="8" t="n">
        <v>0.296338030767592</v>
      </c>
      <c r="AK58" s="8" t="n">
        <v>5.29889457924401</v>
      </c>
      <c r="AM58" s="8" t="n">
        <v>-4.24414892735632</v>
      </c>
      <c r="AO58" s="24" t="n">
        <v>1.99402244068775</v>
      </c>
      <c r="AP58" s="8" t="n">
        <v>4.03720814813311</v>
      </c>
      <c r="AQ58" s="8" t="n">
        <v>6.61167539178759</v>
      </c>
      <c r="AS58" s="8" t="n">
        <v>-2.14547034151918</v>
      </c>
      <c r="AT58" s="8" t="n">
        <v>2.16801283602612</v>
      </c>
      <c r="AU58" s="8" t="n">
        <v>-3.94781089658873</v>
      </c>
      <c r="AV58" s="8" t="n">
        <v>1.05474565188769</v>
      </c>
      <c r="AX58" s="0" t="n">
        <v>0.985525476899687</v>
      </c>
      <c r="AY58" s="0" t="n">
        <v>0.997239253253118</v>
      </c>
      <c r="AZ58" s="0" t="n">
        <v>0.999899701782921</v>
      </c>
      <c r="BB58" s="0" t="n">
        <v>0.0270281917287303</v>
      </c>
      <c r="BC58" s="0" t="n">
        <v>0.24965855989005</v>
      </c>
      <c r="BD58" s="0" t="n">
        <v>0.0099645695725056</v>
      </c>
      <c r="BE58" s="0" t="n">
        <v>0.371368971065849</v>
      </c>
    </row>
    <row r="59" customFormat="false" ht="13.8" hidden="false" customHeight="false" outlineLevel="0" collapsed="false">
      <c r="B59" s="8" t="n">
        <v>11671.027654577</v>
      </c>
      <c r="C59" s="8" t="n">
        <v>4300</v>
      </c>
      <c r="D59" s="8" t="n">
        <v>-6.6648936170213</v>
      </c>
      <c r="F59" s="8" t="n">
        <v>1.62425631061666</v>
      </c>
      <c r="G59" s="8" t="n">
        <v>75714.5311154843</v>
      </c>
      <c r="H59" s="8" t="n">
        <v>2435</v>
      </c>
      <c r="J59" s="8" t="n">
        <v>-75714.5311154843</v>
      </c>
      <c r="K59" s="8" t="n">
        <v>322</v>
      </c>
      <c r="L59" s="0" t="n">
        <v>10617978192</v>
      </c>
      <c r="O59" s="8" t="n">
        <v>9152.31152205334</v>
      </c>
      <c r="P59" s="8" t="n">
        <v>-58380.795</v>
      </c>
      <c r="Q59" s="8" t="n">
        <v>-164797.95</v>
      </c>
      <c r="R59" s="8" t="n">
        <v>-223178.745</v>
      </c>
      <c r="S59" s="8" t="n">
        <v>-111589.3725</v>
      </c>
      <c r="U59" s="8" t="n">
        <v>-122853.9</v>
      </c>
      <c r="V59" s="8" t="n">
        <v>-267659.795</v>
      </c>
      <c r="W59" s="8" t="n">
        <v>-133829.8975</v>
      </c>
      <c r="X59" s="8" t="n">
        <v>-10975.9975000001</v>
      </c>
      <c r="Y59" s="8" t="n">
        <v>402360.95829607</v>
      </c>
      <c r="Z59" s="8" t="n">
        <v>12482.1170295451</v>
      </c>
      <c r="AA59" s="8" t="n">
        <v>49281.828601281</v>
      </c>
      <c r="AB59" s="8" t="n">
        <v>100399.67485188</v>
      </c>
      <c r="AD59" s="24" t="n">
        <v>6.18283194643754</v>
      </c>
      <c r="AE59" s="8" t="n">
        <v>8.21246179183011</v>
      </c>
      <c r="AF59" s="8" t="n">
        <v>10.7374744619113</v>
      </c>
      <c r="AH59" s="8" t="n">
        <v>2.03815252121681</v>
      </c>
      <c r="AI59" s="25" t="n">
        <v>6.35464195222338</v>
      </c>
      <c r="AJ59" s="8" t="n">
        <v>0.266081988570031</v>
      </c>
      <c r="AK59" s="8" t="n">
        <v>5.23597147509457</v>
      </c>
      <c r="AM59" s="8" t="n">
        <v>-4.18138405198549</v>
      </c>
      <c r="AO59" s="24" t="n">
        <v>2.00144789445205</v>
      </c>
      <c r="AP59" s="8" t="n">
        <v>4.03107773984462</v>
      </c>
      <c r="AQ59" s="8" t="n">
        <v>6.55609040992581</v>
      </c>
      <c r="AS59" s="8" t="n">
        <v>-2.14323153076868</v>
      </c>
      <c r="AT59" s="8" t="n">
        <v>2.17325790023789</v>
      </c>
      <c r="AU59" s="8" t="n">
        <v>-3.91530206341546</v>
      </c>
      <c r="AV59" s="8" t="n">
        <v>1.05458742310908</v>
      </c>
      <c r="AX59" s="0" t="n">
        <v>0.985369143418698</v>
      </c>
      <c r="AY59" s="0" t="n">
        <v>0.997209077260256</v>
      </c>
      <c r="AZ59" s="0" t="n">
        <v>0.999898602529185</v>
      </c>
      <c r="BB59" s="0" t="n">
        <v>0.0247157149287699</v>
      </c>
      <c r="BC59" s="0" t="n">
        <v>0.23316618395955</v>
      </c>
      <c r="BD59" s="0" t="n">
        <v>0.0098575974550648</v>
      </c>
      <c r="BE59" s="0" t="n">
        <v>0.368827600456447</v>
      </c>
    </row>
    <row r="60" customFormat="false" ht="13.8" hidden="false" customHeight="false" outlineLevel="0" collapsed="false">
      <c r="B60" s="8" t="n">
        <v>11866.8776371658</v>
      </c>
      <c r="C60" s="8" t="n">
        <v>4300</v>
      </c>
      <c r="D60" s="8" t="n">
        <v>-6.60638297872343</v>
      </c>
      <c r="F60" s="8" t="n">
        <v>1.62187427054028</v>
      </c>
      <c r="G60" s="8" t="n">
        <v>75758.7358878597</v>
      </c>
      <c r="H60" s="8" t="n">
        <v>2440</v>
      </c>
      <c r="J60" s="8" t="n">
        <v>-75758.7358878597</v>
      </c>
      <c r="K60" s="8" t="n">
        <v>328</v>
      </c>
      <c r="L60" s="0" t="n">
        <v>10820653794</v>
      </c>
      <c r="O60" s="8" t="n">
        <v>9424.92765384364</v>
      </c>
      <c r="P60" s="8" t="n">
        <v>-59107.72</v>
      </c>
      <c r="Q60" s="8" t="n">
        <v>-163085.8</v>
      </c>
      <c r="R60" s="8" t="n">
        <v>-222193.52</v>
      </c>
      <c r="S60" s="8" t="n">
        <v>-111096.76</v>
      </c>
      <c r="U60" s="8" t="n">
        <v>-122641.6</v>
      </c>
      <c r="V60" s="8" t="n">
        <v>-267156.72</v>
      </c>
      <c r="W60" s="8" t="n">
        <v>-133578.36</v>
      </c>
      <c r="X60" s="8" t="n">
        <v>-10936.76</v>
      </c>
      <c r="Y60" s="8" t="n">
        <v>403188.576636574</v>
      </c>
      <c r="Z60" s="8" t="n">
        <v>12714.1933468285</v>
      </c>
      <c r="AA60" s="8" t="n">
        <v>49324.4258492269</v>
      </c>
      <c r="AB60" s="8" t="n">
        <v>99548.9974025171</v>
      </c>
      <c r="AD60" s="24" t="n">
        <v>6.12740587389145</v>
      </c>
      <c r="AE60" s="8" t="n">
        <v>8.14353632945319</v>
      </c>
      <c r="AF60" s="8" t="n">
        <v>10.6193410925671</v>
      </c>
      <c r="AH60" s="8" t="n">
        <v>1.97760045311747</v>
      </c>
      <c r="AI60" s="25" t="n">
        <v>6.29707804399842</v>
      </c>
      <c r="AJ60" s="8" t="n">
        <v>0.235623454407994</v>
      </c>
      <c r="AK60" s="8" t="n">
        <v>5.17297976038212</v>
      </c>
      <c r="AM60" s="8" t="n">
        <v>-4.11861917661466</v>
      </c>
      <c r="AO60" s="24" t="n">
        <v>2.00878669727679</v>
      </c>
      <c r="AP60" s="8" t="n">
        <v>4.02491715283853</v>
      </c>
      <c r="AQ60" s="8" t="n">
        <v>6.50072191595241</v>
      </c>
      <c r="AS60" s="8" t="n">
        <v>-2.14101872349719</v>
      </c>
      <c r="AT60" s="8" t="n">
        <v>2.17845886738376</v>
      </c>
      <c r="AU60" s="8" t="n">
        <v>-3.88299572220667</v>
      </c>
      <c r="AV60" s="8" t="n">
        <v>1.05436058376746</v>
      </c>
      <c r="AX60" s="0" t="n">
        <v>0.985211797725109</v>
      </c>
      <c r="AY60" s="0" t="n">
        <v>0.997178698061809</v>
      </c>
      <c r="AZ60" s="0" t="n">
        <v>0.999897495808296</v>
      </c>
      <c r="BB60" s="0" t="n">
        <v>0.022604192022361</v>
      </c>
      <c r="BC60" s="0" t="n">
        <v>0.217505094005847</v>
      </c>
      <c r="BD60" s="0" t="n">
        <v>0.00975219384424316</v>
      </c>
      <c r="BE60" s="0" t="n">
        <v>0.366303858216093</v>
      </c>
    </row>
    <row r="61" customFormat="false" ht="13.8" hidden="false" customHeight="false" outlineLevel="0" collapsed="false">
      <c r="B61" s="8" t="n">
        <v>12062.2703456528</v>
      </c>
      <c r="C61" s="8" t="n">
        <v>4300</v>
      </c>
      <c r="D61" s="8" t="n">
        <v>-6.54787234042556</v>
      </c>
      <c r="F61" s="8" t="n">
        <v>1.61950925138665</v>
      </c>
      <c r="G61" s="8" t="n">
        <v>75803.2813367031</v>
      </c>
      <c r="H61" s="8" t="n">
        <v>2445</v>
      </c>
      <c r="J61" s="8" t="n">
        <v>-75803.2813367031</v>
      </c>
      <c r="K61" s="8" t="n">
        <v>334</v>
      </c>
      <c r="L61" s="0" t="n">
        <v>11026377399</v>
      </c>
      <c r="O61" s="8" t="n">
        <v>9697.57579385309</v>
      </c>
      <c r="P61" s="8" t="n">
        <v>-59837.455</v>
      </c>
      <c r="Q61" s="8" t="n">
        <v>-161373.65</v>
      </c>
      <c r="R61" s="8" t="n">
        <v>-221211.105</v>
      </c>
      <c r="S61" s="8" t="n">
        <v>-110605.5525</v>
      </c>
      <c r="U61" s="8" t="n">
        <v>-122429.3</v>
      </c>
      <c r="V61" s="8" t="n">
        <v>-266656.455</v>
      </c>
      <c r="W61" s="8" t="n">
        <v>-133328.2275</v>
      </c>
      <c r="X61" s="8" t="n">
        <v>-10898.9275</v>
      </c>
      <c r="Y61" s="8" t="n">
        <v>404016.20647635</v>
      </c>
      <c r="Z61" s="8" t="n">
        <v>12945.1225476011</v>
      </c>
      <c r="AA61" s="8" t="n">
        <v>49365.897743464</v>
      </c>
      <c r="AB61" s="8" t="n">
        <v>98698.1019289716</v>
      </c>
      <c r="AD61" s="24" t="n">
        <v>6.07189335467483</v>
      </c>
      <c r="AE61" s="8" t="n">
        <v>8.07458070323086</v>
      </c>
      <c r="AF61" s="8" t="n">
        <v>10.5014234537745</v>
      </c>
      <c r="AH61" s="8" t="n">
        <v>1.91702257548285</v>
      </c>
      <c r="AI61" s="25" t="n">
        <v>6.23947036883488</v>
      </c>
      <c r="AJ61" s="8" t="n">
        <v>0.204963670563463</v>
      </c>
      <c r="AK61" s="8" t="n">
        <v>5.10991985603031</v>
      </c>
      <c r="AM61" s="8" t="n">
        <v>-4.05585430124382</v>
      </c>
      <c r="AO61" s="24" t="n">
        <v>2.01603905343101</v>
      </c>
      <c r="AP61" s="8" t="n">
        <v>4.01872640198704</v>
      </c>
      <c r="AQ61" s="8" t="n">
        <v>6.44556915253064</v>
      </c>
      <c r="AS61" s="8" t="n">
        <v>-2.13883172576097</v>
      </c>
      <c r="AT61" s="8" t="n">
        <v>2.18361606759106</v>
      </c>
      <c r="AU61" s="8" t="n">
        <v>-3.85089063068036</v>
      </c>
      <c r="AV61" s="8" t="n">
        <v>1.05406555478649</v>
      </c>
      <c r="AX61" s="0" t="n">
        <v>0.985053439319417</v>
      </c>
      <c r="AY61" s="0" t="n">
        <v>0.99714811540672</v>
      </c>
      <c r="AZ61" s="0" t="n">
        <v>0.999896381609797</v>
      </c>
      <c r="BB61" s="0" t="n">
        <v>0.0206761398496972</v>
      </c>
      <c r="BC61" s="0" t="n">
        <v>0.202671380842444</v>
      </c>
      <c r="BD61" s="0" t="n">
        <v>0.00964833056974199</v>
      </c>
      <c r="BE61" s="0" t="n">
        <v>0.363797708746593</v>
      </c>
    </row>
    <row r="62" customFormat="false" ht="13.8" hidden="false" customHeight="false" outlineLevel="0" collapsed="false">
      <c r="B62" s="8" t="n">
        <v>12257.2069855307</v>
      </c>
      <c r="C62" s="8" t="n">
        <v>4300</v>
      </c>
      <c r="D62" s="8" t="n">
        <v>-6.48936170212769</v>
      </c>
      <c r="F62" s="8" t="n">
        <v>1.61716113409209</v>
      </c>
      <c r="G62" s="8" t="n">
        <v>75848.1667653335</v>
      </c>
      <c r="H62" s="8" t="n">
        <v>2450</v>
      </c>
      <c r="J62" s="8" t="n">
        <v>-75848.1667653335</v>
      </c>
      <c r="K62" s="8" t="n">
        <v>340</v>
      </c>
      <c r="L62" s="0" t="n">
        <v>11232384718</v>
      </c>
      <c r="O62" s="8" t="n">
        <v>9970.25587662505</v>
      </c>
      <c r="P62" s="8" t="n">
        <v>-60570</v>
      </c>
      <c r="Q62" s="8" t="n">
        <v>-159661.5</v>
      </c>
      <c r="R62" s="8" t="n">
        <v>-220231.5</v>
      </c>
      <c r="S62" s="8" t="n">
        <v>-110115.75</v>
      </c>
      <c r="U62" s="8" t="n">
        <v>-122217</v>
      </c>
      <c r="V62" s="8" t="n">
        <v>-266159</v>
      </c>
      <c r="W62" s="8" t="n">
        <v>-133079.5</v>
      </c>
      <c r="X62" s="8" t="n">
        <v>-10862.5000000001</v>
      </c>
      <c r="Y62" s="8" t="n">
        <v>404843.847859124</v>
      </c>
      <c r="Z62" s="8" t="n">
        <v>13174.8979946167</v>
      </c>
      <c r="AA62" s="8" t="n">
        <v>49406.2408301021</v>
      </c>
      <c r="AB62" s="8" t="n">
        <v>97846.9999999978</v>
      </c>
      <c r="AD62" s="24" t="n">
        <v>6.01629459220746</v>
      </c>
      <c r="AE62" s="8" t="n">
        <v>8.00559492827622</v>
      </c>
      <c r="AF62" s="8" t="n">
        <v>10.3837207926847</v>
      </c>
      <c r="AH62" s="8" t="n">
        <v>1.85641908053302</v>
      </c>
      <c r="AI62" s="25" t="n">
        <v>6.18181925387546</v>
      </c>
      <c r="AJ62" s="8" t="n">
        <v>0.174103869177375</v>
      </c>
      <c r="AK62" s="8" t="n">
        <v>5.04679217952677</v>
      </c>
      <c r="AM62" s="8" t="n">
        <v>-3.99308942587299</v>
      </c>
      <c r="AO62" s="24" t="n">
        <v>2.02320516633447</v>
      </c>
      <c r="AP62" s="8" t="n">
        <v>4.01250550240323</v>
      </c>
      <c r="AQ62" s="8" t="n">
        <v>6.39063136681171</v>
      </c>
      <c r="AS62" s="8" t="n">
        <v>-2.13667034533997</v>
      </c>
      <c r="AT62" s="8" t="n">
        <v>2.18872982800247</v>
      </c>
      <c r="AU62" s="8" t="n">
        <v>-3.81898555669562</v>
      </c>
      <c r="AV62" s="8" t="n">
        <v>1.05370275365378</v>
      </c>
      <c r="AX62" s="0" t="n">
        <v>0.98489406773888</v>
      </c>
      <c r="AY62" s="0" t="n">
        <v>0.99711732904984</v>
      </c>
      <c r="AZ62" s="0" t="n">
        <v>0.999895259923436</v>
      </c>
      <c r="BB62" s="0" t="n">
        <v>0.01891555073795</v>
      </c>
      <c r="BC62" s="0" t="n">
        <v>0.188654959853651</v>
      </c>
      <c r="BD62" s="0" t="n">
        <v>0.00954598005081632</v>
      </c>
      <c r="BE62" s="0" t="n">
        <v>0.361309113692158</v>
      </c>
    </row>
    <row r="63" customFormat="false" ht="13.8" hidden="false" customHeight="false" outlineLevel="0" collapsed="false">
      <c r="B63" s="8" t="n">
        <v>12451.6887564302</v>
      </c>
      <c r="C63" s="8" t="n">
        <v>4300</v>
      </c>
      <c r="D63" s="8" t="n">
        <v>-6.43085106382981</v>
      </c>
      <c r="F63" s="8" t="n">
        <v>1.61482980062338</v>
      </c>
      <c r="G63" s="8" t="n">
        <v>75893.3914799137</v>
      </c>
      <c r="H63" s="8" t="n">
        <v>2455</v>
      </c>
      <c r="J63" s="8" t="n">
        <v>-75893.3914799137</v>
      </c>
      <c r="K63" s="8" t="n">
        <v>345</v>
      </c>
      <c r="L63" s="0" t="n">
        <v>11439052827</v>
      </c>
      <c r="O63" s="8" t="n">
        <v>10242.9678369702</v>
      </c>
      <c r="P63" s="8" t="n">
        <v>-61305.355</v>
      </c>
      <c r="Q63" s="8" t="n">
        <v>-157949.35</v>
      </c>
      <c r="R63" s="8" t="n">
        <v>-219254.705</v>
      </c>
      <c r="S63" s="8" t="n">
        <v>-109627.3525</v>
      </c>
      <c r="U63" s="8" t="n">
        <v>-122004.7</v>
      </c>
      <c r="V63" s="8" t="n">
        <v>-265664.355</v>
      </c>
      <c r="W63" s="8" t="n">
        <v>-132832.1775</v>
      </c>
      <c r="X63" s="8" t="n">
        <v>-10827.4775</v>
      </c>
      <c r="Y63" s="8" t="n">
        <v>405671.500828731</v>
      </c>
      <c r="Z63" s="8" t="n">
        <v>13403.513067214</v>
      </c>
      <c r="AA63" s="8" t="n">
        <v>49445.4516625992</v>
      </c>
      <c r="AB63" s="8" t="n">
        <v>96995.7031500213</v>
      </c>
      <c r="AD63" s="24" t="n">
        <v>5.96067138366352</v>
      </c>
      <c r="AE63" s="8" t="n">
        <v>7.93664061453831</v>
      </c>
      <c r="AF63" s="8" t="n">
        <v>10.2662939554994</v>
      </c>
      <c r="AH63" s="8" t="n">
        <v>1.79585175338183</v>
      </c>
      <c r="AI63" s="25" t="n">
        <v>6.1241866179096</v>
      </c>
      <c r="AJ63" s="8" t="n">
        <v>0.143106866951892</v>
      </c>
      <c r="AK63" s="8" t="n">
        <v>4.98365873955703</v>
      </c>
      <c r="AM63" s="8" t="n">
        <v>-3.93038614510123</v>
      </c>
      <c r="AO63" s="24" t="n">
        <v>2.03028523856229</v>
      </c>
      <c r="AP63" s="8" t="n">
        <v>4.00625446943708</v>
      </c>
      <c r="AQ63" s="8" t="n">
        <v>6.33590781039815</v>
      </c>
      <c r="AS63" s="8" t="n">
        <v>-2.1345343917194</v>
      </c>
      <c r="AT63" s="8" t="n">
        <v>2.19380047280837</v>
      </c>
      <c r="AU63" s="8" t="n">
        <v>-3.78727927814934</v>
      </c>
      <c r="AV63" s="8" t="n">
        <v>1.0532725944558</v>
      </c>
      <c r="AX63" s="0" t="n">
        <v>0.984733682557404</v>
      </c>
      <c r="AY63" s="0" t="n">
        <v>0.99708633875191</v>
      </c>
      <c r="AZ63" s="0" t="n">
        <v>0.999894130739165</v>
      </c>
      <c r="BB63" s="0" t="n">
        <v>0.0173083840158874</v>
      </c>
      <c r="BC63" s="0" t="n">
        <v>0.175445540048775</v>
      </c>
      <c r="BD63" s="0" t="n">
        <v>0.00944511528234352</v>
      </c>
      <c r="BE63" s="0" t="n">
        <v>0.358838032022088</v>
      </c>
    </row>
    <row r="64" customFormat="false" ht="13.8" hidden="false" customHeight="false" outlineLevel="0" collapsed="false">
      <c r="B64" s="8" t="n">
        <v>12645.7168521578</v>
      </c>
      <c r="C64" s="8" t="n">
        <v>4300</v>
      </c>
      <c r="D64" s="8" t="n">
        <v>-6.37234042553194</v>
      </c>
      <c r="F64" s="8" t="n">
        <v>1.61251513396696</v>
      </c>
      <c r="G64" s="8" t="n">
        <v>75938.9547894327</v>
      </c>
      <c r="H64" s="8" t="n">
        <v>2460</v>
      </c>
      <c r="J64" s="8" t="n">
        <v>-75938.9547894327</v>
      </c>
      <c r="K64" s="8" t="n">
        <v>352</v>
      </c>
      <c r="L64" s="0" t="n">
        <v>11647697439</v>
      </c>
      <c r="O64" s="8" t="n">
        <v>10515.7116099646</v>
      </c>
      <c r="P64" s="8" t="n">
        <v>-62043.52</v>
      </c>
      <c r="Q64" s="8" t="n">
        <v>-156237.2</v>
      </c>
      <c r="R64" s="8" t="n">
        <v>-218280.72</v>
      </c>
      <c r="S64" s="8" t="n">
        <v>-109140.36</v>
      </c>
      <c r="U64" s="8" t="n">
        <v>-121792.4</v>
      </c>
      <c r="V64" s="8" t="n">
        <v>-265172.52</v>
      </c>
      <c r="W64" s="8" t="n">
        <v>-132586.26</v>
      </c>
      <c r="X64" s="8" t="n">
        <v>-10793.86</v>
      </c>
      <c r="Y64" s="8" t="n">
        <v>406499.165429118</v>
      </c>
      <c r="Z64" s="8" t="n">
        <v>13630.9611612368</v>
      </c>
      <c r="AA64" s="8" t="n">
        <v>49483.5268017298</v>
      </c>
      <c r="AB64" s="8" t="n">
        <v>96144.2228793222</v>
      </c>
      <c r="AD64" s="24" t="n">
        <v>5.90500190728227</v>
      </c>
      <c r="AE64" s="8" t="n">
        <v>7.86769575410411</v>
      </c>
      <c r="AF64" s="8" t="n">
        <v>10.1491201747401</v>
      </c>
      <c r="AH64" s="8" t="n">
        <v>1.73529875936107</v>
      </c>
      <c r="AI64" s="25" t="n">
        <v>6.06655075871129</v>
      </c>
      <c r="AJ64" s="8" t="n">
        <v>0.111951852558393</v>
      </c>
      <c r="AK64" s="8" t="n">
        <v>4.92049792334505</v>
      </c>
      <c r="AM64" s="8" t="n">
        <v>-3.86772243543261</v>
      </c>
      <c r="AO64" s="24" t="n">
        <v>2.03727947184966</v>
      </c>
      <c r="AP64" s="8" t="n">
        <v>3.9999733186715</v>
      </c>
      <c r="AQ64" s="8" t="n">
        <v>6.2813977393075</v>
      </c>
      <c r="AS64" s="8" t="n">
        <v>-2.13242367607154</v>
      </c>
      <c r="AT64" s="8" t="n">
        <v>2.19882832327868</v>
      </c>
      <c r="AU64" s="8" t="n">
        <v>-3.75577058287422</v>
      </c>
      <c r="AV64" s="8" t="n">
        <v>1.05277548791244</v>
      </c>
      <c r="AX64" s="0" t="n">
        <v>0.984572283385414</v>
      </c>
      <c r="AY64" s="0" t="n">
        <v>0.997055144279541</v>
      </c>
      <c r="AZ64" s="0" t="n">
        <v>0.999892994047137</v>
      </c>
      <c r="BB64" s="0" t="n">
        <v>0.0158409052284518</v>
      </c>
      <c r="BC64" s="0" t="n">
        <v>0.1630205897076</v>
      </c>
      <c r="BD64" s="0" t="n">
        <v>0.00934570982125539</v>
      </c>
      <c r="BE64" s="0" t="n">
        <v>0.35638442011233</v>
      </c>
    </row>
    <row r="65" customFormat="false" ht="13.8" hidden="false" customHeight="false" outlineLevel="0" collapsed="false">
      <c r="B65" s="8" t="n">
        <v>12839.2924607334</v>
      </c>
      <c r="C65" s="8" t="n">
        <v>4300</v>
      </c>
      <c r="D65" s="8" t="n">
        <v>-6.31382978723407</v>
      </c>
      <c r="F65" s="8" t="n">
        <v>1.61021701811815</v>
      </c>
      <c r="G65" s="8" t="n">
        <v>75984.8560056884</v>
      </c>
      <c r="H65" s="8" t="n">
        <v>2465</v>
      </c>
      <c r="J65" s="8" t="n">
        <v>-75984.8560056884</v>
      </c>
      <c r="K65" s="8" t="n">
        <v>358</v>
      </c>
      <c r="L65" s="0" t="n">
        <v>11858328452</v>
      </c>
      <c r="O65" s="8" t="n">
        <v>10788.4871309484</v>
      </c>
      <c r="P65" s="8" t="n">
        <v>-62784.4949999999</v>
      </c>
      <c r="Q65" s="8" t="n">
        <v>-154525.05</v>
      </c>
      <c r="R65" s="8" t="n">
        <v>-217309.545</v>
      </c>
      <c r="S65" s="8" t="n">
        <v>-108654.7725</v>
      </c>
      <c r="U65" s="8" t="n">
        <v>-121580.1</v>
      </c>
      <c r="V65" s="8" t="n">
        <v>-264683.495</v>
      </c>
      <c r="W65" s="8" t="n">
        <v>-132341.7475</v>
      </c>
      <c r="X65" s="8" t="n">
        <v>-10761.6475</v>
      </c>
      <c r="Y65" s="8" t="n">
        <v>407326.841704338</v>
      </c>
      <c r="Z65" s="8" t="n">
        <v>13857.2356889543</v>
      </c>
      <c r="AA65" s="8" t="n">
        <v>49520.4628155535</v>
      </c>
      <c r="AB65" s="8" t="n">
        <v>95292.570654217</v>
      </c>
      <c r="AD65" s="24" t="n">
        <v>5.84924679286038</v>
      </c>
      <c r="AE65" s="8" t="n">
        <v>7.79872079168244</v>
      </c>
      <c r="AF65" s="8" t="n">
        <v>10.0321591397004</v>
      </c>
      <c r="AH65" s="8" t="n">
        <v>1.67472071452614</v>
      </c>
      <c r="AI65" s="25" t="n">
        <v>6.00887242355828</v>
      </c>
      <c r="AJ65" s="8" t="n">
        <v>0.0806004572260051</v>
      </c>
      <c r="AK65" s="8" t="n">
        <v>4.8572705671752</v>
      </c>
      <c r="AM65" s="8" t="n">
        <v>-3.80505872576398</v>
      </c>
      <c r="AO65" s="24" t="n">
        <v>2.0441880670964</v>
      </c>
      <c r="AP65" s="8" t="n">
        <v>3.99366206591846</v>
      </c>
      <c r="AQ65" s="8" t="n">
        <v>6.22710041393642</v>
      </c>
      <c r="AS65" s="8" t="n">
        <v>-2.13033801123784</v>
      </c>
      <c r="AT65" s="8" t="n">
        <v>2.2038136977943</v>
      </c>
      <c r="AU65" s="8" t="n">
        <v>-3.72445826853797</v>
      </c>
      <c r="AV65" s="8" t="n">
        <v>1.05221184141122</v>
      </c>
      <c r="AX65" s="0" t="n">
        <v>0.984409869869732</v>
      </c>
      <c r="AY65" s="0" t="n">
        <v>0.997023745405198</v>
      </c>
      <c r="AZ65" s="0" t="n">
        <v>0.999891849837708</v>
      </c>
      <c r="BB65" s="0" t="n">
        <v>0.0145004846016525</v>
      </c>
      <c r="BC65" s="0" t="n">
        <v>0.151353022286162</v>
      </c>
      <c r="BD65" s="0" t="n">
        <v>0.00924773777332295</v>
      </c>
      <c r="BE65" s="0" t="n">
        <v>0.353948231825879</v>
      </c>
    </row>
    <row r="66" customFormat="false" ht="13.8" hidden="false" customHeight="false" outlineLevel="0" collapsed="false">
      <c r="B66" s="8" t="n">
        <v>13032.4167644283</v>
      </c>
      <c r="C66" s="8" t="n">
        <v>4300</v>
      </c>
      <c r="D66" s="8" t="n">
        <v>-6.2553191489362</v>
      </c>
      <c r="F66" s="8" t="n">
        <v>1.60793533807068</v>
      </c>
      <c r="G66" s="8" t="n">
        <v>76031.0944432707</v>
      </c>
      <c r="H66" s="8" t="n">
        <v>2470</v>
      </c>
      <c r="J66" s="8" t="n">
        <v>-76031.0944432707</v>
      </c>
      <c r="K66" s="8" t="n">
        <v>364</v>
      </c>
      <c r="L66" s="0" t="n">
        <v>12069331819</v>
      </c>
      <c r="O66" s="8" t="n">
        <v>11061.2943355238</v>
      </c>
      <c r="P66" s="8" t="n">
        <v>-63528.28</v>
      </c>
      <c r="Q66" s="8" t="n">
        <v>-152812.9</v>
      </c>
      <c r="R66" s="8" t="n">
        <v>-216341.18</v>
      </c>
      <c r="S66" s="8" t="n">
        <v>-108170.59</v>
      </c>
      <c r="U66" s="8" t="n">
        <v>-121367.8</v>
      </c>
      <c r="V66" s="8" t="n">
        <v>-264197.28</v>
      </c>
      <c r="W66" s="8" t="n">
        <v>-132098.64</v>
      </c>
      <c r="X66" s="8" t="n">
        <v>-10730.84</v>
      </c>
      <c r="Y66" s="8" t="n">
        <v>408154.529698555</v>
      </c>
      <c r="Z66" s="8" t="n">
        <v>14082.3300789815</v>
      </c>
      <c r="AA66" s="8" t="n">
        <v>49556.2562793843</v>
      </c>
      <c r="AB66" s="8" t="n">
        <v>94440.7579072388</v>
      </c>
      <c r="AD66" s="24" t="n">
        <v>5.79340624046698</v>
      </c>
      <c r="AE66" s="8" t="n">
        <v>7.72971574331047</v>
      </c>
      <c r="AF66" s="8" t="n">
        <v>9.9154101151205</v>
      </c>
      <c r="AH66" s="8" t="n">
        <v>1.61411780438423</v>
      </c>
      <c r="AI66" s="25" t="n">
        <v>5.95115192797358</v>
      </c>
      <c r="AJ66" s="8" t="n">
        <v>0.0490538735515305</v>
      </c>
      <c r="AK66" s="8" t="n">
        <v>4.79397707513629</v>
      </c>
      <c r="AM66" s="8" t="n">
        <v>-3.74239501609535</v>
      </c>
      <c r="AO66" s="24" t="n">
        <v>2.05101122437163</v>
      </c>
      <c r="AP66" s="8" t="n">
        <v>3.98732072721512</v>
      </c>
      <c r="AQ66" s="8" t="n">
        <v>6.17301509902515</v>
      </c>
      <c r="AS66" s="8" t="n">
        <v>-2.12827721171112</v>
      </c>
      <c r="AT66" s="8" t="n">
        <v>2.20875691187823</v>
      </c>
      <c r="AU66" s="8" t="n">
        <v>-3.69334114254382</v>
      </c>
      <c r="AV66" s="8" t="n">
        <v>1.05158205904094</v>
      </c>
      <c r="AX66" s="0" t="n">
        <v>0.98424644169345</v>
      </c>
      <c r="AY66" s="0" t="n">
        <v>0.99699214190718</v>
      </c>
      <c r="AZ66" s="0" t="n">
        <v>0.999890698101436</v>
      </c>
      <c r="BB66" s="0" t="n">
        <v>0.0132759764861166</v>
      </c>
      <c r="BC66" s="0" t="n">
        <v>0.140416286065965</v>
      </c>
      <c r="BD66" s="0" t="n">
        <v>0.00915117378028432</v>
      </c>
      <c r="BE66" s="0" t="n">
        <v>0.351529418592029</v>
      </c>
    </row>
    <row r="67" customFormat="false" ht="13.8" hidden="false" customHeight="false" outlineLevel="0" collapsed="false">
      <c r="B67" s="8" t="n">
        <v>13225.0909398024</v>
      </c>
      <c r="C67" s="8" t="n">
        <v>4300</v>
      </c>
      <c r="D67" s="8" t="n">
        <v>-6.19680851063832</v>
      </c>
      <c r="F67" s="8" t="n">
        <v>1.60566997980614</v>
      </c>
      <c r="G67" s="8" t="n">
        <v>76077.6694195444</v>
      </c>
      <c r="H67" s="8" t="n">
        <v>2475</v>
      </c>
      <c r="J67" s="8" t="n">
        <v>-76077.6694195444</v>
      </c>
      <c r="K67" s="8" t="n">
        <v>370</v>
      </c>
      <c r="L67" s="0" t="n">
        <v>12280472198</v>
      </c>
      <c r="O67" s="8" t="n">
        <v>11334.1331595541</v>
      </c>
      <c r="P67" s="8" t="n">
        <v>-64274.875</v>
      </c>
      <c r="Q67" s="8" t="n">
        <v>-151100.75</v>
      </c>
      <c r="R67" s="8" t="n">
        <v>-215375.625</v>
      </c>
      <c r="S67" s="8" t="n">
        <v>-107687.8125</v>
      </c>
      <c r="U67" s="8" t="n">
        <v>-121155.5</v>
      </c>
      <c r="V67" s="8" t="n">
        <v>-263713.875</v>
      </c>
      <c r="W67" s="8" t="n">
        <v>-131856.9375</v>
      </c>
      <c r="X67" s="8" t="n">
        <v>-10701.4375000001</v>
      </c>
      <c r="Y67" s="8" t="n">
        <v>408982.229456047</v>
      </c>
      <c r="Z67" s="8" t="n">
        <v>14306.2377762007</v>
      </c>
      <c r="AA67" s="8" t="n">
        <v>49590.9037757589</v>
      </c>
      <c r="AB67" s="8" t="n">
        <v>93588.7960373158</v>
      </c>
      <c r="AD67" s="24" t="n">
        <v>5.737480449345</v>
      </c>
      <c r="AE67" s="8" t="n">
        <v>7.66068062524682</v>
      </c>
      <c r="AF67" s="8" t="n">
        <v>9.79887237004904</v>
      </c>
      <c r="AH67" s="8" t="n">
        <v>1.5534902128086</v>
      </c>
      <c r="AI67" s="25" t="n">
        <v>5.89338958465294</v>
      </c>
      <c r="AJ67" s="8" t="n">
        <v>0.0173132844946351</v>
      </c>
      <c r="AK67" s="8" t="n">
        <v>4.73061784805178</v>
      </c>
      <c r="AM67" s="8" t="n">
        <v>-3.67973130642673</v>
      </c>
      <c r="AO67" s="24" t="n">
        <v>2.05774914291827</v>
      </c>
      <c r="AP67" s="8" t="n">
        <v>3.98094931882009</v>
      </c>
      <c r="AQ67" s="8" t="n">
        <v>6.11914106362231</v>
      </c>
      <c r="AS67" s="8" t="n">
        <v>-2.12624109361813</v>
      </c>
      <c r="AT67" s="8" t="n">
        <v>2.2136582782262</v>
      </c>
      <c r="AU67" s="8" t="n">
        <v>-3.66241802193209</v>
      </c>
      <c r="AV67" s="8" t="n">
        <v>1.05088654162505</v>
      </c>
      <c r="AX67" s="0" t="n">
        <v>0.984081998575801</v>
      </c>
      <c r="AY67" s="0" t="n">
        <v>0.996960333569604</v>
      </c>
      <c r="AZ67" s="0" t="n">
        <v>0.99988953882908</v>
      </c>
      <c r="BB67" s="0" t="n">
        <v>0.0121572089891372</v>
      </c>
      <c r="BC67" s="0" t="n">
        <v>0.130181567700733</v>
      </c>
      <c r="BD67" s="0" t="n">
        <v>0.00905599300730608</v>
      </c>
      <c r="BE67" s="0" t="n">
        <v>0.34912792948444</v>
      </c>
    </row>
    <row r="68" customFormat="false" ht="13.8" hidden="false" customHeight="false" outlineLevel="0" collapsed="false">
      <c r="B68" s="8" t="n">
        <v>13417.3161577405</v>
      </c>
      <c r="C68" s="8" t="n">
        <v>4300</v>
      </c>
      <c r="D68" s="8" t="n">
        <v>-6.13829787234045</v>
      </c>
      <c r="F68" s="8" t="n">
        <v>1.60342083028375</v>
      </c>
      <c r="G68" s="8" t="n">
        <v>76124.5802546324</v>
      </c>
      <c r="H68" s="8" t="n">
        <v>2480</v>
      </c>
      <c r="J68" s="8" t="n">
        <v>-76124.5802546324</v>
      </c>
      <c r="K68" s="8" t="n">
        <v>376</v>
      </c>
      <c r="L68" s="0" t="n">
        <v>12495581454</v>
      </c>
      <c r="O68" s="8" t="n">
        <v>11607.0035391614</v>
      </c>
      <c r="P68" s="8" t="n">
        <v>-65024.28</v>
      </c>
      <c r="Q68" s="8" t="n">
        <v>-149388.6</v>
      </c>
      <c r="R68" s="8" t="n">
        <v>-214412.88</v>
      </c>
      <c r="S68" s="8" t="n">
        <v>-107206.44</v>
      </c>
      <c r="U68" s="8" t="n">
        <v>-120943.2</v>
      </c>
      <c r="V68" s="8" t="n">
        <v>-263233.28</v>
      </c>
      <c r="W68" s="8" t="n">
        <v>-131616.64</v>
      </c>
      <c r="X68" s="8" t="n">
        <v>-10673.44</v>
      </c>
      <c r="Y68" s="8" t="n">
        <v>409809.941021197</v>
      </c>
      <c r="Z68" s="8" t="n">
        <v>14528.9522416837</v>
      </c>
      <c r="AA68" s="8" t="n">
        <v>49624.4018944066</v>
      </c>
      <c r="AB68" s="8" t="n">
        <v>92736.6964099499</v>
      </c>
      <c r="AD68" s="24" t="n">
        <v>5.68146961791575</v>
      </c>
      <c r="AE68" s="8" t="n">
        <v>7.59161545396779</v>
      </c>
      <c r="AF68" s="8" t="n">
        <v>9.68254517780823</v>
      </c>
      <c r="AH68" s="8" t="n">
        <v>1.49283812205587</v>
      </c>
      <c r="AI68" s="25" t="n">
        <v>5.83558570349511</v>
      </c>
      <c r="AJ68" s="8" t="n">
        <v>-0.0146201365250511</v>
      </c>
      <c r="AK68" s="8" t="n">
        <v>4.66719328351266</v>
      </c>
      <c r="AM68" s="8" t="n">
        <v>-3.6170675967581</v>
      </c>
      <c r="AO68" s="24" t="n">
        <v>2.06440202115765</v>
      </c>
      <c r="AP68" s="8" t="n">
        <v>3.97454785720969</v>
      </c>
      <c r="AQ68" s="8" t="n">
        <v>6.06547758105013</v>
      </c>
      <c r="AS68" s="8" t="n">
        <v>-2.12422947470223</v>
      </c>
      <c r="AT68" s="8" t="n">
        <v>2.21851810673701</v>
      </c>
      <c r="AU68" s="8" t="n">
        <v>-3.63168773328315</v>
      </c>
      <c r="AV68" s="8" t="n">
        <v>1.05012568675456</v>
      </c>
      <c r="AX68" s="0" t="n">
        <v>0.983916540272027</v>
      </c>
      <c r="AY68" s="0" t="n">
        <v>0.99692832018238</v>
      </c>
      <c r="AZ68" s="0" t="n">
        <v>0.999888372011597</v>
      </c>
      <c r="BB68" s="0" t="n">
        <v>0.0111349024031542</v>
      </c>
      <c r="BC68" s="0" t="n">
        <v>0.1206184177416</v>
      </c>
      <c r="BD68" s="0" t="n">
        <v>0.00896217113076849</v>
      </c>
      <c r="BE68" s="0" t="n">
        <v>0.346743711298</v>
      </c>
    </row>
    <row r="69" customFormat="false" ht="13.8" hidden="false" customHeight="false" outlineLevel="0" collapsed="false">
      <c r="B69" s="8" t="n">
        <v>13609.0935834904</v>
      </c>
      <c r="C69" s="8" t="n">
        <v>4300</v>
      </c>
      <c r="D69" s="8" t="n">
        <v>-6.07978723404258</v>
      </c>
      <c r="F69" s="8" t="n">
        <v>1.60118777743012</v>
      </c>
      <c r="G69" s="8" t="n">
        <v>76171.826271399</v>
      </c>
      <c r="H69" s="8" t="n">
        <v>2485</v>
      </c>
      <c r="J69" s="8" t="n">
        <v>-76171.826271399</v>
      </c>
      <c r="K69" s="8" t="n">
        <v>382</v>
      </c>
      <c r="L69" s="0" t="n">
        <v>12710936824</v>
      </c>
      <c r="O69" s="8" t="n">
        <v>11879.9054107255</v>
      </c>
      <c r="P69" s="8" t="n">
        <v>-65776.495</v>
      </c>
      <c r="Q69" s="8" t="n">
        <v>-147676.45</v>
      </c>
      <c r="R69" s="8" t="n">
        <v>-213452.945</v>
      </c>
      <c r="S69" s="8" t="n">
        <v>-106726.4725</v>
      </c>
      <c r="U69" s="8" t="n">
        <v>-120730.9</v>
      </c>
      <c r="V69" s="8" t="n">
        <v>-262755.495</v>
      </c>
      <c r="W69" s="8" t="n">
        <v>-131377.7475</v>
      </c>
      <c r="X69" s="8" t="n">
        <v>-10646.8475000001</v>
      </c>
      <c r="Y69" s="8" t="n">
        <v>410637.664438504</v>
      </c>
      <c r="Z69" s="8" t="n">
        <v>14750.4669526137</v>
      </c>
      <c r="AA69" s="8" t="n">
        <v>49656.7472322186</v>
      </c>
      <c r="AB69" s="8" t="n">
        <v>91884.4703573922</v>
      </c>
      <c r="AD69" s="24" t="n">
        <v>5.62537394378343</v>
      </c>
      <c r="AE69" s="8" t="n">
        <v>7.52252024616374</v>
      </c>
      <c r="AF69" s="8" t="n">
        <v>9.5664278159594</v>
      </c>
      <c r="AH69" s="8" t="n">
        <v>1.43216171278315</v>
      </c>
      <c r="AI69" s="25" t="n">
        <v>5.77774059163188</v>
      </c>
      <c r="AJ69" s="8" t="n">
        <v>-0.0467452255318896</v>
      </c>
      <c r="AK69" s="8" t="n">
        <v>4.60370377591</v>
      </c>
      <c r="AM69" s="8" t="n">
        <v>-3.55440388708947</v>
      </c>
      <c r="AO69" s="24" t="n">
        <v>2.07097005669396</v>
      </c>
      <c r="AP69" s="8" t="n">
        <v>3.96811635907427</v>
      </c>
      <c r="AQ69" s="8" t="n">
        <v>6.01202392886994</v>
      </c>
      <c r="AS69" s="8" t="n">
        <v>-2.12224217430632</v>
      </c>
      <c r="AT69" s="8" t="n">
        <v>2.22333670454241</v>
      </c>
      <c r="AU69" s="8" t="n">
        <v>-3.60114911262136</v>
      </c>
      <c r="AV69" s="8" t="n">
        <v>1.04929988882053</v>
      </c>
      <c r="AX69" s="0" t="n">
        <v>0.983750066573246</v>
      </c>
      <c r="AY69" s="0" t="n">
        <v>0.9968961015412</v>
      </c>
      <c r="AZ69" s="0" t="n">
        <v>0.999887197640147</v>
      </c>
      <c r="BB69" s="0" t="n">
        <v>0.0102005935500577</v>
      </c>
      <c r="BC69" s="0" t="n">
        <v>0.111695307958797</v>
      </c>
      <c r="BD69" s="0" t="n">
        <v>0.00886968432636569</v>
      </c>
      <c r="BE69" s="0" t="n">
        <v>0.344376708624502</v>
      </c>
    </row>
    <row r="70" customFormat="false" ht="13.8" hidden="false" customHeight="false" outlineLevel="0" collapsed="false">
      <c r="B70" s="8" t="n">
        <v>13800.4243766976</v>
      </c>
      <c r="C70" s="8" t="n">
        <v>4300</v>
      </c>
      <c r="D70" s="8" t="n">
        <v>-6.02127659574471</v>
      </c>
      <c r="F70" s="8" t="n">
        <v>1.59897071012924</v>
      </c>
      <c r="G70" s="8" t="n">
        <v>76219.4067954337</v>
      </c>
      <c r="H70" s="8" t="n">
        <v>2490</v>
      </c>
      <c r="J70" s="8" t="n">
        <v>-76219.4067954337</v>
      </c>
      <c r="K70" s="8" t="n">
        <v>388</v>
      </c>
      <c r="L70" s="0" t="n">
        <v>12926654542</v>
      </c>
      <c r="O70" s="8" t="n">
        <v>12152.8387108822</v>
      </c>
      <c r="P70" s="8" t="n">
        <v>-66531.52</v>
      </c>
      <c r="Q70" s="8" t="n">
        <v>-145964.3</v>
      </c>
      <c r="R70" s="8" t="n">
        <v>-212495.82</v>
      </c>
      <c r="S70" s="8" t="n">
        <v>-106247.91</v>
      </c>
      <c r="U70" s="8" t="n">
        <v>-120518.6</v>
      </c>
      <c r="V70" s="8" t="n">
        <v>-262280.52</v>
      </c>
      <c r="W70" s="8" t="n">
        <v>-131140.26</v>
      </c>
      <c r="X70" s="8" t="n">
        <v>-10621.66</v>
      </c>
      <c r="Y70" s="8" t="n">
        <v>411465.399752575</v>
      </c>
      <c r="Z70" s="8" t="n">
        <v>14970.7754022087</v>
      </c>
      <c r="AA70" s="8" t="n">
        <v>49687.9363932174</v>
      </c>
      <c r="AB70" s="8" t="n">
        <v>91032.1291788185</v>
      </c>
      <c r="AD70" s="24" t="n">
        <v>5.56933548798757</v>
      </c>
      <c r="AE70" s="8" t="n">
        <v>7.45353688298342</v>
      </c>
      <c r="AF70" s="8" t="n">
        <v>9.45066143051688</v>
      </c>
      <c r="AH70" s="8" t="n">
        <v>1.37160302831282</v>
      </c>
      <c r="AI70" s="25" t="n">
        <v>5.71999641770543</v>
      </c>
      <c r="AJ70" s="8" t="n">
        <v>-0.0789189636514926</v>
      </c>
      <c r="AK70" s="8" t="n">
        <v>4.54029158071505</v>
      </c>
      <c r="AM70" s="8" t="n">
        <v>-3.4918820416688</v>
      </c>
      <c r="AO70" s="24" t="n">
        <v>2.07745344631877</v>
      </c>
      <c r="AP70" s="8" t="n">
        <v>3.96165484131462</v>
      </c>
      <c r="AQ70" s="8" t="n">
        <v>5.95877938884808</v>
      </c>
      <c r="AS70" s="8" t="n">
        <v>-2.12027901335598</v>
      </c>
      <c r="AT70" s="8" t="n">
        <v>2.22811437603662</v>
      </c>
      <c r="AU70" s="8" t="n">
        <v>-3.57080100532029</v>
      </c>
      <c r="AV70" s="8" t="n">
        <v>1.04840953904625</v>
      </c>
      <c r="AX70" s="0" t="n">
        <v>0.983582577306317</v>
      </c>
      <c r="AY70" s="0" t="n">
        <v>0.996863677447509</v>
      </c>
      <c r="AZ70" s="0" t="n">
        <v>0.999886015706087</v>
      </c>
      <c r="BB70" s="0" t="n">
        <v>0.00934732199063597</v>
      </c>
      <c r="BC70" s="0" t="n">
        <v>0.103387689561689</v>
      </c>
      <c r="BD70" s="0" t="n">
        <v>0.00877850925751206</v>
      </c>
      <c r="BE70" s="0" t="n">
        <v>0.342026863927081</v>
      </c>
    </row>
    <row r="71" customFormat="false" ht="13.8" hidden="false" customHeight="false" outlineLevel="0" collapsed="false">
      <c r="B71" s="8" t="n">
        <v>13991.3096914424</v>
      </c>
      <c r="C71" s="8" t="n">
        <v>4300</v>
      </c>
      <c r="D71" s="8" t="n">
        <v>-5.96276595744684</v>
      </c>
      <c r="F71" s="8" t="n">
        <v>1.59676951821249</v>
      </c>
      <c r="G71" s="8" t="n">
        <v>76267.321155034</v>
      </c>
      <c r="H71" s="8" t="n">
        <v>2495</v>
      </c>
      <c r="J71" s="8" t="n">
        <v>-76267.321155034</v>
      </c>
      <c r="K71" s="8" t="n">
        <v>394</v>
      </c>
      <c r="L71" s="0" t="n">
        <v>13144312176</v>
      </c>
      <c r="O71" s="8" t="n">
        <v>12425.8033765218</v>
      </c>
      <c r="P71" s="8" t="n">
        <v>-67289.355</v>
      </c>
      <c r="Q71" s="8" t="n">
        <v>-144252.15</v>
      </c>
      <c r="R71" s="8" t="n">
        <v>-211541.505</v>
      </c>
      <c r="S71" s="8" t="n">
        <v>-105770.7525</v>
      </c>
      <c r="U71" s="8" t="n">
        <v>-120306.3</v>
      </c>
      <c r="V71" s="8" t="n">
        <v>-261808.355</v>
      </c>
      <c r="W71" s="8" t="n">
        <v>-130904.1775</v>
      </c>
      <c r="X71" s="8" t="n">
        <v>-10597.8775</v>
      </c>
      <c r="Y71" s="8" t="n">
        <v>412293.14700813</v>
      </c>
      <c r="Z71" s="8" t="n">
        <v>15189.871099645</v>
      </c>
      <c r="AA71" s="8" t="n">
        <v>49717.965988527</v>
      </c>
      <c r="AB71" s="8" t="n">
        <v>90179.684140503</v>
      </c>
      <c r="AD71" s="24" t="n">
        <v>5.51322427560895</v>
      </c>
      <c r="AE71" s="8" t="n">
        <v>7.38453521063184</v>
      </c>
      <c r="AF71" s="8" t="n">
        <v>9.33511513651565</v>
      </c>
      <c r="AH71" s="8" t="n">
        <v>1.31103207525062</v>
      </c>
      <c r="AI71" s="25" t="n">
        <v>5.66222331249905</v>
      </c>
      <c r="AJ71" s="8" t="n">
        <v>-0.111270376415576</v>
      </c>
      <c r="AK71" s="8" t="n">
        <v>4.47682691511239</v>
      </c>
      <c r="AM71" s="8" t="n">
        <v>-3.42937188959347</v>
      </c>
      <c r="AO71" s="24" t="n">
        <v>2.08385238601548</v>
      </c>
      <c r="AP71" s="8" t="n">
        <v>3.95516332103837</v>
      </c>
      <c r="AQ71" s="8" t="n">
        <v>5.90574324692218</v>
      </c>
      <c r="AS71" s="8" t="n">
        <v>-2.11833981434285</v>
      </c>
      <c r="AT71" s="8" t="n">
        <v>2.23285142290558</v>
      </c>
      <c r="AU71" s="8" t="n">
        <v>-3.54064226600905</v>
      </c>
      <c r="AV71" s="8" t="n">
        <v>1.04745502551892</v>
      </c>
      <c r="AX71" s="0" t="n">
        <v>0.983414072333699</v>
      </c>
      <c r="AY71" s="0" t="n">
        <v>0.996831047708494</v>
      </c>
      <c r="AZ71" s="0" t="n">
        <v>0.999884826200971</v>
      </c>
      <c r="BB71" s="0" t="n">
        <v>0.00856722896717828</v>
      </c>
      <c r="BC71" s="0" t="n">
        <v>0.0956552746676088</v>
      </c>
      <c r="BD71" s="0" t="n">
        <v>0.00868862306404617</v>
      </c>
      <c r="BE71" s="0" t="n">
        <v>0.339694117613442</v>
      </c>
    </row>
    <row r="72" customFormat="false" ht="13.8" hidden="false" customHeight="false" outlineLevel="0" collapsed="false">
      <c r="B72" s="8" t="n">
        <v>14181.7506762757</v>
      </c>
      <c r="C72" s="8" t="n">
        <v>4300</v>
      </c>
      <c r="D72" s="8" t="n">
        <v>-5.90425531914896</v>
      </c>
      <c r="F72" s="8" t="n">
        <v>1.59458409244886</v>
      </c>
      <c r="G72" s="8" t="n">
        <v>76315.56868119</v>
      </c>
      <c r="H72" s="8" t="n">
        <v>2500</v>
      </c>
      <c r="J72" s="8" t="n">
        <v>-76315.56868119</v>
      </c>
      <c r="K72" s="8" t="n">
        <v>401</v>
      </c>
      <c r="L72" s="0" t="n">
        <v>13363821566</v>
      </c>
      <c r="O72" s="8" t="n">
        <v>12698.7993447876</v>
      </c>
      <c r="P72" s="8" t="n">
        <v>-68050</v>
      </c>
      <c r="Q72" s="8" t="n">
        <v>-142540</v>
      </c>
      <c r="R72" s="8" t="n">
        <v>-210590</v>
      </c>
      <c r="S72" s="8" t="n">
        <v>-105295</v>
      </c>
      <c r="U72" s="8" t="n">
        <v>-120094</v>
      </c>
      <c r="V72" s="8" t="n">
        <v>-261339</v>
      </c>
      <c r="W72" s="8" t="n">
        <v>-130669.5</v>
      </c>
      <c r="X72" s="8" t="n">
        <v>-10575.5000000001</v>
      </c>
      <c r="Y72" s="8" t="n">
        <v>413120.90625</v>
      </c>
      <c r="Z72" s="8" t="n">
        <v>15407.7475699811</v>
      </c>
      <c r="AA72" s="8" t="n">
        <v>49746.8326363422</v>
      </c>
      <c r="AB72" s="8" t="n">
        <v>89327.1464759901</v>
      </c>
      <c r="AD72" s="24" t="n">
        <v>5.45702880848186</v>
      </c>
      <c r="AE72" s="8" t="n">
        <v>7.31550355307465</v>
      </c>
      <c r="AF72" s="8" t="n">
        <v>9.2197765306858</v>
      </c>
      <c r="AH72" s="8" t="n">
        <v>1.25043733620997</v>
      </c>
      <c r="AI72" s="25" t="n">
        <v>5.6044098816738</v>
      </c>
      <c r="AJ72" s="8" t="n">
        <v>-0.143810020961543</v>
      </c>
      <c r="AK72" s="8" t="n">
        <v>4.4132984707392</v>
      </c>
      <c r="AM72" s="8" t="n">
        <v>-3.36686173751813</v>
      </c>
      <c r="AO72" s="24" t="n">
        <v>2.09016707096373</v>
      </c>
      <c r="AP72" s="8" t="n">
        <v>3.94864181555652</v>
      </c>
      <c r="AQ72" s="8" t="n">
        <v>5.85291479316767</v>
      </c>
      <c r="AS72" s="8" t="n">
        <v>-2.11642440130816</v>
      </c>
      <c r="AT72" s="8" t="n">
        <v>2.23754814415567</v>
      </c>
      <c r="AU72" s="8" t="n">
        <v>-3.51067175847967</v>
      </c>
      <c r="AV72" s="8" t="n">
        <v>1.04643673322107</v>
      </c>
      <c r="AX72" s="0" t="n">
        <v>0.983244551553314</v>
      </c>
      <c r="AY72" s="0" t="n">
        <v>0.996798212137056</v>
      </c>
      <c r="AZ72" s="0" t="n">
        <v>0.999883629116554</v>
      </c>
      <c r="BB72" s="0" t="n">
        <v>0.00785385173808083</v>
      </c>
      <c r="BC72" s="0" t="n">
        <v>0.088465380866654</v>
      </c>
      <c r="BD72" s="0" t="n">
        <v>0.00860000335122394</v>
      </c>
      <c r="BE72" s="0" t="n">
        <v>0.337378408107844</v>
      </c>
    </row>
    <row r="73" customFormat="false" ht="13.8" hidden="false" customHeight="false" outlineLevel="0" collapsed="false">
      <c r="B73" s="8" t="n">
        <v>14371.7484742542</v>
      </c>
      <c r="C73" s="8" t="n">
        <v>4300</v>
      </c>
      <c r="D73" s="8" t="n">
        <v>-5.84574468085109</v>
      </c>
      <c r="F73" s="8" t="n">
        <v>1.59241432453524</v>
      </c>
      <c r="G73" s="8" t="n">
        <v>76364.1487075677</v>
      </c>
      <c r="H73" s="8" t="n">
        <v>2505</v>
      </c>
      <c r="J73" s="8" t="n">
        <v>-76364.1487075677</v>
      </c>
      <c r="K73" s="8" t="n">
        <v>406</v>
      </c>
      <c r="L73" s="0" t="n">
        <v>13584059906</v>
      </c>
      <c r="O73" s="8" t="n">
        <v>12971.8265530743</v>
      </c>
      <c r="P73" s="8" t="n">
        <v>-68813.455</v>
      </c>
      <c r="Q73" s="8" t="n">
        <v>-140827.85</v>
      </c>
      <c r="R73" s="8" t="n">
        <v>-209641.305</v>
      </c>
      <c r="S73" s="8" t="n">
        <v>-104820.6525</v>
      </c>
      <c r="U73" s="8" t="n">
        <v>-119881.7</v>
      </c>
      <c r="V73" s="8" t="n">
        <v>-260872.455</v>
      </c>
      <c r="W73" s="8" t="n">
        <v>-130436.2275</v>
      </c>
      <c r="X73" s="8" t="n">
        <v>-10554.5275</v>
      </c>
      <c r="Y73" s="8" t="n">
        <v>413948.67752313</v>
      </c>
      <c r="Z73" s="8" t="n">
        <v>15624.3983540823</v>
      </c>
      <c r="AA73" s="8" t="n">
        <v>49774.5329619</v>
      </c>
      <c r="AB73" s="8" t="n">
        <v>88474.5273862664</v>
      </c>
      <c r="AD73" s="24" t="n">
        <v>5.40074928098663</v>
      </c>
      <c r="AE73" s="8" t="n">
        <v>7.24644192782275</v>
      </c>
      <c r="AF73" s="8" t="n">
        <v>9.10464490720757</v>
      </c>
      <c r="AH73" s="8" t="n">
        <v>1.18981898561634</v>
      </c>
      <c r="AI73" s="25" t="n">
        <v>5.54655642158501</v>
      </c>
      <c r="AJ73" s="8" t="n">
        <v>-0.176536770152961</v>
      </c>
      <c r="AK73" s="8" t="n">
        <v>4.3497066295043</v>
      </c>
      <c r="AM73" s="8" t="n">
        <v>-3.3043515854428</v>
      </c>
      <c r="AO73" s="24" t="n">
        <v>2.09639769554383</v>
      </c>
      <c r="AP73" s="8" t="n">
        <v>3.94209034237995</v>
      </c>
      <c r="AQ73" s="8" t="n">
        <v>5.80029332176477</v>
      </c>
      <c r="AS73" s="8" t="n">
        <v>-2.11453259982646</v>
      </c>
      <c r="AT73" s="8" t="n">
        <v>2.2422048361422</v>
      </c>
      <c r="AU73" s="8" t="n">
        <v>-3.48088835559576</v>
      </c>
      <c r="AV73" s="8" t="n">
        <v>1.0453550440615</v>
      </c>
      <c r="AX73" s="0" t="n">
        <v>0.983074014898406</v>
      </c>
      <c r="AY73" s="0" t="n">
        <v>0.996765170551796</v>
      </c>
      <c r="AZ73" s="0" t="n">
        <v>0.999882424444784</v>
      </c>
      <c r="BB73" s="0" t="n">
        <v>0.00720136167401066</v>
      </c>
      <c r="BC73" s="0" t="n">
        <v>0.0817864757285684</v>
      </c>
      <c r="BD73" s="0" t="n">
        <v>0.00851262817899321</v>
      </c>
      <c r="BE73" s="0" t="n">
        <v>0.335079671921849</v>
      </c>
    </row>
    <row r="74" customFormat="false" ht="13.8" hidden="false" customHeight="false" outlineLevel="0" collapsed="false">
      <c r="B74" s="8" t="n">
        <v>14561.3042229753</v>
      </c>
      <c r="C74" s="8" t="n">
        <v>4300</v>
      </c>
      <c r="D74" s="8" t="n">
        <v>-5.78723404255322</v>
      </c>
      <c r="F74" s="8" t="n">
        <v>1.59026010708688</v>
      </c>
      <c r="G74" s="8" t="n">
        <v>76413.0605704931</v>
      </c>
      <c r="H74" s="8" t="n">
        <v>2510</v>
      </c>
      <c r="J74" s="8" t="n">
        <v>-76413.0605704931</v>
      </c>
      <c r="K74" s="8" t="n">
        <v>412</v>
      </c>
      <c r="L74" s="0" t="n">
        <v>13804838982</v>
      </c>
      <c r="O74" s="8" t="n">
        <v>13244.8849390263</v>
      </c>
      <c r="P74" s="8" t="n">
        <v>-69579.72</v>
      </c>
      <c r="Q74" s="8" t="n">
        <v>-139115.7</v>
      </c>
      <c r="R74" s="8" t="n">
        <v>-208695.42</v>
      </c>
      <c r="S74" s="8" t="n">
        <v>-104347.71</v>
      </c>
      <c r="U74" s="8" t="n">
        <v>-119669.4</v>
      </c>
      <c r="V74" s="8" t="n">
        <v>-260408.72</v>
      </c>
      <c r="W74" s="8" t="n">
        <v>-130204.36</v>
      </c>
      <c r="X74" s="8" t="n">
        <v>-10534.9600000001</v>
      </c>
      <c r="Y74" s="8" t="n">
        <v>414776.460872575</v>
      </c>
      <c r="Z74" s="8" t="n">
        <v>15839.817008546</v>
      </c>
      <c r="AA74" s="8" t="n">
        <v>49801.0635974488</v>
      </c>
      <c r="AB74" s="8" t="n">
        <v>87621.8380399301</v>
      </c>
      <c r="AD74" s="24" t="n">
        <v>5.34438588670858</v>
      </c>
      <c r="AE74" s="8" t="n">
        <v>7.17735035258349</v>
      </c>
      <c r="AF74" s="8" t="n">
        <v>8.98971956433314</v>
      </c>
      <c r="AH74" s="8" t="n">
        <v>1.12917719637782</v>
      </c>
      <c r="AI74" s="25" t="n">
        <v>5.48866322596495</v>
      </c>
      <c r="AJ74" s="8" t="n">
        <v>-0.209449505834594</v>
      </c>
      <c r="AK74" s="8" t="n">
        <v>4.28605177027338</v>
      </c>
      <c r="AM74" s="8" t="n">
        <v>-3.24184143336746</v>
      </c>
      <c r="AO74" s="24" t="n">
        <v>2.10254445334112</v>
      </c>
      <c r="AP74" s="8" t="n">
        <v>3.93550891921603</v>
      </c>
      <c r="AQ74" s="8" t="n">
        <v>5.74787813096568</v>
      </c>
      <c r="AS74" s="8" t="n">
        <v>-2.11266423698964</v>
      </c>
      <c r="AT74" s="8" t="n">
        <v>2.24682179259749</v>
      </c>
      <c r="AU74" s="8" t="n">
        <v>-3.45129093920205</v>
      </c>
      <c r="AV74" s="8" t="n">
        <v>1.04421033690592</v>
      </c>
      <c r="AX74" s="0" t="n">
        <v>0.982902462337393</v>
      </c>
      <c r="AY74" s="0" t="n">
        <v>0.996731922776989</v>
      </c>
      <c r="AZ74" s="0" t="n">
        <v>0.999881212177807</v>
      </c>
      <c r="BB74" s="0" t="n">
        <v>0.00660444646030157</v>
      </c>
      <c r="BC74" s="0" t="n">
        <v>0.0755877489506621</v>
      </c>
      <c r="BD74" s="0" t="n">
        <v>0.00842647605154167</v>
      </c>
      <c r="BE74" s="0" t="n">
        <v>0.332797843723824</v>
      </c>
    </row>
    <row r="75" customFormat="false" ht="13.8" hidden="false" customHeight="false" outlineLevel="0" collapsed="false">
      <c r="B75" s="8" t="n">
        <v>14750.4190546132</v>
      </c>
      <c r="C75" s="8" t="n">
        <v>4300</v>
      </c>
      <c r="D75" s="8" t="n">
        <v>-5.72872340425535</v>
      </c>
      <c r="F75" s="8" t="n">
        <v>1.58812133362787</v>
      </c>
      <c r="G75" s="8" t="n">
        <v>76462.3036089363</v>
      </c>
      <c r="H75" s="8" t="n">
        <v>2515</v>
      </c>
      <c r="J75" s="8" t="n">
        <v>-76462.3036089363</v>
      </c>
      <c r="K75" s="8" t="n">
        <v>418</v>
      </c>
      <c r="L75" s="0" t="n">
        <v>14028223357</v>
      </c>
      <c r="O75" s="8" t="n">
        <v>13517.9744405368</v>
      </c>
      <c r="P75" s="8" t="n">
        <v>-70348.795</v>
      </c>
      <c r="Q75" s="8" t="n">
        <v>-137403.55</v>
      </c>
      <c r="R75" s="8" t="n">
        <v>-207752.345</v>
      </c>
      <c r="S75" s="8" t="n">
        <v>-103876.1725</v>
      </c>
      <c r="U75" s="8" t="n">
        <v>-119457.1</v>
      </c>
      <c r="V75" s="8" t="n">
        <v>-259947.795</v>
      </c>
      <c r="W75" s="8" t="n">
        <v>-129973.8975</v>
      </c>
      <c r="X75" s="8" t="n">
        <v>-10516.7975</v>
      </c>
      <c r="Y75" s="8" t="n">
        <v>415604.256343505</v>
      </c>
      <c r="Z75" s="8" t="n">
        <v>16053.9971056271</v>
      </c>
      <c r="AA75" s="8" t="n">
        <v>49826.4211822198</v>
      </c>
      <c r="AB75" s="8" t="n">
        <v>86769.0895733595</v>
      </c>
      <c r="AD75" s="24" t="n">
        <v>5.28793881844242</v>
      </c>
      <c r="AE75" s="8" t="n">
        <v>7.10822884525737</v>
      </c>
      <c r="AF75" s="8" t="n">
        <v>8.87499980435435</v>
      </c>
      <c r="AH75" s="8" t="n">
        <v>1.06851213990105</v>
      </c>
      <c r="AI75" s="25" t="n">
        <v>5.43073058595073</v>
      </c>
      <c r="AJ75" s="8" t="n">
        <v>-0.242547118743077</v>
      </c>
      <c r="AK75" s="8" t="n">
        <v>4.22233426889931</v>
      </c>
      <c r="AM75" s="8" t="n">
        <v>-3.17933128129212</v>
      </c>
      <c r="AO75" s="24" t="n">
        <v>2.1086075371503</v>
      </c>
      <c r="AP75" s="8" t="n">
        <v>3.92889756396525</v>
      </c>
      <c r="AQ75" s="8" t="n">
        <v>5.69566852306223</v>
      </c>
      <c r="AS75" s="8" t="n">
        <v>-2.11081914139107</v>
      </c>
      <c r="AT75" s="8" t="n">
        <v>2.25139930465861</v>
      </c>
      <c r="AU75" s="8" t="n">
        <v>-3.4218784000352</v>
      </c>
      <c r="AV75" s="8" t="n">
        <v>1.04300298760719</v>
      </c>
      <c r="AX75" s="0" t="n">
        <v>0.982729893873724</v>
      </c>
      <c r="AY75" s="0" t="n">
        <v>0.996698468642566</v>
      </c>
      <c r="AZ75" s="0" t="n">
        <v>0.999879992307965</v>
      </c>
      <c r="BB75" s="0" t="n">
        <v>0.00605826445340751</v>
      </c>
      <c r="BC75" s="0" t="n">
        <v>0.0698393030115521</v>
      </c>
      <c r="BD75" s="0" t="n">
        <v>0.00834152590711061</v>
      </c>
      <c r="BE75" s="0" t="n">
        <v>0.330532856407197</v>
      </c>
    </row>
    <row r="76" customFormat="false" ht="13.8" hidden="false" customHeight="false" outlineLevel="0" collapsed="false">
      <c r="B76" s="8" t="n">
        <v>14939.0940959522</v>
      </c>
      <c r="C76" s="8" t="n">
        <v>4300</v>
      </c>
      <c r="D76" s="8" t="n">
        <v>-5.67021276595747</v>
      </c>
      <c r="F76" s="8" t="n">
        <v>1.58599789858185</v>
      </c>
      <c r="G76" s="8" t="n">
        <v>76511.8771644958</v>
      </c>
      <c r="H76" s="8" t="n">
        <v>2520</v>
      </c>
      <c r="J76" s="8" t="n">
        <v>-76511.8771644958</v>
      </c>
      <c r="K76" s="8" t="n">
        <v>424</v>
      </c>
      <c r="L76" s="0" t="n">
        <v>14252441839</v>
      </c>
      <c r="O76" s="8" t="n">
        <v>13791.0949957457</v>
      </c>
      <c r="P76" s="8" t="n">
        <v>-71120.68</v>
      </c>
      <c r="Q76" s="8" t="n">
        <v>-135691.4</v>
      </c>
      <c r="R76" s="8" t="n">
        <v>-206812.08</v>
      </c>
      <c r="S76" s="8" t="n">
        <v>-103406.04</v>
      </c>
      <c r="U76" s="8" t="n">
        <v>-119244.8</v>
      </c>
      <c r="V76" s="8" t="n">
        <v>-259489.68</v>
      </c>
      <c r="W76" s="8" t="n">
        <v>-129744.84</v>
      </c>
      <c r="X76" s="8" t="n">
        <v>-10500.04</v>
      </c>
      <c r="Y76" s="8" t="n">
        <v>416432.063981203</v>
      </c>
      <c r="Z76" s="8" t="n">
        <v>16266.9322331641</v>
      </c>
      <c r="AA76" s="8" t="n">
        <v>49850.6023623971</v>
      </c>
      <c r="AB76" s="8" t="n">
        <v>85916.2930908807</v>
      </c>
      <c r="AD76" s="24" t="n">
        <v>5.2314932461009</v>
      </c>
      <c r="AE76" s="8" t="n">
        <v>7.03916240183902</v>
      </c>
      <c r="AF76" s="8" t="n">
        <v>8.76056991147489</v>
      </c>
      <c r="AH76" s="8" t="n">
        <v>1.00790896401122</v>
      </c>
      <c r="AI76" s="25" t="n">
        <v>5.37284376801594</v>
      </c>
      <c r="AJ76" s="8" t="n">
        <v>-0.275743530514375</v>
      </c>
      <c r="AK76" s="8" t="n">
        <v>4.15863947615634</v>
      </c>
      <c r="AM76" s="8" t="n">
        <v>-3.11690610712113</v>
      </c>
      <c r="AO76" s="24" t="n">
        <v>2.11458713897977</v>
      </c>
      <c r="AP76" s="8" t="n">
        <v>3.92225629471789</v>
      </c>
      <c r="AQ76" s="8" t="n">
        <v>5.64366380435376</v>
      </c>
      <c r="AS76" s="8" t="n">
        <v>-2.10899714310991</v>
      </c>
      <c r="AT76" s="8" t="n">
        <v>2.25593766089481</v>
      </c>
      <c r="AU76" s="8" t="n">
        <v>-3.39264963763551</v>
      </c>
      <c r="AV76" s="8" t="n">
        <v>1.04173336903521</v>
      </c>
      <c r="AX76" s="0" t="n">
        <v>0.982556309545731</v>
      </c>
      <c r="AY76" s="0" t="n">
        <v>0.996664807984091</v>
      </c>
      <c r="AZ76" s="0" t="n">
        <v>0.999878764827792</v>
      </c>
      <c r="BB76" s="0" t="n">
        <v>0.00555867332392718</v>
      </c>
      <c r="BC76" s="0" t="n">
        <v>0.0645152522521559</v>
      </c>
      <c r="BD76" s="0" t="n">
        <v>0.00825775710806736</v>
      </c>
      <c r="BE76" s="0" t="n">
        <v>0.328284641157461</v>
      </c>
    </row>
    <row r="77" customFormat="false" ht="13.8" hidden="false" customHeight="false" outlineLevel="0" collapsed="false">
      <c r="B77" s="8" t="n">
        <v>15127.330468422</v>
      </c>
      <c r="C77" s="8" t="n">
        <v>4300</v>
      </c>
      <c r="D77" s="8" t="n">
        <v>-5.6117021276596</v>
      </c>
      <c r="F77" s="8" t="n">
        <v>1.58388969726274</v>
      </c>
      <c r="G77" s="8" t="n">
        <v>76561.7805813829</v>
      </c>
      <c r="H77" s="8" t="n">
        <v>2525</v>
      </c>
      <c r="J77" s="8" t="n">
        <v>-76561.7805813829</v>
      </c>
      <c r="K77" s="8" t="n">
        <v>430</v>
      </c>
      <c r="L77" s="0" t="n">
        <v>14477642588</v>
      </c>
      <c r="O77" s="8" t="n">
        <v>14064.2465430384</v>
      </c>
      <c r="P77" s="8" t="n">
        <v>-71895.375</v>
      </c>
      <c r="Q77" s="8" t="n">
        <v>-133979.25</v>
      </c>
      <c r="R77" s="8" t="n">
        <v>-205874.625</v>
      </c>
      <c r="S77" s="8" t="n">
        <v>-102937.3125</v>
      </c>
      <c r="U77" s="8" t="n">
        <v>-119032.5</v>
      </c>
      <c r="V77" s="8" t="n">
        <v>-259034.375</v>
      </c>
      <c r="W77" s="8" t="n">
        <v>-129517.1875</v>
      </c>
      <c r="X77" s="8" t="n">
        <v>-10484.6875000001</v>
      </c>
      <c r="Y77" s="8" t="n">
        <v>417259.883831062</v>
      </c>
      <c r="Z77" s="8" t="n">
        <v>16478.6159945061</v>
      </c>
      <c r="AA77" s="8" t="n">
        <v>49873.6037910894</v>
      </c>
      <c r="AB77" s="8" t="n">
        <v>85063.4596649337</v>
      </c>
      <c r="AD77" s="24" t="n">
        <v>5.17505190796289</v>
      </c>
      <c r="AE77" s="8" t="n">
        <v>6.97015358765779</v>
      </c>
      <c r="AF77" s="8" t="n">
        <v>8.64643174302233</v>
      </c>
      <c r="AH77" s="8" t="n">
        <v>0.947370384211275</v>
      </c>
      <c r="AI77" s="25" t="n">
        <v>5.31500560524153</v>
      </c>
      <c r="AJ77" s="8" t="n">
        <v>-0.309035102352822</v>
      </c>
      <c r="AK77" s="8" t="n">
        <v>4.09497030901343</v>
      </c>
      <c r="AM77" s="8" t="n">
        <v>-3.05456845790698</v>
      </c>
      <c r="AO77" s="24" t="n">
        <v>2.12048345005591</v>
      </c>
      <c r="AP77" s="8" t="n">
        <v>3.91558512975081</v>
      </c>
      <c r="AQ77" s="8" t="n">
        <v>5.59186328511535</v>
      </c>
      <c r="AS77" s="8" t="n">
        <v>-2.1071980736957</v>
      </c>
      <c r="AT77" s="8" t="n">
        <v>2.26043714733455</v>
      </c>
      <c r="AU77" s="8" t="n">
        <v>-3.3636035602598</v>
      </c>
      <c r="AV77" s="8" t="n">
        <v>1.04040185110645</v>
      </c>
      <c r="AX77" s="0" t="n">
        <v>0.982381709426476</v>
      </c>
      <c r="AY77" s="0" t="n">
        <v>0.996630940642742</v>
      </c>
      <c r="AZ77" s="0" t="n">
        <v>0.999877529730017</v>
      </c>
      <c r="BB77" s="0" t="n">
        <v>0.00510159215092249</v>
      </c>
      <c r="BC77" s="0" t="n">
        <v>0.0595873752812931</v>
      </c>
      <c r="BD77" s="0" t="n">
        <v>0.00817514943122903</v>
      </c>
      <c r="BE77" s="0" t="n">
        <v>0.326053127517928</v>
      </c>
    </row>
    <row r="78" customFormat="false" ht="13.8" hidden="false" customHeight="false" outlineLevel="0" collapsed="false">
      <c r="B78" s="8" t="n">
        <v>15315.1292881314</v>
      </c>
      <c r="C78" s="8" t="n">
        <v>4300</v>
      </c>
      <c r="D78" s="8" t="n">
        <v>-5.55319148936173</v>
      </c>
      <c r="F78" s="8" t="n">
        <v>1.58179662586566</v>
      </c>
      <c r="G78" s="8" t="n">
        <v>76612.0132064059</v>
      </c>
      <c r="H78" s="8" t="n">
        <v>2530</v>
      </c>
      <c r="J78" s="8" t="n">
        <v>-76612.0132064059</v>
      </c>
      <c r="K78" s="8" t="n">
        <v>436</v>
      </c>
      <c r="L78" s="0" t="n">
        <v>14704149508</v>
      </c>
      <c r="O78" s="8" t="n">
        <v>14337.4290210444</v>
      </c>
      <c r="P78" s="8" t="n">
        <v>-72672.88</v>
      </c>
      <c r="Q78" s="8" t="n">
        <v>-132267.1</v>
      </c>
      <c r="R78" s="8" t="n">
        <v>-204939.98</v>
      </c>
      <c r="S78" s="8" t="n">
        <v>-102469.99</v>
      </c>
      <c r="U78" s="8" t="n">
        <v>-118820.2</v>
      </c>
      <c r="V78" s="8" t="n">
        <v>-258581.88</v>
      </c>
      <c r="W78" s="8" t="n">
        <v>-129290.94</v>
      </c>
      <c r="X78" s="8" t="n">
        <v>-10470.7400000001</v>
      </c>
      <c r="Y78" s="8" t="n">
        <v>418087.715938594</v>
      </c>
      <c r="Z78" s="8" t="n">
        <v>16689.0420084396</v>
      </c>
      <c r="AA78" s="8" t="n">
        <v>49895.4221283003</v>
      </c>
      <c r="AB78" s="8" t="n">
        <v>84210.6003362369</v>
      </c>
      <c r="AD78" s="24" t="n">
        <v>5.11852746952017</v>
      </c>
      <c r="AE78" s="8" t="n">
        <v>6.90111489621702</v>
      </c>
      <c r="AF78" s="8" t="n">
        <v>8.53249708825923</v>
      </c>
      <c r="AH78" s="8" t="n">
        <v>0.88680904253975</v>
      </c>
      <c r="AI78" s="25" t="n">
        <v>5.25712885618506</v>
      </c>
      <c r="AJ78" s="8" t="n">
        <v>-0.342508276102462</v>
      </c>
      <c r="AK78" s="8" t="n">
        <v>4.03123960950598</v>
      </c>
      <c r="AM78" s="8" t="n">
        <v>-2.99223080869284</v>
      </c>
      <c r="AO78" s="24" t="n">
        <v>2.12629666082733</v>
      </c>
      <c r="AP78" s="8" t="n">
        <v>3.90888408752417</v>
      </c>
      <c r="AQ78" s="8" t="n">
        <v>5.54026627956639</v>
      </c>
      <c r="AS78" s="8" t="n">
        <v>-2.10542176615309</v>
      </c>
      <c r="AT78" s="8" t="n">
        <v>2.26489804749222</v>
      </c>
      <c r="AU78" s="8" t="n">
        <v>-3.3347390847953</v>
      </c>
      <c r="AV78" s="8" t="n">
        <v>1.03900880081314</v>
      </c>
      <c r="AX78" s="0" t="n">
        <v>0.982206093623605</v>
      </c>
      <c r="AY78" s="0" t="n">
        <v>0.996596866465286</v>
      </c>
      <c r="AZ78" s="0" t="n">
        <v>0.999876287007565</v>
      </c>
      <c r="BB78" s="0" t="n">
        <v>0.00468306295593956</v>
      </c>
      <c r="BC78" s="0" t="n">
        <v>0.0550260563762988</v>
      </c>
      <c r="BD78" s="0" t="n">
        <v>0.00809368305843078</v>
      </c>
      <c r="BE78" s="0" t="n">
        <v>0.323838243454236</v>
      </c>
    </row>
    <row r="79" customFormat="false" ht="13.8" hidden="false" customHeight="false" outlineLevel="0" collapsed="false">
      <c r="B79" s="8" t="n">
        <v>15502.4916659023</v>
      </c>
      <c r="C79" s="8" t="n">
        <v>4300</v>
      </c>
      <c r="D79" s="8" t="n">
        <v>-5.49468085106386</v>
      </c>
      <c r="F79" s="8" t="n">
        <v>1.57971858145789</v>
      </c>
      <c r="G79" s="8" t="n">
        <v>76662.574388955</v>
      </c>
      <c r="H79" s="8" t="n">
        <v>2535</v>
      </c>
      <c r="J79" s="8" t="n">
        <v>-76662.574388955</v>
      </c>
      <c r="K79" s="8" t="n">
        <v>442</v>
      </c>
      <c r="L79" s="0" t="n">
        <v>14931511925</v>
      </c>
      <c r="O79" s="8" t="n">
        <v>14610.6423686357</v>
      </c>
      <c r="P79" s="8" t="n">
        <v>-73453.195</v>
      </c>
      <c r="Q79" s="8" t="n">
        <v>-130554.95</v>
      </c>
      <c r="R79" s="8" t="n">
        <v>-204008.145</v>
      </c>
      <c r="S79" s="8" t="n">
        <v>-102004.0725</v>
      </c>
      <c r="U79" s="8" t="n">
        <v>-118607.9</v>
      </c>
      <c r="V79" s="8" t="n">
        <v>-258132.195</v>
      </c>
      <c r="W79" s="8" t="n">
        <v>-129066.0975</v>
      </c>
      <c r="X79" s="8" t="n">
        <v>-10458.1975</v>
      </c>
      <c r="Y79" s="8" t="n">
        <v>418915.560349422</v>
      </c>
      <c r="Z79" s="8" t="n">
        <v>16898.2039091161</v>
      </c>
      <c r="AA79" s="8" t="n">
        <v>49916.0540409002</v>
      </c>
      <c r="AB79" s="8" t="n">
        <v>83357.7261139514</v>
      </c>
      <c r="AD79" s="24" t="n">
        <v>5.06192012044784</v>
      </c>
      <c r="AE79" s="8" t="n">
        <v>6.832046346157</v>
      </c>
      <c r="AF79" s="8" t="n">
        <v>8.41876526531815</v>
      </c>
      <c r="AH79" s="8" t="n">
        <v>0.826225104551969</v>
      </c>
      <c r="AI79" s="25" t="n">
        <v>5.1992138018733</v>
      </c>
      <c r="AJ79" s="8" t="n">
        <v>-0.376161977195789</v>
      </c>
      <c r="AK79" s="8" t="n">
        <v>3.96744774173082</v>
      </c>
      <c r="AM79" s="8" t="n">
        <v>-2.92989315947869</v>
      </c>
      <c r="AO79" s="24" t="n">
        <v>2.13202696096915</v>
      </c>
      <c r="AP79" s="8" t="n">
        <v>3.90215318667831</v>
      </c>
      <c r="AQ79" s="8" t="n">
        <v>5.48887210583946</v>
      </c>
      <c r="AS79" s="8" t="n">
        <v>-2.10366805492672</v>
      </c>
      <c r="AT79" s="8" t="n">
        <v>2.26932064239461</v>
      </c>
      <c r="AU79" s="8" t="n">
        <v>-3.30605513667448</v>
      </c>
      <c r="AV79" s="8" t="n">
        <v>1.03755458225213</v>
      </c>
      <c r="AX79" s="0" t="n">
        <v>0.982029462279189</v>
      </c>
      <c r="AY79" s="0" t="n">
        <v>0.996562585304058</v>
      </c>
      <c r="AZ79" s="0" t="n">
        <v>0.999875036653548</v>
      </c>
      <c r="BB79" s="0" t="n">
        <v>0.00429975398982127</v>
      </c>
      <c r="BC79" s="0" t="n">
        <v>0.0508062385722573</v>
      </c>
      <c r="BD79" s="0" t="n">
        <v>0.00801333856733178</v>
      </c>
      <c r="BE79" s="0" t="n">
        <v>0.321639915417599</v>
      </c>
    </row>
    <row r="80" customFormat="false" ht="13.8" hidden="false" customHeight="false" outlineLevel="0" collapsed="false">
      <c r="B80" s="8" t="n">
        <v>15689.4187073034</v>
      </c>
      <c r="C80" s="8" t="n">
        <v>4300</v>
      </c>
      <c r="D80" s="8" t="n">
        <v>-5.43617021276598</v>
      </c>
      <c r="F80" s="8" t="n">
        <v>1.57765546197</v>
      </c>
      <c r="G80" s="8" t="n">
        <v>76713.463480987</v>
      </c>
      <c r="H80" s="8" t="n">
        <v>2540</v>
      </c>
      <c r="J80" s="8" t="n">
        <v>-76713.463480987</v>
      </c>
      <c r="K80" s="8" t="n">
        <v>448</v>
      </c>
      <c r="L80" s="0" t="n">
        <v>15161625246</v>
      </c>
      <c r="O80" s="8" t="n">
        <v>14883.8865249254</v>
      </c>
      <c r="P80" s="8" t="n">
        <v>-74236.32</v>
      </c>
      <c r="Q80" s="8" t="n">
        <v>-128842.8</v>
      </c>
      <c r="R80" s="8" t="n">
        <v>-203079.12</v>
      </c>
      <c r="S80" s="8" t="n">
        <v>-101539.56</v>
      </c>
      <c r="U80" s="8" t="n">
        <v>-118395.6</v>
      </c>
      <c r="V80" s="8" t="n">
        <v>-257685.32</v>
      </c>
      <c r="W80" s="8" t="n">
        <v>-128842.66</v>
      </c>
      <c r="X80" s="8" t="n">
        <v>-10447.06</v>
      </c>
      <c r="Y80" s="8" t="n">
        <v>419743.417109282</v>
      </c>
      <c r="Z80" s="8" t="n">
        <v>17106.0953459806</v>
      </c>
      <c r="AA80" s="8" t="n">
        <v>49935.4962025978</v>
      </c>
      <c r="AB80" s="8" t="n">
        <v>82504.847975843</v>
      </c>
      <c r="AD80" s="24" t="n">
        <v>5.0052300496517</v>
      </c>
      <c r="AE80" s="8" t="n">
        <v>6.76294795629513</v>
      </c>
      <c r="AF80" s="8" t="n">
        <v>8.30523559621401</v>
      </c>
      <c r="AH80" s="8" t="n">
        <v>0.765618734378168</v>
      </c>
      <c r="AI80" s="25" t="n">
        <v>5.14126072087142</v>
      </c>
      <c r="AJ80" s="8" t="n">
        <v>-0.409995139526437</v>
      </c>
      <c r="AK80" s="8" t="n">
        <v>3.90359506691786</v>
      </c>
      <c r="AM80" s="8" t="n">
        <v>-2.86755551026454</v>
      </c>
      <c r="AO80" s="24" t="n">
        <v>2.13767453938716</v>
      </c>
      <c r="AP80" s="8" t="n">
        <v>3.89539244603059</v>
      </c>
      <c r="AQ80" s="8" t="n">
        <v>5.43768008594947</v>
      </c>
      <c r="AS80" s="8" t="n">
        <v>-2.10193677588637</v>
      </c>
      <c r="AT80" s="8" t="n">
        <v>2.27370521060688</v>
      </c>
      <c r="AU80" s="8" t="n">
        <v>-3.27755064979098</v>
      </c>
      <c r="AV80" s="8" t="n">
        <v>1.03603955665332</v>
      </c>
      <c r="AX80" s="0" t="n">
        <v>0.981851815569574</v>
      </c>
      <c r="AY80" s="0" t="n">
        <v>0.99652809701694</v>
      </c>
      <c r="AZ80" s="0" t="n">
        <v>0.999873778661273</v>
      </c>
      <c r="BB80" s="0" t="n">
        <v>0.00394862751209459</v>
      </c>
      <c r="BC80" s="0" t="n">
        <v>0.0469041740875271</v>
      </c>
      <c r="BD80" s="0" t="n">
        <v>0.00793409692245251</v>
      </c>
      <c r="BE80" s="0" t="n">
        <v>0.319458068406822</v>
      </c>
    </row>
    <row r="81" customFormat="false" ht="13.8" hidden="false" customHeight="false" outlineLevel="0" collapsed="false">
      <c r="B81" s="8" t="n">
        <v>15875.9115126834</v>
      </c>
      <c r="C81" s="8" t="n">
        <v>4300</v>
      </c>
      <c r="D81" s="8" t="n">
        <v>-5.37765957446811</v>
      </c>
      <c r="F81" s="8" t="n">
        <v>1.57560716618704</v>
      </c>
      <c r="G81" s="8" t="n">
        <v>76764.6798370098</v>
      </c>
      <c r="H81" s="8" t="n">
        <v>2545</v>
      </c>
      <c r="J81" s="8" t="n">
        <v>-76764.6798370098</v>
      </c>
      <c r="K81" s="8" t="n">
        <v>454</v>
      </c>
      <c r="L81" s="0" t="n">
        <v>15391738567</v>
      </c>
      <c r="O81" s="8" t="n">
        <v>15157.1614292666</v>
      </c>
      <c r="P81" s="8" t="n">
        <v>-75022.255</v>
      </c>
      <c r="Q81" s="8" t="n">
        <v>-127130.65</v>
      </c>
      <c r="R81" s="8" t="n">
        <v>-202152.905</v>
      </c>
      <c r="S81" s="8" t="n">
        <v>-101076.4525</v>
      </c>
      <c r="U81" s="8" t="n">
        <v>-118183.3</v>
      </c>
      <c r="V81" s="8" t="n">
        <v>-257241.255</v>
      </c>
      <c r="W81" s="8" t="n">
        <v>-128620.6275</v>
      </c>
      <c r="X81" s="8" t="n">
        <v>-10437.3275000001</v>
      </c>
      <c r="Y81" s="8" t="n">
        <v>420571.286264027</v>
      </c>
      <c r="Z81" s="8" t="n">
        <v>17312.7099837</v>
      </c>
      <c r="AA81" s="8" t="n">
        <v>49953.7452939111</v>
      </c>
      <c r="AB81" s="8" t="n">
        <v>81651.9768684441</v>
      </c>
      <c r="AD81" s="24" t="n">
        <v>4.94845744527243</v>
      </c>
      <c r="AE81" s="8" t="n">
        <v>6.69381974562274</v>
      </c>
      <c r="AF81" s="8" t="n">
        <v>8.19190740681358</v>
      </c>
      <c r="AH81" s="8" t="n">
        <v>0.704990094738183</v>
      </c>
      <c r="AI81" s="25" t="n">
        <v>5.08326988930881</v>
      </c>
      <c r="AJ81" s="8" t="n">
        <v>-0.444006705366083</v>
      </c>
      <c r="AK81" s="8" t="n">
        <v>3.83968194345832</v>
      </c>
      <c r="AM81" s="8" t="n">
        <v>-2.8052178610504</v>
      </c>
      <c r="AO81" s="24" t="n">
        <v>2.14323958422203</v>
      </c>
      <c r="AP81" s="8" t="n">
        <v>3.88860188457234</v>
      </c>
      <c r="AQ81" s="8" t="n">
        <v>5.38668954576318</v>
      </c>
      <c r="AS81" s="8" t="n">
        <v>-2.10022776631222</v>
      </c>
      <c r="AT81" s="8" t="n">
        <v>2.27805202825841</v>
      </c>
      <c r="AU81" s="8" t="n">
        <v>-3.24922456641648</v>
      </c>
      <c r="AV81" s="8" t="n">
        <v>1.03446408240792</v>
      </c>
      <c r="AX81" s="0" t="n">
        <v>0.981673153705219</v>
      </c>
      <c r="AY81" s="0" t="n">
        <v>0.996493401467338</v>
      </c>
      <c r="AZ81" s="0" t="n">
        <v>0.999872513024238</v>
      </c>
      <c r="BB81" s="0" t="n">
        <v>0.00362691350738008</v>
      </c>
      <c r="BC81" s="0" t="n">
        <v>0.0432974282166154</v>
      </c>
      <c r="BD81" s="0" t="n">
        <v>0.00785593946643694</v>
      </c>
      <c r="BE81" s="0" t="n">
        <v>0.317292626029066</v>
      </c>
    </row>
    <row r="82" customFormat="false" ht="13.8" hidden="false" customHeight="false" outlineLevel="0" collapsed="false">
      <c r="B82" s="8" t="n">
        <v>16061.971177204</v>
      </c>
      <c r="C82" s="8" t="n">
        <v>4300</v>
      </c>
      <c r="D82" s="8" t="n">
        <v>-5.31914893617024</v>
      </c>
      <c r="F82" s="8" t="n">
        <v>1.57357359373985</v>
      </c>
      <c r="G82" s="8" t="n">
        <v>76816.222814068</v>
      </c>
      <c r="H82" s="8" t="n">
        <v>2550</v>
      </c>
      <c r="J82" s="8" t="n">
        <v>-76816.222814068</v>
      </c>
      <c r="K82" s="8" t="n">
        <v>460</v>
      </c>
      <c r="L82" s="0" t="n">
        <v>15621851889</v>
      </c>
      <c r="O82" s="8" t="n">
        <v>15430.4670212502</v>
      </c>
      <c r="P82" s="8" t="n">
        <v>-75811</v>
      </c>
      <c r="Q82" s="8" t="n">
        <v>-125418.5</v>
      </c>
      <c r="R82" s="8" t="n">
        <v>-201229.5</v>
      </c>
      <c r="S82" s="8" t="n">
        <v>-100614.75</v>
      </c>
      <c r="U82" s="8" t="n">
        <v>-117971</v>
      </c>
      <c r="V82" s="8" t="n">
        <v>-256800</v>
      </c>
      <c r="W82" s="8" t="n">
        <v>-128400</v>
      </c>
      <c r="X82" s="8" t="n">
        <v>-10429.0000000001</v>
      </c>
      <c r="Y82" s="8" t="n">
        <v>421399.167859624</v>
      </c>
      <c r="Z82" s="8" t="n">
        <v>17518.0415020919</v>
      </c>
      <c r="AA82" s="8" t="n">
        <v>49970.7980021399</v>
      </c>
      <c r="AB82" s="8" t="n">
        <v>80799.1237072131</v>
      </c>
      <c r="AD82" s="24" t="n">
        <v>4.89163168825492</v>
      </c>
      <c r="AE82" s="8" t="n">
        <v>6.62469092686723</v>
      </c>
      <c r="AF82" s="8" t="n">
        <v>8.07880922037042</v>
      </c>
      <c r="AH82" s="8" t="n">
        <v>0.64436854052112</v>
      </c>
      <c r="AI82" s="25" t="n">
        <v>5.02527077446962</v>
      </c>
      <c r="AJ82" s="8" t="n">
        <v>-0.478166431717156</v>
      </c>
      <c r="AK82" s="8" t="n">
        <v>3.77573792049763</v>
      </c>
      <c r="AM82" s="8" t="n">
        <v>-2.74290940540143</v>
      </c>
      <c r="AO82" s="24" t="n">
        <v>2.14872228285349</v>
      </c>
      <c r="AP82" s="8" t="n">
        <v>3.8817815214658</v>
      </c>
      <c r="AQ82" s="8" t="n">
        <v>5.33589981496899</v>
      </c>
      <c r="AS82" s="8" t="n">
        <v>-2.09854086488031</v>
      </c>
      <c r="AT82" s="8" t="n">
        <v>2.28236136906819</v>
      </c>
      <c r="AU82" s="8" t="n">
        <v>-3.22107583711859</v>
      </c>
      <c r="AV82" s="8" t="n">
        <v>1.0328285150962</v>
      </c>
      <c r="AX82" s="0" t="n">
        <v>0.981493476930539</v>
      </c>
      <c r="AY82" s="0" t="n">
        <v>0.996458498524158</v>
      </c>
      <c r="AZ82" s="0" t="n">
        <v>0.999871239736128</v>
      </c>
      <c r="BB82" s="0" t="n">
        <v>0.00333214155351489</v>
      </c>
      <c r="BC82" s="0" t="n">
        <v>0.0399655121541517</v>
      </c>
      <c r="BD82" s="0" t="n">
        <v>0.00777884791153346</v>
      </c>
      <c r="BE82" s="0" t="n">
        <v>0.315143510559374</v>
      </c>
    </row>
    <row r="83" customFormat="false" ht="13.8" hidden="false" customHeight="false" outlineLevel="0" collapsed="false">
      <c r="B83" s="8" t="n">
        <v>16247.598790873</v>
      </c>
      <c r="C83" s="8" t="n">
        <v>4300</v>
      </c>
      <c r="D83" s="8" t="n">
        <v>-5.26063829787237</v>
      </c>
      <c r="F83" s="8" t="n">
        <v>1.57155464509649</v>
      </c>
      <c r="G83" s="8" t="n">
        <v>76868.0917717271</v>
      </c>
      <c r="H83" s="8" t="n">
        <v>2555</v>
      </c>
      <c r="J83" s="8" t="n">
        <v>-76868.0917717271</v>
      </c>
      <c r="K83" s="8" t="n">
        <v>466</v>
      </c>
      <c r="L83" s="0" t="n">
        <v>15856310573</v>
      </c>
      <c r="O83" s="8" t="n">
        <v>15703.8032407045</v>
      </c>
      <c r="P83" s="8" t="n">
        <v>-76602.555</v>
      </c>
      <c r="Q83" s="8" t="n">
        <v>-123706.35</v>
      </c>
      <c r="R83" s="8" t="n">
        <v>-200308.905</v>
      </c>
      <c r="S83" s="8" t="n">
        <v>-100154.4525</v>
      </c>
      <c r="U83" s="8" t="n">
        <v>-117758.7</v>
      </c>
      <c r="V83" s="8" t="n">
        <v>-256361.555</v>
      </c>
      <c r="W83" s="8" t="n">
        <v>-128180.7775</v>
      </c>
      <c r="X83" s="8" t="n">
        <v>-10422.0775</v>
      </c>
      <c r="Y83" s="8" t="n">
        <v>422227.061942155</v>
      </c>
      <c r="Z83" s="8" t="n">
        <v>17722.083596055</v>
      </c>
      <c r="AA83" s="8" t="n">
        <v>49986.6510213376</v>
      </c>
      <c r="AB83" s="8" t="n">
        <v>79946.299376694</v>
      </c>
      <c r="AD83" s="24" t="n">
        <v>4.83479604445004</v>
      </c>
      <c r="AE83" s="8" t="n">
        <v>6.5556045985868</v>
      </c>
      <c r="AF83" s="8" t="n">
        <v>7.96598344959267</v>
      </c>
      <c r="AH83" s="8" t="n">
        <v>0.583797310897453</v>
      </c>
      <c r="AI83" s="25" t="n">
        <v>4.96730672691561</v>
      </c>
      <c r="AJ83" s="8" t="n">
        <v>-0.512430198133966</v>
      </c>
      <c r="AK83" s="8" t="n">
        <v>3.71180643006066</v>
      </c>
      <c r="AM83" s="8" t="n">
        <v>-2.68067322254565</v>
      </c>
      <c r="AO83" s="24" t="n">
        <v>2.15412282190439</v>
      </c>
      <c r="AP83" s="8" t="n">
        <v>3.87493137604115</v>
      </c>
      <c r="AQ83" s="8" t="n">
        <v>5.28531022704702</v>
      </c>
      <c r="AS83" s="8" t="n">
        <v>-2.0968759116482</v>
      </c>
      <c r="AT83" s="8" t="n">
        <v>2.28663350436996</v>
      </c>
      <c r="AU83" s="8" t="n">
        <v>-3.19310342067962</v>
      </c>
      <c r="AV83" s="8" t="n">
        <v>1.03113320751501</v>
      </c>
      <c r="AX83" s="0" t="n">
        <v>0.981312785523746</v>
      </c>
      <c r="AY83" s="0" t="n">
        <v>0.996423388061783</v>
      </c>
      <c r="AZ83" s="0" t="n">
        <v>0.999869958790821</v>
      </c>
      <c r="BB83" s="0" t="n">
        <v>0.00306206956619477</v>
      </c>
      <c r="BC83" s="0" t="n">
        <v>0.0368893066060549</v>
      </c>
      <c r="BD83" s="0" t="n">
        <v>0.00770280433128865</v>
      </c>
      <c r="BE83" s="0" t="n">
        <v>0.313010642998972</v>
      </c>
    </row>
    <row r="84" customFormat="false" ht="13.8" hidden="false" customHeight="false" outlineLevel="0" collapsed="false">
      <c r="B84" s="8" t="n">
        <v>16432.7954385763</v>
      </c>
      <c r="C84" s="8" t="n">
        <v>4300</v>
      </c>
      <c r="D84" s="8" t="n">
        <v>-5.20212765957449</v>
      </c>
      <c r="F84" s="8" t="n">
        <v>1.56955022155377</v>
      </c>
      <c r="G84" s="8" t="n">
        <v>76920.2860720597</v>
      </c>
      <c r="H84" s="8" t="n">
        <v>2560</v>
      </c>
      <c r="J84" s="8" t="n">
        <v>-76920.2860720597</v>
      </c>
      <c r="K84" s="8" t="n">
        <v>473</v>
      </c>
      <c r="L84" s="0" t="n">
        <v>16091225363</v>
      </c>
      <c r="O84" s="8" t="n">
        <v>15977.1700276929</v>
      </c>
      <c r="P84" s="8" t="n">
        <v>-77396.92</v>
      </c>
      <c r="Q84" s="8" t="n">
        <v>-121994.2</v>
      </c>
      <c r="R84" s="8" t="n">
        <v>-199391.12</v>
      </c>
      <c r="S84" s="8" t="n">
        <v>-99695.56</v>
      </c>
      <c r="U84" s="8" t="n">
        <v>-117546.4</v>
      </c>
      <c r="V84" s="8" t="n">
        <v>-255925.92</v>
      </c>
      <c r="W84" s="8" t="n">
        <v>-127962.96</v>
      </c>
      <c r="X84" s="8" t="n">
        <v>-10416.5600000001</v>
      </c>
      <c r="Y84" s="8" t="n">
        <v>423054.968557818</v>
      </c>
      <c r="Z84" s="8" t="n">
        <v>17924.8299754982</v>
      </c>
      <c r="AA84" s="8" t="n">
        <v>50001.3010522831</v>
      </c>
      <c r="AB84" s="8" t="n">
        <v>79093.5147306743</v>
      </c>
      <c r="AD84" s="24" t="n">
        <v>4.77787842693475</v>
      </c>
      <c r="AE84" s="8" t="n">
        <v>6.48648850748341</v>
      </c>
      <c r="AF84" s="8" t="n">
        <v>7.85335715892935</v>
      </c>
      <c r="AH84" s="8" t="n">
        <v>0.523204291649107</v>
      </c>
      <c r="AI84" s="25" t="n">
        <v>4.9093057428269</v>
      </c>
      <c r="AJ84" s="8" t="n">
        <v>-0.546869244326557</v>
      </c>
      <c r="AK84" s="8" t="n">
        <v>3.64781554939487</v>
      </c>
      <c r="AM84" s="8" t="n">
        <v>-2.61843703968986</v>
      </c>
      <c r="AO84" s="24" t="n">
        <v>2.15944138724489</v>
      </c>
      <c r="AP84" s="8" t="n">
        <v>3.86805146779355</v>
      </c>
      <c r="AQ84" s="8" t="n">
        <v>5.23492011923949</v>
      </c>
      <c r="AS84" s="8" t="n">
        <v>-2.09523274804075</v>
      </c>
      <c r="AT84" s="8" t="n">
        <v>2.29086870313704</v>
      </c>
      <c r="AU84" s="8" t="n">
        <v>-3.16530628401642</v>
      </c>
      <c r="AV84" s="8" t="n">
        <v>1.02937850970501</v>
      </c>
      <c r="AX84" s="0" t="n">
        <v>0.981131079796688</v>
      </c>
      <c r="AY84" s="0" t="n">
        <v>0.996388069960054</v>
      </c>
      <c r="AZ84" s="0" t="n">
        <v>0.99986867018238</v>
      </c>
      <c r="BB84" s="0" t="n">
        <v>0.00281444906355947</v>
      </c>
      <c r="BC84" s="0" t="n">
        <v>0.0340485088009829</v>
      </c>
      <c r="BD84" s="0" t="n">
        <v>0.00762779115244807</v>
      </c>
      <c r="BE84" s="0" t="n">
        <v>0.310893943132338</v>
      </c>
    </row>
    <row r="85" customFormat="false" ht="13.8" hidden="false" customHeight="false" outlineLevel="0" collapsed="false">
      <c r="B85" s="8" t="n">
        <v>16617.5622001105</v>
      </c>
      <c r="C85" s="8" t="n">
        <v>4300</v>
      </c>
      <c r="D85" s="8" t="n">
        <v>-5.14361702127662</v>
      </c>
      <c r="F85" s="8" t="n">
        <v>1.56756022522886</v>
      </c>
      <c r="G85" s="8" t="n">
        <v>76972.80507963</v>
      </c>
      <c r="H85" s="8" t="n">
        <v>2565</v>
      </c>
      <c r="J85" s="8" t="n">
        <v>-76972.80507963</v>
      </c>
      <c r="K85" s="8" t="n">
        <v>479</v>
      </c>
      <c r="L85" s="0" t="n">
        <v>16326370102</v>
      </c>
      <c r="O85" s="8" t="n">
        <v>16250.5673225133</v>
      </c>
      <c r="P85" s="8" t="n">
        <v>-78194.095</v>
      </c>
      <c r="Q85" s="8" t="n">
        <v>-120282.05</v>
      </c>
      <c r="R85" s="8" t="n">
        <v>-198476.145</v>
      </c>
      <c r="S85" s="8" t="n">
        <v>-99238.0725</v>
      </c>
      <c r="U85" s="8" t="n">
        <v>-117334.1</v>
      </c>
      <c r="V85" s="8" t="n">
        <v>-255493.095</v>
      </c>
      <c r="W85" s="8" t="n">
        <v>-127746.5475</v>
      </c>
      <c r="X85" s="8" t="n">
        <v>-10412.4475</v>
      </c>
      <c r="Y85" s="8" t="n">
        <v>423882.887752927</v>
      </c>
      <c r="Z85" s="8" t="n">
        <v>18126.274365272</v>
      </c>
      <c r="AA85" s="8" t="n">
        <v>50014.7448024537</v>
      </c>
      <c r="AB85" s="8" t="n">
        <v>78240.7805923409</v>
      </c>
      <c r="AD85" s="24" t="n">
        <v>4.72087902083055</v>
      </c>
      <c r="AE85" s="8" t="n">
        <v>6.41734267321434</v>
      </c>
      <c r="AF85" s="8" t="n">
        <v>7.74092968935551</v>
      </c>
      <c r="AH85" s="8" t="n">
        <v>0.462589639997923</v>
      </c>
      <c r="AI85" s="25" t="n">
        <v>4.8512680888409</v>
      </c>
      <c r="AJ85" s="8" t="n">
        <v>-0.581482545266979</v>
      </c>
      <c r="AK85" s="8" t="n">
        <v>3.58376562581156</v>
      </c>
      <c r="AM85" s="8" t="n">
        <v>-2.55620085683408</v>
      </c>
      <c r="AO85" s="24" t="n">
        <v>2.16467816399647</v>
      </c>
      <c r="AP85" s="8" t="n">
        <v>3.86114181638025</v>
      </c>
      <c r="AQ85" s="8" t="n">
        <v>5.18472883252143</v>
      </c>
      <c r="AS85" s="8" t="n">
        <v>-2.09361121683616</v>
      </c>
      <c r="AT85" s="8" t="n">
        <v>2.29506723200682</v>
      </c>
      <c r="AU85" s="8" t="n">
        <v>-3.13768340210106</v>
      </c>
      <c r="AV85" s="8" t="n">
        <v>1.02756476897748</v>
      </c>
      <c r="AX85" s="0" t="n">
        <v>0.980948360094678</v>
      </c>
      <c r="AY85" s="0" t="n">
        <v>0.99635254410424</v>
      </c>
      <c r="AZ85" s="0" t="n">
        <v>0.999867373905057</v>
      </c>
      <c r="BB85" s="0" t="n">
        <v>0.00258736553605497</v>
      </c>
      <c r="BC85" s="0" t="n">
        <v>0.0314257362402733</v>
      </c>
      <c r="BD85" s="0" t="n">
        <v>0.0075537911470584</v>
      </c>
      <c r="BE85" s="0" t="n">
        <v>0.308793329583056</v>
      </c>
    </row>
    <row r="86" customFormat="false" ht="13.8" hidden="false" customHeight="false" outlineLevel="0" collapsed="false">
      <c r="B86" s="8" t="n">
        <v>16801.9001502153</v>
      </c>
      <c r="C86" s="8" t="n">
        <v>4300</v>
      </c>
      <c r="D86" s="8" t="n">
        <v>-5.08510638297875</v>
      </c>
      <c r="F86" s="8" t="n">
        <v>1.56558455905102</v>
      </c>
      <c r="G86" s="8" t="n">
        <v>77025.6481614795</v>
      </c>
      <c r="H86" s="8" t="n">
        <v>2570</v>
      </c>
      <c r="J86" s="8" t="n">
        <v>-77025.6481614795</v>
      </c>
      <c r="K86" s="8" t="n">
        <v>485</v>
      </c>
      <c r="L86" s="0" t="n">
        <v>16563106151</v>
      </c>
      <c r="O86" s="8" t="n">
        <v>16523.995065696</v>
      </c>
      <c r="P86" s="8" t="n">
        <v>-78994.08</v>
      </c>
      <c r="Q86" s="8" t="n">
        <v>-118569.9</v>
      </c>
      <c r="R86" s="8" t="n">
        <v>-197563.98</v>
      </c>
      <c r="S86" s="8" t="n">
        <v>-98781.99</v>
      </c>
      <c r="U86" s="8" t="n">
        <v>-117121.8</v>
      </c>
      <c r="V86" s="8" t="n">
        <v>-255063.08</v>
      </c>
      <c r="W86" s="8" t="n">
        <v>-127531.54</v>
      </c>
      <c r="X86" s="8" t="n">
        <v>-10409.74</v>
      </c>
      <c r="Y86" s="8" t="n">
        <v>424710.81957391</v>
      </c>
      <c r="Z86" s="8" t="n">
        <v>18326.4105050989</v>
      </c>
      <c r="AA86" s="8" t="n">
        <v>50026.9789859971</v>
      </c>
      <c r="AB86" s="8" t="n">
        <v>77388.1077544368</v>
      </c>
      <c r="AD86" s="24" t="n">
        <v>4.66379801051433</v>
      </c>
      <c r="AE86" s="8" t="n">
        <v>6.34816711559601</v>
      </c>
      <c r="AF86" s="8" t="n">
        <v>7.62870038554992</v>
      </c>
      <c r="AH86" s="8" t="n">
        <v>0.401953511826243</v>
      </c>
      <c r="AI86" s="25" t="n">
        <v>4.79319402928331</v>
      </c>
      <c r="AJ86" s="8" t="n">
        <v>-0.6162690839042</v>
      </c>
      <c r="AK86" s="8" t="n">
        <v>3.51965700391916</v>
      </c>
      <c r="AM86" s="8" t="n">
        <v>-2.49396467397829</v>
      </c>
      <c r="AO86" s="24" t="n">
        <v>2.16983333653604</v>
      </c>
      <c r="AP86" s="8" t="n">
        <v>3.85420244161772</v>
      </c>
      <c r="AQ86" s="8" t="n">
        <v>5.13473571157163</v>
      </c>
      <c r="AS86" s="8" t="n">
        <v>-2.09201116215205</v>
      </c>
      <c r="AT86" s="8" t="n">
        <v>2.29922935530502</v>
      </c>
      <c r="AU86" s="8" t="n">
        <v>-3.11023375788249</v>
      </c>
      <c r="AV86" s="8" t="n">
        <v>1.02569232994087</v>
      </c>
      <c r="AX86" s="0" t="n">
        <v>0.98076462679634</v>
      </c>
      <c r="AY86" s="0" t="n">
        <v>0.99631681038502</v>
      </c>
      <c r="AZ86" s="0" t="n">
        <v>0.999866069953291</v>
      </c>
      <c r="BB86" s="0" t="n">
        <v>0.00237907171722646</v>
      </c>
      <c r="BC86" s="0" t="n">
        <v>0.0290047559028958</v>
      </c>
      <c r="BD86" s="0" t="n">
        <v>0.00748078742476568</v>
      </c>
      <c r="BE86" s="0" t="n">
        <v>0.306708719868453</v>
      </c>
    </row>
    <row r="87" customFormat="false" ht="13.8" hidden="false" customHeight="false" outlineLevel="0" collapsed="false">
      <c r="B87" s="8" t="n">
        <v>16985.8103586047</v>
      </c>
      <c r="C87" s="8" t="n">
        <v>4300</v>
      </c>
      <c r="D87" s="8" t="n">
        <v>-5.02659574468088</v>
      </c>
      <c r="F87" s="8" t="n">
        <v>1.5636231267534</v>
      </c>
      <c r="G87" s="8" t="n">
        <v>77078.8146871129</v>
      </c>
      <c r="H87" s="8" t="n">
        <v>2575</v>
      </c>
      <c r="J87" s="8" t="n">
        <v>-77078.8146871129</v>
      </c>
      <c r="K87" s="8" t="n">
        <v>491</v>
      </c>
      <c r="L87" s="0" t="n">
        <v>16800926908</v>
      </c>
      <c r="O87" s="8" t="n">
        <v>16797.4531980029</v>
      </c>
      <c r="P87" s="8" t="n">
        <v>-79796.875</v>
      </c>
      <c r="Q87" s="8" t="n">
        <v>-116857.75</v>
      </c>
      <c r="R87" s="8" t="n">
        <v>-196654.625</v>
      </c>
      <c r="S87" s="8" t="n">
        <v>-98327.3125</v>
      </c>
      <c r="U87" s="8" t="n">
        <v>-116909.5</v>
      </c>
      <c r="V87" s="8" t="n">
        <v>-254635.875</v>
      </c>
      <c r="W87" s="8" t="n">
        <v>-127317.9375</v>
      </c>
      <c r="X87" s="8" t="n">
        <v>-10408.4375000001</v>
      </c>
      <c r="Y87" s="8" t="n">
        <v>425538.764067314</v>
      </c>
      <c r="Z87" s="8" t="n">
        <v>18525.2321495052</v>
      </c>
      <c r="AA87" s="8" t="n">
        <v>50038.0003237042</v>
      </c>
      <c r="AB87" s="8" t="n">
        <v>76535.5069794145</v>
      </c>
      <c r="AD87" s="24" t="n">
        <v>4.60663557962243</v>
      </c>
      <c r="AE87" s="8" t="n">
        <v>6.27896185460131</v>
      </c>
      <c r="AF87" s="8" t="n">
        <v>7.51666859586638</v>
      </c>
      <c r="AH87" s="8" t="n">
        <v>0.341296061690665</v>
      </c>
      <c r="AI87" s="25" t="n">
        <v>4.73508382619212</v>
      </c>
      <c r="AJ87" s="8" t="n">
        <v>-0.651227851086571</v>
      </c>
      <c r="AK87" s="8" t="n">
        <v>3.45549002564959</v>
      </c>
      <c r="AM87" s="8" t="n">
        <v>-2.4317284911225</v>
      </c>
      <c r="AO87" s="24" t="n">
        <v>2.17490708849993</v>
      </c>
      <c r="AP87" s="8" t="n">
        <v>3.84723336347881</v>
      </c>
      <c r="AQ87" s="8" t="n">
        <v>5.08494010474388</v>
      </c>
      <c r="AS87" s="8" t="n">
        <v>-2.09043242943183</v>
      </c>
      <c r="AT87" s="8" t="n">
        <v>2.30335533506962</v>
      </c>
      <c r="AU87" s="8" t="n">
        <v>-3.08295634220907</v>
      </c>
      <c r="AV87" s="8" t="n">
        <v>1.02376153452709</v>
      </c>
      <c r="AX87" s="0" t="n">
        <v>0.980579880313433</v>
      </c>
      <c r="AY87" s="0" t="n">
        <v>0.996280868698455</v>
      </c>
      <c r="AZ87" s="0" t="n">
        <v>0.999864758321707</v>
      </c>
      <c r="BB87" s="0" t="n">
        <v>0.0021879726740118</v>
      </c>
      <c r="BC87" s="0" t="n">
        <v>0.0267704329421073</v>
      </c>
      <c r="BD87" s="0" t="n">
        <v>0.00740876342530394</v>
      </c>
      <c r="BE87" s="0" t="n">
        <v>0.304640030453046</v>
      </c>
    </row>
    <row r="88" customFormat="false" ht="13.8" hidden="false" customHeight="false" outlineLevel="0" collapsed="false">
      <c r="B88" s="8" t="n">
        <v>17169.2938899986</v>
      </c>
      <c r="C88" s="8" t="n">
        <v>4300</v>
      </c>
      <c r="D88" s="8" t="n">
        <v>-4.968085106383</v>
      </c>
      <c r="F88" s="8" t="n">
        <v>1.561675832865</v>
      </c>
      <c r="G88" s="8" t="n">
        <v>77132.3040284831</v>
      </c>
      <c r="H88" s="8" t="n">
        <v>2580</v>
      </c>
      <c r="J88" s="8" t="n">
        <v>-77132.3040284831</v>
      </c>
      <c r="K88" s="8" t="n">
        <v>498</v>
      </c>
      <c r="L88" s="0" t="n">
        <v>17041225688</v>
      </c>
      <c r="O88" s="8" t="n">
        <v>17070.941660426</v>
      </c>
      <c r="P88" s="8" t="n">
        <v>-80602.48</v>
      </c>
      <c r="Q88" s="8" t="n">
        <v>-115145.6</v>
      </c>
      <c r="R88" s="8" t="n">
        <v>-195748.08</v>
      </c>
      <c r="S88" s="8" t="n">
        <v>-97874.04</v>
      </c>
      <c r="U88" s="8" t="n">
        <v>-116697.2</v>
      </c>
      <c r="V88" s="8" t="n">
        <v>-254211.48</v>
      </c>
      <c r="W88" s="8" t="n">
        <v>-127105.74</v>
      </c>
      <c r="X88" s="8" t="n">
        <v>-10408.54</v>
      </c>
      <c r="Y88" s="8" t="n">
        <v>426366.721279801</v>
      </c>
      <c r="Z88" s="8" t="n">
        <v>18722.7330677529</v>
      </c>
      <c r="AA88" s="8" t="n">
        <v>50047.8055429821</v>
      </c>
      <c r="AB88" s="8" t="n">
        <v>75682.9889995899</v>
      </c>
      <c r="AD88" s="24" t="n">
        <v>4.54946892915673</v>
      </c>
      <c r="AE88" s="8" t="n">
        <v>6.2098039284588</v>
      </c>
      <c r="AF88" s="8" t="n">
        <v>7.40491069040735</v>
      </c>
      <c r="AH88" s="8" t="n">
        <v>0.280694460937628</v>
      </c>
      <c r="AI88" s="25" t="n">
        <v>4.67701475744328</v>
      </c>
      <c r="AJ88" s="8" t="n">
        <v>-0.686280827383223</v>
      </c>
      <c r="AK88" s="8" t="n">
        <v>3.39134204838624</v>
      </c>
      <c r="AM88" s="8" t="n">
        <v>-2.36956932636883</v>
      </c>
      <c r="AO88" s="24" t="n">
        <v>2.1798996027879</v>
      </c>
      <c r="AP88" s="8" t="n">
        <v>3.84023460208997</v>
      </c>
      <c r="AQ88" s="8" t="n">
        <v>5.03534136403852</v>
      </c>
      <c r="AS88" s="8" t="n">
        <v>-2.0888748654312</v>
      </c>
      <c r="AT88" s="8" t="n">
        <v>2.30744543107444</v>
      </c>
      <c r="AU88" s="8" t="n">
        <v>-3.05585015375205</v>
      </c>
      <c r="AV88" s="8" t="n">
        <v>1.02177272201741</v>
      </c>
      <c r="AX88" s="0" t="n">
        <v>0.980394121090687</v>
      </c>
      <c r="AY88" s="0" t="n">
        <v>0.996244718945968</v>
      </c>
      <c r="AZ88" s="0" t="n">
        <v>0.999863439005114</v>
      </c>
      <c r="BB88" s="0" t="n">
        <v>0.00201270129428181</v>
      </c>
      <c r="BC88" s="0" t="n">
        <v>0.0247097453955078</v>
      </c>
      <c r="BD88" s="0" t="n">
        <v>0.00733770291116962</v>
      </c>
      <c r="BE88" s="0" t="n">
        <v>0.302587176800782</v>
      </c>
    </row>
    <row r="89" customFormat="false" ht="13.8" hidden="false" customHeight="false" outlineLevel="0" collapsed="false">
      <c r="B89" s="8" t="n">
        <v>17352.3518041543</v>
      </c>
      <c r="C89" s="8" t="n">
        <v>4300</v>
      </c>
      <c r="D89" s="8" t="n">
        <v>-4.90957446808513</v>
      </c>
      <c r="F89" s="8" t="n">
        <v>1.55974258270266</v>
      </c>
      <c r="G89" s="8" t="n">
        <v>77186.1155599775</v>
      </c>
      <c r="H89" s="8" t="n">
        <v>2585</v>
      </c>
      <c r="J89" s="8" t="n">
        <v>-77186.1155599775</v>
      </c>
      <c r="K89" s="8" t="n">
        <v>504</v>
      </c>
      <c r="L89" s="0" t="n">
        <v>17281524469</v>
      </c>
      <c r="O89" s="8" t="n">
        <v>17344.4603941859</v>
      </c>
      <c r="P89" s="8" t="n">
        <v>-81410.895</v>
      </c>
      <c r="Q89" s="8" t="n">
        <v>-113433.45</v>
      </c>
      <c r="R89" s="8" t="n">
        <v>-194844.345</v>
      </c>
      <c r="S89" s="8" t="n">
        <v>-97422.1725</v>
      </c>
      <c r="U89" s="8" t="n">
        <v>-116484.9</v>
      </c>
      <c r="V89" s="8" t="n">
        <v>-253789.895</v>
      </c>
      <c r="W89" s="8" t="n">
        <v>-126894.9475</v>
      </c>
      <c r="X89" s="8" t="n">
        <v>-10410.0475</v>
      </c>
      <c r="Y89" s="8" t="n">
        <v>427194.691258149</v>
      </c>
      <c r="Z89" s="8" t="n">
        <v>18918.9070437718</v>
      </c>
      <c r="AA89" s="8" t="n">
        <v>50056.391377827</v>
      </c>
      <c r="AB89" s="8" t="n">
        <v>74830.5645172946</v>
      </c>
      <c r="AD89" s="24" t="n">
        <v>4.49240326356926</v>
      </c>
      <c r="AE89" s="8" t="n">
        <v>6.14079837973067</v>
      </c>
      <c r="AF89" s="8" t="n">
        <v>7.29353104707641</v>
      </c>
      <c r="AH89" s="8" t="n">
        <v>0.220253883797386</v>
      </c>
      <c r="AI89" s="25" t="n">
        <v>4.6190921028547</v>
      </c>
      <c r="AJ89" s="8" t="n">
        <v>-0.72132199692779</v>
      </c>
      <c r="AK89" s="8" t="n">
        <v>3.32731843107019</v>
      </c>
      <c r="AM89" s="8" t="n">
        <v>-2.30759220200212</v>
      </c>
      <c r="AO89" s="24" t="n">
        <v>2.18481106156713</v>
      </c>
      <c r="AP89" s="8" t="n">
        <v>3.83320617772855</v>
      </c>
      <c r="AQ89" s="8" t="n">
        <v>4.98593884507429</v>
      </c>
      <c r="AS89" s="8" t="n">
        <v>-2.08733831820473</v>
      </c>
      <c r="AT89" s="8" t="n">
        <v>2.31149990085258</v>
      </c>
      <c r="AU89" s="8" t="n">
        <v>-3.02891419892991</v>
      </c>
      <c r="AV89" s="8" t="n">
        <v>1.01972622906807</v>
      </c>
      <c r="AX89" s="0" t="n">
        <v>0.980207349605632</v>
      </c>
      <c r="AY89" s="0" t="n">
        <v>0.996208361034318</v>
      </c>
      <c r="AZ89" s="0" t="n">
        <v>0.999862111998506</v>
      </c>
      <c r="BB89" s="0" t="n">
        <v>0.0018520182831395</v>
      </c>
      <c r="BC89" s="0" t="n">
        <v>0.0228106990562945</v>
      </c>
      <c r="BD89" s="0" t="n">
        <v>0.00726758996047622</v>
      </c>
      <c r="BE89" s="0" t="n">
        <v>0.300550073426106</v>
      </c>
    </row>
    <row r="90" customFormat="false" ht="13.8" hidden="false" customHeight="false" outlineLevel="0" collapsed="false">
      <c r="B90" s="8" t="n">
        <v>17534.9851558984</v>
      </c>
      <c r="C90" s="8" t="n">
        <v>4300</v>
      </c>
      <c r="D90" s="8" t="n">
        <v>-4.85106382978726</v>
      </c>
      <c r="F90" s="8" t="n">
        <v>1.55782328236318</v>
      </c>
      <c r="G90" s="8" t="n">
        <v>77240.2486584036</v>
      </c>
      <c r="H90" s="8" t="n">
        <v>2590</v>
      </c>
      <c r="J90" s="8" t="n">
        <v>-77240.2486584036</v>
      </c>
      <c r="K90" s="8" t="n">
        <v>510</v>
      </c>
      <c r="L90" s="0" t="n">
        <v>17522188773</v>
      </c>
      <c r="O90" s="8" t="n">
        <v>17618.0093407305</v>
      </c>
      <c r="P90" s="8" t="n">
        <v>-82222.1199999999</v>
      </c>
      <c r="Q90" s="8" t="n">
        <v>-111721.3</v>
      </c>
      <c r="R90" s="8" t="n">
        <v>-193943.42</v>
      </c>
      <c r="S90" s="8" t="n">
        <v>-96971.7099999999</v>
      </c>
      <c r="U90" s="8" t="n">
        <v>-116272.6</v>
      </c>
      <c r="V90" s="8" t="n">
        <v>-253371.12</v>
      </c>
      <c r="W90" s="8" t="n">
        <v>-126685.56</v>
      </c>
      <c r="X90" s="8" t="n">
        <v>-10412.96</v>
      </c>
      <c r="Y90" s="8" t="n">
        <v>428022.674049257</v>
      </c>
      <c r="Z90" s="8" t="n">
        <v>19113.7478760927</v>
      </c>
      <c r="AA90" s="8" t="n">
        <v>50063.7545687972</v>
      </c>
      <c r="AB90" s="8" t="n">
        <v>73978.2442050267</v>
      </c>
      <c r="AD90" s="24" t="n">
        <v>4.43525672391157</v>
      </c>
      <c r="AE90" s="8" t="n">
        <v>6.07176318845546</v>
      </c>
      <c r="AF90" s="8" t="n">
        <v>7.18234698469577</v>
      </c>
      <c r="AH90" s="8" t="n">
        <v>0.159792440542662</v>
      </c>
      <c r="AI90" s="25" t="n">
        <v>4.56113407735483</v>
      </c>
      <c r="AJ90" s="8" t="n">
        <v>-0.756532414198161</v>
      </c>
      <c r="AK90" s="8" t="n">
        <v>3.26323746737109</v>
      </c>
      <c r="AM90" s="8" t="n">
        <v>-2.2456150776354</v>
      </c>
      <c r="AO90" s="24" t="n">
        <v>2.18964164627617</v>
      </c>
      <c r="AP90" s="8" t="n">
        <v>3.82614811082006</v>
      </c>
      <c r="AQ90" s="8" t="n">
        <v>4.93673190706037</v>
      </c>
      <c r="AS90" s="8" t="n">
        <v>-2.08582263709274</v>
      </c>
      <c r="AT90" s="8" t="n">
        <v>2.31551899971943</v>
      </c>
      <c r="AU90" s="8" t="n">
        <v>-3.00214749183356</v>
      </c>
      <c r="AV90" s="8" t="n">
        <v>1.01762238973569</v>
      </c>
      <c r="AX90" s="0" t="n">
        <v>0.980019566368427</v>
      </c>
      <c r="AY90" s="0" t="n">
        <v>0.996171794875573</v>
      </c>
      <c r="AZ90" s="0" t="n">
        <v>0.999860777297061</v>
      </c>
      <c r="BB90" s="0" t="n">
        <v>0.00170448631829745</v>
      </c>
      <c r="BC90" s="0" t="n">
        <v>0.0210584580421714</v>
      </c>
      <c r="BD90" s="0" t="n">
        <v>0.00719840895998485</v>
      </c>
      <c r="BE90" s="0" t="n">
        <v>0.298528633943856</v>
      </c>
    </row>
    <row r="91" customFormat="false" ht="13.8" hidden="false" customHeight="false" outlineLevel="0" collapsed="false">
      <c r="B91" s="8" t="n">
        <v>17717.194995155</v>
      </c>
      <c r="C91" s="8" t="n">
        <v>4300</v>
      </c>
      <c r="D91" s="8" t="n">
        <v>-4.79255319148939</v>
      </c>
      <c r="F91" s="8" t="n">
        <v>1.5559178387155</v>
      </c>
      <c r="G91" s="8" t="n">
        <v>77294.7027029749</v>
      </c>
      <c r="H91" s="8" t="n">
        <v>2595</v>
      </c>
      <c r="J91" s="8" t="n">
        <v>-77294.7027029749</v>
      </c>
      <c r="K91" s="8" t="n">
        <v>516</v>
      </c>
      <c r="L91" s="0" t="n">
        <v>17766528588</v>
      </c>
      <c r="O91" s="8" t="n">
        <v>17891.5884417341</v>
      </c>
      <c r="P91" s="8" t="n">
        <v>-83036.155</v>
      </c>
      <c r="Q91" s="8" t="n">
        <v>-110009.15</v>
      </c>
      <c r="R91" s="8" t="n">
        <v>-193045.305</v>
      </c>
      <c r="S91" s="8" t="n">
        <v>-96522.6525</v>
      </c>
      <c r="U91" s="8" t="n">
        <v>-116060.3</v>
      </c>
      <c r="V91" s="8" t="n">
        <v>-252955.155</v>
      </c>
      <c r="W91" s="8" t="n">
        <v>-126477.5775</v>
      </c>
      <c r="X91" s="8" t="n">
        <v>-10417.2775</v>
      </c>
      <c r="Y91" s="8" t="n">
        <v>428850.669700136</v>
      </c>
      <c r="Z91" s="8" t="n">
        <v>19307.2493777807</v>
      </c>
      <c r="AA91" s="8" t="n">
        <v>50069.891862987</v>
      </c>
      <c r="AB91" s="8" t="n">
        <v>73126.038705601</v>
      </c>
      <c r="AD91" s="24" t="n">
        <v>4.37802949089751</v>
      </c>
      <c r="AE91" s="8" t="n">
        <v>6.0026983752042</v>
      </c>
      <c r="AF91" s="8" t="n">
        <v>7.07135786603745</v>
      </c>
      <c r="AH91" s="8" t="n">
        <v>0.0993102805604873</v>
      </c>
      <c r="AI91" s="25" t="n">
        <v>4.50314093406412</v>
      </c>
      <c r="AJ91" s="8" t="n">
        <v>-0.791911100883776</v>
      </c>
      <c r="AK91" s="8" t="n">
        <v>3.19909948877093</v>
      </c>
      <c r="AM91" s="8" t="n">
        <v>-2.18363795326868</v>
      </c>
      <c r="AO91" s="24" t="n">
        <v>2.19439153762883</v>
      </c>
      <c r="AP91" s="8" t="n">
        <v>3.81906042193552</v>
      </c>
      <c r="AQ91" s="8" t="n">
        <v>4.88771991276877</v>
      </c>
      <c r="AS91" s="8" t="n">
        <v>-2.08432767270819</v>
      </c>
      <c r="AT91" s="8" t="n">
        <v>2.31950298079544</v>
      </c>
      <c r="AU91" s="8" t="n">
        <v>-2.97554905415246</v>
      </c>
      <c r="AV91" s="8" t="n">
        <v>1.01546153550225</v>
      </c>
      <c r="AX91" s="0" t="n">
        <v>0.979830771921689</v>
      </c>
      <c r="AY91" s="0" t="n">
        <v>0.996135020387092</v>
      </c>
      <c r="AZ91" s="0" t="n">
        <v>0.999859434896139</v>
      </c>
      <c r="BB91" s="0" t="n">
        <v>0.00156900117264805</v>
      </c>
      <c r="BC91" s="0" t="n">
        <v>0.0194417903386904</v>
      </c>
      <c r="BD91" s="0" t="n">
        <v>0.00713014459830555</v>
      </c>
      <c r="BE91" s="0" t="n">
        <v>0.296522771117988</v>
      </c>
    </row>
    <row r="92" customFormat="false" ht="13.8" hidden="false" customHeight="false" outlineLevel="0" collapsed="false">
      <c r="B92" s="8" t="n">
        <v>17898.9823669796</v>
      </c>
      <c r="C92" s="8" t="n">
        <v>4300</v>
      </c>
      <c r="D92" s="8" t="n">
        <v>-4.73404255319151</v>
      </c>
      <c r="F92" s="8" t="n">
        <v>1.55402615939304</v>
      </c>
      <c r="G92" s="8" t="n">
        <v>77349.4770752974</v>
      </c>
      <c r="H92" s="8" t="n">
        <v>2600</v>
      </c>
      <c r="J92" s="8" t="n">
        <v>-77349.4770752974</v>
      </c>
      <c r="K92" s="8" t="n">
        <v>523</v>
      </c>
      <c r="L92" s="0" t="n">
        <v>18011570724</v>
      </c>
      <c r="O92" s="8" t="n">
        <v>18165.1976390954</v>
      </c>
      <c r="P92" s="8" t="n">
        <v>-83853</v>
      </c>
      <c r="Q92" s="8" t="n">
        <v>-108297</v>
      </c>
      <c r="R92" s="8" t="n">
        <v>-192150</v>
      </c>
      <c r="S92" s="8" t="n">
        <v>-96075</v>
      </c>
      <c r="U92" s="8" t="n">
        <v>-115848</v>
      </c>
      <c r="V92" s="8" t="n">
        <v>-252542</v>
      </c>
      <c r="W92" s="8" t="n">
        <v>-126271</v>
      </c>
      <c r="X92" s="8" t="n">
        <v>-10423.0000000001</v>
      </c>
      <c r="Y92" s="8" t="n">
        <v>429678.67825792</v>
      </c>
      <c r="Z92" s="8" t="n">
        <v>19499.4053763685</v>
      </c>
      <c r="AA92" s="8" t="n">
        <v>50074.8000139995</v>
      </c>
      <c r="AB92" s="8" t="n">
        <v>72273.9586322981</v>
      </c>
      <c r="AD92" s="24" t="n">
        <v>4.32072174452013</v>
      </c>
      <c r="AE92" s="8" t="n">
        <v>5.93360396069076</v>
      </c>
      <c r="AF92" s="8" t="n">
        <v>6.96056305740893</v>
      </c>
      <c r="AH92" s="8" t="n">
        <v>0.0388075519780786</v>
      </c>
      <c r="AI92" s="25" t="n">
        <v>4.44511292393072</v>
      </c>
      <c r="AJ92" s="8" t="n">
        <v>-0.827457086199537</v>
      </c>
      <c r="AK92" s="8" t="n">
        <v>3.13490482420182</v>
      </c>
      <c r="AM92" s="8" t="n">
        <v>-2.12166082890196</v>
      </c>
      <c r="AO92" s="24" t="n">
        <v>2.19906091561817</v>
      </c>
      <c r="AP92" s="8" t="n">
        <v>3.8119431317888</v>
      </c>
      <c r="AQ92" s="8" t="n">
        <v>4.83890222850697</v>
      </c>
      <c r="AS92" s="8" t="n">
        <v>-2.08285327692388</v>
      </c>
      <c r="AT92" s="8" t="n">
        <v>2.32345209502876</v>
      </c>
      <c r="AU92" s="8" t="n">
        <v>-2.9491179151015</v>
      </c>
      <c r="AV92" s="8" t="n">
        <v>1.01324399529986</v>
      </c>
      <c r="AX92" s="0" t="n">
        <v>0.979640966840316</v>
      </c>
      <c r="AY92" s="0" t="n">
        <v>0.996098037491494</v>
      </c>
      <c r="AZ92" s="0" t="n">
        <v>0.99985808479128</v>
      </c>
      <c r="BB92" s="0" t="n">
        <v>0.00144455372767556</v>
      </c>
      <c r="BC92" s="0" t="n">
        <v>0.0179502843171574</v>
      </c>
      <c r="BD92" s="0" t="n">
        <v>0.00706278185926509</v>
      </c>
      <c r="BE92" s="0" t="n">
        <v>0.294532396909168</v>
      </c>
    </row>
    <row r="93" customFormat="false" ht="13.8" hidden="false" customHeight="false" outlineLevel="0" collapsed="false">
      <c r="B93" s="8" t="n">
        <v>18080.3483115869</v>
      </c>
      <c r="C93" s="8" t="n">
        <v>4300</v>
      </c>
      <c r="D93" s="8" t="n">
        <v>-4.67553191489364</v>
      </c>
      <c r="F93" s="8" t="n">
        <v>1.55214815278605</v>
      </c>
      <c r="G93" s="8" t="n">
        <v>77404.5711593555</v>
      </c>
      <c r="H93" s="8" t="n">
        <v>2605</v>
      </c>
      <c r="J93" s="8" t="n">
        <v>-77404.5711593555</v>
      </c>
      <c r="K93" s="8" t="n">
        <v>529</v>
      </c>
      <c r="L93" s="0" t="n">
        <v>18257150094</v>
      </c>
      <c r="O93" s="8" t="n">
        <v>18438.8368749367</v>
      </c>
      <c r="P93" s="8" t="n">
        <v>-84672.655</v>
      </c>
      <c r="Q93" s="8" t="n">
        <v>-106584.85</v>
      </c>
      <c r="R93" s="8" t="n">
        <v>-191257.505</v>
      </c>
      <c r="S93" s="8" t="n">
        <v>-95628.7525</v>
      </c>
      <c r="U93" s="8" t="n">
        <v>-115635.7</v>
      </c>
      <c r="V93" s="8" t="n">
        <v>-252131.655</v>
      </c>
      <c r="W93" s="8" t="n">
        <v>-126065.8275</v>
      </c>
      <c r="X93" s="8" t="n">
        <v>-10430.1275</v>
      </c>
      <c r="Y93" s="8" t="n">
        <v>430506.699769858</v>
      </c>
      <c r="Z93" s="8" t="n">
        <v>19690.2097137912</v>
      </c>
      <c r="AA93" s="8" t="n">
        <v>50078.4757819205</v>
      </c>
      <c r="AB93" s="8" t="n">
        <v>71422.0145690121</v>
      </c>
      <c r="AD93" s="24" t="n">
        <v>4.26333366405551</v>
      </c>
      <c r="AE93" s="8" t="n">
        <v>5.86447996576935</v>
      </c>
      <c r="AF93" s="8" t="n">
        <v>6.84996192862605</v>
      </c>
      <c r="AH93" s="8" t="n">
        <v>-0.021715598324421</v>
      </c>
      <c r="AI93" s="25" t="n">
        <v>4.38705029575256</v>
      </c>
      <c r="AJ93" s="8" t="n">
        <v>-0.863169406813606</v>
      </c>
      <c r="AK93" s="8" t="n">
        <v>3.07065380007051</v>
      </c>
      <c r="AM93" s="8" t="n">
        <v>-2.05968370453524</v>
      </c>
      <c r="AO93" s="24" t="n">
        <v>2.20364995952027</v>
      </c>
      <c r="AP93" s="8" t="n">
        <v>3.80479626123411</v>
      </c>
      <c r="AQ93" s="8" t="n">
        <v>4.79027822409081</v>
      </c>
      <c r="AS93" s="8" t="n">
        <v>-2.08139930285966</v>
      </c>
      <c r="AT93" s="8" t="n">
        <v>2.32736659121732</v>
      </c>
      <c r="AU93" s="8" t="n">
        <v>-2.92285311134885</v>
      </c>
      <c r="AV93" s="8" t="n">
        <v>1.01097009553527</v>
      </c>
      <c r="AX93" s="0" t="n">
        <v>0.979450151731313</v>
      </c>
      <c r="AY93" s="0" t="n">
        <v>0.996060846116636</v>
      </c>
      <c r="AZ93" s="0" t="n">
        <v>0.999856726978209</v>
      </c>
      <c r="BB93" s="0" t="n">
        <v>0.00133022158331279</v>
      </c>
      <c r="BC93" s="0" t="n">
        <v>0.0165742967822714</v>
      </c>
      <c r="BD93" s="0" t="n">
        <v>0.00699630601543661</v>
      </c>
      <c r="BE93" s="0" t="n">
        <v>0.29255742252121</v>
      </c>
    </row>
    <row r="94" customFormat="false" ht="13.8" hidden="false" customHeight="false" outlineLevel="0" collapsed="false">
      <c r="B94" s="8" t="n">
        <v>18261.2938643818</v>
      </c>
      <c r="C94" s="8" t="n">
        <v>4300</v>
      </c>
      <c r="D94" s="8" t="n">
        <v>-4.61702127659577</v>
      </c>
      <c r="F94" s="8" t="n">
        <v>1.55028372803409</v>
      </c>
      <c r="G94" s="8" t="n">
        <v>77459.9843414981</v>
      </c>
      <c r="H94" s="8" t="n">
        <v>2610</v>
      </c>
      <c r="J94" s="8" t="n">
        <v>-77459.9843414981</v>
      </c>
      <c r="K94" s="8" t="n">
        <v>535</v>
      </c>
      <c r="L94" s="0" t="n">
        <v>18502729465</v>
      </c>
      <c r="O94" s="8" t="n">
        <v>18712.5060916026</v>
      </c>
      <c r="P94" s="8" t="n">
        <v>-85495.12</v>
      </c>
      <c r="Q94" s="8" t="n">
        <v>-104872.7</v>
      </c>
      <c r="R94" s="8" t="n">
        <v>-190367.82</v>
      </c>
      <c r="S94" s="8" t="n">
        <v>-95183.91</v>
      </c>
      <c r="U94" s="8" t="n">
        <v>-115423.4</v>
      </c>
      <c r="V94" s="8" t="n">
        <v>-251724.12</v>
      </c>
      <c r="W94" s="8" t="n">
        <v>-125862.06</v>
      </c>
      <c r="X94" s="8" t="n">
        <v>-10438.6600000001</v>
      </c>
      <c r="Y94" s="8" t="n">
        <v>431334.734283317</v>
      </c>
      <c r="Z94" s="8" t="n">
        <v>19879.6562463202</v>
      </c>
      <c r="AA94" s="8" t="n">
        <v>50080.9159332926</v>
      </c>
      <c r="AB94" s="8" t="n">
        <v>70570.217070398</v>
      </c>
      <c r="AD94" s="24" t="n">
        <v>4.20597253788268</v>
      </c>
      <c r="AE94" s="8" t="n">
        <v>5.79543352124787</v>
      </c>
      <c r="AF94" s="8" t="n">
        <v>6.73966096280218</v>
      </c>
      <c r="AH94" s="8" t="n">
        <v>-0.0821519148853678</v>
      </c>
      <c r="AI94" s="25" t="n">
        <v>4.32906040601544</v>
      </c>
      <c r="AJ94" s="8" t="n">
        <v>-0.898939996960005</v>
      </c>
      <c r="AK94" s="8" t="n">
        <v>3.0064538500985</v>
      </c>
      <c r="AM94" s="8" t="n">
        <v>-1.99781368998451</v>
      </c>
      <c r="AO94" s="24" t="n">
        <v>2.20815884789817</v>
      </c>
      <c r="AP94" s="8" t="n">
        <v>3.79761983126336</v>
      </c>
      <c r="AQ94" s="8" t="n">
        <v>4.74184727281767</v>
      </c>
      <c r="AS94" s="8" t="n">
        <v>-2.07996560486988</v>
      </c>
      <c r="AT94" s="8" t="n">
        <v>2.33124671603093</v>
      </c>
      <c r="AU94" s="8" t="n">
        <v>-2.89675368694451</v>
      </c>
      <c r="AV94" s="8" t="n">
        <v>1.00864016011399</v>
      </c>
      <c r="AX94" s="0" t="n">
        <v>0.979258327233618</v>
      </c>
      <c r="AY94" s="0" t="n">
        <v>0.996023446195588</v>
      </c>
      <c r="AZ94" s="0" t="n">
        <v>0.999855361452826</v>
      </c>
      <c r="BB94" s="0" t="n">
        <v>0.00122523687277204</v>
      </c>
      <c r="BC94" s="0" t="n">
        <v>0.015305832065624</v>
      </c>
      <c r="BD94" s="0" t="n">
        <v>0.00693070262182691</v>
      </c>
      <c r="BE94" s="0" t="n">
        <v>0.290597758446403</v>
      </c>
    </row>
    <row r="95" customFormat="false" ht="13.8" hidden="false" customHeight="false" outlineLevel="0" collapsed="false">
      <c r="B95" s="8" t="n">
        <v>18441.8200559901</v>
      </c>
      <c r="C95" s="8" t="n">
        <v>4300</v>
      </c>
      <c r="D95" s="8" t="n">
        <v>-4.5585106382979</v>
      </c>
      <c r="F95" s="8" t="n">
        <v>1.54843279501863</v>
      </c>
      <c r="G95" s="8" t="n">
        <v>77515.7160104256</v>
      </c>
      <c r="H95" s="8" t="n">
        <v>2615</v>
      </c>
      <c r="J95" s="8" t="n">
        <v>-77515.7160104256</v>
      </c>
      <c r="K95" s="8" t="n">
        <v>542</v>
      </c>
      <c r="L95" s="0" t="n">
        <v>18751189469</v>
      </c>
      <c r="O95" s="8" t="n">
        <v>18986.2052316584</v>
      </c>
      <c r="P95" s="8" t="n">
        <v>-86320.395</v>
      </c>
      <c r="Q95" s="8" t="n">
        <v>-103160.55</v>
      </c>
      <c r="R95" s="8" t="n">
        <v>-189480.945</v>
      </c>
      <c r="S95" s="8" t="n">
        <v>-94740.4724999999</v>
      </c>
      <c r="U95" s="8" t="n">
        <v>-115211.1</v>
      </c>
      <c r="V95" s="8" t="n">
        <v>-251319.395</v>
      </c>
      <c r="W95" s="8" t="n">
        <v>-125659.6975</v>
      </c>
      <c r="X95" s="8" t="n">
        <v>-10448.5975</v>
      </c>
      <c r="Y95" s="8" t="n">
        <v>432162.781845786</v>
      </c>
      <c r="Z95" s="8" t="n">
        <v>20067.7388444989</v>
      </c>
      <c r="AA95" s="8" t="n">
        <v>50082.1172410888</v>
      </c>
      <c r="AB95" s="8" t="n">
        <v>69718.5766620167</v>
      </c>
      <c r="AD95" s="24" t="n">
        <v>4.14864573018781</v>
      </c>
      <c r="AE95" s="8" t="n">
        <v>5.72647183458588</v>
      </c>
      <c r="AF95" s="8" t="n">
        <v>6.62966672302202</v>
      </c>
      <c r="AH95" s="8" t="n">
        <v>-0.142494066948789</v>
      </c>
      <c r="AI95" s="25" t="n">
        <v>4.27115068561517</v>
      </c>
      <c r="AJ95" s="8" t="n">
        <v>-0.93476072166763</v>
      </c>
      <c r="AK95" s="8" t="n">
        <v>2.94231248204644</v>
      </c>
      <c r="AM95" s="8" t="n">
        <v>-1.93605797158216</v>
      </c>
      <c r="AO95" s="24" t="n">
        <v>2.21258775860565</v>
      </c>
      <c r="AP95" s="8" t="n">
        <v>3.79041386300372</v>
      </c>
      <c r="AQ95" s="8" t="n">
        <v>4.69360875143986</v>
      </c>
      <c r="AS95" s="8" t="n">
        <v>-2.07855203853095</v>
      </c>
      <c r="AT95" s="8" t="n">
        <v>2.33509271403301</v>
      </c>
      <c r="AU95" s="8" t="n">
        <v>-2.87081869324979</v>
      </c>
      <c r="AV95" s="8" t="n">
        <v>1.00625451046428</v>
      </c>
      <c r="AX95" s="0" t="n">
        <v>0.97906549401792</v>
      </c>
      <c r="AY95" s="0" t="n">
        <v>0.995985837666607</v>
      </c>
      <c r="AZ95" s="0" t="n">
        <v>0.999853988211215</v>
      </c>
      <c r="BB95" s="0" t="n">
        <v>0.00112881527157474</v>
      </c>
      <c r="BC95" s="0" t="n">
        <v>0.0141364829895675</v>
      </c>
      <c r="BD95" s="0" t="n">
        <v>0.0068659575097172</v>
      </c>
      <c r="BE95" s="0" t="n">
        <v>0.288653314509724</v>
      </c>
    </row>
    <row r="96" customFormat="false" ht="13.8" hidden="false" customHeight="false" outlineLevel="0" collapsed="false">
      <c r="B96" s="8" t="n">
        <v>18621.9279122864</v>
      </c>
      <c r="C96" s="8" t="n">
        <v>4300</v>
      </c>
      <c r="D96" s="8" t="n">
        <v>-4.50000000000003</v>
      </c>
      <c r="F96" s="8" t="n">
        <v>1.54659526435563</v>
      </c>
      <c r="G96" s="8" t="n">
        <v>77571.7655571758</v>
      </c>
      <c r="H96" s="8" t="n">
        <v>2620</v>
      </c>
      <c r="J96" s="8" t="n">
        <v>-77571.7655571758</v>
      </c>
      <c r="K96" s="8" t="n">
        <v>548</v>
      </c>
      <c r="L96" s="0" t="n">
        <v>19002161735</v>
      </c>
      <c r="O96" s="8" t="n">
        <v>19259.9342378892</v>
      </c>
      <c r="P96" s="8" t="n">
        <v>-87148.48</v>
      </c>
      <c r="Q96" s="8" t="n">
        <v>-101448.4</v>
      </c>
      <c r="R96" s="8" t="n">
        <v>-188596.88</v>
      </c>
      <c r="S96" s="8" t="n">
        <v>-94298.44</v>
      </c>
      <c r="U96" s="8" t="n">
        <v>-114998.8</v>
      </c>
      <c r="V96" s="8" t="n">
        <v>-250917.48</v>
      </c>
      <c r="W96" s="8" t="n">
        <v>-125458.74</v>
      </c>
      <c r="X96" s="8" t="n">
        <v>-10459.94</v>
      </c>
      <c r="Y96" s="8" t="n">
        <v>432990.842504868</v>
      </c>
      <c r="Z96" s="8" t="n">
        <v>20254.4513930778</v>
      </c>
      <c r="AA96" s="8" t="n">
        <v>50082.0764846867</v>
      </c>
      <c r="AB96" s="8" t="n">
        <v>68867.1038404805</v>
      </c>
      <c r="AD96" s="24" t="n">
        <v>4.09123912197088</v>
      </c>
      <c r="AE96" s="8" t="n">
        <v>5.65748063089489</v>
      </c>
      <c r="AF96" s="8" t="n">
        <v>6.51986429331815</v>
      </c>
      <c r="AH96" s="8" t="n">
        <v>-0.20285620744927</v>
      </c>
      <c r="AI96" s="25" t="n">
        <v>4.21320708088174</v>
      </c>
      <c r="AJ96" s="8" t="n">
        <v>-0.970744935687677</v>
      </c>
      <c r="AK96" s="8" t="n">
        <v>2.87811571874052</v>
      </c>
      <c r="AM96" s="8" t="n">
        <v>-1.87430225317981</v>
      </c>
      <c r="AO96" s="24" t="n">
        <v>2.21693686879107</v>
      </c>
      <c r="AP96" s="8" t="n">
        <v>3.78317837771508</v>
      </c>
      <c r="AQ96" s="8" t="n">
        <v>4.64556204013834</v>
      </c>
      <c r="AS96" s="8" t="n">
        <v>-2.07715846062908</v>
      </c>
      <c r="AT96" s="8" t="n">
        <v>2.33890482770193</v>
      </c>
      <c r="AU96" s="8" t="n">
        <v>-2.84504718886749</v>
      </c>
      <c r="AV96" s="8" t="n">
        <v>1.00381346556071</v>
      </c>
      <c r="AX96" s="0" t="n">
        <v>0.978871652786482</v>
      </c>
      <c r="AY96" s="0" t="n">
        <v>0.995948020473113</v>
      </c>
      <c r="AZ96" s="0" t="n">
        <v>0.999852607249634</v>
      </c>
      <c r="BB96" s="0" t="n">
        <v>0.00104016701408197</v>
      </c>
      <c r="BC96" s="0" t="n">
        <v>0.0130575798162012</v>
      </c>
      <c r="BD96" s="0" t="n">
        <v>0.0068020567806531</v>
      </c>
      <c r="BE96" s="0" t="n">
        <v>0.286723999911944</v>
      </c>
    </row>
    <row r="97" customFormat="false" ht="13.8" hidden="false" customHeight="false" outlineLevel="0" collapsed="false">
      <c r="B97" s="8" t="n">
        <v>18801.618454425</v>
      </c>
      <c r="C97" s="8" t="n">
        <v>4300</v>
      </c>
      <c r="D97" s="8" t="n">
        <v>-4.44148936170215</v>
      </c>
      <c r="F97" s="8" t="n">
        <v>1.54477104738838</v>
      </c>
      <c r="G97" s="8" t="n">
        <v>77628.132375111</v>
      </c>
      <c r="H97" s="8" t="n">
        <v>2625</v>
      </c>
      <c r="J97" s="8" t="n">
        <v>-77628.132375111</v>
      </c>
      <c r="K97" s="8" t="n">
        <v>554</v>
      </c>
      <c r="L97" s="0" t="n">
        <v>19253152323</v>
      </c>
      <c r="O97" s="8" t="n">
        <v>19533.6930532984</v>
      </c>
      <c r="P97" s="8" t="n">
        <v>-87979.375</v>
      </c>
      <c r="Q97" s="8" t="n">
        <v>-99736.25</v>
      </c>
      <c r="R97" s="8" t="n">
        <v>-187715.625</v>
      </c>
      <c r="S97" s="8" t="n">
        <v>-93857.8125</v>
      </c>
      <c r="U97" s="8" t="n">
        <v>-114786.5</v>
      </c>
      <c r="V97" s="8" t="n">
        <v>-250518.375</v>
      </c>
      <c r="W97" s="8" t="n">
        <v>-125259.1875</v>
      </c>
      <c r="X97" s="8" t="n">
        <v>-10472.6875000001</v>
      </c>
      <c r="Y97" s="8" t="n">
        <v>433818.916308289</v>
      </c>
      <c r="Z97" s="8" t="n">
        <v>20439.7877909505</v>
      </c>
      <c r="AA97" s="8" t="n">
        <v>50080.7904498429</v>
      </c>
      <c r="AB97" s="8" t="n">
        <v>68015.8090735967</v>
      </c>
      <c r="AD97" s="24" t="n">
        <v>4.03375288967857</v>
      </c>
      <c r="AE97" s="8" t="n">
        <v>5.58845993156511</v>
      </c>
      <c r="AF97" s="8" t="n">
        <v>6.41025305727407</v>
      </c>
      <c r="AH97" s="8" t="n">
        <v>-0.263238194370669</v>
      </c>
      <c r="AI97" s="25" t="n">
        <v>4.15522983222984</v>
      </c>
      <c r="AJ97" s="8" t="n">
        <v>-1.00689170479549</v>
      </c>
      <c r="AK97" s="8" t="n">
        <v>2.81386387672506</v>
      </c>
      <c r="AM97" s="8" t="n">
        <v>-1.81254653477746</v>
      </c>
      <c r="AO97" s="24" t="n">
        <v>2.22120635490111</v>
      </c>
      <c r="AP97" s="8" t="n">
        <v>3.77591339678765</v>
      </c>
      <c r="AQ97" s="8" t="n">
        <v>4.59770652249661</v>
      </c>
      <c r="AS97" s="8" t="n">
        <v>-2.07578472914813</v>
      </c>
      <c r="AT97" s="8" t="n">
        <v>2.34268329745238</v>
      </c>
      <c r="AU97" s="8" t="n">
        <v>-2.81943823957295</v>
      </c>
      <c r="AV97" s="8" t="n">
        <v>1.0013173419476</v>
      </c>
      <c r="AX97" s="0" t="n">
        <v>0.978676804272959</v>
      </c>
      <c r="AY97" s="0" t="n">
        <v>0.995909994563663</v>
      </c>
      <c r="AZ97" s="0" t="n">
        <v>0.999851218564521</v>
      </c>
      <c r="BB97" s="0" t="n">
        <v>0.000958649457858901</v>
      </c>
      <c r="BC97" s="0" t="n">
        <v>0.0120621026161568</v>
      </c>
      <c r="BD97" s="0" t="n">
        <v>0.00673898680058011</v>
      </c>
      <c r="BE97" s="0" t="n">
        <v>0.284809723271664</v>
      </c>
    </row>
    <row r="98" customFormat="false" ht="13.8" hidden="false" customHeight="false" outlineLevel="0" collapsed="false">
      <c r="B98" s="8" t="n">
        <v>18980.8926988679</v>
      </c>
      <c r="C98" s="8" t="n">
        <v>4300</v>
      </c>
      <c r="D98" s="8" t="n">
        <v>-4.38297872340428</v>
      </c>
      <c r="F98" s="8" t="n">
        <v>1.54296005618023</v>
      </c>
      <c r="G98" s="8" t="n">
        <v>77684.8158599044</v>
      </c>
      <c r="H98" s="8" t="n">
        <v>2630</v>
      </c>
      <c r="J98" s="8" t="n">
        <v>-77684.8158599044</v>
      </c>
      <c r="K98" s="8" t="n">
        <v>561</v>
      </c>
      <c r="L98" s="0" t="n">
        <v>19504411916</v>
      </c>
      <c r="O98" s="8" t="n">
        <v>19807.4816211066</v>
      </c>
      <c r="P98" s="8" t="n">
        <v>-88813.08</v>
      </c>
      <c r="Q98" s="8" t="n">
        <v>-98024.1</v>
      </c>
      <c r="R98" s="8" t="n">
        <v>-186837.18</v>
      </c>
      <c r="S98" s="8" t="n">
        <v>-93418.59</v>
      </c>
      <c r="U98" s="8" t="n">
        <v>-114574.2</v>
      </c>
      <c r="V98" s="8" t="n">
        <v>-250122.08</v>
      </c>
      <c r="W98" s="8" t="n">
        <v>-125061.04</v>
      </c>
      <c r="X98" s="8" t="n">
        <v>-10486.84</v>
      </c>
      <c r="Y98" s="8" t="n">
        <v>434647.003303892</v>
      </c>
      <c r="Z98" s="8" t="n">
        <v>20623.7419510899</v>
      </c>
      <c r="AA98" s="8" t="n">
        <v>50078.2559286675</v>
      </c>
      <c r="AB98" s="8" t="n">
        <v>67164.7028005103</v>
      </c>
      <c r="AD98" s="24" t="n">
        <v>3.97618720905967</v>
      </c>
      <c r="AE98" s="8" t="n">
        <v>5.51940975811466</v>
      </c>
      <c r="AF98" s="8" t="n">
        <v>6.30083240185008</v>
      </c>
      <c r="AH98" s="8" t="n">
        <v>-0.323639886882503</v>
      </c>
      <c r="AI98" s="25" t="n">
        <v>4.09721917803125</v>
      </c>
      <c r="AJ98" s="8" t="n">
        <v>-1.04320010187081</v>
      </c>
      <c r="AK98" s="8" t="n">
        <v>2.74955727013719</v>
      </c>
      <c r="AM98" s="8" t="n">
        <v>-1.75079081637511</v>
      </c>
      <c r="AO98" s="24" t="n">
        <v>2.22539639268456</v>
      </c>
      <c r="AP98" s="8" t="n">
        <v>3.76861894173955</v>
      </c>
      <c r="AQ98" s="8" t="n">
        <v>4.55004158547497</v>
      </c>
      <c r="AS98" s="8" t="n">
        <v>-2.07443070325761</v>
      </c>
      <c r="AT98" s="8" t="n">
        <v>2.34642836165613</v>
      </c>
      <c r="AU98" s="8" t="n">
        <v>-2.79399091824592</v>
      </c>
      <c r="AV98" s="8" t="n">
        <v>0.99876645376208</v>
      </c>
      <c r="AX98" s="0" t="n">
        <v>0.97848094924222</v>
      </c>
      <c r="AY98" s="0" t="n">
        <v>0.995871759891923</v>
      </c>
      <c r="AZ98" s="0" t="n">
        <v>0.999849822152491</v>
      </c>
      <c r="BB98" s="0" t="n">
        <v>0.000883674473985404</v>
      </c>
      <c r="BC98" s="0" t="n">
        <v>0.0111435679005793</v>
      </c>
      <c r="BD98" s="0" t="n">
        <v>0.00667673419412056</v>
      </c>
      <c r="BE98" s="0" t="n">
        <v>0.282910392666271</v>
      </c>
    </row>
    <row r="99" customFormat="false" ht="13.8" hidden="false" customHeight="false" outlineLevel="0" collapsed="false">
      <c r="B99" s="8" t="n">
        <v>19159.7516574151</v>
      </c>
      <c r="C99" s="8" t="n">
        <v>4300</v>
      </c>
      <c r="D99" s="8" t="n">
        <v>-4.32446808510641</v>
      </c>
      <c r="F99" s="8" t="n">
        <v>1.54116220350753</v>
      </c>
      <c r="G99" s="8" t="n">
        <v>77741.8154095269</v>
      </c>
      <c r="H99" s="8" t="n">
        <v>2635</v>
      </c>
      <c r="J99" s="8" t="n">
        <v>-77741.8154095269</v>
      </c>
      <c r="K99" s="8" t="n">
        <v>567</v>
      </c>
      <c r="L99" s="0" t="n">
        <v>19756315439</v>
      </c>
      <c r="O99" s="8" t="n">
        <v>20081.2998847502</v>
      </c>
      <c r="P99" s="8" t="n">
        <v>-89649.595</v>
      </c>
      <c r="Q99" s="8" t="n">
        <v>-96311.9499999999</v>
      </c>
      <c r="R99" s="8" t="n">
        <v>-185961.545</v>
      </c>
      <c r="S99" s="8" t="n">
        <v>-92980.7725</v>
      </c>
      <c r="U99" s="8" t="n">
        <v>-114361.9</v>
      </c>
      <c r="V99" s="8" t="n">
        <v>-249728.595</v>
      </c>
      <c r="W99" s="8" t="n">
        <v>-124864.2975</v>
      </c>
      <c r="X99" s="8" t="n">
        <v>-10502.3975000001</v>
      </c>
      <c r="Y99" s="8" t="n">
        <v>435475.103539643</v>
      </c>
      <c r="Z99" s="8" t="n">
        <v>20806.3078004851</v>
      </c>
      <c r="AA99" s="8" t="n">
        <v>50074.4697195982</v>
      </c>
      <c r="AB99" s="8" t="n">
        <v>66313.7954318458</v>
      </c>
      <c r="AD99" s="24" t="n">
        <v>3.91854225516881</v>
      </c>
      <c r="AE99" s="8" t="n">
        <v>5.45033013218716</v>
      </c>
      <c r="AF99" s="8" t="n">
        <v>6.19160171735763</v>
      </c>
      <c r="AH99" s="8" t="n">
        <v>-0.384061145328104</v>
      </c>
      <c r="AI99" s="25" t="n">
        <v>4.0391753546357</v>
      </c>
      <c r="AJ99" s="8" t="n">
        <v>-1.07966920683032</v>
      </c>
      <c r="AK99" s="8" t="n">
        <v>2.68519621072969</v>
      </c>
      <c r="AM99" s="8" t="n">
        <v>-1.68903509797276</v>
      </c>
      <c r="AO99" s="24" t="n">
        <v>2.22950715719605</v>
      </c>
      <c r="AP99" s="8" t="n">
        <v>3.7612950342144</v>
      </c>
      <c r="AQ99" s="8" t="n">
        <v>4.50256661938487</v>
      </c>
      <c r="AS99" s="8" t="n">
        <v>-2.07309624330086</v>
      </c>
      <c r="AT99" s="8" t="n">
        <v>2.35014025666294</v>
      </c>
      <c r="AU99" s="8" t="n">
        <v>-2.76870430480308</v>
      </c>
      <c r="AV99" s="8" t="n">
        <v>0.996161112756926</v>
      </c>
      <c r="AX99" s="0" t="n">
        <v>0.978284088490164</v>
      </c>
      <c r="AY99" s="0" t="n">
        <v>0.995833316416647</v>
      </c>
      <c r="AZ99" s="0" t="n">
        <v>0.999848418010332</v>
      </c>
      <c r="BB99" s="0" t="n">
        <v>0.000814703703730598</v>
      </c>
      <c r="BC99" s="0" t="n">
        <v>0.0102959899766766</v>
      </c>
      <c r="BD99" s="0" t="n">
        <v>0.00661528583898846</v>
      </c>
      <c r="BE99" s="0" t="n">
        <v>0.281025915671847</v>
      </c>
    </row>
    <row r="100" customFormat="false" ht="13.8" hidden="false" customHeight="false" outlineLevel="0" collapsed="false">
      <c r="B100" s="8" t="n">
        <v>19338.1963372319</v>
      </c>
      <c r="C100" s="8" t="n">
        <v>4300</v>
      </c>
      <c r="D100" s="8" t="n">
        <v>-4.26595744680854</v>
      </c>
      <c r="F100" s="8" t="n">
        <v>1.53937740285264</v>
      </c>
      <c r="G100" s="8" t="n">
        <v>77799.1304242344</v>
      </c>
      <c r="H100" s="8" t="n">
        <v>2640</v>
      </c>
      <c r="J100" s="8" t="n">
        <v>-77799.1304242344</v>
      </c>
      <c r="K100" s="8" t="n">
        <v>574</v>
      </c>
      <c r="L100" s="0" t="n">
        <v>20012852113</v>
      </c>
      <c r="O100" s="8" t="n">
        <v>20355.1477878802</v>
      </c>
      <c r="P100" s="8" t="n">
        <v>-90488.92</v>
      </c>
      <c r="Q100" s="8" t="n">
        <v>-94599.7999999999</v>
      </c>
      <c r="R100" s="8" t="n">
        <v>-185088.72</v>
      </c>
      <c r="S100" s="8" t="n">
        <v>-92544.36</v>
      </c>
      <c r="U100" s="8" t="n">
        <v>-114149.6</v>
      </c>
      <c r="V100" s="8" t="n">
        <v>-249337.92</v>
      </c>
      <c r="W100" s="8" t="n">
        <v>-124668.96</v>
      </c>
      <c r="X100" s="8" t="n">
        <v>-10519.36</v>
      </c>
      <c r="Y100" s="8" t="n">
        <v>436303.217063624</v>
      </c>
      <c r="Z100" s="8" t="n">
        <v>20987.4792800786</v>
      </c>
      <c r="AA100" s="8" t="n">
        <v>50069.4286273757</v>
      </c>
      <c r="AB100" s="8" t="n">
        <v>65463.0973498479</v>
      </c>
      <c r="AD100" s="24" t="n">
        <v>3.86091691924178</v>
      </c>
      <c r="AE100" s="8" t="n">
        <v>5.38131979242106</v>
      </c>
      <c r="AF100" s="8" t="n">
        <v>6.08265911430566</v>
      </c>
      <c r="AH100" s="8" t="n">
        <v>-0.444403114341267</v>
      </c>
      <c r="AI100" s="25" t="n">
        <v>3.98119731326288</v>
      </c>
      <c r="AJ100" s="8" t="n">
        <v>-1.11619938968942</v>
      </c>
      <c r="AK100" s="8" t="n">
        <v>2.6208797247652</v>
      </c>
      <c r="AM100" s="8" t="n">
        <v>-1.62737809644204</v>
      </c>
      <c r="AO100" s="24" t="n">
        <v>2.23353882279974</v>
      </c>
      <c r="AP100" s="8" t="n">
        <v>3.75394169597902</v>
      </c>
      <c r="AQ100" s="8" t="n">
        <v>4.45528101786362</v>
      </c>
      <c r="AS100" s="8" t="n">
        <v>-2.07178121078331</v>
      </c>
      <c r="AT100" s="8" t="n">
        <v>2.35381921682084</v>
      </c>
      <c r="AU100" s="8" t="n">
        <v>-2.74357748613146</v>
      </c>
      <c r="AV100" s="8" t="n">
        <v>0.993501628323163</v>
      </c>
      <c r="AX100" s="0" t="n">
        <v>0.978086222843531</v>
      </c>
      <c r="AY100" s="0" t="n">
        <v>0.995794664101648</v>
      </c>
      <c r="AZ100" s="0" t="n">
        <v>0.999847006135008</v>
      </c>
      <c r="BB100" s="0" t="n">
        <v>0.000751286897167482</v>
      </c>
      <c r="BC100" s="0" t="n">
        <v>0.00951438012343546</v>
      </c>
      <c r="BD100" s="0" t="n">
        <v>0.00655462886053843</v>
      </c>
      <c r="BE100" s="0" t="n">
        <v>0.279156199402026</v>
      </c>
    </row>
    <row r="101" customFormat="false" ht="13.8" hidden="false" customHeight="false" outlineLevel="0" collapsed="false">
      <c r="B101" s="8" t="n">
        <v>19516.2277408786</v>
      </c>
      <c r="C101" s="8" t="n">
        <v>4300</v>
      </c>
      <c r="D101" s="8" t="n">
        <v>-4.20744680851066</v>
      </c>
      <c r="F101" s="8" t="n">
        <v>1.53760556839697</v>
      </c>
      <c r="G101" s="8" t="n">
        <v>77856.7603065543</v>
      </c>
      <c r="H101" s="8" t="n">
        <v>2645</v>
      </c>
      <c r="J101" s="8" t="n">
        <v>-77856.7603065543</v>
      </c>
      <c r="K101" s="8" t="n">
        <v>580</v>
      </c>
      <c r="L101" s="0" t="n">
        <v>20269388786</v>
      </c>
      <c r="O101" s="8" t="n">
        <v>20629.0252743612</v>
      </c>
      <c r="P101" s="8" t="n">
        <v>-91331.055</v>
      </c>
      <c r="Q101" s="8" t="n">
        <v>-92887.65</v>
      </c>
      <c r="R101" s="8" t="n">
        <v>-184218.705</v>
      </c>
      <c r="S101" s="8" t="n">
        <v>-92109.3525</v>
      </c>
      <c r="U101" s="8" t="n">
        <v>-113937.3</v>
      </c>
      <c r="V101" s="8" t="n">
        <v>-248950.055</v>
      </c>
      <c r="W101" s="8" t="n">
        <v>-124475.0275</v>
      </c>
      <c r="X101" s="8" t="n">
        <v>-10537.7275</v>
      </c>
      <c r="Y101" s="8" t="n">
        <v>437131.343924039</v>
      </c>
      <c r="Z101" s="8" t="n">
        <v>21167.2503447036</v>
      </c>
      <c r="AA101" s="8" t="n">
        <v>50063.129463018</v>
      </c>
      <c r="AB101" s="8" t="n">
        <v>64612.6189085215</v>
      </c>
      <c r="AD101" s="24" t="n">
        <v>3.80323184668178</v>
      </c>
      <c r="AE101" s="8" t="n">
        <v>5.31229923242984</v>
      </c>
      <c r="AF101" s="8" t="n">
        <v>5.97392446135809</v>
      </c>
      <c r="AH101" s="8" t="n">
        <v>-0.504745184852156</v>
      </c>
      <c r="AI101" s="25" t="n">
        <v>3.9232057580052</v>
      </c>
      <c r="AJ101" s="8" t="n">
        <v>-1.15286927251378</v>
      </c>
      <c r="AK101" s="8" t="n">
        <v>2.55652859102111</v>
      </c>
      <c r="AM101" s="8" t="n">
        <v>-1.56574028350874</v>
      </c>
      <c r="AO101" s="24" t="n">
        <v>2.23749156317304</v>
      </c>
      <c r="AP101" s="8" t="n">
        <v>3.7465589489211</v>
      </c>
      <c r="AQ101" s="8" t="n">
        <v>4.40818417784935</v>
      </c>
      <c r="AS101" s="8" t="n">
        <v>-2.0704854683609</v>
      </c>
      <c r="AT101" s="8" t="n">
        <v>2.35746547449646</v>
      </c>
      <c r="AU101" s="8" t="n">
        <v>-2.71860955602252</v>
      </c>
      <c r="AV101" s="8" t="n">
        <v>0.990788307512369</v>
      </c>
      <c r="AX101" s="0" t="n">
        <v>0.977887353159725</v>
      </c>
      <c r="AY101" s="0" t="n">
        <v>0.995755802915772</v>
      </c>
      <c r="AZ101" s="0" t="n">
        <v>0.999845586523659</v>
      </c>
      <c r="BB101" s="0" t="n">
        <v>0.000692931021690512</v>
      </c>
      <c r="BC101" s="0" t="n">
        <v>0.00879312177726659</v>
      </c>
      <c r="BD101" s="0" t="n">
        <v>0.00649475062644536</v>
      </c>
      <c r="BE101" s="0" t="n">
        <v>0.277301150545837</v>
      </c>
    </row>
    <row r="102" customFormat="false" ht="13.8" hidden="false" customHeight="false" outlineLevel="0" collapsed="false">
      <c r="B102" s="8" t="n">
        <v>19693.8468663379</v>
      </c>
      <c r="C102" s="8" t="n">
        <v>4300</v>
      </c>
      <c r="D102" s="8" t="n">
        <v>-4.14893617021279</v>
      </c>
      <c r="F102" s="8" t="n">
        <v>1.53584661501417</v>
      </c>
      <c r="G102" s="8" t="n">
        <v>77914.7044612732</v>
      </c>
      <c r="H102" s="8" t="n">
        <v>2650</v>
      </c>
      <c r="J102" s="8" t="n">
        <v>-77914.7044612732</v>
      </c>
      <c r="K102" s="8" t="n">
        <v>587</v>
      </c>
      <c r="L102" s="0" t="n">
        <v>20525960194</v>
      </c>
      <c r="O102" s="8" t="n">
        <v>20902.9322882701</v>
      </c>
      <c r="P102" s="8" t="n">
        <v>-92176</v>
      </c>
      <c r="Q102" s="8" t="n">
        <v>-91175.5</v>
      </c>
      <c r="R102" s="8" t="n">
        <v>-183351.5</v>
      </c>
      <c r="S102" s="8" t="n">
        <v>-91675.75</v>
      </c>
      <c r="U102" s="8" t="n">
        <v>-113725</v>
      </c>
      <c r="V102" s="8" t="n">
        <v>-248565</v>
      </c>
      <c r="W102" s="8" t="n">
        <v>-124282.5</v>
      </c>
      <c r="X102" s="8" t="n">
        <v>-10557.5000000001</v>
      </c>
      <c r="Y102" s="8" t="n">
        <v>437959.484169214</v>
      </c>
      <c r="Z102" s="8" t="n">
        <v>21345.6149630222</v>
      </c>
      <c r="AA102" s="8" t="n">
        <v>50055.569043796</v>
      </c>
      <c r="AB102" s="8" t="n">
        <v>63762.3704337702</v>
      </c>
      <c r="AD102" s="24" t="n">
        <v>3.74546802188569</v>
      </c>
      <c r="AE102" s="8" t="n">
        <v>5.2432492856224</v>
      </c>
      <c r="AF102" s="8" t="n">
        <v>5.86537797013156</v>
      </c>
      <c r="AH102" s="8" t="n">
        <v>-0.565106409253217</v>
      </c>
      <c r="AI102" s="25" t="n">
        <v>3.8651817306704</v>
      </c>
      <c r="AJ102" s="8" t="n">
        <v>-1.1896971445316</v>
      </c>
      <c r="AK102" s="8" t="n">
        <v>2.4921239256342</v>
      </c>
      <c r="AM102" s="8" t="n">
        <v>-1.50410247057545</v>
      </c>
      <c r="AO102" s="24" t="n">
        <v>2.24136555131024</v>
      </c>
      <c r="AP102" s="8" t="n">
        <v>3.73914681504695</v>
      </c>
      <c r="AQ102" s="8" t="n">
        <v>4.36127549955611</v>
      </c>
      <c r="AS102" s="8" t="n">
        <v>-2.06920887982867</v>
      </c>
      <c r="AT102" s="8" t="n">
        <v>2.36107926009495</v>
      </c>
      <c r="AU102" s="8" t="n">
        <v>-2.69379961510705</v>
      </c>
      <c r="AV102" s="8" t="n">
        <v>0.988021455058752</v>
      </c>
      <c r="AX102" s="0" t="n">
        <v>0.977687480326623</v>
      </c>
      <c r="AY102" s="0" t="n">
        <v>0.995716732832872</v>
      </c>
      <c r="AZ102" s="0" t="n">
        <v>0.999844159173595</v>
      </c>
      <c r="BB102" s="0" t="n">
        <v>0.000639214562359533</v>
      </c>
      <c r="BC102" s="0" t="n">
        <v>0.00812741206710312</v>
      </c>
      <c r="BD102" s="0" t="n">
        <v>0.00643563874151126</v>
      </c>
      <c r="BE102" s="0" t="n">
        <v>0.275460675404526</v>
      </c>
    </row>
    <row r="103" customFormat="false" ht="13.8" hidden="false" customHeight="false" outlineLevel="0" collapsed="false">
      <c r="B103" s="8" t="n">
        <v>19871.0547070437</v>
      </c>
      <c r="C103" s="8" t="n">
        <v>4300</v>
      </c>
      <c r="D103" s="8" t="n">
        <v>-4.09042553191492</v>
      </c>
      <c r="F103" s="8" t="n">
        <v>1.53410045826329</v>
      </c>
      <c r="G103" s="8" t="n">
        <v>77972.9622954234</v>
      </c>
      <c r="H103" s="8" t="n">
        <v>2655</v>
      </c>
      <c r="J103" s="8" t="n">
        <v>-77972.9622954234</v>
      </c>
      <c r="K103" s="8" t="n">
        <v>594</v>
      </c>
      <c r="L103" s="0" t="n">
        <v>20782685986</v>
      </c>
      <c r="O103" s="8" t="n">
        <v>21176.8687738945</v>
      </c>
      <c r="P103" s="8" t="n">
        <v>-93023.755</v>
      </c>
      <c r="Q103" s="8" t="n">
        <v>-89463.35</v>
      </c>
      <c r="R103" s="8" t="n">
        <v>-182487.105</v>
      </c>
      <c r="S103" s="8" t="n">
        <v>-91243.5525</v>
      </c>
      <c r="U103" s="8" t="n">
        <v>-113512.7</v>
      </c>
      <c r="V103" s="8" t="n">
        <v>-248182.755</v>
      </c>
      <c r="W103" s="8" t="n">
        <v>-124091.3775</v>
      </c>
      <c r="X103" s="8" t="n">
        <v>-10578.6775000001</v>
      </c>
      <c r="Y103" s="8" t="n">
        <v>438787.637847593</v>
      </c>
      <c r="Z103" s="8" t="n">
        <v>21522.5671174637</v>
      </c>
      <c r="AA103" s="8" t="n">
        <v>50046.7441932079</v>
      </c>
      <c r="AB103" s="8" t="n">
        <v>62912.3622235346</v>
      </c>
      <c r="AD103" s="24" t="n">
        <v>3.68762561716832</v>
      </c>
      <c r="AE103" s="8" t="n">
        <v>5.17416997412138</v>
      </c>
      <c r="AF103" s="8" t="n">
        <v>5.75701904409147</v>
      </c>
      <c r="AH103" s="8" t="n">
        <v>-0.625486652467279</v>
      </c>
      <c r="AI103" s="25" t="n">
        <v>3.80712545972191</v>
      </c>
      <c r="AJ103" s="8" t="n">
        <v>-1.22668211314856</v>
      </c>
      <c r="AK103" s="8" t="n">
        <v>2.42766603104314</v>
      </c>
      <c r="AM103" s="8" t="n">
        <v>-1.44246465764216</v>
      </c>
      <c r="AO103" s="24" t="n">
        <v>2.24516095952616</v>
      </c>
      <c r="AP103" s="8" t="n">
        <v>3.73170531647922</v>
      </c>
      <c r="AQ103" s="8" t="n">
        <v>4.31455438644931</v>
      </c>
      <c r="AS103" s="8" t="n">
        <v>-2.06795131010944</v>
      </c>
      <c r="AT103" s="8" t="n">
        <v>2.36466080207975</v>
      </c>
      <c r="AU103" s="8" t="n">
        <v>-2.66914677079072</v>
      </c>
      <c r="AV103" s="8" t="n">
        <v>0.985201373400976</v>
      </c>
      <c r="AX103" s="0" t="n">
        <v>0.977486605262392</v>
      </c>
      <c r="AY103" s="0" t="n">
        <v>0.995677453831782</v>
      </c>
      <c r="AZ103" s="0" t="n">
        <v>0.999842724082298</v>
      </c>
      <c r="BB103" s="0" t="n">
        <v>0.000589759549674979</v>
      </c>
      <c r="BC103" s="0" t="n">
        <v>0.0075129253636801</v>
      </c>
      <c r="BD103" s="0" t="n">
        <v>0.00637728104259608</v>
      </c>
      <c r="BE103" s="0" t="n">
        <v>0.273634679927392</v>
      </c>
    </row>
    <row r="104" customFormat="false" ht="13.8" hidden="false" customHeight="false" outlineLevel="0" collapsed="false">
      <c r="B104" s="8" t="n">
        <v>20047.8522519086</v>
      </c>
      <c r="C104" s="8" t="n">
        <v>4300</v>
      </c>
      <c r="D104" s="8" t="n">
        <v>-4.03191489361705</v>
      </c>
      <c r="F104" s="8" t="n">
        <v>1.53236701438218</v>
      </c>
      <c r="G104" s="8" t="n">
        <v>78031.533218271</v>
      </c>
      <c r="H104" s="8" t="n">
        <v>2660</v>
      </c>
      <c r="J104" s="8" t="n">
        <v>-78031.533218271</v>
      </c>
      <c r="K104" s="8" t="n">
        <v>600</v>
      </c>
      <c r="L104" s="0" t="n">
        <v>21043442299</v>
      </c>
      <c r="O104" s="8" t="n">
        <v>21450.8346757322</v>
      </c>
      <c r="P104" s="8" t="n">
        <v>-93874.32</v>
      </c>
      <c r="Q104" s="8" t="n">
        <v>-87751.2</v>
      </c>
      <c r="R104" s="8" t="n">
        <v>-181625.52</v>
      </c>
      <c r="S104" s="8" t="n">
        <v>-90812.76</v>
      </c>
      <c r="U104" s="8" t="n">
        <v>-113300.4</v>
      </c>
      <c r="V104" s="8" t="n">
        <v>-247803.32</v>
      </c>
      <c r="W104" s="8" t="n">
        <v>-123901.66</v>
      </c>
      <c r="X104" s="8" t="n">
        <v>-10601.26</v>
      </c>
      <c r="Y104" s="8" t="n">
        <v>439615.805007744</v>
      </c>
      <c r="Z104" s="8" t="n">
        <v>21698.1008041633</v>
      </c>
      <c r="AA104" s="8" t="n">
        <v>50036.6517409555</v>
      </c>
      <c r="AB104" s="8" t="n">
        <v>62062.6045479286</v>
      </c>
      <c r="AD104" s="24" t="n">
        <v>3.62970480416865</v>
      </c>
      <c r="AE104" s="8" t="n">
        <v>5.1050613201636</v>
      </c>
      <c r="AF104" s="8" t="n">
        <v>5.6488470899302</v>
      </c>
      <c r="AH104" s="8" t="n">
        <v>-0.685885780533767</v>
      </c>
      <c r="AI104" s="25" t="n">
        <v>3.74903717170096</v>
      </c>
      <c r="AJ104" s="8" t="n">
        <v>-1.26382329248159</v>
      </c>
      <c r="AK104" s="8" t="n">
        <v>2.3631552074126</v>
      </c>
      <c r="AM104" s="8" t="n">
        <v>-1.38082684470887</v>
      </c>
      <c r="AO104" s="24" t="n">
        <v>2.24887795945978</v>
      </c>
      <c r="AP104" s="8" t="n">
        <v>3.72423447545473</v>
      </c>
      <c r="AQ104" s="8" t="n">
        <v>4.26802024522133</v>
      </c>
      <c r="AS104" s="8" t="n">
        <v>-2.06671262524264</v>
      </c>
      <c r="AT104" s="8" t="n">
        <v>2.36821032699209</v>
      </c>
      <c r="AU104" s="8" t="n">
        <v>-2.64465013719046</v>
      </c>
      <c r="AV104" s="8" t="n">
        <v>0.982328362703727</v>
      </c>
      <c r="AX104" s="0" t="n">
        <v>0.977284728915295</v>
      </c>
      <c r="AY104" s="0" t="n">
        <v>0.995637965896294</v>
      </c>
      <c r="AZ104" s="0" t="n">
        <v>0.999841281247424</v>
      </c>
      <c r="BB104" s="0" t="n">
        <v>0.000544219598007602</v>
      </c>
      <c r="BC104" s="0" t="n">
        <v>0.00694567309892731</v>
      </c>
      <c r="BD104" s="0" t="n">
        <v>0.0063196655936691</v>
      </c>
      <c r="BE104" s="0" t="n">
        <v>0.271823069746635</v>
      </c>
    </row>
    <row r="105" customFormat="false" ht="13.8" hidden="false" customHeight="false" outlineLevel="0" collapsed="false">
      <c r="B105" s="8" t="n">
        <v>20224.2404853512</v>
      </c>
      <c r="C105" s="8" t="n">
        <v>4300</v>
      </c>
      <c r="D105" s="8" t="n">
        <v>-3.97340425531917</v>
      </c>
      <c r="F105" s="8" t="n">
        <v>1.5306462002808</v>
      </c>
      <c r="G105" s="8" t="n">
        <v>78090.4166413026</v>
      </c>
      <c r="H105" s="8" t="n">
        <v>2665</v>
      </c>
      <c r="J105" s="8" t="n">
        <v>-78090.4166413026</v>
      </c>
      <c r="K105" s="8" t="n">
        <v>607</v>
      </c>
      <c r="L105" s="0" t="n">
        <v>21305664336</v>
      </c>
      <c r="O105" s="8" t="n">
        <v>21724.8299384894</v>
      </c>
      <c r="P105" s="8" t="n">
        <v>-94727.695</v>
      </c>
      <c r="Q105" s="8" t="n">
        <v>-86039.0499999999</v>
      </c>
      <c r="R105" s="8" t="n">
        <v>-180766.745</v>
      </c>
      <c r="S105" s="8" t="n">
        <v>-90383.3724999999</v>
      </c>
      <c r="U105" s="8" t="n">
        <v>-113088.1</v>
      </c>
      <c r="V105" s="8" t="n">
        <v>-247426.695</v>
      </c>
      <c r="W105" s="8" t="n">
        <v>-123713.3475</v>
      </c>
      <c r="X105" s="8" t="n">
        <v>-10625.2475</v>
      </c>
      <c r="Y105" s="8" t="n">
        <v>440443.985698354</v>
      </c>
      <c r="Z105" s="8" t="n">
        <v>21872.2100329013</v>
      </c>
      <c r="AA105" s="8" t="n">
        <v>50025.2885229187</v>
      </c>
      <c r="AB105" s="8" t="n">
        <v>61213.1076493758</v>
      </c>
      <c r="AD105" s="24" t="n">
        <v>3.57180192868009</v>
      </c>
      <c r="AE105" s="8" t="n">
        <v>5.03601952092452</v>
      </c>
      <c r="AF105" s="8" t="n">
        <v>5.54095769236965</v>
      </c>
      <c r="AH105" s="8" t="n">
        <v>-0.74620748577099</v>
      </c>
      <c r="AI105" s="25" t="n">
        <v>3.69101326607252</v>
      </c>
      <c r="AJ105" s="8" t="n">
        <v>-1.30102362846921</v>
      </c>
      <c r="AK105" s="8" t="n">
        <v>2.2986879274813</v>
      </c>
      <c r="AM105" s="8" t="n">
        <v>-1.31928520660226</v>
      </c>
      <c r="AO105" s="24" t="n">
        <v>2.25251672207783</v>
      </c>
      <c r="AP105" s="8" t="n">
        <v>3.71673431432226</v>
      </c>
      <c r="AQ105" s="8" t="n">
        <v>4.22167248576739</v>
      </c>
      <c r="AS105" s="8" t="n">
        <v>-2.06549269237325</v>
      </c>
      <c r="AT105" s="8" t="n">
        <v>2.37172805947026</v>
      </c>
      <c r="AU105" s="8" t="n">
        <v>-2.62030883507147</v>
      </c>
      <c r="AV105" s="8" t="n">
        <v>0.979402720879042</v>
      </c>
      <c r="AX105" s="0" t="n">
        <v>0.977081852263508</v>
      </c>
      <c r="AY105" s="0" t="n">
        <v>0.995598269015125</v>
      </c>
      <c r="AZ105" s="0" t="n">
        <v>0.999839830666797</v>
      </c>
      <c r="BB105" s="0" t="n">
        <v>0.000502304991698107</v>
      </c>
      <c r="BC105" s="0" t="n">
        <v>0.00642233132649938</v>
      </c>
      <c r="BD105" s="0" t="n">
        <v>0.00626278068097792</v>
      </c>
      <c r="BE105" s="0" t="n">
        <v>0.270025750211238</v>
      </c>
    </row>
    <row r="106" customFormat="false" ht="13.8" hidden="false" customHeight="false" outlineLevel="0" collapsed="false">
      <c r="B106" s="8" t="n">
        <v>20400.2203873243</v>
      </c>
      <c r="C106" s="8" t="n">
        <v>4300</v>
      </c>
      <c r="D106" s="8" t="n">
        <v>-3.9148936170213</v>
      </c>
      <c r="F106" s="8" t="n">
        <v>1.52893793353471</v>
      </c>
      <c r="G106" s="8" t="n">
        <v>78149.6119782132</v>
      </c>
      <c r="H106" s="8" t="n">
        <v>2670</v>
      </c>
      <c r="J106" s="8" t="n">
        <v>-78149.6119782132</v>
      </c>
      <c r="K106" s="8" t="n">
        <v>613</v>
      </c>
      <c r="L106" s="0" t="n">
        <v>21567886374</v>
      </c>
      <c r="O106" s="8" t="n">
        <v>21998.8545070799</v>
      </c>
      <c r="P106" s="8" t="n">
        <v>-95583.88</v>
      </c>
      <c r="Q106" s="8" t="n">
        <v>-84326.9</v>
      </c>
      <c r="R106" s="8" t="n">
        <v>-179910.78</v>
      </c>
      <c r="S106" s="8" t="n">
        <v>-89955.39</v>
      </c>
      <c r="U106" s="8" t="n">
        <v>-112875.8</v>
      </c>
      <c r="V106" s="8" t="n">
        <v>-247052.88</v>
      </c>
      <c r="W106" s="8" t="n">
        <v>-123526.44</v>
      </c>
      <c r="X106" s="8" t="n">
        <v>-10650.6400000001</v>
      </c>
      <c r="Y106" s="8" t="n">
        <v>441272.179968233</v>
      </c>
      <c r="Z106" s="8" t="n">
        <v>22044.8888270429</v>
      </c>
      <c r="AA106" s="8" t="n">
        <v>50012.6513811318</v>
      </c>
      <c r="AB106" s="8" t="n">
        <v>60363.8817427443</v>
      </c>
      <c r="AD106" s="24" t="n">
        <v>3.51399465538995</v>
      </c>
      <c r="AE106" s="8" t="n">
        <v>4.96712209325203</v>
      </c>
      <c r="AF106" s="8" t="n">
        <v>5.43342775887324</v>
      </c>
      <c r="AH106" s="8" t="n">
        <v>-0.806374142029326</v>
      </c>
      <c r="AI106" s="25" t="n">
        <v>3.63313145998026</v>
      </c>
      <c r="AJ106" s="8" t="n">
        <v>-1.3382047540734</v>
      </c>
      <c r="AK106" s="8" t="n">
        <v>2.234341981319</v>
      </c>
      <c r="AM106" s="8" t="n">
        <v>-1.25791723771159</v>
      </c>
      <c r="AO106" s="24" t="n">
        <v>2.25607741767836</v>
      </c>
      <c r="AP106" s="8" t="n">
        <v>3.70920485554044</v>
      </c>
      <c r="AQ106" s="8" t="n">
        <v>4.17551052116165</v>
      </c>
      <c r="AS106" s="8" t="n">
        <v>-2.06429137974092</v>
      </c>
      <c r="AT106" s="8" t="n">
        <v>2.37521422226867</v>
      </c>
      <c r="AU106" s="8" t="n">
        <v>-2.59612199178499</v>
      </c>
      <c r="AV106" s="8" t="n">
        <v>0.976424743607414</v>
      </c>
      <c r="AX106" s="0" t="n">
        <v>0.976877976314927</v>
      </c>
      <c r="AY106" s="0" t="n">
        <v>0.995558363181895</v>
      </c>
      <c r="AZ106" s="0" t="n">
        <v>0.999838372338411</v>
      </c>
      <c r="BB106" s="0" t="n">
        <v>0.000463738897011394</v>
      </c>
      <c r="BC106" s="0" t="n">
        <v>0.00593969443206419</v>
      </c>
      <c r="BD106" s="0" t="n">
        <v>0.00620661480833192</v>
      </c>
      <c r="BE106" s="0" t="n">
        <v>0.268242626419914</v>
      </c>
    </row>
    <row r="107" customFormat="false" ht="13.8" hidden="false" customHeight="false" outlineLevel="0" collapsed="false">
      <c r="B107" s="8" t="n">
        <v>20575.7929333418</v>
      </c>
      <c r="C107" s="8" t="n">
        <v>4300</v>
      </c>
      <c r="D107" s="8" t="n">
        <v>-3.85638297872343</v>
      </c>
      <c r="F107" s="8" t="n">
        <v>1.52724213237863</v>
      </c>
      <c r="G107" s="8" t="n">
        <v>78209.1186448938</v>
      </c>
      <c r="H107" s="8" t="n">
        <v>2675</v>
      </c>
      <c r="J107" s="8" t="n">
        <v>-78209.1186448938</v>
      </c>
      <c r="K107" s="8" t="n">
        <v>620</v>
      </c>
      <c r="L107" s="0" t="n">
        <v>21830108411</v>
      </c>
      <c r="O107" s="8" t="n">
        <v>22272.9083266239</v>
      </c>
      <c r="P107" s="8" t="n">
        <v>-96442.875</v>
      </c>
      <c r="Q107" s="8" t="n">
        <v>-82614.75</v>
      </c>
      <c r="R107" s="8" t="n">
        <v>-179057.625</v>
      </c>
      <c r="S107" s="8" t="n">
        <v>-89528.8125</v>
      </c>
      <c r="U107" s="8" t="n">
        <v>-112663.5</v>
      </c>
      <c r="V107" s="8" t="n">
        <v>-246681.875</v>
      </c>
      <c r="W107" s="8" t="n">
        <v>-123340.9375</v>
      </c>
      <c r="X107" s="8" t="n">
        <v>-10677.4375000001</v>
      </c>
      <c r="Y107" s="8" t="n">
        <v>442100.387866312</v>
      </c>
      <c r="Z107" s="8" t="n">
        <v>22216.1312234777</v>
      </c>
      <c r="AA107" s="8" t="n">
        <v>49998.7371637592</v>
      </c>
      <c r="AB107" s="8" t="n">
        <v>59514.9370154808</v>
      </c>
      <c r="AD107" s="24" t="n">
        <v>3.45610948471518</v>
      </c>
      <c r="AE107" s="8" t="n">
        <v>4.89819539049652</v>
      </c>
      <c r="AF107" s="8" t="n">
        <v>5.32608303645443</v>
      </c>
      <c r="AH107" s="8" t="n">
        <v>-0.866559287848217</v>
      </c>
      <c r="AI107" s="25" t="n">
        <v>3.57521830509761</v>
      </c>
      <c r="AJ107" s="8" t="n">
        <v>-1.37553947238578</v>
      </c>
      <c r="AK107" s="8" t="n">
        <v>2.16994399317956</v>
      </c>
      <c r="AM107" s="8" t="n">
        <v>-1.19654926882092</v>
      </c>
      <c r="AO107" s="24" t="n">
        <v>2.25956021589426</v>
      </c>
      <c r="AP107" s="8" t="n">
        <v>3.7016461216756</v>
      </c>
      <c r="AQ107" s="8" t="n">
        <v>4.12953376763351</v>
      </c>
      <c r="AS107" s="8" t="n">
        <v>-2.06310855666914</v>
      </c>
      <c r="AT107" s="8" t="n">
        <v>2.37866903627669</v>
      </c>
      <c r="AU107" s="8" t="n">
        <v>-2.5720887412067</v>
      </c>
      <c r="AV107" s="8" t="n">
        <v>0.97339472435864</v>
      </c>
      <c r="AX107" s="0" t="n">
        <v>0.976673102106979</v>
      </c>
      <c r="AY107" s="0" t="n">
        <v>0.995518248395099</v>
      </c>
      <c r="AZ107" s="0" t="n">
        <v>0.999836906260428</v>
      </c>
      <c r="BB107" s="0" t="n">
        <v>0.000428201425786084</v>
      </c>
      <c r="BC107" s="0" t="n">
        <v>0.00549396559336073</v>
      </c>
      <c r="BD107" s="0" t="n">
        <v>0.00615115669249719</v>
      </c>
      <c r="BE107" s="0" t="n">
        <v>0.266473603253097</v>
      </c>
    </row>
    <row r="108" customFormat="false" ht="13.8" hidden="false" customHeight="false" outlineLevel="0" collapsed="false">
      <c r="B108" s="8" t="n">
        <v>20750.9590945054</v>
      </c>
      <c r="C108" s="8" t="n">
        <v>4300</v>
      </c>
      <c r="D108" s="8" t="n">
        <v>-3.79787234042556</v>
      </c>
      <c r="F108" s="8" t="n">
        <v>1.52555871570001</v>
      </c>
      <c r="G108" s="8" t="n">
        <v>78268.9360594189</v>
      </c>
      <c r="H108" s="8" t="n">
        <v>2680</v>
      </c>
      <c r="J108" s="8" t="n">
        <v>-78268.9360594189</v>
      </c>
      <c r="K108" s="8" t="n">
        <v>627</v>
      </c>
      <c r="L108" s="0" t="n">
        <v>22094609604</v>
      </c>
      <c r="O108" s="8" t="n">
        <v>22546.9913424466</v>
      </c>
      <c r="P108" s="8" t="n">
        <v>-97304.68</v>
      </c>
      <c r="Q108" s="8" t="n">
        <v>-80902.6</v>
      </c>
      <c r="R108" s="8" t="n">
        <v>-178207.28</v>
      </c>
      <c r="S108" s="8" t="n">
        <v>-89103.64</v>
      </c>
      <c r="U108" s="8" t="n">
        <v>-112451.2</v>
      </c>
      <c r="V108" s="8" t="n">
        <v>-246313.68</v>
      </c>
      <c r="W108" s="8" t="n">
        <v>-123156.84</v>
      </c>
      <c r="X108" s="8" t="n">
        <v>-10705.64</v>
      </c>
      <c r="Y108" s="8" t="n">
        <v>442928.609441645</v>
      </c>
      <c r="Z108" s="8" t="n">
        <v>22385.9312725604</v>
      </c>
      <c r="AA108" s="8" t="n">
        <v>49983.5427250706</v>
      </c>
      <c r="AB108" s="8" t="n">
        <v>58666.2836277435</v>
      </c>
      <c r="AD108" s="24" t="n">
        <v>3.39814658562711</v>
      </c>
      <c r="AE108" s="8" t="n">
        <v>4.82923943532992</v>
      </c>
      <c r="AF108" s="8" t="n">
        <v>5.21892294447441</v>
      </c>
      <c r="AH108" s="8" t="n">
        <v>-0.926762793624358</v>
      </c>
      <c r="AI108" s="25" t="n">
        <v>3.51727402046751</v>
      </c>
      <c r="AJ108" s="8" t="n">
        <v>-1.41302692374569</v>
      </c>
      <c r="AK108" s="8" t="n">
        <v>2.10549425434269</v>
      </c>
      <c r="AM108" s="8" t="n">
        <v>-1.13518129993025</v>
      </c>
      <c r="AO108" s="24" t="n">
        <v>2.26296528569686</v>
      </c>
      <c r="AP108" s="8" t="n">
        <v>3.69405813539967</v>
      </c>
      <c r="AQ108" s="8" t="n">
        <v>4.08374164454416</v>
      </c>
      <c r="AS108" s="8" t="n">
        <v>-2.06194409355461</v>
      </c>
      <c r="AT108" s="8" t="n">
        <v>2.38209272053726</v>
      </c>
      <c r="AU108" s="8" t="n">
        <v>-2.54820822367594</v>
      </c>
      <c r="AV108" s="8" t="n">
        <v>0.970312954412445</v>
      </c>
      <c r="AX108" s="0" t="n">
        <v>0.976467230706429</v>
      </c>
      <c r="AY108" s="0" t="n">
        <v>0.99547792465808</v>
      </c>
      <c r="AZ108" s="0" t="n">
        <v>0.999835432431178</v>
      </c>
      <c r="BB108" s="0" t="n">
        <v>0.00039544900739867</v>
      </c>
      <c r="BC108" s="0" t="n">
        <v>0.00508228054025626</v>
      </c>
      <c r="BD108" s="0" t="n">
        <v>0.00609639525870008</v>
      </c>
      <c r="BE108" s="0" t="n">
        <v>0.264718585404039</v>
      </c>
    </row>
    <row r="109" customFormat="false" ht="13.8" hidden="false" customHeight="false" outlineLevel="0" collapsed="false">
      <c r="B109" s="8" t="n">
        <v>20925.719837532</v>
      </c>
      <c r="C109" s="8" t="n">
        <v>4300</v>
      </c>
      <c r="D109" s="8" t="n">
        <v>-3.73936170212768</v>
      </c>
      <c r="F109" s="8" t="n">
        <v>1.52388760303274</v>
      </c>
      <c r="G109" s="8" t="n">
        <v>78329.0636420344</v>
      </c>
      <c r="H109" s="8" t="n">
        <v>2685</v>
      </c>
      <c r="J109" s="8" t="n">
        <v>-78329.0636420344</v>
      </c>
      <c r="K109" s="8" t="n">
        <v>633</v>
      </c>
      <c r="L109" s="0" t="n">
        <v>22361725505</v>
      </c>
      <c r="O109" s="8" t="n">
        <v>22821.1035000772</v>
      </c>
      <c r="P109" s="8" t="n">
        <v>-98169.295</v>
      </c>
      <c r="Q109" s="8" t="n">
        <v>-79190.45</v>
      </c>
      <c r="R109" s="8" t="n">
        <v>-177359.745</v>
      </c>
      <c r="S109" s="8" t="n">
        <v>-88679.8725</v>
      </c>
      <c r="U109" s="8" t="n">
        <v>-112238.9</v>
      </c>
      <c r="V109" s="8" t="n">
        <v>-245948.295</v>
      </c>
      <c r="W109" s="8" t="n">
        <v>-122974.1475</v>
      </c>
      <c r="X109" s="8" t="n">
        <v>-10735.2475000001</v>
      </c>
      <c r="Y109" s="8" t="n">
        <v>443756.844743408</v>
      </c>
      <c r="Z109" s="8" t="n">
        <v>22554.2830380514</v>
      </c>
      <c r="AA109" s="8" t="n">
        <v>49967.0649254179</v>
      </c>
      <c r="AB109" s="8" t="n">
        <v>57817.931712535</v>
      </c>
      <c r="AD109" s="24" t="n">
        <v>3.34010612643894</v>
      </c>
      <c r="AE109" s="8" t="n">
        <v>4.76025425052778</v>
      </c>
      <c r="AF109" s="8" t="n">
        <v>5.11194690540294</v>
      </c>
      <c r="AH109" s="8" t="n">
        <v>-0.986984530817105</v>
      </c>
      <c r="AI109" s="25" t="n">
        <v>3.45929882330485</v>
      </c>
      <c r="AJ109" s="8" t="n">
        <v>-1.45066625489588</v>
      </c>
      <c r="AK109" s="8" t="n">
        <v>2.04099305391844</v>
      </c>
      <c r="AM109" s="8" t="n">
        <v>-1.07381333103958</v>
      </c>
      <c r="AO109" s="24" t="n">
        <v>2.26629279539936</v>
      </c>
      <c r="AP109" s="8" t="n">
        <v>3.6864409194882</v>
      </c>
      <c r="AQ109" s="8" t="n">
        <v>4.03813357436336</v>
      </c>
      <c r="AS109" s="8" t="n">
        <v>-2.06079786185669</v>
      </c>
      <c r="AT109" s="8" t="n">
        <v>2.38548549226527</v>
      </c>
      <c r="AU109" s="8" t="n">
        <v>-2.52447958593546</v>
      </c>
      <c r="AV109" s="8" t="n">
        <v>0.967179722878863</v>
      </c>
      <c r="AX109" s="0" t="n">
        <v>0.976260363209186</v>
      </c>
      <c r="AY109" s="0" t="n">
        <v>0.995437391979005</v>
      </c>
      <c r="AZ109" s="0" t="n">
        <v>0.999833950849157</v>
      </c>
      <c r="BB109" s="0" t="n">
        <v>0.000365258153627892</v>
      </c>
      <c r="BC109" s="0" t="n">
        <v>0.00470199917168497</v>
      </c>
      <c r="BD109" s="0" t="n">
        <v>0.00604231963623658</v>
      </c>
      <c r="BE109" s="0" t="n">
        <v>0.262977477408985</v>
      </c>
    </row>
    <row r="110" customFormat="false" ht="13.8" hidden="false" customHeight="false" outlineLevel="0" collapsed="false">
      <c r="B110" s="8" t="n">
        <v>21100.0761247796</v>
      </c>
      <c r="C110" s="8" t="n">
        <v>4300</v>
      </c>
      <c r="D110" s="8" t="n">
        <v>-3.68085106382981</v>
      </c>
      <c r="F110" s="8" t="n">
        <v>1.52222871455091</v>
      </c>
      <c r="G110" s="8" t="n">
        <v>78389.5008151454</v>
      </c>
      <c r="H110" s="8" t="n">
        <v>2690</v>
      </c>
      <c r="J110" s="8" t="n">
        <v>-78389.5008151454</v>
      </c>
      <c r="K110" s="8" t="n">
        <v>640</v>
      </c>
      <c r="L110" s="0" t="n">
        <v>22629776772</v>
      </c>
      <c r="O110" s="8" t="n">
        <v>23095.2447452479</v>
      </c>
      <c r="P110" s="8" t="n">
        <v>-99036.72</v>
      </c>
      <c r="Q110" s="8" t="n">
        <v>-77478.2999999999</v>
      </c>
      <c r="R110" s="8" t="n">
        <v>-176515.02</v>
      </c>
      <c r="S110" s="8" t="n">
        <v>-88257.51</v>
      </c>
      <c r="U110" s="8" t="n">
        <v>-112026.6</v>
      </c>
      <c r="V110" s="8" t="n">
        <v>-245585.72</v>
      </c>
      <c r="W110" s="8" t="n">
        <v>-122792.86</v>
      </c>
      <c r="X110" s="8" t="n">
        <v>-10766.26</v>
      </c>
      <c r="Y110" s="8" t="n">
        <v>444585.093820899</v>
      </c>
      <c r="Z110" s="8" t="n">
        <v>22721.1805970581</v>
      </c>
      <c r="AA110" s="8" t="n">
        <v>49949.3006312112</v>
      </c>
      <c r="AB110" s="8" t="n">
        <v>56969.8913758325</v>
      </c>
      <c r="AD110" s="24" t="n">
        <v>3.2819915183013</v>
      </c>
      <c r="AE110" s="8" t="n">
        <v>4.69124310245922</v>
      </c>
      <c r="AF110" s="8" t="n">
        <v>5.00515758828736</v>
      </c>
      <c r="AH110" s="8" t="n">
        <v>-1.04722112844599</v>
      </c>
      <c r="AI110" s="25" t="n">
        <v>3.40129617250671</v>
      </c>
      <c r="AJ110" s="8" t="n">
        <v>-1.48845337543095</v>
      </c>
      <c r="AK110" s="8" t="n">
        <v>1.9764439223594</v>
      </c>
      <c r="AM110" s="8" t="n">
        <v>-1.01244860564097</v>
      </c>
      <c r="AO110" s="24" t="n">
        <v>2.26954291266033</v>
      </c>
      <c r="AP110" s="8" t="n">
        <v>3.67879449681825</v>
      </c>
      <c r="AQ110" s="8" t="n">
        <v>3.99270898264639</v>
      </c>
      <c r="AS110" s="8" t="n">
        <v>-2.05966973408696</v>
      </c>
      <c r="AT110" s="8" t="n">
        <v>2.38884756686574</v>
      </c>
      <c r="AU110" s="8" t="n">
        <v>-2.50090198107192</v>
      </c>
      <c r="AV110" s="8" t="n">
        <v>0.96399531671843</v>
      </c>
      <c r="AX110" s="0" t="n">
        <v>0.976052500740114</v>
      </c>
      <c r="AY110" s="0" t="n">
        <v>0.995396650370832</v>
      </c>
      <c r="AZ110" s="0" t="n">
        <v>0.999832461513028</v>
      </c>
      <c r="BB110" s="0" t="n">
        <v>0.000337424389632916</v>
      </c>
      <c r="BC110" s="0" t="n">
        <v>0.00435069618409599</v>
      </c>
      <c r="BD110" s="0" t="n">
        <v>0.0059889191541848</v>
      </c>
      <c r="BE110" s="0" t="n">
        <v>0.261250183676476</v>
      </c>
    </row>
    <row r="111" customFormat="false" ht="13.8" hidden="false" customHeight="false" outlineLevel="0" collapsed="false">
      <c r="B111" s="8" t="n">
        <v>21274.0289142749</v>
      </c>
      <c r="C111" s="8" t="n">
        <v>4300</v>
      </c>
      <c r="D111" s="8" t="n">
        <v>-3.62234042553194</v>
      </c>
      <c r="F111" s="8" t="n">
        <v>1.52058197106261</v>
      </c>
      <c r="G111" s="8" t="n">
        <v>78450.2470033042</v>
      </c>
      <c r="H111" s="8" t="n">
        <v>2695</v>
      </c>
      <c r="J111" s="8" t="n">
        <v>-78450.2470033042</v>
      </c>
      <c r="K111" s="8" t="n">
        <v>647</v>
      </c>
      <c r="L111" s="0" t="n">
        <v>22897828038</v>
      </c>
      <c r="O111" s="8" t="n">
        <v>23369.4150238925</v>
      </c>
      <c r="P111" s="8" t="n">
        <v>-99906.955</v>
      </c>
      <c r="Q111" s="8" t="n">
        <v>-75766.15</v>
      </c>
      <c r="R111" s="8" t="n">
        <v>-175673.105</v>
      </c>
      <c r="S111" s="8" t="n">
        <v>-87836.5525</v>
      </c>
      <c r="U111" s="8" t="n">
        <v>-111814.3</v>
      </c>
      <c r="V111" s="8" t="n">
        <v>-245225.955</v>
      </c>
      <c r="W111" s="8" t="n">
        <v>-122612.9775</v>
      </c>
      <c r="X111" s="8" t="n">
        <v>-10798.6775</v>
      </c>
      <c r="Y111" s="8" t="n">
        <v>445413.356723542</v>
      </c>
      <c r="Z111" s="8" t="n">
        <v>22886.6180399759</v>
      </c>
      <c r="AA111" s="8" t="n">
        <v>49930.2467148945</v>
      </c>
      <c r="AB111" s="8" t="n">
        <v>56122.1726967193</v>
      </c>
      <c r="AD111" s="24" t="n">
        <v>3.22404989440946</v>
      </c>
      <c r="AE111" s="8" t="n">
        <v>4.62245298028864</v>
      </c>
      <c r="AF111" s="8" t="n">
        <v>4.89880138793351</v>
      </c>
      <c r="AH111" s="8" t="n">
        <v>-1.10722549387675</v>
      </c>
      <c r="AI111" s="25" t="n">
        <v>3.34351324787406</v>
      </c>
      <c r="AJ111" s="8" t="n">
        <v>-1.52614047853484</v>
      </c>
      <c r="AK111" s="8" t="n">
        <v>1.91209411068431</v>
      </c>
      <c r="AM111" s="8" t="n">
        <v>-0.951334089922233</v>
      </c>
      <c r="AO111" s="24" t="n">
        <v>2.27271580448723</v>
      </c>
      <c r="AP111" s="8" t="n">
        <v>3.67111889036641</v>
      </c>
      <c r="AQ111" s="8" t="n">
        <v>3.94746729801128</v>
      </c>
      <c r="AS111" s="8" t="n">
        <v>-2.05855958379898</v>
      </c>
      <c r="AT111" s="8" t="n">
        <v>2.39217915795182</v>
      </c>
      <c r="AU111" s="8" t="n">
        <v>-2.47747456845708</v>
      </c>
      <c r="AV111" s="8" t="n">
        <v>0.960760020762081</v>
      </c>
      <c r="AX111" s="0" t="n">
        <v>0.975843644452836</v>
      </c>
      <c r="AY111" s="0" t="n">
        <v>0.995355699851288</v>
      </c>
      <c r="AZ111" s="0" t="n">
        <v>0.999830964421617</v>
      </c>
      <c r="BB111" s="0" t="n">
        <v>0.000311803609989472</v>
      </c>
      <c r="BC111" s="0" t="n">
        <v>0.00402669705895963</v>
      </c>
      <c r="BD111" s="0" t="n">
        <v>0.00593618333721777</v>
      </c>
      <c r="BE111" s="0" t="n">
        <v>0.259536608515775</v>
      </c>
    </row>
    <row r="112" customFormat="false" ht="13.8" hidden="false" customHeight="false" outlineLevel="0" collapsed="false">
      <c r="B112" s="8" t="n">
        <v>21447.5791597379</v>
      </c>
      <c r="C112" s="8" t="n">
        <v>4300</v>
      </c>
      <c r="D112" s="8" t="n">
        <v>-3.56382978723407</v>
      </c>
      <c r="F112" s="8" t="n">
        <v>1.51894729400386</v>
      </c>
      <c r="G112" s="8" t="n">
        <v>78511.3016331984</v>
      </c>
      <c r="H112" s="8" t="n">
        <v>2700</v>
      </c>
      <c r="J112" s="8" t="n">
        <v>-78511.3016331984</v>
      </c>
      <c r="K112" s="8" t="n">
        <v>654</v>
      </c>
      <c r="L112" s="0" t="n">
        <v>23166703806</v>
      </c>
      <c r="O112" s="8" t="n">
        <v>23643.6142821457</v>
      </c>
      <c r="P112" s="8" t="n">
        <v>-100780</v>
      </c>
      <c r="Q112" s="8" t="n">
        <v>-74054</v>
      </c>
      <c r="R112" s="8" t="n">
        <v>-174834</v>
      </c>
      <c r="S112" s="8" t="n">
        <v>-87417</v>
      </c>
      <c r="U112" s="8" t="n">
        <v>-111602</v>
      </c>
      <c r="V112" s="8" t="n">
        <v>-244869</v>
      </c>
      <c r="W112" s="8" t="n">
        <v>-122434.5</v>
      </c>
      <c r="X112" s="8" t="n">
        <v>-10832.5000000001</v>
      </c>
      <c r="Y112" s="8" t="n">
        <v>446241.63350088</v>
      </c>
      <c r="Z112" s="8" t="n">
        <v>23050.5894704305</v>
      </c>
      <c r="AA112" s="8" t="n">
        <v>49909.9000549228</v>
      </c>
      <c r="AB112" s="8" t="n">
        <v>55274.7857275136</v>
      </c>
      <c r="AD112" s="24" t="n">
        <v>3.16603121144324</v>
      </c>
      <c r="AE112" s="8" t="n">
        <v>4.55363369741035</v>
      </c>
      <c r="AF112" s="8" t="n">
        <v>4.79262752631968</v>
      </c>
      <c r="AH112" s="8" t="n">
        <v>-1.16724771137453</v>
      </c>
      <c r="AI112" s="25" t="n">
        <v>3.28570005156599</v>
      </c>
      <c r="AJ112" s="8" t="n">
        <v>-1.56397693948604</v>
      </c>
      <c r="AK112" s="8" t="n">
        <v>1.84769369193441</v>
      </c>
      <c r="AM112" s="8" t="n">
        <v>-0.890219574203495</v>
      </c>
      <c r="AO112" s="24" t="n">
        <v>2.27581163723975</v>
      </c>
      <c r="AP112" s="8" t="n">
        <v>3.66341412320685</v>
      </c>
      <c r="AQ112" s="8" t="n">
        <v>3.90240795211618</v>
      </c>
      <c r="AS112" s="8" t="n">
        <v>-2.05746728557803</v>
      </c>
      <c r="AT112" s="8" t="n">
        <v>2.3954804773625</v>
      </c>
      <c r="AU112" s="8" t="n">
        <v>-2.45419651368954</v>
      </c>
      <c r="AV112" s="8" t="n">
        <v>0.957474117730911</v>
      </c>
      <c r="AX112" s="0" t="n">
        <v>0.975633795529535</v>
      </c>
      <c r="AY112" s="0" t="n">
        <v>0.995314540442841</v>
      </c>
      <c r="AZ112" s="0" t="n">
        <v>0.999829459573916</v>
      </c>
      <c r="BB112" s="0" t="n">
        <v>0.000288171267098437</v>
      </c>
      <c r="BC112" s="0" t="n">
        <v>0.00372727149854795</v>
      </c>
      <c r="BD112" s="0" t="n">
        <v>0.00588410190151425</v>
      </c>
      <c r="BE112" s="0" t="n">
        <v>0.25783665616444</v>
      </c>
    </row>
    <row r="113" customFormat="false" ht="13.8" hidden="false" customHeight="false" outlineLevel="0" collapsed="false">
      <c r="B113" s="8" t="n">
        <v>21620.7278106094</v>
      </c>
      <c r="C113" s="8" t="n">
        <v>4300</v>
      </c>
      <c r="D113" s="8" t="n">
        <v>-3.50531914893619</v>
      </c>
      <c r="F113" s="8" t="n">
        <v>1.51732460543256</v>
      </c>
      <c r="G113" s="8" t="n">
        <v>78572.6641336389</v>
      </c>
      <c r="H113" s="8" t="n">
        <v>2705</v>
      </c>
      <c r="J113" s="8" t="n">
        <v>-78572.6641336389</v>
      </c>
      <c r="K113" s="8" t="n">
        <v>660</v>
      </c>
      <c r="L113" s="0" t="n">
        <v>23437494078</v>
      </c>
      <c r="O113" s="8" t="n">
        <v>23917.8424663413</v>
      </c>
      <c r="P113" s="8" t="n">
        <v>-101655.855</v>
      </c>
      <c r="Q113" s="8" t="n">
        <v>-72341.85</v>
      </c>
      <c r="R113" s="8" t="n">
        <v>-173997.705</v>
      </c>
      <c r="S113" s="8" t="n">
        <v>-86998.8525</v>
      </c>
      <c r="U113" s="8" t="n">
        <v>-111389.7</v>
      </c>
      <c r="V113" s="8" t="n">
        <v>-244514.855</v>
      </c>
      <c r="W113" s="8" t="n">
        <v>-122257.4275</v>
      </c>
      <c r="X113" s="8" t="n">
        <v>-10867.7275</v>
      </c>
      <c r="Y113" s="8" t="n">
        <v>447069.924202583</v>
      </c>
      <c r="Z113" s="8" t="n">
        <v>23213.0890052199</v>
      </c>
      <c r="AA113" s="8" t="n">
        <v>49888.2575357385</v>
      </c>
      <c r="AB113" s="8" t="n">
        <v>54427.7404938975</v>
      </c>
      <c r="AD113" s="24" t="n">
        <v>3.10793563511807</v>
      </c>
      <c r="AE113" s="8" t="n">
        <v>4.48478527699415</v>
      </c>
      <c r="AF113" s="8" t="n">
        <v>4.68663543812178</v>
      </c>
      <c r="AH113" s="8" t="n">
        <v>-1.22728765654634</v>
      </c>
      <c r="AI113" s="25" t="n">
        <v>3.22785679366495</v>
      </c>
      <c r="AJ113" s="8" t="n">
        <v>-1.60196193005249</v>
      </c>
      <c r="AK113" s="8" t="n">
        <v>1.78324294674041</v>
      </c>
      <c r="AM113" s="8" t="n">
        <v>-0.829105058484756</v>
      </c>
      <c r="AO113" s="24" t="n">
        <v>2.27883057663331</v>
      </c>
      <c r="AP113" s="8" t="n">
        <v>3.65568021850939</v>
      </c>
      <c r="AQ113" s="8" t="n">
        <v>3.85753037963702</v>
      </c>
      <c r="AS113" s="8" t="n">
        <v>-2.0563927150311</v>
      </c>
      <c r="AT113" s="8" t="n">
        <v>2.39875173518019</v>
      </c>
      <c r="AU113" s="8" t="n">
        <v>-2.43106698853725</v>
      </c>
      <c r="AV113" s="8" t="n">
        <v>0.954137888255652</v>
      </c>
      <c r="AX113" s="0" t="n">
        <v>0.975422955180766</v>
      </c>
      <c r="AY113" s="0" t="n">
        <v>0.995273172172671</v>
      </c>
      <c r="AZ113" s="0" t="n">
        <v>0.999827946969077</v>
      </c>
      <c r="BB113" s="0" t="n">
        <v>0.000266369425735321</v>
      </c>
      <c r="BC113" s="0" t="n">
        <v>0.00345052398259228</v>
      </c>
      <c r="BD113" s="0" t="n">
        <v>0.0058326647507648</v>
      </c>
      <c r="BE113" s="0" t="n">
        <v>0.256150230815062</v>
      </c>
    </row>
    <row r="114" customFormat="false" ht="13.8" hidden="false" customHeight="false" outlineLevel="0" collapsed="false">
      <c r="B114" s="8" t="n">
        <v>21793.4758120759</v>
      </c>
      <c r="C114" s="8" t="n">
        <v>4300</v>
      </c>
      <c r="D114" s="8" t="n">
        <v>-3.44680851063832</v>
      </c>
      <c r="F114" s="8" t="n">
        <v>1.51571382802254</v>
      </c>
      <c r="G114" s="8" t="n">
        <v>78634.3339355484</v>
      </c>
      <c r="H114" s="8" t="n">
        <v>2710</v>
      </c>
      <c r="J114" s="8" t="n">
        <v>-78634.3339355484</v>
      </c>
      <c r="K114" s="8" t="n">
        <v>667</v>
      </c>
      <c r="L114" s="0" t="n">
        <v>23711283568</v>
      </c>
      <c r="O114" s="8" t="n">
        <v>24192.0995230117</v>
      </c>
      <c r="P114" s="8" t="n">
        <v>-102534.52</v>
      </c>
      <c r="Q114" s="8" t="n">
        <v>-70629.7</v>
      </c>
      <c r="R114" s="8" t="n">
        <v>-173164.22</v>
      </c>
      <c r="S114" s="8" t="n">
        <v>-86582.11</v>
      </c>
      <c r="U114" s="8" t="n">
        <v>-111177.4</v>
      </c>
      <c r="V114" s="8" t="n">
        <v>-244163.52</v>
      </c>
      <c r="W114" s="8" t="n">
        <v>-122081.76</v>
      </c>
      <c r="X114" s="8" t="n">
        <v>-10904.36</v>
      </c>
      <c r="Y114" s="8" t="n">
        <v>447898.228878442</v>
      </c>
      <c r="Z114" s="8" t="n">
        <v>23374.1107742573</v>
      </c>
      <c r="AA114" s="8" t="n">
        <v>49865.3160477482</v>
      </c>
      <c r="AB114" s="8" t="n">
        <v>53581.0469950444</v>
      </c>
      <c r="AD114" s="24" t="n">
        <v>3.04976333050844</v>
      </c>
      <c r="AE114" s="8" t="n">
        <v>4.41590774230355</v>
      </c>
      <c r="AF114" s="8" t="n">
        <v>4.58082456101135</v>
      </c>
      <c r="AH114" s="8" t="n">
        <v>-1.28734520601092</v>
      </c>
      <c r="AI114" s="25" t="n">
        <v>3.16998368251411</v>
      </c>
      <c r="AJ114" s="8" t="n">
        <v>-1.64009462811456</v>
      </c>
      <c r="AK114" s="8" t="n">
        <v>1.71874215366197</v>
      </c>
      <c r="AM114" s="8" t="n">
        <v>-0.767990542766018</v>
      </c>
      <c r="AO114" s="24" t="n">
        <v>2.28177278774243</v>
      </c>
      <c r="AP114" s="8" t="n">
        <v>3.64791719953753</v>
      </c>
      <c r="AQ114" s="8" t="n">
        <v>3.81283401824533</v>
      </c>
      <c r="AS114" s="8" t="n">
        <v>-2.05533574877694</v>
      </c>
      <c r="AT114" s="8" t="n">
        <v>2.40199313974809</v>
      </c>
      <c r="AU114" s="8" t="n">
        <v>-2.40808517088057</v>
      </c>
      <c r="AV114" s="8" t="n">
        <v>0.95075161089595</v>
      </c>
      <c r="AX114" s="0" t="n">
        <v>0.975211124645253</v>
      </c>
      <c r="AY114" s="0" t="n">
        <v>0.995231595072645</v>
      </c>
      <c r="AZ114" s="0" t="n">
        <v>0.999826426606416</v>
      </c>
      <c r="BB114" s="0" t="n">
        <v>0.000246253003588045</v>
      </c>
      <c r="BC114" s="0" t="n">
        <v>0.00319470714697649</v>
      </c>
      <c r="BD114" s="0" t="n">
        <v>0.00578186197227071</v>
      </c>
      <c r="BE114" s="0" t="n">
        <v>0.254477236641172</v>
      </c>
    </row>
    <row r="115" customFormat="false" ht="13.8" hidden="false" customHeight="false" outlineLevel="0" collapsed="false">
      <c r="B115" s="8" t="n">
        <v>21965.8241050955</v>
      </c>
      <c r="C115" s="8" t="n">
        <v>4300</v>
      </c>
      <c r="D115" s="8" t="n">
        <v>-3.38829787234045</v>
      </c>
      <c r="F115" s="8" t="n">
        <v>1.51411488505765</v>
      </c>
      <c r="G115" s="8" t="n">
        <v>78696.3104719492</v>
      </c>
      <c r="H115" s="8" t="n">
        <v>2715</v>
      </c>
      <c r="J115" s="8" t="n">
        <v>-78696.3104719492</v>
      </c>
      <c r="K115" s="8" t="n">
        <v>673</v>
      </c>
      <c r="L115" s="0" t="n">
        <v>23985312704</v>
      </c>
      <c r="O115" s="8" t="n">
        <v>24466.3853988867</v>
      </c>
      <c r="P115" s="8" t="n">
        <v>-103415.995</v>
      </c>
      <c r="Q115" s="8" t="n">
        <v>-68917.5499999999</v>
      </c>
      <c r="R115" s="8" t="n">
        <v>-172333.545</v>
      </c>
      <c r="S115" s="8" t="n">
        <v>-86166.7724999999</v>
      </c>
      <c r="U115" s="8" t="n">
        <v>-110965.1</v>
      </c>
      <c r="V115" s="8" t="n">
        <v>-243814.995</v>
      </c>
      <c r="W115" s="8" t="n">
        <v>-121907.4975</v>
      </c>
      <c r="X115" s="8" t="n">
        <v>-10942.3975</v>
      </c>
      <c r="Y115" s="8" t="n">
        <v>448726.547578374</v>
      </c>
      <c r="Z115" s="8" t="n">
        <v>23533.6489205137</v>
      </c>
      <c r="AA115" s="8" t="n">
        <v>49841.0724872991</v>
      </c>
      <c r="AB115" s="8" t="n">
        <v>52734.7152037462</v>
      </c>
      <c r="AD115" s="24" t="n">
        <v>2.99151446205135</v>
      </c>
      <c r="AE115" s="8" t="n">
        <v>4.3470011166939</v>
      </c>
      <c r="AF115" s="8" t="n">
        <v>4.47519433563353</v>
      </c>
      <c r="AH115" s="8" t="n">
        <v>-1.34742023738894</v>
      </c>
      <c r="AI115" s="25" t="n">
        <v>3.11208092473458</v>
      </c>
      <c r="AJ115" s="8" t="n">
        <v>-1.67837421760872</v>
      </c>
      <c r="AK115" s="8" t="n">
        <v>1.65419158920674</v>
      </c>
      <c r="AM115" s="8" t="n">
        <v>-0.706876027047279</v>
      </c>
      <c r="AO115" s="24" t="n">
        <v>2.28463843500407</v>
      </c>
      <c r="AP115" s="8" t="n">
        <v>3.64012508964662</v>
      </c>
      <c r="AQ115" s="8" t="n">
        <v>3.76831830858625</v>
      </c>
      <c r="AS115" s="8" t="n">
        <v>-2.05429626443622</v>
      </c>
      <c r="AT115" s="8" t="n">
        <v>2.4052048976873</v>
      </c>
      <c r="AU115" s="8" t="n">
        <v>-2.385250244656</v>
      </c>
      <c r="AV115" s="8" t="n">
        <v>0.947315562159458</v>
      </c>
      <c r="AX115" s="0" t="n">
        <v>0.974998305189695</v>
      </c>
      <c r="AY115" s="0" t="n">
        <v>0.995189809179288</v>
      </c>
      <c r="AZ115" s="0" t="n">
        <v>0.999824898485411</v>
      </c>
      <c r="BB115" s="0" t="n">
        <v>0.000227688698508891</v>
      </c>
      <c r="BC115" s="0" t="n">
        <v>0.00295821014428099</v>
      </c>
      <c r="BD115" s="0" t="n">
        <v>0.0057316838331336</v>
      </c>
      <c r="BE115" s="0" t="n">
        <v>0.252817577822351</v>
      </c>
    </row>
    <row r="116" customFormat="false" ht="13.8" hidden="false" customHeight="false" outlineLevel="0" collapsed="false">
      <c r="B116" s="8" t="n">
        <v>22137.7736264237</v>
      </c>
      <c r="C116" s="8" t="n">
        <v>4300</v>
      </c>
      <c r="D116" s="8" t="n">
        <v>-3.32978723404258</v>
      </c>
      <c r="F116" s="8" t="n">
        <v>1.51252770042592</v>
      </c>
      <c r="G116" s="8" t="n">
        <v>78758.5931779521</v>
      </c>
      <c r="H116" s="8" t="n">
        <v>2720</v>
      </c>
      <c r="J116" s="8" t="n">
        <v>-78758.5931779521</v>
      </c>
      <c r="K116" s="8" t="n">
        <v>680</v>
      </c>
      <c r="L116" s="0" t="n">
        <v>24259341841</v>
      </c>
      <c r="O116" s="8" t="n">
        <v>24740.7000408921</v>
      </c>
      <c r="P116" s="8" t="n">
        <v>-104300.28</v>
      </c>
      <c r="Q116" s="8" t="n">
        <v>-67205.4</v>
      </c>
      <c r="R116" s="8" t="n">
        <v>-171505.68</v>
      </c>
      <c r="S116" s="8" t="n">
        <v>-85752.84</v>
      </c>
      <c r="U116" s="8" t="n">
        <v>-110752.8</v>
      </c>
      <c r="V116" s="8" t="n">
        <v>-243469.28</v>
      </c>
      <c r="W116" s="8" t="n">
        <v>-121734.64</v>
      </c>
      <c r="X116" s="8" t="n">
        <v>-10981.84</v>
      </c>
      <c r="Y116" s="8" t="n">
        <v>449554.88035242</v>
      </c>
      <c r="Z116" s="8" t="n">
        <v>23691.6975999612</v>
      </c>
      <c r="AA116" s="8" t="n">
        <v>49815.5237566568</v>
      </c>
      <c r="AB116" s="8" t="n">
        <v>51888.7550665393</v>
      </c>
      <c r="AD116" s="24" t="n">
        <v>2.9333847207797</v>
      </c>
      <c r="AE116" s="8" t="n">
        <v>4.27826095084061</v>
      </c>
      <c r="AF116" s="8" t="n">
        <v>4.36993973281548</v>
      </c>
      <c r="AH116" s="8" t="n">
        <v>-1.40731710206312</v>
      </c>
      <c r="AI116" s="25" t="n">
        <v>3.05434425247246</v>
      </c>
      <c r="AJ116" s="8" t="n">
        <v>-1.71660436124182</v>
      </c>
      <c r="AK116" s="8" t="n">
        <v>1.58978705507934</v>
      </c>
      <c r="AM116" s="8" t="n">
        <v>-0.645957038558662</v>
      </c>
      <c r="AO116" s="24" t="n">
        <v>2.28742768222104</v>
      </c>
      <c r="AP116" s="8" t="n">
        <v>3.63230391228194</v>
      </c>
      <c r="AQ116" s="8" t="n">
        <v>3.72398269425682</v>
      </c>
      <c r="AS116" s="8" t="n">
        <v>-2.05327414062178</v>
      </c>
      <c r="AT116" s="8" t="n">
        <v>2.40838721391379</v>
      </c>
      <c r="AU116" s="8" t="n">
        <v>-2.36256139980048</v>
      </c>
      <c r="AV116" s="8" t="n">
        <v>0.94383001652068</v>
      </c>
      <c r="AX116" s="0" t="n">
        <v>0.97478449810857</v>
      </c>
      <c r="AY116" s="0" t="n">
        <v>0.995147814533755</v>
      </c>
      <c r="AZ116" s="0" t="n">
        <v>0.999823362605697</v>
      </c>
      <c r="BB116" s="0" t="n">
        <v>0.00021057770279351</v>
      </c>
      <c r="BC116" s="0" t="n">
        <v>0.00273985542894126</v>
      </c>
      <c r="BD116" s="0" t="n">
        <v>0.00568212077653315</v>
      </c>
      <c r="BE116" s="0" t="n">
        <v>0.251171158568546</v>
      </c>
    </row>
    <row r="117" customFormat="false" ht="13.8" hidden="false" customHeight="false" outlineLevel="0" collapsed="false">
      <c r="B117" s="8" t="n">
        <v>22309.3253086379</v>
      </c>
      <c r="C117" s="8" t="n">
        <v>4300</v>
      </c>
      <c r="D117" s="8" t="n">
        <v>-3.2712765957447</v>
      </c>
      <c r="F117" s="8" t="n">
        <v>1.51095219861382</v>
      </c>
      <c r="G117" s="8" t="n">
        <v>78821.1814907449</v>
      </c>
      <c r="H117" s="8" t="n">
        <v>2725</v>
      </c>
      <c r="J117" s="8" t="n">
        <v>-78821.1814907449</v>
      </c>
      <c r="K117" s="8" t="n">
        <v>686</v>
      </c>
      <c r="L117" s="0" t="n">
        <v>24533370977</v>
      </c>
      <c r="O117" s="8" t="n">
        <v>25015.043396149</v>
      </c>
      <c r="P117" s="8" t="n">
        <v>-105187.375</v>
      </c>
      <c r="Q117" s="8" t="n">
        <v>-65493.25</v>
      </c>
      <c r="R117" s="8" t="n">
        <v>-170680.625</v>
      </c>
      <c r="S117" s="8" t="n">
        <v>-85340.3125</v>
      </c>
      <c r="U117" s="8" t="n">
        <v>-110540.5</v>
      </c>
      <c r="V117" s="8" t="n">
        <v>-243126.375</v>
      </c>
      <c r="W117" s="8" t="n">
        <v>-121563.1875</v>
      </c>
      <c r="X117" s="8" t="n">
        <v>-11022.6875000001</v>
      </c>
      <c r="Y117" s="8" t="n">
        <v>450383.227250745</v>
      </c>
      <c r="Z117" s="8" t="n">
        <v>23848.2509815171</v>
      </c>
      <c r="AA117" s="8" t="n">
        <v>49788.6667639816</v>
      </c>
      <c r="AB117" s="8" t="n">
        <v>51043.1765038292</v>
      </c>
      <c r="AD117" s="24" t="n">
        <v>2.87522803578783</v>
      </c>
      <c r="AE117" s="8" t="n">
        <v>4.20954103419946</v>
      </c>
      <c r="AF117" s="8" t="n">
        <v>4.2649139650069</v>
      </c>
      <c r="AH117" s="8" t="n">
        <v>-1.46718191370653</v>
      </c>
      <c r="AI117" s="25" t="n">
        <v>2.99662763487772</v>
      </c>
      <c r="AJ117" s="8" t="n">
        <v>-1.75493048897386</v>
      </c>
      <c r="AK117" s="8" t="n">
        <v>1.52538258966216</v>
      </c>
      <c r="AM117" s="8" t="n">
        <v>-0.585087343222528</v>
      </c>
      <c r="AO117" s="24" t="n">
        <v>2.2901406925653</v>
      </c>
      <c r="AP117" s="8" t="n">
        <v>3.62445369097693</v>
      </c>
      <c r="AQ117" s="8" t="n">
        <v>3.67982662178438</v>
      </c>
      <c r="AS117" s="8" t="n">
        <v>-2.05226925692906</v>
      </c>
      <c r="AT117" s="8" t="n">
        <v>2.41154029165519</v>
      </c>
      <c r="AU117" s="8" t="n">
        <v>-2.34001783219638</v>
      </c>
      <c r="AV117" s="8" t="n">
        <v>0.940295246439627</v>
      </c>
      <c r="AX117" s="0" t="n">
        <v>0.974569704723931</v>
      </c>
      <c r="AY117" s="0" t="n">
        <v>0.995105611181806</v>
      </c>
      <c r="AZ117" s="0" t="n">
        <v>0.99982181896707</v>
      </c>
      <c r="BB117" s="0" t="n">
        <v>0.00019478568964727</v>
      </c>
      <c r="BC117" s="0" t="n">
        <v>0.00253799288147141</v>
      </c>
      <c r="BD117" s="0" t="n">
        <v>0.00563316341809084</v>
      </c>
      <c r="BE117" s="0" t="n">
        <v>0.249537883143601</v>
      </c>
    </row>
    <row r="118" customFormat="false" ht="13.8" hidden="false" customHeight="false" outlineLevel="0" collapsed="false">
      <c r="B118" s="8" t="n">
        <v>22480.4800801632</v>
      </c>
      <c r="C118" s="8" t="n">
        <v>4300</v>
      </c>
      <c r="D118" s="8" t="n">
        <v>-3.21276595744683</v>
      </c>
      <c r="F118" s="8" t="n">
        <v>1.50938830470057</v>
      </c>
      <c r="G118" s="8" t="n">
        <v>78884.0748495803</v>
      </c>
      <c r="H118" s="8" t="n">
        <v>2730</v>
      </c>
      <c r="J118" s="8" t="n">
        <v>-78884.0748495803</v>
      </c>
      <c r="K118" s="8" t="n">
        <v>692</v>
      </c>
      <c r="L118" s="0" t="n">
        <v>24812235253</v>
      </c>
      <c r="O118" s="8" t="n">
        <v>25289.4154119724</v>
      </c>
      <c r="P118" s="8" t="n">
        <v>-106077.28</v>
      </c>
      <c r="Q118" s="8" t="n">
        <v>-63781.1</v>
      </c>
      <c r="R118" s="8" t="n">
        <v>-169858.38</v>
      </c>
      <c r="S118" s="8" t="n">
        <v>-84929.19</v>
      </c>
      <c r="U118" s="8" t="n">
        <v>-110328.2</v>
      </c>
      <c r="V118" s="8" t="n">
        <v>-242786.28</v>
      </c>
      <c r="W118" s="8" t="n">
        <v>-121393.14</v>
      </c>
      <c r="X118" s="8" t="n">
        <v>-11064.94</v>
      </c>
      <c r="Y118" s="8" t="n">
        <v>451211.58832364</v>
      </c>
      <c r="Z118" s="8" t="n">
        <v>24003.3032469875</v>
      </c>
      <c r="AA118" s="8" t="n">
        <v>49760.4984233062</v>
      </c>
      <c r="AB118" s="8" t="n">
        <v>50197.9894100157</v>
      </c>
      <c r="AD118" s="24" t="n">
        <v>2.81699527646767</v>
      </c>
      <c r="AE118" s="8" t="n">
        <v>4.14079209723773</v>
      </c>
      <c r="AF118" s="8" t="n">
        <v>4.16006718849162</v>
      </c>
      <c r="AH118" s="8" t="n">
        <v>-1.52706384604019</v>
      </c>
      <c r="AI118" s="25" t="n">
        <v>2.93888198035368</v>
      </c>
      <c r="AJ118" s="8" t="n">
        <v>-1.79340109573066</v>
      </c>
      <c r="AK118" s="8" t="n">
        <v>1.46092917026667</v>
      </c>
      <c r="AM118" s="8" t="n">
        <v>-0.524217647886394</v>
      </c>
      <c r="AO118" s="24" t="n">
        <v>2.29277762858128</v>
      </c>
      <c r="AP118" s="8" t="n">
        <v>3.61657444935134</v>
      </c>
      <c r="AQ118" s="8" t="n">
        <v>3.63584954060522</v>
      </c>
      <c r="AS118" s="8" t="n">
        <v>-2.05128149392658</v>
      </c>
      <c r="AT118" s="8" t="n">
        <v>2.41466433246729</v>
      </c>
      <c r="AU118" s="8" t="n">
        <v>-2.31761874361706</v>
      </c>
      <c r="AV118" s="8" t="n">
        <v>0.936711522380273</v>
      </c>
      <c r="AX118" s="0" t="n">
        <v>0.974353926385214</v>
      </c>
      <c r="AY118" s="0" t="n">
        <v>0.995063199173777</v>
      </c>
      <c r="AZ118" s="0" t="n">
        <v>0.999820267569485</v>
      </c>
      <c r="BB118" s="0" t="n">
        <v>0.000180203195611574</v>
      </c>
      <c r="BC118" s="0" t="n">
        <v>0.00235128277111773</v>
      </c>
      <c r="BD118" s="0" t="n">
        <v>0.00558480254231757</v>
      </c>
      <c r="BE118" s="0" t="n">
        <v>0.247917655888045</v>
      </c>
    </row>
    <row r="119" customFormat="false" ht="13.8" hidden="false" customHeight="false" outlineLevel="0" collapsed="false">
      <c r="B119" s="8" t="n">
        <v>22651.2388652969</v>
      </c>
      <c r="C119" s="8" t="n">
        <v>4300</v>
      </c>
      <c r="D119" s="8" t="n">
        <v>-3.15425531914896</v>
      </c>
      <c r="F119" s="8" t="n">
        <v>1.50783594435246</v>
      </c>
      <c r="G119" s="8" t="n">
        <v>78947.2726957655</v>
      </c>
      <c r="H119" s="8" t="n">
        <v>2735</v>
      </c>
      <c r="J119" s="8" t="n">
        <v>-78947.2726957655</v>
      </c>
      <c r="K119" s="8" t="n">
        <v>699</v>
      </c>
      <c r="L119" s="0" t="n">
        <v>25092183457</v>
      </c>
      <c r="O119" s="8" t="n">
        <v>25563.8160358704</v>
      </c>
      <c r="P119" s="8" t="n">
        <v>-106969.995</v>
      </c>
      <c r="Q119" s="8" t="n">
        <v>-62068.95</v>
      </c>
      <c r="R119" s="8" t="n">
        <v>-169038.945</v>
      </c>
      <c r="S119" s="8" t="n">
        <v>-84519.4725</v>
      </c>
      <c r="U119" s="8" t="n">
        <v>-110115.9</v>
      </c>
      <c r="V119" s="8" t="n">
        <v>-242448.995</v>
      </c>
      <c r="W119" s="8" t="n">
        <v>-121224.4975</v>
      </c>
      <c r="X119" s="8" t="n">
        <v>-11108.5975000001</v>
      </c>
      <c r="Y119" s="8" t="n">
        <v>452039.963621518</v>
      </c>
      <c r="Z119" s="8" t="n">
        <v>24156.848591012</v>
      </c>
      <c r="AA119" s="8" t="n">
        <v>49731.0156545132</v>
      </c>
      <c r="AB119" s="8" t="n">
        <v>49353.2036536158</v>
      </c>
      <c r="AD119" s="24" t="n">
        <v>2.75868660473941</v>
      </c>
      <c r="AE119" s="8" t="n">
        <v>4.0720141636597</v>
      </c>
      <c r="AF119" s="8" t="n">
        <v>4.05539885559373</v>
      </c>
      <c r="AH119" s="8" t="n">
        <v>-1.58696278059629</v>
      </c>
      <c r="AI119" s="25" t="n">
        <v>2.88110748880074</v>
      </c>
      <c r="AJ119" s="8" t="n">
        <v>-1.83201538912271</v>
      </c>
      <c r="AK119" s="8" t="n">
        <v>1.39642706537904</v>
      </c>
      <c r="AM119" s="8" t="n">
        <v>-0.46334795255026</v>
      </c>
      <c r="AO119" s="24" t="n">
        <v>2.29533865218914</v>
      </c>
      <c r="AP119" s="8" t="n">
        <v>3.60866621110944</v>
      </c>
      <c r="AQ119" s="8" t="n">
        <v>3.59205090304347</v>
      </c>
      <c r="AS119" s="8" t="n">
        <v>-2.05031073314655</v>
      </c>
      <c r="AT119" s="8" t="n">
        <v>2.41775953625047</v>
      </c>
      <c r="AU119" s="8" t="n">
        <v>-2.29536334167297</v>
      </c>
      <c r="AV119" s="8" t="n">
        <v>0.933079112828781</v>
      </c>
      <c r="AX119" s="0" t="n">
        <v>0.974137164469034</v>
      </c>
      <c r="AY119" s="0" t="n">
        <v>0.995020578564551</v>
      </c>
      <c r="AZ119" s="0" t="n">
        <v>0.999818708413052</v>
      </c>
      <c r="BB119" s="0" t="n">
        <v>0.00016673549352492</v>
      </c>
      <c r="BC119" s="0" t="n">
        <v>0.00217856676201945</v>
      </c>
      <c r="BD119" s="0" t="n">
        <v>0.00553702909914285</v>
      </c>
      <c r="BE119" s="0" t="n">
        <v>0.24631038124112</v>
      </c>
    </row>
    <row r="120" customFormat="false" ht="13.8" hidden="false" customHeight="false" outlineLevel="0" collapsed="false">
      <c r="B120" s="8" t="n">
        <v>22821.602584233</v>
      </c>
      <c r="C120" s="8" t="n">
        <v>4300</v>
      </c>
      <c r="D120" s="8" t="n">
        <v>-3.09574468085109</v>
      </c>
      <c r="F120" s="8" t="n">
        <v>1.50629504381732</v>
      </c>
      <c r="G120" s="8" t="n">
        <v>79010.7744726501</v>
      </c>
      <c r="H120" s="8" t="n">
        <v>2740</v>
      </c>
      <c r="J120" s="8" t="n">
        <v>-79010.7744726501</v>
      </c>
      <c r="K120" s="8" t="n">
        <v>705</v>
      </c>
      <c r="L120" s="0" t="n">
        <v>25372344073</v>
      </c>
      <c r="O120" s="8" t="n">
        <v>25838.245215543</v>
      </c>
      <c r="P120" s="8" t="n">
        <v>-107865.52</v>
      </c>
      <c r="Q120" s="8" t="n">
        <v>-60356.7999999999</v>
      </c>
      <c r="R120" s="8" t="n">
        <v>-168222.32</v>
      </c>
      <c r="S120" s="8" t="n">
        <v>-84111.1599999999</v>
      </c>
      <c r="U120" s="8" t="n">
        <v>-109903.6</v>
      </c>
      <c r="V120" s="8" t="n">
        <v>-242114.52</v>
      </c>
      <c r="W120" s="8" t="n">
        <v>-121057.26</v>
      </c>
      <c r="X120" s="8" t="n">
        <v>-11153.66</v>
      </c>
      <c r="Y120" s="8" t="n">
        <v>452868.353194922</v>
      </c>
      <c r="Z120" s="8" t="n">
        <v>24308.8812210081</v>
      </c>
      <c r="AA120" s="8" t="n">
        <v>49700.2153833122</v>
      </c>
      <c r="AB120" s="8" t="n">
        <v>48508.8290773861</v>
      </c>
      <c r="AD120" s="24" t="n">
        <v>2.70030218190224</v>
      </c>
      <c r="AE120" s="8" t="n">
        <v>4.00320725725241</v>
      </c>
      <c r="AF120" s="8" t="n">
        <v>3.95090842150416</v>
      </c>
      <c r="AH120" s="8" t="n">
        <v>-1.64687859986145</v>
      </c>
      <c r="AI120" s="25" t="n">
        <v>2.82330435848</v>
      </c>
      <c r="AJ120" s="8" t="n">
        <v>-1.87077258254433</v>
      </c>
      <c r="AK120" s="8" t="n">
        <v>1.3318765415257</v>
      </c>
      <c r="AM120" s="8" t="n">
        <v>-0.402478257214126</v>
      </c>
      <c r="AO120" s="24" t="n">
        <v>2.29782392468811</v>
      </c>
      <c r="AP120" s="8" t="n">
        <v>3.60072900003829</v>
      </c>
      <c r="AQ120" s="8" t="n">
        <v>3.54843016429003</v>
      </c>
      <c r="AS120" s="8" t="n">
        <v>-2.04935685707557</v>
      </c>
      <c r="AT120" s="8" t="n">
        <v>2.42082610126587</v>
      </c>
      <c r="AU120" s="8" t="n">
        <v>-2.27325083975846</v>
      </c>
      <c r="AV120" s="8" t="n">
        <v>0.929398284311573</v>
      </c>
      <c r="AX120" s="0" t="n">
        <v>0.973919420378985</v>
      </c>
      <c r="AY120" s="0" t="n">
        <v>0.994977749413532</v>
      </c>
      <c r="AZ120" s="0" t="n">
        <v>0.999817141498041</v>
      </c>
      <c r="BB120" s="0" t="n">
        <v>0.000154295451542858</v>
      </c>
      <c r="BC120" s="0" t="n">
        <v>0.00201877653665184</v>
      </c>
      <c r="BD120" s="0" t="n">
        <v>0.00548983420052376</v>
      </c>
      <c r="BE120" s="0" t="n">
        <v>0.244715963762091</v>
      </c>
    </row>
    <row r="121" customFormat="false" ht="13.8" hidden="false" customHeight="false" outlineLevel="0" collapsed="false">
      <c r="B121" s="8" t="n">
        <v>22991.5721530877</v>
      </c>
      <c r="C121" s="8" t="n">
        <v>4300</v>
      </c>
      <c r="D121" s="8" t="n">
        <v>-3.03723404255321</v>
      </c>
      <c r="F121" s="8" t="n">
        <v>1.50476552991899</v>
      </c>
      <c r="G121" s="8" t="n">
        <v>79074.5796256156</v>
      </c>
      <c r="H121" s="8" t="n">
        <v>2745</v>
      </c>
      <c r="J121" s="8" t="n">
        <v>-79074.5796256156</v>
      </c>
      <c r="K121" s="8" t="n">
        <v>711</v>
      </c>
      <c r="L121" s="0" t="n">
        <v>25652504690</v>
      </c>
      <c r="O121" s="8" t="n">
        <v>26112.7028988811</v>
      </c>
      <c r="P121" s="8" t="n">
        <v>-108763.855</v>
      </c>
      <c r="Q121" s="8" t="n">
        <v>-58644.65</v>
      </c>
      <c r="R121" s="8" t="n">
        <v>-167408.505</v>
      </c>
      <c r="S121" s="8" t="n">
        <v>-83704.2525</v>
      </c>
      <c r="U121" s="8" t="n">
        <v>-109691.3</v>
      </c>
      <c r="V121" s="8" t="n">
        <v>-241782.855</v>
      </c>
      <c r="W121" s="8" t="n">
        <v>-120891.4275</v>
      </c>
      <c r="X121" s="8" t="n">
        <v>-11200.1275</v>
      </c>
      <c r="Y121" s="8" t="n">
        <v>453696.757094516</v>
      </c>
      <c r="Z121" s="8" t="n">
        <v>24459.3953571167</v>
      </c>
      <c r="AA121" s="8" t="n">
        <v>49668.0945412176</v>
      </c>
      <c r="AB121" s="8" t="n">
        <v>47664.8754984454</v>
      </c>
      <c r="AD121" s="24" t="n">
        <v>2.64201439140049</v>
      </c>
      <c r="AE121" s="8" t="n">
        <v>3.9345436246468</v>
      </c>
      <c r="AF121" s="8" t="n">
        <v>3.84676756702274</v>
      </c>
      <c r="AH121" s="8" t="n">
        <v>-1.70663896450465</v>
      </c>
      <c r="AI121" s="25" t="n">
        <v>2.76564500879223</v>
      </c>
      <c r="AJ121" s="8" t="n">
        <v>-1.90949967235822</v>
      </c>
      <c r="AK121" s="8" t="n">
        <v>1.26745008605398</v>
      </c>
      <c r="AM121" s="8" t="n">
        <v>-0.34178078464082</v>
      </c>
      <c r="AO121" s="24" t="n">
        <v>2.30023360675967</v>
      </c>
      <c r="AP121" s="8" t="n">
        <v>3.59276284000598</v>
      </c>
      <c r="AQ121" s="8" t="n">
        <v>3.50498678238192</v>
      </c>
      <c r="AS121" s="8" t="n">
        <v>-2.04841974914547</v>
      </c>
      <c r="AT121" s="8" t="n">
        <v>2.42386422415141</v>
      </c>
      <c r="AU121" s="8" t="n">
        <v>-2.25128045699904</v>
      </c>
      <c r="AV121" s="8" t="n">
        <v>0.925669301413156</v>
      </c>
      <c r="AX121" s="0" t="n">
        <v>0.973700695545442</v>
      </c>
      <c r="AY121" s="0" t="n">
        <v>0.994934711784618</v>
      </c>
      <c r="AZ121" s="0" t="n">
        <v>0.999815566824873</v>
      </c>
      <c r="BB121" s="0" t="n">
        <v>0.000142817065042688</v>
      </c>
      <c r="BC121" s="0" t="n">
        <v>0.00187111185998757</v>
      </c>
      <c r="BD121" s="0" t="n">
        <v>0.00544320911713147</v>
      </c>
      <c r="BE121" s="0" t="n">
        <v>0.243134308150833</v>
      </c>
    </row>
    <row r="122" customFormat="false" ht="13.8" hidden="false" customHeight="false" outlineLevel="0" collapsed="false">
      <c r="B122" s="8" t="n">
        <v>23161.1484839217</v>
      </c>
      <c r="C122" s="8" t="n">
        <v>4300</v>
      </c>
      <c r="D122" s="8" t="n">
        <v>-2.97872340425534</v>
      </c>
      <c r="F122" s="8" t="n">
        <v>1.50324733005189</v>
      </c>
      <c r="G122" s="8" t="n">
        <v>79138.6876020636</v>
      </c>
      <c r="H122" s="8" t="n">
        <v>2750</v>
      </c>
      <c r="J122" s="8" t="n">
        <v>-79138.6876020636</v>
      </c>
      <c r="K122" s="8" t="n">
        <v>718</v>
      </c>
      <c r="L122" s="0" t="n">
        <v>25933819618</v>
      </c>
      <c r="O122" s="8" t="n">
        <v>26387.1890339654</v>
      </c>
      <c r="P122" s="8" t="n">
        <v>-109665</v>
      </c>
      <c r="Q122" s="8" t="n">
        <v>-56932.5</v>
      </c>
      <c r="R122" s="8" t="n">
        <v>-166597.5</v>
      </c>
      <c r="S122" s="8" t="n">
        <v>-83298.75</v>
      </c>
      <c r="U122" s="8" t="n">
        <v>-109479</v>
      </c>
      <c r="V122" s="8" t="n">
        <v>-241454</v>
      </c>
      <c r="W122" s="8" t="n">
        <v>-120727</v>
      </c>
      <c r="X122" s="8" t="n">
        <v>-11248.0000000001</v>
      </c>
      <c r="Y122" s="8" t="n">
        <v>454525.175371094</v>
      </c>
      <c r="Z122" s="8" t="n">
        <v>24608.3852321473</v>
      </c>
      <c r="AA122" s="8" t="n">
        <v>49634.6500655267</v>
      </c>
      <c r="AB122" s="8" t="n">
        <v>46821.3527083951</v>
      </c>
      <c r="AD122" s="24" t="n">
        <v>2.58372278578441</v>
      </c>
      <c r="AE122" s="8" t="n">
        <v>3.86592268227355</v>
      </c>
      <c r="AF122" s="8" t="n">
        <v>3.74287514549521</v>
      </c>
      <c r="AH122" s="8" t="n">
        <v>-1.76634436641061</v>
      </c>
      <c r="AI122" s="25" t="n">
        <v>2.70802902725113</v>
      </c>
      <c r="AJ122" s="8" t="n">
        <v>-1.94829649088571</v>
      </c>
      <c r="AK122" s="8" t="n">
        <v>1.2030473541074</v>
      </c>
      <c r="AM122" s="8" t="n">
        <v>-0.281154927313606</v>
      </c>
      <c r="AO122" s="24" t="n">
        <v>2.30256785847081</v>
      </c>
      <c r="AP122" s="8" t="n">
        <v>3.58476775495994</v>
      </c>
      <c r="AQ122" s="8" t="n">
        <v>3.4617202181816</v>
      </c>
      <c r="AS122" s="8" t="n">
        <v>-2.04749929372421</v>
      </c>
      <c r="AT122" s="8" t="n">
        <v>2.42687409993753</v>
      </c>
      <c r="AU122" s="8" t="n">
        <v>-2.22945141819931</v>
      </c>
      <c r="AV122" s="8" t="n">
        <v>0.921892426793796</v>
      </c>
      <c r="AX122" s="0" t="n">
        <v>0.973480991425358</v>
      </c>
      <c r="AY122" s="0" t="n">
        <v>0.994891465746172</v>
      </c>
      <c r="AZ122" s="0" t="n">
        <v>0.999813984394126</v>
      </c>
      <c r="BB122" s="0" t="n">
        <v>0.000132215762908926</v>
      </c>
      <c r="BC122" s="0" t="n">
        <v>0.0017345229890229</v>
      </c>
      <c r="BD122" s="0" t="n">
        <v>0.0053971452751134</v>
      </c>
      <c r="BE122" s="0" t="n">
        <v>0.241565319267727</v>
      </c>
    </row>
    <row r="123" customFormat="false" ht="13.8" hidden="false" customHeight="false" outlineLevel="0" collapsed="false">
      <c r="B123" s="8" t="n">
        <v>23330.3324847666</v>
      </c>
      <c r="C123" s="8" t="n">
        <v>4300</v>
      </c>
      <c r="D123" s="8" t="n">
        <v>-2.92021276595747</v>
      </c>
      <c r="F123" s="8" t="n">
        <v>1.50174037217562</v>
      </c>
      <c r="G123" s="8" t="n">
        <v>79203.0978514053</v>
      </c>
      <c r="H123" s="8" t="n">
        <v>2755</v>
      </c>
      <c r="J123" s="8" t="n">
        <v>-79203.0978514053</v>
      </c>
      <c r="K123" s="8" t="n">
        <v>724</v>
      </c>
      <c r="L123" s="0" t="n">
        <v>26217983442</v>
      </c>
      <c r="O123" s="8" t="n">
        <v>26661.7035690652</v>
      </c>
      <c r="P123" s="8" t="n">
        <v>-110568.955</v>
      </c>
      <c r="Q123" s="8" t="n">
        <v>-55220.35</v>
      </c>
      <c r="R123" s="8" t="n">
        <v>-165789.305</v>
      </c>
      <c r="S123" s="8" t="n">
        <v>-82894.6525</v>
      </c>
      <c r="U123" s="8" t="n">
        <v>-109266.7</v>
      </c>
      <c r="V123" s="8" t="n">
        <v>-241127.955</v>
      </c>
      <c r="W123" s="8" t="n">
        <v>-120563.9775</v>
      </c>
      <c r="X123" s="8" t="n">
        <v>-11297.2775</v>
      </c>
      <c r="Y123" s="8" t="n">
        <v>455353.608075573</v>
      </c>
      <c r="Z123" s="8" t="n">
        <v>24755.8450915236</v>
      </c>
      <c r="AA123" s="8" t="n">
        <v>49599.878899297</v>
      </c>
      <c r="AB123" s="8" t="n">
        <v>45978.2704734394</v>
      </c>
      <c r="AD123" s="24" t="n">
        <v>2.52535590926362</v>
      </c>
      <c r="AE123" s="8" t="n">
        <v>3.79727283891166</v>
      </c>
      <c r="AF123" s="8" t="n">
        <v>3.63915900534303</v>
      </c>
      <c r="AH123" s="8" t="n">
        <v>-1.82606630612053</v>
      </c>
      <c r="AI123" s="25" t="n">
        <v>2.65038499204935</v>
      </c>
      <c r="AJ123" s="8" t="n">
        <v>-1.98723388380506</v>
      </c>
      <c r="AK123" s="8" t="n">
        <v>1.13859699119335</v>
      </c>
      <c r="AM123" s="8" t="n">
        <v>-0.220529069986392</v>
      </c>
      <c r="AO123" s="24" t="n">
        <v>2.30482683927722</v>
      </c>
      <c r="AP123" s="8" t="n">
        <v>3.57674376892526</v>
      </c>
      <c r="AQ123" s="8" t="n">
        <v>3.41862993535664</v>
      </c>
      <c r="AS123" s="8" t="n">
        <v>-2.04659537610692</v>
      </c>
      <c r="AT123" s="8" t="n">
        <v>2.42985592206296</v>
      </c>
      <c r="AU123" s="8" t="n">
        <v>-2.20776295379145</v>
      </c>
      <c r="AV123" s="8" t="n">
        <v>0.918067921206962</v>
      </c>
      <c r="AX123" s="0" t="n">
        <v>0.973260309502063</v>
      </c>
      <c r="AY123" s="0" t="n">
        <v>0.994848011370993</v>
      </c>
      <c r="AZ123" s="0" t="n">
        <v>0.999812394206532</v>
      </c>
      <c r="BB123" s="0" t="n">
        <v>0.000122417641810134</v>
      </c>
      <c r="BC123" s="0" t="n">
        <v>0.00160809260372323</v>
      </c>
      <c r="BD123" s="0" t="n">
        <v>0.00535163425292926</v>
      </c>
      <c r="BE123" s="0" t="n">
        <v>0.240008902152864</v>
      </c>
    </row>
    <row r="124" customFormat="false" ht="13.8" hidden="false" customHeight="false" outlineLevel="0" collapsed="false">
      <c r="B124" s="8" t="n">
        <v>23499.1250596475</v>
      </c>
      <c r="C124" s="8" t="n">
        <v>4300</v>
      </c>
      <c r="D124" s="8" t="n">
        <v>-2.8617021276596</v>
      </c>
      <c r="F124" s="8" t="n">
        <v>1.50024458480962</v>
      </c>
      <c r="G124" s="8" t="n">
        <v>79267.8098250507</v>
      </c>
      <c r="H124" s="8" t="n">
        <v>2760</v>
      </c>
      <c r="J124" s="8" t="n">
        <v>-79267.8098250507</v>
      </c>
      <c r="K124" s="8" t="n">
        <v>731</v>
      </c>
      <c r="L124" s="0" t="n">
        <v>26504434326</v>
      </c>
      <c r="O124" s="8" t="n">
        <v>26936.246452638</v>
      </c>
      <c r="P124" s="8" t="n">
        <v>-111475.72</v>
      </c>
      <c r="Q124" s="8" t="n">
        <v>-53508.2</v>
      </c>
      <c r="R124" s="8" t="n">
        <v>-164983.92</v>
      </c>
      <c r="S124" s="8" t="n">
        <v>-82491.96</v>
      </c>
      <c r="U124" s="8" t="n">
        <v>-109054.4</v>
      </c>
      <c r="V124" s="8" t="n">
        <v>-240804.72</v>
      </c>
      <c r="W124" s="8" t="n">
        <v>-120402.36</v>
      </c>
      <c r="X124" s="8" t="n">
        <v>-11347.9600000001</v>
      </c>
      <c r="Y124" s="8" t="n">
        <v>456182.055258997</v>
      </c>
      <c r="Z124" s="8" t="n">
        <v>24901.7691932299</v>
      </c>
      <c r="AA124" s="8" t="n">
        <v>49563.7779913247</v>
      </c>
      <c r="AB124" s="8" t="n">
        <v>45135.6385345048</v>
      </c>
      <c r="AD124" s="24" t="n">
        <v>2.46691392068571</v>
      </c>
      <c r="AE124" s="8" t="n">
        <v>3.72859411866218</v>
      </c>
      <c r="AF124" s="8" t="n">
        <v>3.53561861301866</v>
      </c>
      <c r="AH124" s="8" t="n">
        <v>-1.88580466984783</v>
      </c>
      <c r="AI124" s="25" t="n">
        <v>2.59271309504926</v>
      </c>
      <c r="AJ124" s="8" t="n">
        <v>-2.02631108712502</v>
      </c>
      <c r="AK124" s="8" t="n">
        <v>1.07409925617579</v>
      </c>
      <c r="AM124" s="8" t="n">
        <v>-0.159903212659178</v>
      </c>
      <c r="AO124" s="24" t="n">
        <v>2.30701070802653</v>
      </c>
      <c r="AP124" s="8" t="n">
        <v>3.568690906003</v>
      </c>
      <c r="AQ124" s="8" t="n">
        <v>3.37571540035948</v>
      </c>
      <c r="AS124" s="8" t="n">
        <v>-2.04570788250701</v>
      </c>
      <c r="AT124" s="8" t="n">
        <v>2.43280988239008</v>
      </c>
      <c r="AU124" s="8" t="n">
        <v>-2.18621429978419</v>
      </c>
      <c r="AV124" s="8" t="n">
        <v>0.914196043516608</v>
      </c>
      <c r="AX124" s="0" t="n">
        <v>0.973038651285063</v>
      </c>
      <c r="AY124" s="0" t="n">
        <v>0.99480434873629</v>
      </c>
      <c r="AZ124" s="0" t="n">
        <v>0.999810796262974</v>
      </c>
      <c r="BB124" s="0" t="n">
        <v>0.000113360519488297</v>
      </c>
      <c r="BC124" s="0" t="n">
        <v>0.00149105088516011</v>
      </c>
      <c r="BD124" s="0" t="n">
        <v>0.00530666777825891</v>
      </c>
      <c r="BE124" s="0" t="n">
        <v>0.238464962044591</v>
      </c>
    </row>
    <row r="125" customFormat="false" ht="13.8" hidden="false" customHeight="false" outlineLevel="0" collapsed="false">
      <c r="B125" s="8" t="n">
        <v>23667.5271086071</v>
      </c>
      <c r="C125" s="8" t="n">
        <v>4300</v>
      </c>
      <c r="D125" s="8" t="n">
        <v>-2.80319148936173</v>
      </c>
      <c r="F125" s="8" t="n">
        <v>1.49875989702794</v>
      </c>
      <c r="G125" s="8" t="n">
        <v>79332.822976397</v>
      </c>
      <c r="H125" s="8" t="n">
        <v>2765</v>
      </c>
      <c r="J125" s="8" t="n">
        <v>-79332.822976397</v>
      </c>
      <c r="K125" s="8" t="n">
        <v>737</v>
      </c>
      <c r="L125" s="0" t="n">
        <v>26790885211</v>
      </c>
      <c r="O125" s="8" t="n">
        <v>27210.8176333277</v>
      </c>
      <c r="P125" s="8" t="n">
        <v>-112385.295</v>
      </c>
      <c r="Q125" s="8" t="n">
        <v>-51796.0499999999</v>
      </c>
      <c r="R125" s="8" t="n">
        <v>-164181.345</v>
      </c>
      <c r="S125" s="8" t="n">
        <v>-82090.6725</v>
      </c>
      <c r="U125" s="8" t="n">
        <v>-108842.1</v>
      </c>
      <c r="V125" s="8" t="n">
        <v>-240484.295</v>
      </c>
      <c r="W125" s="8" t="n">
        <v>-120242.1475</v>
      </c>
      <c r="X125" s="8" t="n">
        <v>-11400.0475</v>
      </c>
      <c r="Y125" s="8" t="n">
        <v>457010.516972538</v>
      </c>
      <c r="Z125" s="8" t="n">
        <v>25046.1518077575</v>
      </c>
      <c r="AA125" s="8" t="n">
        <v>49526.3442961227</v>
      </c>
      <c r="AB125" s="8" t="n">
        <v>44293.4666073589</v>
      </c>
      <c r="AD125" s="24" t="n">
        <v>2.40839697829337</v>
      </c>
      <c r="AE125" s="8" t="n">
        <v>3.65988654570054</v>
      </c>
      <c r="AF125" s="8" t="n">
        <v>3.43225343773938</v>
      </c>
      <c r="AH125" s="8" t="n">
        <v>-1.94555934471545</v>
      </c>
      <c r="AI125" s="25" t="n">
        <v>2.53501352655222</v>
      </c>
      <c r="AJ125" s="8" t="n">
        <v>-2.06552734238047</v>
      </c>
      <c r="AK125" s="8" t="n">
        <v>1.00955440604622</v>
      </c>
      <c r="AM125" s="8" t="n">
        <v>-0.0992773553319649</v>
      </c>
      <c r="AO125" s="24" t="n">
        <v>2.3091196229614</v>
      </c>
      <c r="AP125" s="8" t="n">
        <v>3.56060919036857</v>
      </c>
      <c r="AQ125" s="8" t="n">
        <v>3.33297608240741</v>
      </c>
      <c r="AS125" s="8" t="n">
        <v>-2.04483670004742</v>
      </c>
      <c r="AT125" s="8" t="n">
        <v>2.43573617122025</v>
      </c>
      <c r="AU125" s="8" t="n">
        <v>-2.16480469771243</v>
      </c>
      <c r="AV125" s="8" t="n">
        <v>0.910277050714256</v>
      </c>
      <c r="AX125" s="0" t="n">
        <v>0.972816018309834</v>
      </c>
      <c r="AY125" s="0" t="n">
        <v>0.994760477923655</v>
      </c>
      <c r="AZ125" s="0" t="n">
        <v>0.999809190564486</v>
      </c>
      <c r="BB125" s="0" t="n">
        <v>0.000104987139076247</v>
      </c>
      <c r="BC125" s="0" t="n">
        <v>0.00138268740792587</v>
      </c>
      <c r="BD125" s="0" t="n">
        <v>0.00526223772498044</v>
      </c>
      <c r="BE125" s="0" t="n">
        <v>0.236933404397389</v>
      </c>
    </row>
    <row r="126" customFormat="false" ht="13.8" hidden="false" customHeight="false" outlineLevel="0" collapsed="false">
      <c r="B126" s="8" t="n">
        <v>23835.5395277295</v>
      </c>
      <c r="C126" s="8" t="n">
        <v>4300</v>
      </c>
      <c r="D126" s="8" t="n">
        <v>-2.74468085106385</v>
      </c>
      <c r="F126" s="8" t="n">
        <v>1.497286238454</v>
      </c>
      <c r="G126" s="8" t="n">
        <v>79398.1367608186</v>
      </c>
      <c r="H126" s="8" t="n">
        <v>2770</v>
      </c>
      <c r="J126" s="8" t="n">
        <v>-79398.1367608186</v>
      </c>
      <c r="K126" s="8" t="n">
        <v>744</v>
      </c>
      <c r="L126" s="0" t="n">
        <v>27077336095</v>
      </c>
      <c r="O126" s="8" t="n">
        <v>27485.4170599641</v>
      </c>
      <c r="P126" s="8" t="n">
        <v>-113297.68</v>
      </c>
      <c r="Q126" s="8" t="n">
        <v>-50083.9</v>
      </c>
      <c r="R126" s="8" t="n">
        <v>-163381.58</v>
      </c>
      <c r="S126" s="8" t="n">
        <v>-81690.79</v>
      </c>
      <c r="U126" s="8" t="n">
        <v>-108629.8</v>
      </c>
      <c r="V126" s="8" t="n">
        <v>-240166.68</v>
      </c>
      <c r="W126" s="8" t="n">
        <v>-120083.34</v>
      </c>
      <c r="X126" s="8" t="n">
        <v>-11453.54</v>
      </c>
      <c r="Y126" s="8" t="n">
        <v>457838.993267494</v>
      </c>
      <c r="Z126" s="8" t="n">
        <v>25188.9872180515</v>
      </c>
      <c r="AA126" s="8" t="n">
        <v>49487.5747738987</v>
      </c>
      <c r="AB126" s="8" t="n">
        <v>43451.7643827277</v>
      </c>
      <c r="AD126" s="24" t="n">
        <v>2.34998755933038</v>
      </c>
      <c r="AE126" s="8" t="n">
        <v>3.59133246387776</v>
      </c>
      <c r="AF126" s="8" t="n">
        <v>3.32924527107041</v>
      </c>
      <c r="AH126" s="8" t="n">
        <v>-2.00514789914426</v>
      </c>
      <c r="AI126" s="25" t="n">
        <v>2.47746879491657</v>
      </c>
      <c r="AJ126" s="8" t="n">
        <v>-2.10469957697971</v>
      </c>
      <c r="AK126" s="8" t="n">
        <v>0.945145015543536</v>
      </c>
      <c r="AM126" s="8" t="n">
        <v>-0.0388338176076465</v>
      </c>
      <c r="AO126" s="24" t="n">
        <v>2.31115374172274</v>
      </c>
      <c r="AP126" s="8" t="n">
        <v>3.55249864627012</v>
      </c>
      <c r="AQ126" s="8" t="n">
        <v>3.29041145346276</v>
      </c>
      <c r="AS126" s="8" t="n">
        <v>-2.0439817167519</v>
      </c>
      <c r="AT126" s="8" t="n">
        <v>2.43863497730892</v>
      </c>
      <c r="AU126" s="8" t="n">
        <v>-2.14353339458736</v>
      </c>
      <c r="AV126" s="8" t="n">
        <v>0.906311197935889</v>
      </c>
      <c r="AX126" s="0" t="n">
        <v>0.972592412137624</v>
      </c>
      <c r="AY126" s="0" t="n">
        <v>0.994716399019031</v>
      </c>
      <c r="AZ126" s="0" t="n">
        <v>0.999807577112256</v>
      </c>
      <c r="BB126" s="16" t="n">
        <v>9.7254975028326E-005</v>
      </c>
      <c r="BC126" s="0" t="n">
        <v>0.00128248090538851</v>
      </c>
      <c r="BD126" s="0" t="n">
        <v>0.00521833611021661</v>
      </c>
      <c r="BE126" s="0" t="n">
        <v>0.235414134899124</v>
      </c>
    </row>
    <row r="127" customFormat="false" ht="13.8" hidden="false" customHeight="false" outlineLevel="0" collapsed="false">
      <c r="B127" s="8" t="n">
        <v>24003.1632091636</v>
      </c>
      <c r="C127" s="8" t="n">
        <v>4300</v>
      </c>
      <c r="D127" s="8" t="n">
        <v>-2.68617021276598</v>
      </c>
      <c r="F127" s="8" t="n">
        <v>1.49582353925546</v>
      </c>
      <c r="G127" s="8" t="n">
        <v>79463.7506356558</v>
      </c>
      <c r="H127" s="8" t="n">
        <v>2775</v>
      </c>
      <c r="J127" s="8" t="n">
        <v>-79463.7506356558</v>
      </c>
      <c r="K127" s="8" t="n">
        <v>750</v>
      </c>
      <c r="L127" s="0" t="n">
        <v>27365069866</v>
      </c>
      <c r="O127" s="8" t="n">
        <v>27760.0446815617</v>
      </c>
      <c r="P127" s="8" t="n">
        <v>-114212.875</v>
      </c>
      <c r="Q127" s="8" t="n">
        <v>-48371.75</v>
      </c>
      <c r="R127" s="8" t="n">
        <v>-162584.625</v>
      </c>
      <c r="S127" s="8" t="n">
        <v>-81292.3125</v>
      </c>
      <c r="U127" s="8" t="n">
        <v>-108417.5</v>
      </c>
      <c r="V127" s="8" t="n">
        <v>-239851.875</v>
      </c>
      <c r="W127" s="8" t="n">
        <v>-119925.9375</v>
      </c>
      <c r="X127" s="8" t="n">
        <v>-11508.4375000001</v>
      </c>
      <c r="Y127" s="8" t="n">
        <v>458667.48419529</v>
      </c>
      <c r="Z127" s="8" t="n">
        <v>25330.2697194575</v>
      </c>
      <c r="AA127" s="8" t="n">
        <v>49447.4663905336</v>
      </c>
      <c r="AB127" s="8" t="n">
        <v>42610.5415264129</v>
      </c>
      <c r="AD127" s="24" t="n">
        <v>2.29157158201448</v>
      </c>
      <c r="AE127" s="8" t="n">
        <v>3.52281765868863</v>
      </c>
      <c r="AF127" s="8" t="n">
        <v>3.22647934887492</v>
      </c>
      <c r="AH127" s="8" t="n">
        <v>-2.06468446087478</v>
      </c>
      <c r="AI127" s="25" t="n">
        <v>2.41996484854228</v>
      </c>
      <c r="AJ127" s="8" t="n">
        <v>-2.14394128218538</v>
      </c>
      <c r="AK127" s="8" t="n">
        <v>0.880757099140377</v>
      </c>
      <c r="AM127" s="8" t="n">
        <v>0.0215416393382963</v>
      </c>
      <c r="AO127" s="24" t="n">
        <v>2.31311322135278</v>
      </c>
      <c r="AP127" s="8" t="n">
        <v>3.54435929802693</v>
      </c>
      <c r="AQ127" s="8" t="n">
        <v>3.24802098821321</v>
      </c>
      <c r="AS127" s="8" t="n">
        <v>-2.04314282153649</v>
      </c>
      <c r="AT127" s="8" t="n">
        <v>2.44150648788058</v>
      </c>
      <c r="AU127" s="8" t="n">
        <v>-2.12239964284708</v>
      </c>
      <c r="AV127" s="8" t="n">
        <v>0.902298738478674</v>
      </c>
      <c r="AX127" s="0" t="n">
        <v>0.972367834355247</v>
      </c>
      <c r="AY127" s="0" t="n">
        <v>0.99467211211269</v>
      </c>
      <c r="AZ127" s="0" t="n">
        <v>0.999805955907618</v>
      </c>
      <c r="BB127" s="16" t="n">
        <v>9.01072794032418E-005</v>
      </c>
      <c r="BC127" s="0" t="n">
        <v>0.00118971885256265</v>
      </c>
      <c r="BD127" s="0" t="n">
        <v>0.00517495509144797</v>
      </c>
      <c r="BE127" s="0" t="n">
        <v>0.233907059487663</v>
      </c>
    </row>
    <row r="128" customFormat="false" ht="13.8" hidden="false" customHeight="false" outlineLevel="0" collapsed="false">
      <c r="B128" s="8" t="n">
        <v>24170.3990411453</v>
      </c>
      <c r="C128" s="8" t="n">
        <v>4300</v>
      </c>
      <c r="D128" s="8" t="n">
        <v>-2.62765957446811</v>
      </c>
      <c r="F128" s="8" t="n">
        <v>1.49437173013909</v>
      </c>
      <c r="G128" s="8" t="n">
        <v>79529.6640602047</v>
      </c>
      <c r="H128" s="8" t="n">
        <v>2780</v>
      </c>
      <c r="J128" s="8" t="n">
        <v>-79529.6640602047</v>
      </c>
      <c r="K128" s="8" t="n">
        <v>757</v>
      </c>
      <c r="L128" s="0" t="n">
        <v>27655075286</v>
      </c>
      <c r="O128" s="8" t="n">
        <v>28034.7004473186</v>
      </c>
      <c r="P128" s="8" t="n">
        <v>-115130.88</v>
      </c>
      <c r="Q128" s="8" t="n">
        <v>-46659.6</v>
      </c>
      <c r="R128" s="8" t="n">
        <v>-161790.48</v>
      </c>
      <c r="S128" s="8" t="n">
        <v>-80895.24</v>
      </c>
      <c r="U128" s="8" t="n">
        <v>-108205.2</v>
      </c>
      <c r="V128" s="8" t="n">
        <v>-239539.88</v>
      </c>
      <c r="W128" s="8" t="n">
        <v>-119769.94</v>
      </c>
      <c r="X128" s="8" t="n">
        <v>-11564.7400000001</v>
      </c>
      <c r="Y128" s="8" t="n">
        <v>459495.989807478</v>
      </c>
      <c r="Z128" s="8" t="n">
        <v>25469.9936196697</v>
      </c>
      <c r="AA128" s="8" t="n">
        <v>49406.0161175606</v>
      </c>
      <c r="AB128" s="8" t="n">
        <v>41769.8076794082</v>
      </c>
      <c r="AD128" s="24" t="n">
        <v>2.233081122014</v>
      </c>
      <c r="AE128" s="8" t="n">
        <v>3.45427407374363</v>
      </c>
      <c r="AF128" s="8" t="n">
        <v>3.12388706776808</v>
      </c>
      <c r="AH128" s="8" t="n">
        <v>-2.12423700048521</v>
      </c>
      <c r="AI128" s="25" t="n">
        <v>2.36243379235923</v>
      </c>
      <c r="AJ128" s="8" t="n">
        <v>-2.18331979659212</v>
      </c>
      <c r="AK128" s="8" t="n">
        <v>0.816322827533259</v>
      </c>
      <c r="AM128" s="8" t="n">
        <v>0.0819170962842392</v>
      </c>
      <c r="AO128" s="24" t="n">
        <v>2.31499821829824</v>
      </c>
      <c r="AP128" s="8" t="n">
        <v>3.53619117002787</v>
      </c>
      <c r="AQ128" s="8" t="n">
        <v>3.20580416405232</v>
      </c>
      <c r="AS128" s="8" t="n">
        <v>-2.04231990420097</v>
      </c>
      <c r="AT128" s="8" t="n">
        <v>2.44435088864347</v>
      </c>
      <c r="AU128" s="8" t="n">
        <v>-2.10140270030788</v>
      </c>
      <c r="AV128" s="8" t="n">
        <v>0.898239923817499</v>
      </c>
      <c r="AX128" s="0" t="n">
        <v>0.972142286574879</v>
      </c>
      <c r="AY128" s="0" t="n">
        <v>0.994627617299197</v>
      </c>
      <c r="AZ128" s="0" t="n">
        <v>0.999804326952058</v>
      </c>
      <c r="BB128" s="16" t="n">
        <v>8.34954237904224E-005</v>
      </c>
      <c r="BC128" s="0" t="n">
        <v>0.00110379138326133</v>
      </c>
      <c r="BD128" s="0" t="n">
        <v>0.00513208696369104</v>
      </c>
      <c r="BE128" s="0" t="n">
        <v>0.232412084366886</v>
      </c>
    </row>
    <row r="129" customFormat="false" ht="13.8" hidden="false" customHeight="false" outlineLevel="0" collapsed="false">
      <c r="B129" s="8" t="n">
        <v>24337.2479080232</v>
      </c>
      <c r="C129" s="8" t="n">
        <v>4300</v>
      </c>
      <c r="D129" s="8" t="n">
        <v>-2.56914893617024</v>
      </c>
      <c r="F129" s="8" t="n">
        <v>1.49293074234578</v>
      </c>
      <c r="G129" s="8" t="n">
        <v>79595.8764957062</v>
      </c>
      <c r="H129" s="8" t="n">
        <v>2785</v>
      </c>
      <c r="J129" s="8" t="n">
        <v>-79595.8764957062</v>
      </c>
      <c r="K129" s="8" t="n">
        <v>763</v>
      </c>
      <c r="L129" s="0" t="n">
        <v>27947980620</v>
      </c>
      <c r="O129" s="8" t="n">
        <v>28309.3843066159</v>
      </c>
      <c r="P129" s="8" t="n">
        <v>-116051.695</v>
      </c>
      <c r="Q129" s="8" t="n">
        <v>-44947.45</v>
      </c>
      <c r="R129" s="8" t="n">
        <v>-160999.145</v>
      </c>
      <c r="S129" s="8" t="n">
        <v>-80499.5725</v>
      </c>
      <c r="U129" s="8" t="n">
        <v>-107992.9</v>
      </c>
      <c r="V129" s="8" t="n">
        <v>-239230.695</v>
      </c>
      <c r="W129" s="8" t="n">
        <v>-119615.3475</v>
      </c>
      <c r="X129" s="8" t="n">
        <v>-11622.4475</v>
      </c>
      <c r="Y129" s="8" t="n">
        <v>460324.510155739</v>
      </c>
      <c r="Z129" s="8" t="n">
        <v>25608.1532386782</v>
      </c>
      <c r="AA129" s="8" t="n">
        <v>49363.2209321428</v>
      </c>
      <c r="AB129" s="8" t="n">
        <v>40929.5724580146</v>
      </c>
      <c r="AD129" s="24" t="n">
        <v>2.17451633518318</v>
      </c>
      <c r="AE129" s="8" t="n">
        <v>3.38570173349964</v>
      </c>
      <c r="AF129" s="8" t="n">
        <v>3.02146790783005</v>
      </c>
      <c r="AH129" s="8" t="n">
        <v>-2.18380540865072</v>
      </c>
      <c r="AI129" s="25" t="n">
        <v>2.30487581057413</v>
      </c>
      <c r="AJ129" s="8" t="n">
        <v>-2.22283438334607</v>
      </c>
      <c r="AK129" s="8" t="n">
        <v>0.751842450391144</v>
      </c>
      <c r="AM129" s="8" t="n">
        <v>0.142292553230182</v>
      </c>
      <c r="AO129" s="24" t="n">
        <v>2.31680888841336</v>
      </c>
      <c r="AP129" s="8" t="n">
        <v>3.52799428672982</v>
      </c>
      <c r="AQ129" s="8" t="n">
        <v>3.16376046106023</v>
      </c>
      <c r="AS129" s="8" t="n">
        <v>-2.04151285542053</v>
      </c>
      <c r="AT129" s="8" t="n">
        <v>2.44716836380431</v>
      </c>
      <c r="AU129" s="8" t="n">
        <v>-2.08054183011588</v>
      </c>
      <c r="AV129" s="8" t="n">
        <v>0.894135003621326</v>
      </c>
      <c r="AX129" s="0" t="n">
        <v>0.971915770433855</v>
      </c>
      <c r="AY129" s="0" t="n">
        <v>0.994582914677392</v>
      </c>
      <c r="AZ129" s="0" t="n">
        <v>0.999802690247206</v>
      </c>
      <c r="BB129" s="16" t="n">
        <v>7.737838523628E-005</v>
      </c>
      <c r="BC129" s="0" t="n">
        <v>0.00102418532221474</v>
      </c>
      <c r="BD129" s="0" t="n">
        <v>0.00508972415673987</v>
      </c>
      <c r="BE129" s="0" t="n">
        <v>0.230929116022095</v>
      </c>
    </row>
    <row r="130" customFormat="false" ht="13.8" hidden="false" customHeight="false" outlineLevel="0" collapsed="false">
      <c r="B130" s="8" t="n">
        <v>24503.7106902782</v>
      </c>
      <c r="C130" s="8" t="n">
        <v>4300</v>
      </c>
      <c r="D130" s="8" t="n">
        <v>-2.51063829787236</v>
      </c>
      <c r="F130" s="8" t="n">
        <v>1.49150050764554</v>
      </c>
      <c r="G130" s="8" t="n">
        <v>79662.3874053357</v>
      </c>
      <c r="H130" s="8" t="n">
        <v>2790</v>
      </c>
      <c r="J130" s="8" t="n">
        <v>-79662.3874053357</v>
      </c>
      <c r="K130" s="8" t="n">
        <v>770</v>
      </c>
      <c r="L130" s="0" t="n">
        <v>28240885954</v>
      </c>
      <c r="O130" s="8" t="n">
        <v>28584.0962090161</v>
      </c>
      <c r="P130" s="8" t="n">
        <v>-116975.32</v>
      </c>
      <c r="Q130" s="8" t="n">
        <v>-43235.2999999999</v>
      </c>
      <c r="R130" s="8" t="n">
        <v>-160210.62</v>
      </c>
      <c r="S130" s="8" t="n">
        <v>-80105.3099999999</v>
      </c>
      <c r="U130" s="8" t="n">
        <v>-107780.6</v>
      </c>
      <c r="V130" s="8" t="n">
        <v>-238924.32</v>
      </c>
      <c r="W130" s="8" t="n">
        <v>-119462.16</v>
      </c>
      <c r="X130" s="8" t="n">
        <v>-11681.56</v>
      </c>
      <c r="Y130" s="8" t="n">
        <v>461153.045291881</v>
      </c>
      <c r="Z130" s="8" t="n">
        <v>25744.7429087173</v>
      </c>
      <c r="AA130" s="8" t="n">
        <v>49319.0778170529</v>
      </c>
      <c r="AB130" s="8" t="n">
        <v>40089.845453955</v>
      </c>
      <c r="AD130" s="24" t="n">
        <v>2.11587737678689</v>
      </c>
      <c r="AE130" s="8" t="n">
        <v>3.31710066248004</v>
      </c>
      <c r="AF130" s="8" t="n">
        <v>2.91922135180841</v>
      </c>
      <c r="AH130" s="8" t="n">
        <v>-2.24338957691357</v>
      </c>
      <c r="AI130" s="25" t="n">
        <v>2.24729108590649</v>
      </c>
      <c r="AJ130" s="8" t="n">
        <v>-2.26248431087547</v>
      </c>
      <c r="AK130" s="8" t="n">
        <v>0.68731621559325</v>
      </c>
      <c r="AM130" s="8" t="n">
        <v>0.202668010176125</v>
      </c>
      <c r="AO130" s="24" t="n">
        <v>2.31854538696301</v>
      </c>
      <c r="AP130" s="8" t="n">
        <v>3.51976867265617</v>
      </c>
      <c r="AQ130" s="8" t="n">
        <v>3.12188936198453</v>
      </c>
      <c r="AS130" s="8" t="n">
        <v>-2.04072156673744</v>
      </c>
      <c r="AT130" s="8" t="n">
        <v>2.44995909608262</v>
      </c>
      <c r="AU130" s="8" t="n">
        <v>-2.05981630069934</v>
      </c>
      <c r="AV130" s="8" t="n">
        <v>0.889984225769375</v>
      </c>
      <c r="AX130" s="0" t="n">
        <v>0.971688287594466</v>
      </c>
      <c r="AY130" s="0" t="n">
        <v>0.994538004350352</v>
      </c>
      <c r="AZ130" s="0" t="n">
        <v>0.999801045794844</v>
      </c>
      <c r="BB130" s="16" t="n">
        <v>7.17183519005934E-005</v>
      </c>
      <c r="BC130" s="0" t="n">
        <v>0.000950426754477458</v>
      </c>
      <c r="BD130" s="0" t="n">
        <v>0.00504785923246951</v>
      </c>
      <c r="BE130" s="0" t="n">
        <v>0.229458061234842</v>
      </c>
    </row>
    <row r="131" customFormat="false" ht="13.8" hidden="false" customHeight="false" outlineLevel="0" collapsed="false">
      <c r="B131" s="8" t="n">
        <v>24669.7882645489</v>
      </c>
      <c r="C131" s="8" t="n">
        <v>4300</v>
      </c>
      <c r="D131" s="8" t="n">
        <v>-2.45212765957449</v>
      </c>
      <c r="F131" s="8" t="n">
        <v>1.49008095833255</v>
      </c>
      <c r="G131" s="8" t="n">
        <v>79729.1962541927</v>
      </c>
      <c r="H131" s="8" t="n">
        <v>2795</v>
      </c>
      <c r="J131" s="8" t="n">
        <v>-79729.1962541927</v>
      </c>
      <c r="K131" s="8" t="n">
        <v>776</v>
      </c>
      <c r="L131" s="0" t="n">
        <v>28533791288</v>
      </c>
      <c r="O131" s="8" t="n">
        <v>28858.836104263</v>
      </c>
      <c r="P131" s="8" t="n">
        <v>-117901.755</v>
      </c>
      <c r="Q131" s="8" t="n">
        <v>-41523.15</v>
      </c>
      <c r="R131" s="8" t="n">
        <v>-159424.905</v>
      </c>
      <c r="S131" s="8" t="n">
        <v>-79712.4525</v>
      </c>
      <c r="U131" s="8" t="n">
        <v>-107568.3</v>
      </c>
      <c r="V131" s="8" t="n">
        <v>-238620.755</v>
      </c>
      <c r="W131" s="8" t="n">
        <v>-119310.3775</v>
      </c>
      <c r="X131" s="8" t="n">
        <v>-11742.0775000001</v>
      </c>
      <c r="Y131" s="8" t="n">
        <v>461981.59526784</v>
      </c>
      <c r="Z131" s="8" t="n">
        <v>25879.7569742136</v>
      </c>
      <c r="AA131" s="8" t="n">
        <v>49273.5837606515</v>
      </c>
      <c r="AB131" s="8" t="n">
        <v>39250.6362344884</v>
      </c>
      <c r="AD131" s="24" t="n">
        <v>2.05739086007173</v>
      </c>
      <c r="AE131" s="8" t="n">
        <v>3.24869734384128</v>
      </c>
      <c r="AF131" s="8" t="n">
        <v>2.8173733436673</v>
      </c>
      <c r="AH131" s="8" t="n">
        <v>-2.30276293910686</v>
      </c>
      <c r="AI131" s="25" t="n">
        <v>2.18990625817108</v>
      </c>
      <c r="AJ131" s="8" t="n">
        <v>-2.30204239427536</v>
      </c>
      <c r="AK131" s="8" t="n">
        <v>0.62297082781312</v>
      </c>
      <c r="AM131" s="8" t="n">
        <v>0.262817008554011</v>
      </c>
      <c r="AO131" s="24" t="n">
        <v>2.32020786862574</v>
      </c>
      <c r="AP131" s="8" t="n">
        <v>3.5115143523953</v>
      </c>
      <c r="AQ131" s="8" t="n">
        <v>3.08019035222131</v>
      </c>
      <c r="AS131" s="8" t="n">
        <v>-2.03994593055285</v>
      </c>
      <c r="AT131" s="8" t="n">
        <v>2.45272326672509</v>
      </c>
      <c r="AU131" s="8" t="n">
        <v>-2.03922538572135</v>
      </c>
      <c r="AV131" s="8" t="n">
        <v>0.885787836367131</v>
      </c>
      <c r="AX131" s="0" t="n">
        <v>0.971459839743753</v>
      </c>
      <c r="AY131" s="0" t="n">
        <v>0.99449288642537</v>
      </c>
      <c r="AZ131" s="0" t="n">
        <v>0.999799393596894</v>
      </c>
      <c r="BB131" s="16" t="n">
        <v>6.648913214992E-005</v>
      </c>
      <c r="BC131" s="0" t="n">
        <v>0.000882192862844322</v>
      </c>
      <c r="BD131" s="0" t="n">
        <v>0.0050064848821998</v>
      </c>
      <c r="BE131" s="0" t="n">
        <v>0.227998827097189</v>
      </c>
    </row>
    <row r="132" customFormat="false" ht="13.8" hidden="false" customHeight="false" outlineLevel="0" collapsed="false">
      <c r="B132" s="8" t="n">
        <v>24835.4815036523</v>
      </c>
      <c r="C132" s="8" t="n">
        <v>4300</v>
      </c>
      <c r="D132" s="8" t="n">
        <v>-2.39361702127662</v>
      </c>
      <c r="F132" s="8" t="n">
        <v>1.48867202722033</v>
      </c>
      <c r="G132" s="8" t="n">
        <v>79796.3025092907</v>
      </c>
      <c r="H132" s="8" t="n">
        <v>2800</v>
      </c>
      <c r="J132" s="8" t="n">
        <v>-79796.3025092907</v>
      </c>
      <c r="K132" s="8" t="n">
        <v>783</v>
      </c>
      <c r="L132" s="0" t="n">
        <v>28827448726</v>
      </c>
      <c r="O132" s="8" t="n">
        <v>29133.6039422796</v>
      </c>
      <c r="P132" s="8" t="n">
        <v>-118831</v>
      </c>
      <c r="Q132" s="8" t="n">
        <v>-39811</v>
      </c>
      <c r="R132" s="8" t="n">
        <v>-158642</v>
      </c>
      <c r="S132" s="8" t="n">
        <v>-79321</v>
      </c>
      <c r="U132" s="8" t="n">
        <v>-107356</v>
      </c>
      <c r="V132" s="8" t="n">
        <v>-238320</v>
      </c>
      <c r="W132" s="8" t="n">
        <v>-119160</v>
      </c>
      <c r="X132" s="8" t="n">
        <v>-11804</v>
      </c>
      <c r="Y132" s="8" t="n">
        <v>462810.16013568</v>
      </c>
      <c r="Z132" s="8" t="n">
        <v>26013.1897917352</v>
      </c>
      <c r="AA132" s="8" t="n">
        <v>49226.7357568663</v>
      </c>
      <c r="AB132" s="8" t="n">
        <v>38411.9543425229</v>
      </c>
      <c r="AD132" s="24" t="n">
        <v>1.99886841164388</v>
      </c>
      <c r="AE132" s="8" t="n">
        <v>3.18030327474618</v>
      </c>
      <c r="AF132" s="8" t="n">
        <v>2.71573484394343</v>
      </c>
      <c r="AH132" s="8" t="n">
        <v>-2.36211391597159</v>
      </c>
      <c r="AI132" s="25" t="n">
        <v>2.13253297966671</v>
      </c>
      <c r="AJ132" s="8" t="n">
        <v>-2.34169643988604</v>
      </c>
      <c r="AK132" s="8" t="n">
        <v>0.55861800390928</v>
      </c>
      <c r="AM132" s="8" t="n">
        <v>0.322928075852911</v>
      </c>
      <c r="AO132" s="24" t="n">
        <v>2.32179648749679</v>
      </c>
      <c r="AP132" s="8" t="n">
        <v>3.50323135059909</v>
      </c>
      <c r="AQ132" s="8" t="n">
        <v>3.03866291979634</v>
      </c>
      <c r="AS132" s="8" t="n">
        <v>-2.03918584011868</v>
      </c>
      <c r="AT132" s="8" t="n">
        <v>2.45546105551962</v>
      </c>
      <c r="AU132" s="8" t="n">
        <v>-2.01876836403313</v>
      </c>
      <c r="AV132" s="8" t="n">
        <v>0.881546079762191</v>
      </c>
      <c r="AX132" s="0" t="n">
        <v>0.971230428593301</v>
      </c>
      <c r="AY132" s="0" t="n">
        <v>0.994447561013924</v>
      </c>
      <c r="AZ132" s="0" t="n">
        <v>0.999797733655428</v>
      </c>
      <c r="BB132" s="16" t="n">
        <v>6.16500024496555E-005</v>
      </c>
      <c r="BC132" s="0" t="n">
        <v>0.000818965824724942</v>
      </c>
      <c r="BD132" s="0" t="n">
        <v>0.00496559392411793</v>
      </c>
      <c r="BE132" s="0" t="n">
        <v>0.22655132102541</v>
      </c>
    </row>
    <row r="133" customFormat="false" ht="13.8" hidden="false" customHeight="false" outlineLevel="0" collapsed="false">
      <c r="B133" s="8" t="n">
        <v>25000.7912766084</v>
      </c>
      <c r="C133" s="8" t="n">
        <v>4300</v>
      </c>
      <c r="D133" s="8" t="n">
        <v>-2.33510638297875</v>
      </c>
      <c r="F133" s="8" t="n">
        <v>1.48727364763688</v>
      </c>
      <c r="G133" s="8" t="n">
        <v>79863.7056395464</v>
      </c>
      <c r="H133" s="8" t="n">
        <v>2805</v>
      </c>
      <c r="J133" s="8" t="n">
        <v>-79863.7056395464</v>
      </c>
      <c r="K133" s="8" t="n">
        <v>790</v>
      </c>
      <c r="L133" s="0" t="n">
        <v>29123164883</v>
      </c>
      <c r="O133" s="8" t="n">
        <v>29408.3996731682</v>
      </c>
      <c r="P133" s="8" t="n">
        <v>-119763.055</v>
      </c>
      <c r="Q133" s="8" t="n">
        <v>-38098.85</v>
      </c>
      <c r="R133" s="8" t="n">
        <v>-157861.905</v>
      </c>
      <c r="S133" s="8" t="n">
        <v>-78930.9525</v>
      </c>
      <c r="U133" s="8" t="n">
        <v>-107143.7</v>
      </c>
      <c r="V133" s="8" t="n">
        <v>-238022.055</v>
      </c>
      <c r="W133" s="8" t="n">
        <v>-119011.0275</v>
      </c>
      <c r="X133" s="8" t="n">
        <v>-11867.3275</v>
      </c>
      <c r="Y133" s="8" t="n">
        <v>463638.739947595</v>
      </c>
      <c r="Z133" s="8" t="n">
        <v>26145.0357299404</v>
      </c>
      <c r="AA133" s="8" t="n">
        <v>49178.5308051711</v>
      </c>
      <c r="AB133" s="8" t="n">
        <v>37573.8092967281</v>
      </c>
      <c r="AD133" s="24" t="n">
        <v>1.9402722539393</v>
      </c>
      <c r="AE133" s="8" t="n">
        <v>3.11188054882968</v>
      </c>
      <c r="AF133" s="8" t="n">
        <v>2.61426741219469</v>
      </c>
      <c r="AH133" s="8" t="n">
        <v>-2.42148033268142</v>
      </c>
      <c r="AI133" s="25" t="n">
        <v>2.07513349765758</v>
      </c>
      <c r="AJ133" s="8" t="n">
        <v>-2.38148366277959</v>
      </c>
      <c r="AK133" s="8" t="n">
        <v>0.494220055408099</v>
      </c>
      <c r="AM133" s="8" t="n">
        <v>0.38303914315181</v>
      </c>
      <c r="AO133" s="24" t="n">
        <v>2.32331139709111</v>
      </c>
      <c r="AP133" s="8" t="n">
        <v>3.49491969198149</v>
      </c>
      <c r="AQ133" s="8" t="n">
        <v>2.9973065553465</v>
      </c>
      <c r="AS133" s="8" t="n">
        <v>-2.03844118952961</v>
      </c>
      <c r="AT133" s="8" t="n">
        <v>2.45817264080939</v>
      </c>
      <c r="AU133" s="8" t="n">
        <v>-1.99844451962778</v>
      </c>
      <c r="AV133" s="8" t="n">
        <v>0.877259198559909</v>
      </c>
      <c r="AX133" s="0" t="n">
        <v>0.971000055879036</v>
      </c>
      <c r="AY133" s="0" t="n">
        <v>0.994402028231649</v>
      </c>
      <c r="AZ133" s="0" t="n">
        <v>0.999796065972658</v>
      </c>
      <c r="BB133" s="16" t="n">
        <v>5.71699222856366E-005</v>
      </c>
      <c r="BC133" s="0" t="n">
        <v>0.000760353493704275</v>
      </c>
      <c r="BD133" s="0" t="n">
        <v>0.00492517930075858</v>
      </c>
      <c r="BE133" s="0" t="n">
        <v>0.225115450773151</v>
      </c>
    </row>
    <row r="134" customFormat="false" ht="13.8" hidden="false" customHeight="false" outlineLevel="0" collapsed="false">
      <c r="B134" s="8" t="n">
        <v>25165.7184486595</v>
      </c>
      <c r="C134" s="8" t="n">
        <v>4300</v>
      </c>
      <c r="D134" s="8" t="n">
        <v>-2.27659574468087</v>
      </c>
      <c r="F134" s="8" t="n">
        <v>1.48588575341992</v>
      </c>
      <c r="G134" s="8" t="n">
        <v>79931.4051157702</v>
      </c>
      <c r="H134" s="8" t="n">
        <v>2810</v>
      </c>
      <c r="J134" s="8" t="n">
        <v>-79931.4051157702</v>
      </c>
      <c r="K134" s="8" t="n">
        <v>796</v>
      </c>
      <c r="L134" s="0" t="n">
        <v>29422694469</v>
      </c>
      <c r="O134" s="8" t="n">
        <v>29683.2232472088</v>
      </c>
      <c r="P134" s="8" t="n">
        <v>-120697.92</v>
      </c>
      <c r="Q134" s="8" t="n">
        <v>-36386.7</v>
      </c>
      <c r="R134" s="8" t="n">
        <v>-157084.62</v>
      </c>
      <c r="S134" s="8" t="n">
        <v>-78542.31</v>
      </c>
      <c r="U134" s="8" t="n">
        <v>-106931.4</v>
      </c>
      <c r="V134" s="8" t="n">
        <v>-237726.92</v>
      </c>
      <c r="W134" s="8" t="n">
        <v>-118863.46</v>
      </c>
      <c r="X134" s="8" t="n">
        <v>-11932.0600000001</v>
      </c>
      <c r="Y134" s="8" t="n">
        <v>464467.334755907</v>
      </c>
      <c r="Z134" s="8" t="n">
        <v>26275.289169527</v>
      </c>
      <c r="AA134" s="8" t="n">
        <v>49128.9659105653</v>
      </c>
      <c r="AB134" s="8" t="n">
        <v>36736.2105916469</v>
      </c>
      <c r="AD134" s="24" t="n">
        <v>1.88160253989566</v>
      </c>
      <c r="AE134" s="8" t="n">
        <v>3.04342919086634</v>
      </c>
      <c r="AF134" s="8" t="n">
        <v>2.51297054165062</v>
      </c>
      <c r="AH134" s="8" t="n">
        <v>-2.48086208416585</v>
      </c>
      <c r="AI134" s="25" t="n">
        <v>2.01770798905583</v>
      </c>
      <c r="AJ134" s="8" t="n">
        <v>-2.42140335204526</v>
      </c>
      <c r="AK134" s="8" t="n">
        <v>0.429777223188211</v>
      </c>
      <c r="AM134" s="8" t="n">
        <v>0.44315021045071</v>
      </c>
      <c r="AO134" s="24" t="n">
        <v>2.32475275034637</v>
      </c>
      <c r="AP134" s="8" t="n">
        <v>3.48657940131705</v>
      </c>
      <c r="AQ134" s="8" t="n">
        <v>2.95612075210133</v>
      </c>
      <c r="AS134" s="8" t="n">
        <v>-2.03771187371514</v>
      </c>
      <c r="AT134" s="8" t="n">
        <v>2.46085819950654</v>
      </c>
      <c r="AU134" s="8" t="n">
        <v>-1.97825314159455</v>
      </c>
      <c r="AV134" s="8" t="n">
        <v>0.872927433638921</v>
      </c>
      <c r="AX134" s="0" t="n">
        <v>0.970768723361021</v>
      </c>
      <c r="AY134" s="0" t="n">
        <v>0.994356288198308</v>
      </c>
      <c r="AZ134" s="0" t="n">
        <v>0.999794390550943</v>
      </c>
      <c r="BB134" s="16" t="n">
        <v>5.30217020744345E-005</v>
      </c>
      <c r="BC134" s="0" t="n">
        <v>0.000706012654497302</v>
      </c>
      <c r="BD134" s="0" t="n">
        <v>0.00488523407653983</v>
      </c>
      <c r="BE134" s="0" t="n">
        <v>0.223691124444059</v>
      </c>
    </row>
    <row r="135" customFormat="false" ht="13.8" hidden="false" customHeight="false" outlineLevel="0" collapsed="false">
      <c r="B135" s="8" t="n">
        <v>25330.2638812956</v>
      </c>
      <c r="C135" s="8" t="n">
        <v>4300</v>
      </c>
      <c r="D135" s="8" t="n">
        <v>-2.218085106383</v>
      </c>
      <c r="F135" s="8" t="n">
        <v>1.48450827891221</v>
      </c>
      <c r="G135" s="8" t="n">
        <v>79999.4004106553</v>
      </c>
      <c r="H135" s="8" t="n">
        <v>2815</v>
      </c>
      <c r="J135" s="8" t="n">
        <v>-79999.4004106553</v>
      </c>
      <c r="K135" s="8" t="n">
        <v>803</v>
      </c>
      <c r="L135" s="0" t="n">
        <v>29722224056</v>
      </c>
      <c r="O135" s="8" t="n">
        <v>29958.0746148584</v>
      </c>
      <c r="P135" s="8" t="n">
        <v>-121635.595</v>
      </c>
      <c r="Q135" s="8" t="n">
        <v>-34674.5499999999</v>
      </c>
      <c r="R135" s="8" t="n">
        <v>-156310.145</v>
      </c>
      <c r="S135" s="8" t="n">
        <v>-78155.0725</v>
      </c>
      <c r="U135" s="8" t="n">
        <v>-106719.1</v>
      </c>
      <c r="V135" s="8" t="n">
        <v>-237434.595</v>
      </c>
      <c r="W135" s="8" t="n">
        <v>-118717.2975</v>
      </c>
      <c r="X135" s="8" t="n">
        <v>-11998.1975000001</v>
      </c>
      <c r="Y135" s="8" t="n">
        <v>465295.944613067</v>
      </c>
      <c r="Z135" s="8" t="n">
        <v>26403.9445031822</v>
      </c>
      <c r="AA135" s="8" t="n">
        <v>49078.0380835525</v>
      </c>
      <c r="AB135" s="8" t="n">
        <v>35899.1676978066</v>
      </c>
      <c r="AD135" s="24" t="n">
        <v>1.82288343187177</v>
      </c>
      <c r="AE135" s="8" t="n">
        <v>2.97497323568533</v>
      </c>
      <c r="AF135" s="8" t="n">
        <v>2.41186773811053</v>
      </c>
      <c r="AH135" s="8" t="n">
        <v>-2.54023505618589</v>
      </c>
      <c r="AI135" s="25" t="n">
        <v>1.96028063935177</v>
      </c>
      <c r="AJ135" s="8" t="n">
        <v>-2.4614307918277</v>
      </c>
      <c r="AK135" s="8" t="n">
        <v>0.365313756412313</v>
      </c>
      <c r="AM135" s="8" t="n">
        <v>0.503237267754157</v>
      </c>
      <c r="AO135" s="24" t="n">
        <v>2.32612069962593</v>
      </c>
      <c r="AP135" s="8" t="n">
        <v>3.47821050343949</v>
      </c>
      <c r="AQ135" s="8" t="n">
        <v>2.91510500586469</v>
      </c>
      <c r="AS135" s="8" t="n">
        <v>-2.03699778843173</v>
      </c>
      <c r="AT135" s="8" t="n">
        <v>2.46351790710593</v>
      </c>
      <c r="AU135" s="8" t="n">
        <v>-1.95819352407354</v>
      </c>
      <c r="AV135" s="8" t="n">
        <v>0.86855102416647</v>
      </c>
      <c r="AX135" s="0" t="n">
        <v>0.970536432823246</v>
      </c>
      <c r="AY135" s="0" t="n">
        <v>0.994310341037767</v>
      </c>
      <c r="AZ135" s="0" t="n">
        <v>0.999792707392781</v>
      </c>
      <c r="BB135" s="16" t="n">
        <v>4.91809357816345E-005</v>
      </c>
      <c r="BC135" s="0" t="n">
        <v>0.000655635165500427</v>
      </c>
      <c r="BD135" s="0" t="n">
        <v>0.00484575143535392</v>
      </c>
      <c r="BE135" s="0" t="n">
        <v>0.222278250503896</v>
      </c>
    </row>
    <row r="136" customFormat="false" ht="13.8" hidden="false" customHeight="false" outlineLevel="0" collapsed="false">
      <c r="B136" s="8" t="n">
        <v>25494.428432273</v>
      </c>
      <c r="C136" s="8" t="n">
        <v>4300</v>
      </c>
      <c r="D136" s="8" t="n">
        <v>-2.15957446808513</v>
      </c>
      <c r="F136" s="8" t="n">
        <v>1.48314115895686</v>
      </c>
      <c r="G136" s="8" t="n">
        <v>80067.6909987686</v>
      </c>
      <c r="H136" s="8" t="n">
        <v>2820</v>
      </c>
      <c r="J136" s="8" t="n">
        <v>-80067.6909987686</v>
      </c>
      <c r="K136" s="8" t="n">
        <v>810</v>
      </c>
      <c r="L136" s="0" t="n">
        <v>30021753642</v>
      </c>
      <c r="O136" s="8" t="n">
        <v>30232.9537267499</v>
      </c>
      <c r="P136" s="8" t="n">
        <v>-122576.08</v>
      </c>
      <c r="Q136" s="8" t="n">
        <v>-32962.4</v>
      </c>
      <c r="R136" s="8" t="n">
        <v>-155538.48</v>
      </c>
      <c r="S136" s="8" t="n">
        <v>-77769.24</v>
      </c>
      <c r="U136" s="8" t="n">
        <v>-106506.8</v>
      </c>
      <c r="V136" s="8" t="n">
        <v>-237145.08</v>
      </c>
      <c r="W136" s="8" t="n">
        <v>-118572.54</v>
      </c>
      <c r="X136" s="8" t="n">
        <v>-12065.7400000001</v>
      </c>
      <c r="Y136" s="8" t="n">
        <v>466124.569571655</v>
      </c>
      <c r="Z136" s="8" t="n">
        <v>26530.9961355324</v>
      </c>
      <c r="AA136" s="8" t="n">
        <v>49025.7443401212</v>
      </c>
      <c r="AB136" s="8" t="n">
        <v>35062.6900618287</v>
      </c>
      <c r="AD136" s="24" t="n">
        <v>1.76435272367194</v>
      </c>
      <c r="AE136" s="8" t="n">
        <v>2.90675035019052</v>
      </c>
      <c r="AF136" s="8" t="n">
        <v>2.31119614194686</v>
      </c>
      <c r="AH136" s="8" t="n">
        <v>-2.59936150330491</v>
      </c>
      <c r="AI136" s="25" t="n">
        <v>1.90308926464873</v>
      </c>
      <c r="AJ136" s="8" t="n">
        <v>-2.50132763926081</v>
      </c>
      <c r="AK136" s="8" t="n">
        <v>0.301067534563738</v>
      </c>
      <c r="AM136" s="8" t="n">
        <v>0.563062673049836</v>
      </c>
      <c r="AO136" s="24" t="n">
        <v>2.32741539672177</v>
      </c>
      <c r="AP136" s="8" t="n">
        <v>3.46981302324035</v>
      </c>
      <c r="AQ136" s="8" t="n">
        <v>2.8742588149967</v>
      </c>
      <c r="AS136" s="8" t="n">
        <v>-2.03629883025507</v>
      </c>
      <c r="AT136" s="8" t="n">
        <v>2.46615193769857</v>
      </c>
      <c r="AU136" s="8" t="n">
        <v>-1.93826496621097</v>
      </c>
      <c r="AV136" s="8" t="n">
        <v>0.864130207613574</v>
      </c>
      <c r="AX136" s="0" t="n">
        <v>0.970303186073427</v>
      </c>
      <c r="AY136" s="0" t="n">
        <v>0.994264186877964</v>
      </c>
      <c r="AZ136" s="0" t="n">
        <v>0.999791016500812</v>
      </c>
      <c r="BB136" s="16" t="n">
        <v>4.56305689497713E-005</v>
      </c>
      <c r="BC136" s="0" t="n">
        <v>0.000609009158153078</v>
      </c>
      <c r="BD136" s="0" t="n">
        <v>0.00480672467821112</v>
      </c>
      <c r="BE136" s="0" t="n">
        <v>0.220876737792147</v>
      </c>
    </row>
    <row r="137" customFormat="false" ht="13.8" hidden="false" customHeight="false" outlineLevel="0" collapsed="false">
      <c r="B137" s="8" t="n">
        <v>25658.2129556391</v>
      </c>
      <c r="C137" s="8" t="n">
        <v>4300</v>
      </c>
      <c r="D137" s="8" t="n">
        <v>-2.10106382978726</v>
      </c>
      <c r="F137" s="8" t="n">
        <v>1.4817843288927</v>
      </c>
      <c r="G137" s="8" t="n">
        <v>80136.2763565399</v>
      </c>
      <c r="H137" s="8" t="n">
        <v>2825</v>
      </c>
      <c r="J137" s="8" t="n">
        <v>-80136.2763565399</v>
      </c>
      <c r="K137" s="8" t="n">
        <v>817</v>
      </c>
      <c r="L137" s="0" t="n">
        <v>30321283228</v>
      </c>
      <c r="O137" s="8" t="n">
        <v>30507.8605336914</v>
      </c>
      <c r="P137" s="8" t="n">
        <v>-123519.375</v>
      </c>
      <c r="Q137" s="8" t="n">
        <v>-31250.25</v>
      </c>
      <c r="R137" s="8" t="n">
        <v>-154769.625</v>
      </c>
      <c r="S137" s="8" t="n">
        <v>-77384.8125</v>
      </c>
      <c r="U137" s="8" t="n">
        <v>-106294.5</v>
      </c>
      <c r="V137" s="8" t="n">
        <v>-236858.375</v>
      </c>
      <c r="W137" s="8" t="n">
        <v>-118429.1875</v>
      </c>
      <c r="X137" s="8" t="n">
        <v>-12134.6875</v>
      </c>
      <c r="Y137" s="8" t="n">
        <v>466953.209684383</v>
      </c>
      <c r="Z137" s="8" t="n">
        <v>26656.4384830936</v>
      </c>
      <c r="AA137" s="8" t="n">
        <v>48972.081701723</v>
      </c>
      <c r="AB137" s="8" t="n">
        <v>34226.7871065389</v>
      </c>
      <c r="AD137" s="24" t="n">
        <v>1.70574891451198</v>
      </c>
      <c r="AE137" s="8" t="n">
        <v>2.83849890732203</v>
      </c>
      <c r="AF137" s="8" t="n">
        <v>2.21069360205023</v>
      </c>
      <c r="AH137" s="8" t="n">
        <v>-2.65850297491788</v>
      </c>
      <c r="AI137" s="25" t="n">
        <v>1.84587238563949</v>
      </c>
      <c r="AJ137" s="8" t="n">
        <v>-2.54135485046036</v>
      </c>
      <c r="AK137" s="8" t="n">
        <v>0.236777141424529</v>
      </c>
      <c r="AM137" s="8" t="n">
        <v>0.622888078345515</v>
      </c>
      <c r="AO137" s="24" t="n">
        <v>2.32863699285749</v>
      </c>
      <c r="AP137" s="8" t="n">
        <v>3.46138698566755</v>
      </c>
      <c r="AQ137" s="8" t="n">
        <v>2.83358168039575</v>
      </c>
      <c r="AS137" s="8" t="n">
        <v>-2.03561489657236</v>
      </c>
      <c r="AT137" s="8" t="n">
        <v>2.46876046398501</v>
      </c>
      <c r="AU137" s="8" t="n">
        <v>-1.91846677211485</v>
      </c>
      <c r="AV137" s="8" t="n">
        <v>0.859665219770044</v>
      </c>
      <c r="AX137" s="0" t="n">
        <v>0.970068984942798</v>
      </c>
      <c r="AY137" s="0" t="n">
        <v>0.994217825850881</v>
      </c>
      <c r="AZ137" s="0" t="n">
        <v>0.999789317877817</v>
      </c>
      <c r="BB137" s="16" t="n">
        <v>4.234138468813E-005</v>
      </c>
      <c r="BC137" s="0" t="n">
        <v>0.000565759050614012</v>
      </c>
      <c r="BD137" s="0" t="n">
        <v>0.00476814722093576</v>
      </c>
      <c r="BE137" s="0" t="n">
        <v>0.219486495533142</v>
      </c>
    </row>
    <row r="138" customFormat="false" ht="13.8" hidden="false" customHeight="false" outlineLevel="0" collapsed="false">
      <c r="B138" s="8" t="n">
        <v>25821.6183017518</v>
      </c>
      <c r="C138" s="8" t="n">
        <v>4300</v>
      </c>
      <c r="D138" s="8" t="n">
        <v>-2.04255319148938</v>
      </c>
      <c r="F138" s="8" t="n">
        <v>1.48043772454976</v>
      </c>
      <c r="G138" s="8" t="n">
        <v>80205.1559622524</v>
      </c>
      <c r="H138" s="8" t="n">
        <v>2830</v>
      </c>
      <c r="J138" s="8" t="n">
        <v>-80205.1559622524</v>
      </c>
      <c r="K138" s="8" t="n">
        <v>823</v>
      </c>
      <c r="L138" s="0" t="n">
        <v>30622636544</v>
      </c>
      <c r="O138" s="8" t="n">
        <v>30782.794986665</v>
      </c>
      <c r="P138" s="8" t="n">
        <v>-124465.48</v>
      </c>
      <c r="Q138" s="8" t="n">
        <v>-29538.1</v>
      </c>
      <c r="R138" s="8" t="n">
        <v>-154003.58</v>
      </c>
      <c r="S138" s="8" t="n">
        <v>-77001.79</v>
      </c>
      <c r="U138" s="8" t="n">
        <v>-106082.2</v>
      </c>
      <c r="V138" s="8" t="n">
        <v>-236574.48</v>
      </c>
      <c r="W138" s="8" t="n">
        <v>-118287.24</v>
      </c>
      <c r="X138" s="8" t="n">
        <v>-12205.04</v>
      </c>
      <c r="Y138" s="8" t="n">
        <v>467781.865004089</v>
      </c>
      <c r="Z138" s="8" t="n">
        <v>26780.2659742217</v>
      </c>
      <c r="AA138" s="8" t="n">
        <v>48917.0471952532</v>
      </c>
      <c r="AB138" s="8" t="n">
        <v>33391.4682310755</v>
      </c>
      <c r="AD138" s="24" t="n">
        <v>1.64707215504997</v>
      </c>
      <c r="AE138" s="8" t="n">
        <v>2.77021893208286</v>
      </c>
      <c r="AF138" s="8" t="n">
        <v>2.11035962183952</v>
      </c>
      <c r="AH138" s="8" t="n">
        <v>-2.71765936921597</v>
      </c>
      <c r="AI138" s="25" t="n">
        <v>1.78863017364732</v>
      </c>
      <c r="AJ138" s="8" t="n">
        <v>-2.58151173445233</v>
      </c>
      <c r="AK138" s="8" t="n">
        <v>0.172442811118125</v>
      </c>
      <c r="AM138" s="8" t="n">
        <v>0.682713483641194</v>
      </c>
      <c r="AO138" s="24" t="n">
        <v>2.32978563869116</v>
      </c>
      <c r="AP138" s="8" t="n">
        <v>3.45293241572405</v>
      </c>
      <c r="AQ138" s="8" t="n">
        <v>2.79307310548071</v>
      </c>
      <c r="AS138" s="8" t="n">
        <v>-2.03494588557478</v>
      </c>
      <c r="AT138" s="8" t="n">
        <v>2.47134365728852</v>
      </c>
      <c r="AU138" s="8" t="n">
        <v>-1.89879825081114</v>
      </c>
      <c r="AV138" s="8" t="n">
        <v>0.855156294759319</v>
      </c>
      <c r="AX138" s="0" t="n">
        <v>0.969833831285906</v>
      </c>
      <c r="AY138" s="0" t="n">
        <v>0.994171258092519</v>
      </c>
      <c r="AZ138" s="0" t="n">
        <v>0.999787611526716</v>
      </c>
      <c r="BB138" s="16" t="n">
        <v>3.92937816182273E-005</v>
      </c>
      <c r="BC138" s="0" t="n">
        <v>0.000525635801268535</v>
      </c>
      <c r="BD138" s="0" t="n">
        <v>0.00473001259191286</v>
      </c>
      <c r="BE138" s="0" t="n">
        <v>0.218107433346692</v>
      </c>
    </row>
    <row r="139" customFormat="false" ht="13.8" hidden="false" customHeight="false" outlineLevel="0" collapsed="false">
      <c r="B139" s="8" t="n">
        <v>25984.6453173021</v>
      </c>
      <c r="C139" s="8" t="n">
        <v>4300</v>
      </c>
      <c r="D139" s="8" t="n">
        <v>-1.98404255319151</v>
      </c>
      <c r="F139" s="8" t="n">
        <v>1.47910128224472</v>
      </c>
      <c r="G139" s="8" t="n">
        <v>80274.3292960329</v>
      </c>
      <c r="H139" s="8" t="n">
        <v>2835</v>
      </c>
      <c r="J139" s="8" t="n">
        <v>-80274.3292960329</v>
      </c>
      <c r="K139" s="8" t="n">
        <v>830</v>
      </c>
      <c r="L139" s="0" t="n">
        <v>30928367324</v>
      </c>
      <c r="O139" s="8" t="n">
        <v>31057.7570368261</v>
      </c>
      <c r="P139" s="8" t="n">
        <v>-125414.395</v>
      </c>
      <c r="Q139" s="8" t="n">
        <v>-27825.95</v>
      </c>
      <c r="R139" s="8" t="n">
        <v>-153240.345</v>
      </c>
      <c r="S139" s="8" t="n">
        <v>-76620.1725</v>
      </c>
      <c r="U139" s="8" t="n">
        <v>-105869.9</v>
      </c>
      <c r="V139" s="8" t="n">
        <v>-236293.395</v>
      </c>
      <c r="W139" s="8" t="n">
        <v>-118146.6975</v>
      </c>
      <c r="X139" s="8" t="n">
        <v>-12276.7975</v>
      </c>
      <c r="Y139" s="8" t="n">
        <v>468610.535583745</v>
      </c>
      <c r="Z139" s="8" t="n">
        <v>26902.4730490638</v>
      </c>
      <c r="AA139" s="8" t="n">
        <v>48860.6378530301</v>
      </c>
      <c r="AB139" s="8" t="n">
        <v>32556.742810998</v>
      </c>
      <c r="AD139" s="24" t="n">
        <v>1.5883225953814</v>
      </c>
      <c r="AE139" s="8" t="n">
        <v>2.70191044952964</v>
      </c>
      <c r="AF139" s="8" t="n">
        <v>2.01019370723643</v>
      </c>
      <c r="AH139" s="8" t="n">
        <v>-2.77683058518679</v>
      </c>
      <c r="AI139" s="25" t="n">
        <v>1.73136279863128</v>
      </c>
      <c r="AJ139" s="8" t="n">
        <v>-2.62179760513729</v>
      </c>
      <c r="AK139" s="8" t="n">
        <v>0.108064776116314</v>
      </c>
      <c r="AM139" s="8" t="n">
        <v>0.742538888936873</v>
      </c>
      <c r="AO139" s="24" t="n">
        <v>2.33086148431828</v>
      </c>
      <c r="AP139" s="8" t="n">
        <v>3.44444933846652</v>
      </c>
      <c r="AQ139" s="8" t="n">
        <v>2.7527325961733</v>
      </c>
      <c r="AS139" s="8" t="n">
        <v>-2.03429169624992</v>
      </c>
      <c r="AT139" s="8" t="n">
        <v>2.47390168756816</v>
      </c>
      <c r="AU139" s="8" t="n">
        <v>-1.87925871620042</v>
      </c>
      <c r="AV139" s="8" t="n">
        <v>0.850603665053188</v>
      </c>
      <c r="AX139" s="0" t="n">
        <v>0.969597726980404</v>
      </c>
      <c r="AY139" s="0" t="n">
        <v>0.994124483742865</v>
      </c>
      <c r="AZ139" s="0" t="n">
        <v>0.999785897450567</v>
      </c>
      <c r="BB139" s="16" t="n">
        <v>3.64696607807868E-005</v>
      </c>
      <c r="BC139" s="0" t="n">
        <v>0.000488409095859066</v>
      </c>
      <c r="BD139" s="0" t="n">
        <v>0.00469231442988435</v>
      </c>
      <c r="BE139" s="0" t="n">
        <v>0.216739461258259</v>
      </c>
    </row>
    <row r="140" customFormat="false" ht="13.8" hidden="false" customHeight="false" outlineLevel="0" collapsed="false">
      <c r="B140" s="8" t="n">
        <v>26147.2948453347</v>
      </c>
      <c r="C140" s="8" t="n">
        <v>4300</v>
      </c>
      <c r="D140" s="8" t="n">
        <v>-1.92553191489364</v>
      </c>
      <c r="F140" s="8" t="n">
        <v>1.47777493877647</v>
      </c>
      <c r="G140" s="8" t="n">
        <v>80343.7958398419</v>
      </c>
      <c r="H140" s="8" t="n">
        <v>2840</v>
      </c>
      <c r="J140" s="8" t="n">
        <v>-80343.7958398419</v>
      </c>
      <c r="K140" s="8" t="n">
        <v>837</v>
      </c>
      <c r="L140" s="0" t="n">
        <v>31234696828</v>
      </c>
      <c r="O140" s="8" t="n">
        <v>31332.7466355024</v>
      </c>
      <c r="P140" s="8" t="n">
        <v>-126366.12</v>
      </c>
      <c r="Q140" s="8" t="n">
        <v>-26113.7999999999</v>
      </c>
      <c r="R140" s="8" t="n">
        <v>-152479.92</v>
      </c>
      <c r="S140" s="8" t="n">
        <v>-76239.9599999999</v>
      </c>
      <c r="U140" s="8" t="n">
        <v>-105657.6</v>
      </c>
      <c r="V140" s="8" t="n">
        <v>-236015.12</v>
      </c>
      <c r="W140" s="8" t="n">
        <v>-118007.56</v>
      </c>
      <c r="X140" s="8" t="n">
        <v>-12349.9600000001</v>
      </c>
      <c r="Y140" s="8" t="n">
        <v>469439.22147645</v>
      </c>
      <c r="Z140" s="8" t="n">
        <v>27023.054159509</v>
      </c>
      <c r="AA140" s="8" t="n">
        <v>48802.8507127754</v>
      </c>
      <c r="AB140" s="8" t="n">
        <v>31722.620198394</v>
      </c>
      <c r="AD140" s="24" t="n">
        <v>1.52962699954262</v>
      </c>
      <c r="AE140" s="8" t="n">
        <v>2.63370009927201</v>
      </c>
      <c r="AF140" s="8" t="n">
        <v>1.91032198114861</v>
      </c>
      <c r="AH140" s="8" t="n">
        <v>-2.8358899081064</v>
      </c>
      <c r="AI140" s="25" t="n">
        <v>1.67419704369967</v>
      </c>
      <c r="AJ140" s="8" t="n">
        <v>-2.66208516674693</v>
      </c>
      <c r="AK140" s="8" t="n">
        <v>0.0437698817543205</v>
      </c>
      <c r="AM140" s="8" t="n">
        <v>0.802237679731987</v>
      </c>
      <c r="AO140" s="24" t="n">
        <v>2.33186467927461</v>
      </c>
      <c r="AP140" s="8" t="n">
        <v>3.435937779004</v>
      </c>
      <c r="AQ140" s="8" t="n">
        <v>2.7125596608806</v>
      </c>
      <c r="AS140" s="8" t="n">
        <v>-2.03365222837442</v>
      </c>
      <c r="AT140" s="8" t="n">
        <v>2.47643472343166</v>
      </c>
      <c r="AU140" s="8" t="n">
        <v>-1.85984748701494</v>
      </c>
      <c r="AV140" s="8" t="n">
        <v>0.846007561486308</v>
      </c>
      <c r="AX140" s="0" t="n">
        <v>0.969360673926845</v>
      </c>
      <c r="AY140" s="0" t="n">
        <v>0.994077502945866</v>
      </c>
      <c r="AZ140" s="0" t="n">
        <v>0.999784175652564</v>
      </c>
      <c r="BB140" s="16" t="n">
        <v>3.38547752255699E-005</v>
      </c>
      <c r="BC140" s="0" t="n">
        <v>0.000453898978402161</v>
      </c>
      <c r="BD140" s="0" t="n">
        <v>0.00465504648179357</v>
      </c>
      <c r="BE140" s="0" t="n">
        <v>0.215382489708678</v>
      </c>
    </row>
    <row r="141" customFormat="false" ht="13.8" hidden="false" customHeight="false" outlineLevel="0" collapsed="false">
      <c r="B141" s="8" t="n">
        <v>26309.5677252701</v>
      </c>
      <c r="C141" s="8" t="n">
        <v>4300</v>
      </c>
      <c r="D141" s="8" t="n">
        <v>-1.86702127659577</v>
      </c>
      <c r="F141" s="8" t="n">
        <v>1.4764586314217</v>
      </c>
      <c r="G141" s="8" t="n">
        <v>80413.5550774642</v>
      </c>
      <c r="H141" s="8" t="n">
        <v>2845</v>
      </c>
      <c r="J141" s="8" t="n">
        <v>-80413.5550774642</v>
      </c>
      <c r="K141" s="8" t="n">
        <v>844</v>
      </c>
      <c r="L141" s="0" t="n">
        <v>31541026331</v>
      </c>
      <c r="O141" s="8" t="n">
        <v>31607.7637341929</v>
      </c>
      <c r="P141" s="8" t="n">
        <v>-127320.655</v>
      </c>
      <c r="Q141" s="8" t="n">
        <v>-24401.65</v>
      </c>
      <c r="R141" s="8" t="n">
        <v>-151722.305</v>
      </c>
      <c r="S141" s="8" t="n">
        <v>-75861.1525</v>
      </c>
      <c r="U141" s="8" t="n">
        <v>-105445.3</v>
      </c>
      <c r="V141" s="8" t="n">
        <v>-235739.655</v>
      </c>
      <c r="W141" s="8" t="n">
        <v>-117869.8275</v>
      </c>
      <c r="X141" s="8" t="n">
        <v>-12424.5275000001</v>
      </c>
      <c r="Y141" s="8" t="n">
        <v>470267.922735435</v>
      </c>
      <c r="Z141" s="8" t="n">
        <v>27142.0037691401</v>
      </c>
      <c r="AA141" s="8" t="n">
        <v>48743.6828175936</v>
      </c>
      <c r="AB141" s="8" t="n">
        <v>30889.109721986</v>
      </c>
      <c r="AD141" s="24" t="n">
        <v>1.47104632203758</v>
      </c>
      <c r="AE141" s="8" t="n">
        <v>2.56564871199508</v>
      </c>
      <c r="AF141" s="8" t="n">
        <v>1.81080475997617</v>
      </c>
      <c r="AH141" s="8" t="n">
        <v>-2.89477643300808</v>
      </c>
      <c r="AI141" s="25" t="n">
        <v>1.61719388164673</v>
      </c>
      <c r="AJ141" s="8" t="n">
        <v>-2.70231293727771</v>
      </c>
      <c r="AK141" s="8" t="n">
        <v>-0.0203808372309124</v>
      </c>
      <c r="AM141" s="8" t="n">
        <v>0.861749050501512</v>
      </c>
      <c r="AO141" s="24" t="n">
        <v>2.33279537253909</v>
      </c>
      <c r="AP141" s="8" t="n">
        <v>3.42739776249659</v>
      </c>
      <c r="AQ141" s="8" t="n">
        <v>2.67255381047768</v>
      </c>
      <c r="AS141" s="8" t="n">
        <v>-2.03302738250657</v>
      </c>
      <c r="AT141" s="8" t="n">
        <v>2.47894293214824</v>
      </c>
      <c r="AU141" s="8" t="n">
        <v>-1.8405638867762</v>
      </c>
      <c r="AV141" s="8" t="n">
        <v>0.8413682132706</v>
      </c>
      <c r="AX141" s="0" t="n">
        <v>0.969122674048478</v>
      </c>
      <c r="AY141" s="0" t="n">
        <v>0.994030315849404</v>
      </c>
      <c r="AZ141" s="0" t="n">
        <v>0.99978244613604</v>
      </c>
      <c r="BB141" s="16" t="n">
        <v>3.14342573107929E-005</v>
      </c>
      <c r="BC141" s="0" t="n">
        <v>0.000421916160107481</v>
      </c>
      <c r="BD141" s="0" t="n">
        <v>0.00461820260067696</v>
      </c>
      <c r="BE141" s="0" t="n">
        <v>0.214036429563429</v>
      </c>
    </row>
    <row r="142" customFormat="false" ht="13.8" hidden="false" customHeight="false" outlineLevel="0" collapsed="false">
      <c r="B142" s="8" t="n">
        <v>26471.4647929246</v>
      </c>
      <c r="C142" s="8" t="n">
        <v>4300</v>
      </c>
      <c r="D142" s="8" t="n">
        <v>-1.80851063829789</v>
      </c>
      <c r="F142" s="8" t="n">
        <v>1.4751522979305</v>
      </c>
      <c r="G142" s="8" t="n">
        <v>80483.6064944987</v>
      </c>
      <c r="H142" s="8" t="n">
        <v>2850</v>
      </c>
      <c r="J142" s="8" t="n">
        <v>-80483.6064944987</v>
      </c>
      <c r="K142" s="8" t="n">
        <v>851</v>
      </c>
      <c r="L142" s="0" t="n">
        <v>31847355835</v>
      </c>
      <c r="O142" s="8" t="n">
        <v>31882.8082845671</v>
      </c>
      <c r="P142" s="8" t="n">
        <v>-128278</v>
      </c>
      <c r="Q142" s="8" t="n">
        <v>-22689.5</v>
      </c>
      <c r="R142" s="8" t="n">
        <v>-150967.5</v>
      </c>
      <c r="S142" s="8" t="n">
        <v>-75483.75</v>
      </c>
      <c r="U142" s="8" t="n">
        <v>-105233</v>
      </c>
      <c r="V142" s="8" t="n">
        <v>-235467</v>
      </c>
      <c r="W142" s="8" t="n">
        <v>-117733.5</v>
      </c>
      <c r="X142" s="8" t="n">
        <v>-12500.5</v>
      </c>
      <c r="Y142" s="8" t="n">
        <v>471096.639414064</v>
      </c>
      <c r="Z142" s="8" t="n">
        <v>27259.3163531849</v>
      </c>
      <c r="AA142" s="8" t="n">
        <v>48683.1312159524</v>
      </c>
      <c r="AB142" s="8" t="n">
        <v>30056.2206872376</v>
      </c>
      <c r="AD142" s="24" t="n">
        <v>1.41239329126562</v>
      </c>
      <c r="AE142" s="8" t="n">
        <v>2.49756889288316</v>
      </c>
      <c r="AF142" s="8" t="n">
        <v>1.71145413701946</v>
      </c>
      <c r="AH142" s="8" t="n">
        <v>-2.95367748125013</v>
      </c>
      <c r="AI142" s="25" t="n">
        <v>1.56016605839018</v>
      </c>
      <c r="AJ142" s="8" t="n">
        <v>-2.74266766502391</v>
      </c>
      <c r="AK142" s="8" t="n">
        <v>-0.0845745732615498</v>
      </c>
      <c r="AM142" s="8" t="n">
        <v>0.921260421271037</v>
      </c>
      <c r="AO142" s="24" t="n">
        <v>2.33365371253666</v>
      </c>
      <c r="AP142" s="8" t="n">
        <v>3.4188293141542</v>
      </c>
      <c r="AQ142" s="8" t="n">
        <v>2.6327145582905</v>
      </c>
      <c r="AS142" s="8" t="n">
        <v>-2.0324170599791</v>
      </c>
      <c r="AT142" s="8" t="n">
        <v>2.48142647966122</v>
      </c>
      <c r="AU142" s="8" t="n">
        <v>-1.82140724375288</v>
      </c>
      <c r="AV142" s="8" t="n">
        <v>0.836685848009487</v>
      </c>
      <c r="AX142" s="0" t="n">
        <v>0.968883729291036</v>
      </c>
      <c r="AY142" s="0" t="n">
        <v>0.993982922605262</v>
      </c>
      <c r="AZ142" s="0" t="n">
        <v>0.999780708904462</v>
      </c>
      <c r="BB142" s="16" t="n">
        <v>2.91900089189678E-005</v>
      </c>
      <c r="BC142" s="0" t="n">
        <v>0.000392226935193964</v>
      </c>
      <c r="BD142" s="0" t="n">
        <v>0.00458177674360165</v>
      </c>
      <c r="BE142" s="0" t="n">
        <v>0.21270119212148</v>
      </c>
    </row>
    <row r="143" customFormat="false" ht="13.8" hidden="false" customHeight="false" outlineLevel="0" collapsed="false">
      <c r="B143" s="8" t="n">
        <v>26632.9868805319</v>
      </c>
      <c r="C143" s="8" t="n">
        <v>4300</v>
      </c>
      <c r="D143" s="8" t="n">
        <v>-1.75000000000002</v>
      </c>
      <c r="F143" s="8" t="n">
        <v>1.47385587652208</v>
      </c>
      <c r="G143" s="8" t="n">
        <v>80553.9495783495</v>
      </c>
      <c r="H143" s="8" t="n">
        <v>2855</v>
      </c>
      <c r="J143" s="8" t="n">
        <v>-80553.9495783495</v>
      </c>
      <c r="K143" s="8" t="n">
        <v>857</v>
      </c>
      <c r="L143" s="0" t="n">
        <v>32154797645</v>
      </c>
      <c r="O143" s="8" t="n">
        <v>32157.8802384641</v>
      </c>
      <c r="P143" s="8" t="n">
        <v>-129238.155</v>
      </c>
      <c r="Q143" s="8" t="n">
        <v>-20977.35</v>
      </c>
      <c r="R143" s="8" t="n">
        <v>-150215.505</v>
      </c>
      <c r="S143" s="8" t="n">
        <v>-75107.7525</v>
      </c>
      <c r="U143" s="8" t="n">
        <v>-105020.7</v>
      </c>
      <c r="V143" s="8" t="n">
        <v>-235197.155</v>
      </c>
      <c r="W143" s="8" t="n">
        <v>-117598.5775</v>
      </c>
      <c r="X143" s="8" t="n">
        <v>-12577.8775</v>
      </c>
      <c r="Y143" s="8" t="n">
        <v>471925.371565828</v>
      </c>
      <c r="Z143" s="8" t="n">
        <v>27374.9863984691</v>
      </c>
      <c r="AA143" s="8" t="n">
        <v>48621.192961663</v>
      </c>
      <c r="AB143" s="8" t="n">
        <v>29223.9623764587</v>
      </c>
      <c r="AD143" s="24" t="n">
        <v>1.35366805510053</v>
      </c>
      <c r="AE143" s="8" t="n">
        <v>2.42946066719466</v>
      </c>
      <c r="AF143" s="8" t="n">
        <v>1.61226962803828</v>
      </c>
      <c r="AH143" s="8" t="n">
        <v>-3.01259295493249</v>
      </c>
      <c r="AI143" s="25" t="n">
        <v>1.5031137385599</v>
      </c>
      <c r="AJ143" s="8" t="n">
        <v>-2.78314868295989</v>
      </c>
      <c r="AK143" s="8" t="n">
        <v>-0.148811100328611</v>
      </c>
      <c r="AM143" s="8" t="n">
        <v>0.980771792040562</v>
      </c>
      <c r="AO143" s="24" t="n">
        <v>2.33443984714109</v>
      </c>
      <c r="AP143" s="8" t="n">
        <v>3.41023245923522</v>
      </c>
      <c r="AQ143" s="8" t="n">
        <v>2.59304142007884</v>
      </c>
      <c r="AS143" s="8" t="n">
        <v>-2.03182116289193</v>
      </c>
      <c r="AT143" s="8" t="n">
        <v>2.48388553060046</v>
      </c>
      <c r="AU143" s="8" t="n">
        <v>-1.80237689091933</v>
      </c>
      <c r="AV143" s="8" t="n">
        <v>0.831960691711951</v>
      </c>
      <c r="AX143" s="0" t="n">
        <v>0.968643841622539</v>
      </c>
      <c r="AY143" s="0" t="n">
        <v>0.993935323369101</v>
      </c>
      <c r="AZ143" s="0" t="n">
        <v>0.999778963961432</v>
      </c>
      <c r="BB143" s="16" t="n">
        <v>2.71089416571978E-005</v>
      </c>
      <c r="BC143" s="0" t="n">
        <v>0.000364663763141139</v>
      </c>
      <c r="BD143" s="0" t="n">
        <v>0.00454576296964809</v>
      </c>
      <c r="BE143" s="0" t="n">
        <v>0.211376689123709</v>
      </c>
    </row>
    <row r="144" customFormat="false" ht="13.8" hidden="false" customHeight="false" outlineLevel="0" collapsed="false">
      <c r="B144" s="8" t="n">
        <v>26794.1348167626</v>
      </c>
      <c r="C144" s="8" t="n">
        <v>4300</v>
      </c>
      <c r="D144" s="8" t="n">
        <v>-1.69148936170215</v>
      </c>
      <c r="F144" s="8" t="n">
        <v>1.47256930588044</v>
      </c>
      <c r="G144" s="8" t="n">
        <v>80624.583818216</v>
      </c>
      <c r="H144" s="8" t="n">
        <v>2860</v>
      </c>
      <c r="J144" s="8" t="n">
        <v>-80624.583818216</v>
      </c>
      <c r="K144" s="8" t="n">
        <v>864</v>
      </c>
      <c r="L144" s="0" t="n">
        <v>32464700729</v>
      </c>
      <c r="O144" s="8" t="n">
        <v>32432.9795478918</v>
      </c>
      <c r="P144" s="8" t="n">
        <v>-130201.12</v>
      </c>
      <c r="Q144" s="8" t="n">
        <v>-19265.2</v>
      </c>
      <c r="R144" s="8" t="n">
        <v>-149466.32</v>
      </c>
      <c r="S144" s="8" t="n">
        <v>-74733.16</v>
      </c>
      <c r="U144" s="8" t="n">
        <v>-104808.4</v>
      </c>
      <c r="V144" s="8" t="n">
        <v>-234930.12</v>
      </c>
      <c r="W144" s="8" t="n">
        <v>-117465.06</v>
      </c>
      <c r="X144" s="8" t="n">
        <v>-12656.6600000001</v>
      </c>
      <c r="Y144" s="8" t="n">
        <v>472754.119244352</v>
      </c>
      <c r="Z144" s="8" t="n">
        <v>27489.0084033678</v>
      </c>
      <c r="AA144" s="8" t="n">
        <v>48557.8651138606</v>
      </c>
      <c r="AB144" s="8" t="n">
        <v>28392.3440489104</v>
      </c>
      <c r="AD144" s="24" t="n">
        <v>1.29487076086773</v>
      </c>
      <c r="AE144" s="8" t="n">
        <v>2.36132406023524</v>
      </c>
      <c r="AF144" s="8" t="n">
        <v>1.51325075120934</v>
      </c>
      <c r="AH144" s="8" t="n">
        <v>-3.07152275691523</v>
      </c>
      <c r="AI144" s="25" t="n">
        <v>1.44603708548468</v>
      </c>
      <c r="AJ144" s="8" t="n">
        <v>-2.82375532872451</v>
      </c>
      <c r="AK144" s="8" t="n">
        <v>-0.21309019400357</v>
      </c>
      <c r="AM144" s="8" t="n">
        <v>1.04028316281008</v>
      </c>
      <c r="AO144" s="24" t="n">
        <v>2.33515392367781</v>
      </c>
      <c r="AP144" s="8" t="n">
        <v>3.40160722304532</v>
      </c>
      <c r="AQ144" s="8" t="n">
        <v>2.55353391401942</v>
      </c>
      <c r="AS144" s="8" t="n">
        <v>-2.03123959410515</v>
      </c>
      <c r="AT144" s="8" t="n">
        <v>2.48632024829476</v>
      </c>
      <c r="AU144" s="8" t="n">
        <v>-1.78347216591443</v>
      </c>
      <c r="AV144" s="8" t="n">
        <v>0.82719296880651</v>
      </c>
      <c r="AX144" s="0" t="n">
        <v>0.96840301303308</v>
      </c>
      <c r="AY144" s="0" t="n">
        <v>0.99388751830043</v>
      </c>
      <c r="AZ144" s="0" t="n">
        <v>0.999777211310684</v>
      </c>
      <c r="BB144" s="16" t="n">
        <v>2.51789591304493E-005</v>
      </c>
      <c r="BC144" s="0" t="n">
        <v>0.00033907157753459</v>
      </c>
      <c r="BD144" s="0" t="n">
        <v>0.0045101554379364</v>
      </c>
      <c r="BE144" s="0" t="n">
        <v>0.210062832760917</v>
      </c>
    </row>
    <row r="145" customFormat="false" ht="13.8" hidden="false" customHeight="false" outlineLevel="0" collapsed="false">
      <c r="B145" s="8" t="n">
        <v>26954.9094267465</v>
      </c>
      <c r="C145" s="8" t="n">
        <v>4300</v>
      </c>
      <c r="D145" s="8" t="n">
        <v>-1.63297872340428</v>
      </c>
      <c r="F145" s="8" t="n">
        <v>1.47129252515023</v>
      </c>
      <c r="G145" s="8" t="n">
        <v>80695.5087050837</v>
      </c>
      <c r="H145" s="8" t="n">
        <v>2865</v>
      </c>
      <c r="J145" s="8" t="n">
        <v>-80695.5087050837</v>
      </c>
      <c r="K145" s="8" t="n">
        <v>871</v>
      </c>
      <c r="L145" s="0" t="n">
        <v>32778011929</v>
      </c>
      <c r="O145" s="8" t="n">
        <v>32708.1061650257</v>
      </c>
      <c r="P145" s="8" t="n">
        <v>-131166.895</v>
      </c>
      <c r="Q145" s="8" t="n">
        <v>-17553.0499999999</v>
      </c>
      <c r="R145" s="8" t="n">
        <v>-148719.945</v>
      </c>
      <c r="S145" s="8" t="n">
        <v>-74359.9724999999</v>
      </c>
      <c r="U145" s="8" t="n">
        <v>-104596.1</v>
      </c>
      <c r="V145" s="8" t="n">
        <v>-234665.895</v>
      </c>
      <c r="W145" s="8" t="n">
        <v>-117332.9475</v>
      </c>
      <c r="X145" s="8" t="n">
        <v>-12736.8475000001</v>
      </c>
      <c r="Y145" s="8" t="n">
        <v>473582.882503391</v>
      </c>
      <c r="Z145" s="8" t="n">
        <v>27601.3768777586</v>
      </c>
      <c r="AA145" s="8" t="n">
        <v>48493.1447369843</v>
      </c>
      <c r="AB145" s="8" t="n">
        <v>27561.3749409083</v>
      </c>
      <c r="AD145" s="24" t="n">
        <v>1.23622275564974</v>
      </c>
      <c r="AE145" s="8" t="n">
        <v>2.29338029765927</v>
      </c>
      <c r="AF145" s="8" t="n">
        <v>1.41461822741228</v>
      </c>
      <c r="AH145" s="8" t="n">
        <v>-3.13024559050884</v>
      </c>
      <c r="AI145" s="25" t="n">
        <v>1.38915746150714</v>
      </c>
      <c r="AJ145" s="8" t="n">
        <v>-2.86426574427778</v>
      </c>
      <c r="AK145" s="8" t="n">
        <v>-0.277190431121944</v>
      </c>
      <c r="AM145" s="8" t="n">
        <v>1.09957333327693</v>
      </c>
      <c r="AO145" s="24" t="n">
        <v>2.33579608892667</v>
      </c>
      <c r="AP145" s="8" t="n">
        <v>3.3929536309362</v>
      </c>
      <c r="AQ145" s="8" t="n">
        <v>2.51419156068921</v>
      </c>
      <c r="AS145" s="8" t="n">
        <v>-2.03067225723191</v>
      </c>
      <c r="AT145" s="8" t="n">
        <v>2.48873079478407</v>
      </c>
      <c r="AU145" s="8" t="n">
        <v>-1.76469241100085</v>
      </c>
      <c r="AV145" s="8" t="n">
        <v>0.822382902154986</v>
      </c>
      <c r="AX145" s="0" t="n">
        <v>0.96816124553462</v>
      </c>
      <c r="AY145" s="0" t="n">
        <v>0.993839507562576</v>
      </c>
      <c r="AZ145" s="0" t="n">
        <v>0.999775450956087</v>
      </c>
      <c r="BB145" s="16" t="n">
        <v>2.33918584102811E-005</v>
      </c>
      <c r="BC145" s="0" t="n">
        <v>0.000315346978062702</v>
      </c>
      <c r="BD145" s="0" t="n">
        <v>0.00447494840569552</v>
      </c>
      <c r="BE145" s="0" t="n">
        <v>0.208759535681445</v>
      </c>
    </row>
    <row r="146" customFormat="false" ht="13.8" hidden="false" customHeight="false" outlineLevel="0" collapsed="false">
      <c r="B146" s="8" t="n">
        <v>27115.3115320916</v>
      </c>
      <c r="C146" s="8" t="n">
        <v>4300</v>
      </c>
      <c r="D146" s="8" t="n">
        <v>-1.57446808510641</v>
      </c>
      <c r="F146" s="8" t="n">
        <v>1.47002547393248</v>
      </c>
      <c r="G146" s="8" t="n">
        <v>80766.7237317148</v>
      </c>
      <c r="H146" s="8" t="n">
        <v>2870</v>
      </c>
      <c r="J146" s="8" t="n">
        <v>-80766.7237317148</v>
      </c>
      <c r="K146" s="8" t="n">
        <v>878</v>
      </c>
      <c r="L146" s="0" t="n">
        <v>33091323129</v>
      </c>
      <c r="O146" s="8" t="n">
        <v>32983.2600422083</v>
      </c>
      <c r="P146" s="8" t="n">
        <v>-132135.48</v>
      </c>
      <c r="Q146" s="8" t="n">
        <v>-15840.9</v>
      </c>
      <c r="R146" s="8" t="n">
        <v>-147976.38</v>
      </c>
      <c r="S146" s="8" t="n">
        <v>-73988.19</v>
      </c>
      <c r="U146" s="8" t="n">
        <v>-104383.8</v>
      </c>
      <c r="V146" s="8" t="n">
        <v>-234404.48</v>
      </c>
      <c r="W146" s="8" t="n">
        <v>-117202.24</v>
      </c>
      <c r="X146" s="8" t="n">
        <v>-12818.4400000001</v>
      </c>
      <c r="Y146" s="8" t="n">
        <v>474411.661396834</v>
      </c>
      <c r="Z146" s="8" t="n">
        <v>27712.0863429743</v>
      </c>
      <c r="AA146" s="8" t="n">
        <v>48427.028900758</v>
      </c>
      <c r="AB146" s="8" t="n">
        <v>26731.0642659266</v>
      </c>
      <c r="AD146" s="24" t="n">
        <v>1.17755606008701</v>
      </c>
      <c r="AE146" s="8" t="n">
        <v>2.2254612792666</v>
      </c>
      <c r="AF146" s="8" t="n">
        <v>1.31620345401104</v>
      </c>
      <c r="AH146" s="8" t="n">
        <v>-3.18892948566929</v>
      </c>
      <c r="AI146" s="25" t="n">
        <v>1.3323069017938</v>
      </c>
      <c r="AJ146" s="8" t="n">
        <v>-2.90484740206258</v>
      </c>
      <c r="AK146" s="8" t="n">
        <v>-0.341279715971614</v>
      </c>
      <c r="AM146" s="8" t="n">
        <v>1.15881042903777</v>
      </c>
      <c r="AO146" s="24" t="n">
        <v>2.33636648912478</v>
      </c>
      <c r="AP146" s="8" t="n">
        <v>3.38427170830437</v>
      </c>
      <c r="AQ146" s="8" t="n">
        <v>2.47501388304881</v>
      </c>
      <c r="AS146" s="8" t="n">
        <v>-2.03011905663152</v>
      </c>
      <c r="AT146" s="8" t="n">
        <v>2.49111733083157</v>
      </c>
      <c r="AU146" s="8" t="n">
        <v>-1.74603697302481</v>
      </c>
      <c r="AV146" s="8" t="n">
        <v>0.817530713066156</v>
      </c>
      <c r="AX146" s="0" t="n">
        <v>0.967918541160786</v>
      </c>
      <c r="AY146" s="0" t="n">
        <v>0.993791291322659</v>
      </c>
      <c r="AZ146" s="0" t="n">
        <v>0.99977368290164</v>
      </c>
      <c r="BB146" s="16" t="n">
        <v>2.17345658774656E-005</v>
      </c>
      <c r="BC146" s="0" t="n">
        <v>0.000293320286278063</v>
      </c>
      <c r="BD146" s="0" t="n">
        <v>0.00444013622637421</v>
      </c>
      <c r="BE146" s="0" t="n">
        <v>0.207466710998402</v>
      </c>
    </row>
    <row r="147" customFormat="false" ht="13.8" hidden="false" customHeight="false" outlineLevel="0" collapsed="false">
      <c r="B147" s="8" t="n">
        <v>27275.3419509049</v>
      </c>
      <c r="C147" s="8" t="n">
        <v>4300</v>
      </c>
      <c r="D147" s="8" t="n">
        <v>-1.51595744680853</v>
      </c>
      <c r="F147" s="8" t="n">
        <v>1.4687680922805</v>
      </c>
      <c r="G147" s="8" t="n">
        <v>80838.2283926387</v>
      </c>
      <c r="H147" s="8" t="n">
        <v>2875</v>
      </c>
      <c r="J147" s="8" t="n">
        <v>-80838.2283926387</v>
      </c>
      <c r="K147" s="8" t="n">
        <v>885</v>
      </c>
      <c r="L147" s="0" t="n">
        <v>33404634329</v>
      </c>
      <c r="O147" s="8" t="n">
        <v>33258.4411319483</v>
      </c>
      <c r="P147" s="8" t="n">
        <v>-133106.875</v>
      </c>
      <c r="Q147" s="8" t="n">
        <v>-14128.75</v>
      </c>
      <c r="R147" s="8" t="n">
        <v>-147235.625</v>
      </c>
      <c r="S147" s="8" t="n">
        <v>-73617.8125</v>
      </c>
      <c r="U147" s="8" t="n">
        <v>-104171.5</v>
      </c>
      <c r="V147" s="8" t="n">
        <v>-234145.875</v>
      </c>
      <c r="W147" s="8" t="n">
        <v>-117072.9375</v>
      </c>
      <c r="X147" s="8" t="n">
        <v>-12901.4375</v>
      </c>
      <c r="Y147" s="8" t="n">
        <v>475240.455978699</v>
      </c>
      <c r="Z147" s="8" t="n">
        <v>27821.1313317561</v>
      </c>
      <c r="AA147" s="8" t="n">
        <v>48359.5146801712</v>
      </c>
      <c r="AB147" s="8" t="n">
        <v>25901.4212147001</v>
      </c>
      <c r="AD147" s="24" t="n">
        <v>1.11881774517059</v>
      </c>
      <c r="AE147" s="8" t="n">
        <v>2.15751395579134</v>
      </c>
      <c r="AF147" s="8" t="n">
        <v>1.21795288162745</v>
      </c>
      <c r="AH147" s="8" t="n">
        <v>-3.24762742220115</v>
      </c>
      <c r="AI147" s="25" t="n">
        <v>1.27543249113701</v>
      </c>
      <c r="AJ147" s="8" t="n">
        <v>-2.94555272817478</v>
      </c>
      <c r="AK147" s="8" t="n">
        <v>-0.405410903489337</v>
      </c>
      <c r="AM147" s="8" t="n">
        <v>1.2180475247986</v>
      </c>
      <c r="AO147" s="24" t="n">
        <v>2.33686526996919</v>
      </c>
      <c r="AP147" s="8" t="n">
        <v>3.37556148058994</v>
      </c>
      <c r="AQ147" s="8" t="n">
        <v>2.43600040642605</v>
      </c>
      <c r="AS147" s="8" t="n">
        <v>-2.02957989740255</v>
      </c>
      <c r="AT147" s="8" t="n">
        <v>2.49348001593561</v>
      </c>
      <c r="AU147" s="8" t="n">
        <v>-1.72750520337618</v>
      </c>
      <c r="AV147" s="8" t="n">
        <v>0.812636621309264</v>
      </c>
      <c r="AX147" s="0" t="n">
        <v>0.967674901966658</v>
      </c>
      <c r="AY147" s="0" t="n">
        <v>0.993742869751562</v>
      </c>
      <c r="AZ147" s="0" t="n">
        <v>0.999771907151474</v>
      </c>
      <c r="BB147" s="16" t="n">
        <v>2.01968117780911E-005</v>
      </c>
      <c r="BC147" s="0" t="n">
        <v>0.000272858853927559</v>
      </c>
      <c r="BD147" s="0" t="n">
        <v>0.00440571334779265</v>
      </c>
      <c r="BE147" s="0" t="n">
        <v>0.206184272296515</v>
      </c>
    </row>
    <row r="148" customFormat="false" ht="13.8" hidden="false" customHeight="false" outlineLevel="0" collapsed="false">
      <c r="B148" s="8" t="n">
        <v>27435.0014978127</v>
      </c>
      <c r="C148" s="8" t="n">
        <v>4300</v>
      </c>
      <c r="D148" s="8" t="n">
        <v>-1.45744680851066</v>
      </c>
      <c r="F148" s="8" t="n">
        <v>1.46752032069581</v>
      </c>
      <c r="G148" s="8" t="n">
        <v>80910.0221841432</v>
      </c>
      <c r="H148" s="8" t="n">
        <v>2880</v>
      </c>
      <c r="J148" s="8" t="n">
        <v>-80910.0221841432</v>
      </c>
      <c r="K148" s="8" t="n">
        <v>892</v>
      </c>
      <c r="L148" s="0" t="n">
        <v>33717945529</v>
      </c>
      <c r="O148" s="8" t="n">
        <v>33533.6493869193</v>
      </c>
      <c r="P148" s="8" t="n">
        <v>-134081.08</v>
      </c>
      <c r="Q148" s="8" t="n">
        <v>-12416.6</v>
      </c>
      <c r="R148" s="8" t="n">
        <v>-146497.68</v>
      </c>
      <c r="S148" s="8" t="n">
        <v>-73248.84</v>
      </c>
      <c r="U148" s="8" t="n">
        <v>-103959.2</v>
      </c>
      <c r="V148" s="8" t="n">
        <v>-233890.08</v>
      </c>
      <c r="W148" s="8" t="n">
        <v>-116945.04</v>
      </c>
      <c r="X148" s="8" t="n">
        <v>-12985.84</v>
      </c>
      <c r="Y148" s="8" t="n">
        <v>476069.266303139</v>
      </c>
      <c r="Z148" s="8" t="n">
        <v>27928.5063882073</v>
      </c>
      <c r="AA148" s="8" t="n">
        <v>48290.5991554593</v>
      </c>
      <c r="AB148" s="8" t="n">
        <v>25072.4549553269</v>
      </c>
      <c r="AD148" s="24" t="n">
        <v>1.0600079560603</v>
      </c>
      <c r="AE148" s="8" t="n">
        <v>2.08953835271604</v>
      </c>
      <c r="AF148" s="8" t="n">
        <v>1.11986603794025</v>
      </c>
      <c r="AH148" s="8" t="n">
        <v>-3.30633930593547</v>
      </c>
      <c r="AI148" s="25" t="n">
        <v>1.21853438778212</v>
      </c>
      <c r="AJ148" s="8" t="n">
        <v>-2.98638107850854</v>
      </c>
      <c r="AK148" s="8" t="n">
        <v>-0.469583775432069</v>
      </c>
      <c r="AM148" s="8" t="n">
        <v>1.27728462055943</v>
      </c>
      <c r="AO148" s="24" t="n">
        <v>2.33729257661973</v>
      </c>
      <c r="AP148" s="8" t="n">
        <v>3.36682297327547</v>
      </c>
      <c r="AQ148" s="8" t="n">
        <v>2.39715065849968</v>
      </c>
      <c r="AS148" s="8" t="n">
        <v>-2.02905468537604</v>
      </c>
      <c r="AT148" s="8" t="n">
        <v>2.49581900834155</v>
      </c>
      <c r="AU148" s="8" t="n">
        <v>-1.70909645794911</v>
      </c>
      <c r="AV148" s="8" t="n">
        <v>0.807700845127361</v>
      </c>
      <c r="AX148" s="0" t="n">
        <v>0.96743033002857</v>
      </c>
      <c r="AY148" s="0" t="n">
        <v>0.993694243023905</v>
      </c>
      <c r="AZ148" s="0" t="n">
        <v>0.999770123709848</v>
      </c>
      <c r="BB148" s="16" t="n">
        <v>1.87698092804545E-005</v>
      </c>
      <c r="BC148" s="0" t="n">
        <v>0.000253849420037563</v>
      </c>
      <c r="BD148" s="0" t="n">
        <v>0.00437167431033396</v>
      </c>
      <c r="BE148" s="0" t="n">
        <v>0.204912133638615</v>
      </c>
    </row>
    <row r="149" customFormat="false" ht="13.8" hidden="false" customHeight="false" outlineLevel="0" collapsed="false">
      <c r="B149" s="8" t="n">
        <v>27594.2909839791</v>
      </c>
      <c r="C149" s="8" t="n">
        <v>4300</v>
      </c>
      <c r="D149" s="8" t="n">
        <v>-1.39893617021279</v>
      </c>
      <c r="F149" s="8" t="n">
        <v>1.46628210012404</v>
      </c>
      <c r="G149" s="8" t="n">
        <v>80982.1046042648</v>
      </c>
      <c r="H149" s="8" t="n">
        <v>2885</v>
      </c>
      <c r="J149" s="8" t="n">
        <v>-80982.1046042648</v>
      </c>
      <c r="K149" s="8" t="n">
        <v>899</v>
      </c>
      <c r="L149" s="0" t="n">
        <v>34033295641</v>
      </c>
      <c r="O149" s="8" t="n">
        <v>33808.8847599595</v>
      </c>
      <c r="P149" s="8" t="n">
        <v>-135058.095</v>
      </c>
      <c r="Q149" s="8" t="n">
        <v>-10704.45</v>
      </c>
      <c r="R149" s="8" t="n">
        <v>-145762.545</v>
      </c>
      <c r="S149" s="8" t="n">
        <v>-72881.2725</v>
      </c>
      <c r="U149" s="8" t="n">
        <v>-103746.9</v>
      </c>
      <c r="V149" s="8" t="n">
        <v>-233637.095</v>
      </c>
      <c r="W149" s="8" t="n">
        <v>-116818.5475</v>
      </c>
      <c r="X149" s="8" t="n">
        <v>-13071.6475000001</v>
      </c>
      <c r="Y149" s="8" t="n">
        <v>476898.092424437</v>
      </c>
      <c r="Z149" s="8" t="n">
        <v>28034.2060677466</v>
      </c>
      <c r="AA149" s="8" t="n">
        <v>48220.2794120849</v>
      </c>
      <c r="AB149" s="8" t="n">
        <v>24244.1746333688</v>
      </c>
      <c r="AD149" s="24" t="n">
        <v>1.00115240158117</v>
      </c>
      <c r="AE149" s="8" t="n">
        <v>2.0215600597643</v>
      </c>
      <c r="AF149" s="8" t="n">
        <v>1.02196801716276</v>
      </c>
      <c r="AH149" s="8" t="n">
        <v>-3.36503947922923</v>
      </c>
      <c r="AI149" s="25" t="n">
        <v>1.16163831293291</v>
      </c>
      <c r="AJ149" s="8" t="n">
        <v>-3.02730624922339</v>
      </c>
      <c r="AK149" s="8" t="n">
        <v>-0.533772550869904</v>
      </c>
      <c r="AM149" s="8" t="n">
        <v>1.33649615212047</v>
      </c>
      <c r="AO149" s="24" t="n">
        <v>2.33764855370164</v>
      </c>
      <c r="AP149" s="8" t="n">
        <v>3.35805621188477</v>
      </c>
      <c r="AQ149" s="8" t="n">
        <v>2.35846416928323</v>
      </c>
      <c r="AS149" s="8" t="n">
        <v>-2.02854332710876</v>
      </c>
      <c r="AT149" s="8" t="n">
        <v>2.49813446505338</v>
      </c>
      <c r="AU149" s="8" t="n">
        <v>-1.69081009710292</v>
      </c>
      <c r="AV149" s="8" t="n">
        <v>0.802723601250566</v>
      </c>
      <c r="AX149" s="0" t="n">
        <v>0.967184827443899</v>
      </c>
      <c r="AY149" s="0" t="n">
        <v>0.993645411318014</v>
      </c>
      <c r="AZ149" s="0" t="n">
        <v>0.999768332581151</v>
      </c>
      <c r="BB149" s="16" t="n">
        <v>1.74456871955549E-005</v>
      </c>
      <c r="BC149" s="0" t="n">
        <v>0.000236190550032006</v>
      </c>
      <c r="BD149" s="0" t="n">
        <v>0.00433801374517453</v>
      </c>
      <c r="BE149" s="0" t="n">
        <v>0.203650209571766</v>
      </c>
    </row>
    <row r="150" customFormat="false" ht="13.8" hidden="false" customHeight="false" outlineLevel="0" collapsed="false">
      <c r="B150" s="8" t="n">
        <v>27753.2112171287</v>
      </c>
      <c r="C150" s="8" t="n">
        <v>4300</v>
      </c>
      <c r="D150" s="8" t="n">
        <v>-1.34042553191492</v>
      </c>
      <c r="F150" s="8" t="n">
        <v>1.46505337195096</v>
      </c>
      <c r="G150" s="8" t="n">
        <v>81054.4751527803</v>
      </c>
      <c r="H150" s="8" t="n">
        <v>2890</v>
      </c>
      <c r="J150" s="8" t="n">
        <v>-81054.4751527803</v>
      </c>
      <c r="K150" s="8" t="n">
        <v>906</v>
      </c>
      <c r="L150" s="0" t="n">
        <v>34351777217</v>
      </c>
      <c r="O150" s="8" t="n">
        <v>34084.1472040705</v>
      </c>
      <c r="P150" s="8" t="n">
        <v>-136037.92</v>
      </c>
      <c r="Q150" s="8" t="n">
        <v>-8992.29999999993</v>
      </c>
      <c r="R150" s="8" t="n">
        <v>-145030.22</v>
      </c>
      <c r="S150" s="8" t="n">
        <v>-72515.11</v>
      </c>
      <c r="U150" s="8" t="n">
        <v>-103534.6</v>
      </c>
      <c r="V150" s="8" t="n">
        <v>-233386.92</v>
      </c>
      <c r="W150" s="8" t="n">
        <v>-116693.46</v>
      </c>
      <c r="X150" s="8" t="n">
        <v>-13158.8600000001</v>
      </c>
      <c r="Y150" s="8" t="n">
        <v>477726.934397012</v>
      </c>
      <c r="Z150" s="8" t="n">
        <v>28138.2249370626</v>
      </c>
      <c r="AA150" s="8" t="n">
        <v>48148.5525407186</v>
      </c>
      <c r="AB150" s="8" t="n">
        <v>23416.5893719529</v>
      </c>
      <c r="AD150" s="24" t="n">
        <v>0.942287359754933</v>
      </c>
      <c r="AE150" s="8" t="n">
        <v>1.95361523642837</v>
      </c>
      <c r="AF150" s="8" t="n">
        <v>0.924294485555591</v>
      </c>
      <c r="AH150" s="8" t="n">
        <v>-3.42369171543</v>
      </c>
      <c r="AI150" s="25" t="n">
        <v>1.10478055629198</v>
      </c>
      <c r="AJ150" s="8" t="n">
        <v>-3.06829147117695</v>
      </c>
      <c r="AK150" s="8" t="n">
        <v>-0.597940880644291</v>
      </c>
      <c r="AM150" s="8" t="n">
        <v>1.39564598555342</v>
      </c>
      <c r="AO150" s="24" t="n">
        <v>2.33793334530835</v>
      </c>
      <c r="AP150" s="8" t="n">
        <v>3.34926122198179</v>
      </c>
      <c r="AQ150" s="8" t="n">
        <v>2.31994047110901</v>
      </c>
      <c r="AS150" s="8" t="n">
        <v>-2.02804572987658</v>
      </c>
      <c r="AT150" s="8" t="n">
        <v>2.5004265418454</v>
      </c>
      <c r="AU150" s="8" t="n">
        <v>-1.67264548562353</v>
      </c>
      <c r="AV150" s="8" t="n">
        <v>0.797705104909129</v>
      </c>
      <c r="AX150" s="0" t="n">
        <v>0.966938396330862</v>
      </c>
      <c r="AY150" s="0" t="n">
        <v>0.993596374815896</v>
      </c>
      <c r="AZ150" s="0" t="n">
        <v>0.9997665337699</v>
      </c>
      <c r="BB150" s="16" t="n">
        <v>1.62172091240811E-005</v>
      </c>
      <c r="BC150" s="0" t="n">
        <v>0.000219788904567512</v>
      </c>
      <c r="BD150" s="0" t="n">
        <v>0.00430472637255225</v>
      </c>
      <c r="BE150" s="0" t="n">
        <v>0.202398415133048</v>
      </c>
    </row>
    <row r="151" customFormat="false" ht="13.8" hidden="false" customHeight="false" outlineLevel="0" collapsed="false">
      <c r="B151" s="8" t="n">
        <v>27911.7630015624</v>
      </c>
      <c r="C151" s="8" t="n">
        <v>4300</v>
      </c>
      <c r="D151" s="8" t="n">
        <v>-1.28191489361704</v>
      </c>
      <c r="F151" s="8" t="n">
        <v>1.4638340779985</v>
      </c>
      <c r="G151" s="8" t="n">
        <v>81127.133331197</v>
      </c>
      <c r="H151" s="8" t="n">
        <v>2895</v>
      </c>
      <c r="J151" s="8" t="n">
        <v>-81127.133331197</v>
      </c>
      <c r="K151" s="8" t="n">
        <v>913</v>
      </c>
      <c r="L151" s="0" t="n">
        <v>34672258274</v>
      </c>
      <c r="O151" s="8" t="n">
        <v>34359.4366724164</v>
      </c>
      <c r="P151" s="8" t="n">
        <v>-137020.555</v>
      </c>
      <c r="Q151" s="8" t="n">
        <v>-7280.15000000002</v>
      </c>
      <c r="R151" s="8" t="n">
        <v>-144300.705</v>
      </c>
      <c r="S151" s="8" t="n">
        <v>-72150.3525</v>
      </c>
      <c r="U151" s="8" t="n">
        <v>-103322.3</v>
      </c>
      <c r="V151" s="8" t="n">
        <v>-233139.555</v>
      </c>
      <c r="W151" s="8" t="n">
        <v>-116569.7775</v>
      </c>
      <c r="X151" s="8" t="n">
        <v>-13247.4775000001</v>
      </c>
      <c r="Y151" s="8" t="n">
        <v>478555.792275411</v>
      </c>
      <c r="Z151" s="8" t="n">
        <v>28240.5575740678</v>
      </c>
      <c r="AA151" s="8" t="n">
        <v>48075.4156372201</v>
      </c>
      <c r="AB151" s="8" t="n">
        <v>22589.7082718709</v>
      </c>
      <c r="AD151" s="24" t="n">
        <v>0.883351276017793</v>
      </c>
      <c r="AE151" s="8" t="n">
        <v>1.88564221018308</v>
      </c>
      <c r="AF151" s="8" t="n">
        <v>0.826783279625877</v>
      </c>
      <c r="AH151" s="8" t="n">
        <v>-3.48235762065419</v>
      </c>
      <c r="AI151" s="25" t="n">
        <v>1.04789957428717</v>
      </c>
      <c r="AJ151" s="8" t="n">
        <v>-3.10939781167157</v>
      </c>
      <c r="AK151" s="8" t="n">
        <v>-0.662150249139967</v>
      </c>
      <c r="AM151" s="8" t="n">
        <v>1.45479581898636</v>
      </c>
      <c r="AO151" s="24" t="n">
        <v>2.33814709500415</v>
      </c>
      <c r="AP151" s="8" t="n">
        <v>3.34043802916944</v>
      </c>
      <c r="AQ151" s="8" t="n">
        <v>2.28157909861224</v>
      </c>
      <c r="AS151" s="8" t="n">
        <v>-2.02756180166783</v>
      </c>
      <c r="AT151" s="8" t="n">
        <v>2.50269539327353</v>
      </c>
      <c r="AU151" s="8" t="n">
        <v>-1.65460199268521</v>
      </c>
      <c r="AV151" s="8" t="n">
        <v>0.792645569846393</v>
      </c>
      <c r="AX151" s="0" t="n">
        <v>0.966691038828308</v>
      </c>
      <c r="AY151" s="0" t="n">
        <v>0.993547133703209</v>
      </c>
      <c r="AZ151" s="0" t="n">
        <v>0.999764727280739</v>
      </c>
      <c r="BB151" s="16" t="n">
        <v>1.5076764464502E-005</v>
      </c>
      <c r="BC151" s="0" t="n">
        <v>0.000204545606027165</v>
      </c>
      <c r="BD151" s="0" t="n">
        <v>0.00427180700007181</v>
      </c>
      <c r="BE151" s="0" t="n">
        <v>0.201156665855003</v>
      </c>
    </row>
    <row r="152" customFormat="false" ht="13.8" hidden="false" customHeight="false" outlineLevel="0" collapsed="false">
      <c r="B152" s="8" t="n">
        <v>28069.9471381815</v>
      </c>
      <c r="C152" s="8" t="n">
        <v>4300</v>
      </c>
      <c r="D152" s="8" t="n">
        <v>-1.22340425531917</v>
      </c>
      <c r="F152" s="8" t="n">
        <v>1.46262416052085</v>
      </c>
      <c r="G152" s="8" t="n">
        <v>81200.0786427444</v>
      </c>
      <c r="H152" s="8" t="n">
        <v>2900</v>
      </c>
      <c r="J152" s="8" t="n">
        <v>-81200.0786427444</v>
      </c>
      <c r="K152" s="8" t="n">
        <v>920</v>
      </c>
      <c r="L152" s="0" t="n">
        <v>34992739330</v>
      </c>
      <c r="O152" s="8" t="n">
        <v>34634.7531183232</v>
      </c>
      <c r="P152" s="8" t="n">
        <v>-138006</v>
      </c>
      <c r="Q152" s="8" t="n">
        <v>-5568</v>
      </c>
      <c r="R152" s="8" t="n">
        <v>-143574</v>
      </c>
      <c r="S152" s="8" t="n">
        <v>-71787</v>
      </c>
      <c r="U152" s="8" t="n">
        <v>-103110</v>
      </c>
      <c r="V152" s="8" t="n">
        <v>-232895</v>
      </c>
      <c r="W152" s="8" t="n">
        <v>-116447.5</v>
      </c>
      <c r="X152" s="8" t="n">
        <v>-13337.5</v>
      </c>
      <c r="Y152" s="8" t="n">
        <v>479384.66611432</v>
      </c>
      <c r="Z152" s="8" t="n">
        <v>28341.1985678532</v>
      </c>
      <c r="AA152" s="8" t="n">
        <v>48000.8658026191</v>
      </c>
      <c r="AB152" s="8" t="n">
        <v>21763.540411679</v>
      </c>
      <c r="AD152" s="24" t="n">
        <v>0.824344293407565</v>
      </c>
      <c r="AE152" s="8" t="n">
        <v>1.8176410066692</v>
      </c>
      <c r="AF152" s="8" t="n">
        <v>0.729433936295993</v>
      </c>
      <c r="AH152" s="8" t="n">
        <v>-3.54103710359614</v>
      </c>
      <c r="AI152" s="25" t="n">
        <v>0.990995520267466</v>
      </c>
      <c r="AJ152" s="8" t="n">
        <v>-3.15062464423203</v>
      </c>
      <c r="AK152" s="8" t="n">
        <v>-0.726400444087695</v>
      </c>
      <c r="AM152" s="8" t="n">
        <v>1.5139456524193</v>
      </c>
      <c r="AO152" s="24" t="n">
        <v>2.33828994582686</v>
      </c>
      <c r="AP152" s="8" t="n">
        <v>3.3315866590885</v>
      </c>
      <c r="AQ152" s="8" t="n">
        <v>2.24337958871529</v>
      </c>
      <c r="AS152" s="8" t="n">
        <v>-2.02709145117684</v>
      </c>
      <c r="AT152" s="8" t="n">
        <v>2.50494117268677</v>
      </c>
      <c r="AU152" s="8" t="n">
        <v>-1.63667899181273</v>
      </c>
      <c r="AV152" s="8" t="n">
        <v>0.787545208331605</v>
      </c>
      <c r="AX152" s="0" t="n">
        <v>0.966442757095514</v>
      </c>
      <c r="AY152" s="0" t="n">
        <v>0.993497688169235</v>
      </c>
      <c r="AZ152" s="0" t="n">
        <v>0.999762913118437</v>
      </c>
      <c r="BB152" s="16" t="n">
        <v>1.40179269805155E-005</v>
      </c>
      <c r="BC152" s="0" t="n">
        <v>0.000190377381712042</v>
      </c>
      <c r="BD152" s="0" t="n">
        <v>0.00423925052104617</v>
      </c>
      <c r="BE152" s="0" t="n">
        <v>0.199924877770755</v>
      </c>
    </row>
    <row r="153" customFormat="false" ht="13.8" hidden="false" customHeight="false" outlineLevel="0" collapsed="false">
      <c r="B153" s="8" t="n">
        <v>28227.764424503</v>
      </c>
      <c r="C153" s="8" t="n">
        <v>4300</v>
      </c>
      <c r="D153" s="8" t="n">
        <v>-1.1648936170213</v>
      </c>
      <c r="F153" s="8" t="n">
        <v>1.46142356220055</v>
      </c>
      <c r="G153" s="8" t="n">
        <v>81273.3105923649</v>
      </c>
      <c r="H153" s="8" t="n">
        <v>2905</v>
      </c>
      <c r="J153" s="8" t="n">
        <v>-81273.3105923649</v>
      </c>
      <c r="K153" s="8" t="n">
        <v>927</v>
      </c>
      <c r="L153" s="0" t="n">
        <v>35313220387</v>
      </c>
      <c r="O153" s="8" t="n">
        <v>34910.0964952778</v>
      </c>
      <c r="P153" s="8" t="n">
        <v>-138994.255</v>
      </c>
      <c r="Q153" s="8" t="n">
        <v>-3855.84999999998</v>
      </c>
      <c r="R153" s="8" t="n">
        <v>-142850.105</v>
      </c>
      <c r="S153" s="8" t="n">
        <v>-71425.0525</v>
      </c>
      <c r="U153" s="8" t="n">
        <v>-102897.7</v>
      </c>
      <c r="V153" s="8" t="n">
        <v>-232653.255</v>
      </c>
      <c r="W153" s="8" t="n">
        <v>-116326.6275</v>
      </c>
      <c r="X153" s="8" t="n">
        <v>-13428.9275000001</v>
      </c>
      <c r="Y153" s="8" t="n">
        <v>480213.555968554</v>
      </c>
      <c r="Z153" s="8" t="n">
        <v>28440.1425186432</v>
      </c>
      <c r="AA153" s="8" t="n">
        <v>47924.9001430971</v>
      </c>
      <c r="AB153" s="8" t="n">
        <v>20938.0948477966</v>
      </c>
      <c r="AD153" s="24" t="n">
        <v>0.765266554438257</v>
      </c>
      <c r="AE153" s="8" t="n">
        <v>1.74961165156427</v>
      </c>
      <c r="AF153" s="8" t="n">
        <v>0.63224599475991</v>
      </c>
      <c r="AH153" s="8" t="n">
        <v>-3.59973007364974</v>
      </c>
      <c r="AI153" s="25" t="n">
        <v>0.93406854638597</v>
      </c>
      <c r="AJ153" s="8" t="n">
        <v>-3.19197134669622</v>
      </c>
      <c r="AK153" s="8" t="n">
        <v>-0.79069125467965</v>
      </c>
      <c r="AM153" s="8" t="n">
        <v>1.57309548585225</v>
      </c>
      <c r="AO153" s="24" t="n">
        <v>2.33836204029051</v>
      </c>
      <c r="AP153" s="8" t="n">
        <v>3.32270713741652</v>
      </c>
      <c r="AQ153" s="8" t="n">
        <v>2.20534148061216</v>
      </c>
      <c r="AS153" s="8" t="n">
        <v>-2.02663458779749</v>
      </c>
      <c r="AT153" s="8" t="n">
        <v>2.50716403223822</v>
      </c>
      <c r="AU153" s="8" t="n">
        <v>-1.61887586084397</v>
      </c>
      <c r="AV153" s="8" t="n">
        <v>0.7824042311726</v>
      </c>
      <c r="AX153" s="0" t="n">
        <v>0.966193553311976</v>
      </c>
      <c r="AY153" s="0" t="n">
        <v>0.993448038406851</v>
      </c>
      <c r="AZ153" s="0" t="n">
        <v>0.999761091287889</v>
      </c>
      <c r="BB153" s="16" t="n">
        <v>1.30347487793572E-005</v>
      </c>
      <c r="BC153" s="0" t="n">
        <v>0.000177207057592697</v>
      </c>
      <c r="BD153" s="0" t="n">
        <v>0.00420705191287327</v>
      </c>
      <c r="BE153" s="0" t="n">
        <v>0.198702967418809</v>
      </c>
    </row>
    <row r="154" customFormat="false" ht="13.8" hidden="false" customHeight="false" outlineLevel="0" collapsed="false">
      <c r="B154" s="8" t="n">
        <v>28385.2156546802</v>
      </c>
      <c r="C154" s="8" t="n">
        <v>4300</v>
      </c>
      <c r="D154" s="8" t="n">
        <v>-1.10638297872343</v>
      </c>
      <c r="F154" s="8" t="n">
        <v>1.46023222614466</v>
      </c>
      <c r="G154" s="8" t="n">
        <v>81346.8286867049</v>
      </c>
      <c r="H154" s="8" t="n">
        <v>2910</v>
      </c>
      <c r="J154" s="8" t="n">
        <v>-81346.8286867049</v>
      </c>
      <c r="K154" s="8" t="n">
        <v>935</v>
      </c>
      <c r="L154" s="0" t="n">
        <v>35633701443</v>
      </c>
      <c r="O154" s="8" t="n">
        <v>35185.4667569273</v>
      </c>
      <c r="P154" s="8" t="n">
        <v>-139985.32</v>
      </c>
      <c r="Q154" s="8" t="n">
        <v>-2143.69999999995</v>
      </c>
      <c r="R154" s="8" t="n">
        <v>-142129.02</v>
      </c>
      <c r="S154" s="8" t="n">
        <v>-71064.51</v>
      </c>
      <c r="U154" s="8" t="n">
        <v>-102685.4</v>
      </c>
      <c r="V154" s="8" t="n">
        <v>-232414.32</v>
      </c>
      <c r="W154" s="8" t="n">
        <v>-116207.16</v>
      </c>
      <c r="X154" s="8" t="n">
        <v>-13521.76</v>
      </c>
      <c r="Y154" s="8" t="n">
        <v>481042.461893063</v>
      </c>
      <c r="Z154" s="8" t="n">
        <v>28537.3840377505</v>
      </c>
      <c r="AA154" s="8" t="n">
        <v>47847.5157699683</v>
      </c>
      <c r="AB154" s="8" t="n">
        <v>20113.3806146043</v>
      </c>
      <c r="AD154" s="24" t="n">
        <v>0.706434322990248</v>
      </c>
      <c r="AE154" s="8" t="n">
        <v>1.68187029246904</v>
      </c>
      <c r="AF154" s="8" t="n">
        <v>0.535535118355242</v>
      </c>
      <c r="AH154" s="8" t="n">
        <v>-3.65812031901448</v>
      </c>
      <c r="AI154" s="25" t="n">
        <v>0.87743492549857</v>
      </c>
      <c r="AJ154" s="8" t="n">
        <v>-3.23312117929052</v>
      </c>
      <c r="AK154" s="8" t="n">
        <v>-0.854706349669312</v>
      </c>
      <c r="AM154" s="8" t="n">
        <v>1.63192919739769</v>
      </c>
      <c r="AO154" s="24" t="n">
        <v>2.33836352038794</v>
      </c>
      <c r="AP154" s="8" t="n">
        <v>3.31379948986673</v>
      </c>
      <c r="AQ154" s="8" t="n">
        <v>2.16746431575293</v>
      </c>
      <c r="AS154" s="8" t="n">
        <v>-2.02619112161679</v>
      </c>
      <c r="AT154" s="8" t="n">
        <v>2.50936412289626</v>
      </c>
      <c r="AU154" s="8" t="n">
        <v>-1.60119198189283</v>
      </c>
      <c r="AV154" s="8" t="n">
        <v>0.777222847728378</v>
      </c>
      <c r="AX154" s="0" t="n">
        <v>0.965943429677211</v>
      </c>
      <c r="AY154" s="0" t="n">
        <v>0.993398184612505</v>
      </c>
      <c r="AZ154" s="0" t="n">
        <v>0.999759261794114</v>
      </c>
      <c r="BB154" s="16" t="n">
        <v>1.21239299832197E-005</v>
      </c>
      <c r="BC154" s="0" t="n">
        <v>0.000164993119826543</v>
      </c>
      <c r="BD154" s="0" t="n">
        <v>0.00417520623544729</v>
      </c>
      <c r="BE154" s="0" t="n">
        <v>0.197490851847551</v>
      </c>
    </row>
    <row r="155" customFormat="false" ht="13.8" hidden="false" customHeight="false" outlineLevel="0" collapsed="false">
      <c r="B155" s="8" t="n">
        <v>28542.3016195239</v>
      </c>
      <c r="C155" s="8" t="n">
        <v>4300</v>
      </c>
      <c r="D155" s="8" t="n">
        <v>-1.04787234042555</v>
      </c>
      <c r="F155" s="8" t="n">
        <v>1.45905009588098</v>
      </c>
      <c r="G155" s="8" t="n">
        <v>81420.6324341065</v>
      </c>
      <c r="H155" s="8" t="n">
        <v>2915</v>
      </c>
      <c r="J155" s="8" t="n">
        <v>-81420.6324341065</v>
      </c>
      <c r="K155" s="8" t="n">
        <v>942</v>
      </c>
      <c r="L155" s="0" t="n">
        <v>35956996892</v>
      </c>
      <c r="O155" s="8" t="n">
        <v>35460.863857078</v>
      </c>
      <c r="P155" s="8" t="n">
        <v>-140979.195</v>
      </c>
      <c r="Q155" s="8" t="n">
        <v>-431.54999999993</v>
      </c>
      <c r="R155" s="8" t="n">
        <v>-141410.745</v>
      </c>
      <c r="S155" s="8" t="n">
        <v>-70705.3724999999</v>
      </c>
      <c r="U155" s="8" t="n">
        <v>-102473.1</v>
      </c>
      <c r="V155" s="8" t="n">
        <v>-232178.195</v>
      </c>
      <c r="W155" s="8" t="n">
        <v>-116089.0975</v>
      </c>
      <c r="X155" s="8" t="n">
        <v>-13615.9975</v>
      </c>
      <c r="Y155" s="8" t="n">
        <v>481871.383942931</v>
      </c>
      <c r="Z155" s="8" t="n">
        <v>28632.9177475318</v>
      </c>
      <c r="AA155" s="8" t="n">
        <v>47768.7097996612</v>
      </c>
      <c r="AB155" s="8" t="n">
        <v>19289.4067245416</v>
      </c>
      <c r="AD155" s="24" t="n">
        <v>0.647577204038992</v>
      </c>
      <c r="AE155" s="8" t="n">
        <v>1.61414641863247</v>
      </c>
      <c r="AF155" s="8" t="n">
        <v>0.439030314274006</v>
      </c>
      <c r="AH155" s="8" t="n">
        <v>-3.71647828696312</v>
      </c>
      <c r="AI155" s="25" t="n">
        <v>0.820824270901024</v>
      </c>
      <c r="AJ155" s="8" t="n">
        <v>-3.27434406486707</v>
      </c>
      <c r="AK155" s="8" t="n">
        <v>-0.918716057633001</v>
      </c>
      <c r="AM155" s="8" t="n">
        <v>1.6907173235545</v>
      </c>
      <c r="AO155" s="24" t="n">
        <v>2.33829452759349</v>
      </c>
      <c r="AP155" s="8" t="n">
        <v>3.30486374218697</v>
      </c>
      <c r="AQ155" s="8" t="n">
        <v>2.12974763782851</v>
      </c>
      <c r="AS155" s="8" t="n">
        <v>-2.02576096340862</v>
      </c>
      <c r="AT155" s="8" t="n">
        <v>2.51154159445552</v>
      </c>
      <c r="AU155" s="8" t="n">
        <v>-1.58362674131257</v>
      </c>
      <c r="AV155" s="8" t="n">
        <v>0.772001265921499</v>
      </c>
      <c r="AX155" s="0" t="n">
        <v>0.965692388410543</v>
      </c>
      <c r="AY155" s="0" t="n">
        <v>0.993348126986183</v>
      </c>
      <c r="AZ155" s="0" t="n">
        <v>0.999757424642254</v>
      </c>
      <c r="BB155" s="16" t="n">
        <v>1.12781548325125E-005</v>
      </c>
      <c r="BC155" s="0" t="n">
        <v>0.000153639137443878</v>
      </c>
      <c r="BD155" s="0" t="n">
        <v>0.00414370862960357</v>
      </c>
      <c r="BE155" s="0" t="n">
        <v>0.196288448619436</v>
      </c>
    </row>
    <row r="156" customFormat="false" ht="13.8" hidden="false" customHeight="false" outlineLevel="0" collapsed="false">
      <c r="B156" s="8" t="n">
        <v>28699.0231065173</v>
      </c>
      <c r="C156" s="8" t="n">
        <v>4300</v>
      </c>
      <c r="D156" s="8" t="n">
        <v>-0.989361702127681</v>
      </c>
      <c r="F156" s="8" t="n">
        <v>1.45787711535428</v>
      </c>
      <c r="G156" s="8" t="n">
        <v>81494.7213445981</v>
      </c>
      <c r="H156" s="8" t="n">
        <v>2920</v>
      </c>
      <c r="J156" s="8" t="n">
        <v>-81494.7213445981</v>
      </c>
      <c r="K156" s="8" t="n">
        <v>949</v>
      </c>
      <c r="L156" s="0" t="n">
        <v>36283335294</v>
      </c>
      <c r="O156" s="8" t="n">
        <v>35736.2877496946</v>
      </c>
      <c r="P156" s="8" t="n">
        <v>-141975.88</v>
      </c>
      <c r="Q156" s="8" t="n">
        <v>1280.59999999998</v>
      </c>
      <c r="R156" s="8" t="n">
        <v>-140695.28</v>
      </c>
      <c r="S156" s="8" t="n">
        <v>-70347.64</v>
      </c>
      <c r="U156" s="8" t="n">
        <v>-102260.8</v>
      </c>
      <c r="V156" s="8" t="n">
        <v>-231944.88</v>
      </c>
      <c r="W156" s="8" t="n">
        <v>-115972.44</v>
      </c>
      <c r="X156" s="8" t="n">
        <v>-13711.6400000001</v>
      </c>
      <c r="Y156" s="8" t="n">
        <v>482700.322173376</v>
      </c>
      <c r="Z156" s="8" t="n">
        <v>28726.7382813434</v>
      </c>
      <c r="AA156" s="8" t="n">
        <v>47688.4793537005</v>
      </c>
      <c r="AB156" s="8" t="n">
        <v>18466.1821682036</v>
      </c>
      <c r="AD156" s="24" t="n">
        <v>0.588649753154282</v>
      </c>
      <c r="AE156" s="8" t="n">
        <v>1.54639447044732</v>
      </c>
      <c r="AF156" s="8" t="n">
        <v>0.342685543044096</v>
      </c>
      <c r="AH156" s="8" t="n">
        <v>-3.77484947433877</v>
      </c>
      <c r="AI156" s="25" t="n">
        <v>0.764191145836285</v>
      </c>
      <c r="AJ156" s="8" t="n">
        <v>-3.3156849793708</v>
      </c>
      <c r="AK156" s="8" t="n">
        <v>-0.982765757460898</v>
      </c>
      <c r="AM156" s="8" t="n">
        <v>1.7495054497113</v>
      </c>
      <c r="AO156" s="24" t="n">
        <v>2.33815520286558</v>
      </c>
      <c r="AP156" s="8" t="n">
        <v>3.29589992015862</v>
      </c>
      <c r="AQ156" s="8" t="n">
        <v>2.0921909927554</v>
      </c>
      <c r="AS156" s="8" t="n">
        <v>-2.02534402462747</v>
      </c>
      <c r="AT156" s="8" t="n">
        <v>2.51369659554759</v>
      </c>
      <c r="AU156" s="8" t="n">
        <v>-1.5661795296595</v>
      </c>
      <c r="AV156" s="8" t="n">
        <v>0.766739692250402</v>
      </c>
      <c r="AX156" s="0" t="n">
        <v>0.965440431750904</v>
      </c>
      <c r="AY156" s="0" t="n">
        <v>0.993297865731383</v>
      </c>
      <c r="AZ156" s="0" t="n">
        <v>0.999755579837573</v>
      </c>
      <c r="BB156" s="16" t="n">
        <v>1.04923991288951E-005</v>
      </c>
      <c r="BC156" s="0" t="n">
        <v>0.000143079486058772</v>
      </c>
      <c r="BD156" s="0" t="n">
        <v>0.00411255431559639</v>
      </c>
      <c r="BE156" s="0" t="n">
        <v>0.195095675814896</v>
      </c>
    </row>
    <row r="157" customFormat="false" ht="13.8" hidden="false" customHeight="false" outlineLevel="0" collapsed="false">
      <c r="B157" s="8" t="n">
        <v>28855.3808998388</v>
      </c>
      <c r="C157" s="8" t="n">
        <v>4300</v>
      </c>
      <c r="D157" s="8" t="n">
        <v>-0.930851063829809</v>
      </c>
      <c r="F157" s="8" t="n">
        <v>1.45671322892257</v>
      </c>
      <c r="G157" s="8" t="n">
        <v>81569.0949298864</v>
      </c>
      <c r="H157" s="8" t="n">
        <v>2925</v>
      </c>
      <c r="J157" s="8" t="n">
        <v>-81569.0949298864</v>
      </c>
      <c r="K157" s="8" t="n">
        <v>956</v>
      </c>
      <c r="L157" s="0" t="n">
        <v>36611181027</v>
      </c>
      <c r="O157" s="8" t="n">
        <v>36011.7383888996</v>
      </c>
      <c r="P157" s="8" t="n">
        <v>-142975.375</v>
      </c>
      <c r="Q157" s="8" t="n">
        <v>2992.75</v>
      </c>
      <c r="R157" s="8" t="n">
        <v>-139982.625</v>
      </c>
      <c r="S157" s="8" t="n">
        <v>-69991.3125</v>
      </c>
      <c r="U157" s="8" t="n">
        <v>-102048.5</v>
      </c>
      <c r="V157" s="8" t="n">
        <v>-231714.375</v>
      </c>
      <c r="W157" s="8" t="n">
        <v>-115857.1875</v>
      </c>
      <c r="X157" s="8" t="n">
        <v>-13808.6875</v>
      </c>
      <c r="Y157" s="8" t="n">
        <v>483529.276639751</v>
      </c>
      <c r="Z157" s="8" t="n">
        <v>28818.8402834964</v>
      </c>
      <c r="AA157" s="8" t="n">
        <v>47606.8215586881</v>
      </c>
      <c r="AB157" s="8" t="n">
        <v>17643.7159144375</v>
      </c>
      <c r="AD157" s="24" t="n">
        <v>0.529652110781181</v>
      </c>
      <c r="AE157" s="8" t="n">
        <v>1.47861447372749</v>
      </c>
      <c r="AF157" s="8" t="n">
        <v>0.246500352792537</v>
      </c>
      <c r="AH157" s="8" t="n">
        <v>-3.83323379327039</v>
      </c>
      <c r="AI157" s="25" t="n">
        <v>0.707535697783737</v>
      </c>
      <c r="AJ157" s="8" t="n">
        <v>-3.35714331752516</v>
      </c>
      <c r="AK157" s="8" t="n">
        <v>-1.04685524406654</v>
      </c>
      <c r="AM157" s="8" t="n">
        <v>1.80829357586811</v>
      </c>
      <c r="AO157" s="24" t="n">
        <v>2.33794568664929</v>
      </c>
      <c r="AP157" s="8" t="n">
        <v>3.2869080495956</v>
      </c>
      <c r="AQ157" s="8" t="n">
        <v>2.05479392866065</v>
      </c>
      <c r="AS157" s="8" t="n">
        <v>-2.02494021740228</v>
      </c>
      <c r="AT157" s="8" t="n">
        <v>2.51582927365185</v>
      </c>
      <c r="AU157" s="8" t="n">
        <v>-1.54884974165705</v>
      </c>
      <c r="AV157" s="8" t="n">
        <v>0.761438331801575</v>
      </c>
      <c r="AX157" s="0" t="n">
        <v>0.965187561956628</v>
      </c>
      <c r="AY157" s="0" t="n">
        <v>0.993247401055089</v>
      </c>
      <c r="AZ157" s="0" t="n">
        <v>0.999753727385457</v>
      </c>
      <c r="BB157" s="16" t="n">
        <v>9.76232608989141E-006</v>
      </c>
      <c r="BC157" s="0" t="n">
        <v>0.000133257617980018</v>
      </c>
      <c r="BD157" s="0" t="n">
        <v>0.00408173859160886</v>
      </c>
      <c r="BE157" s="0" t="n">
        <v>0.19391245203596</v>
      </c>
    </row>
    <row r="158" customFormat="false" ht="13.8" hidden="false" customHeight="false" outlineLevel="0" collapsed="false">
      <c r="B158" s="8" t="n">
        <v>29011.3757803787</v>
      </c>
      <c r="C158" s="8" t="n">
        <v>4300</v>
      </c>
      <c r="D158" s="8" t="n">
        <v>-0.872340425531936</v>
      </c>
      <c r="F158" s="8" t="n">
        <v>1.45555838135344</v>
      </c>
      <c r="G158" s="8" t="n">
        <v>81643.7527033473</v>
      </c>
      <c r="H158" s="8" t="n">
        <v>2930</v>
      </c>
      <c r="J158" s="8" t="n">
        <v>-81643.7527033473</v>
      </c>
      <c r="K158" s="8" t="n">
        <v>963</v>
      </c>
      <c r="L158" s="0" t="n">
        <v>36939026761</v>
      </c>
      <c r="O158" s="8" t="n">
        <v>36287.2157289724</v>
      </c>
      <c r="P158" s="8" t="n">
        <v>-143977.68</v>
      </c>
      <c r="Q158" s="8" t="n">
        <v>4704.90000000002</v>
      </c>
      <c r="R158" s="8" t="n">
        <v>-139272.78</v>
      </c>
      <c r="S158" s="8" t="n">
        <v>-69636.39</v>
      </c>
      <c r="U158" s="8" t="n">
        <v>-101836.2</v>
      </c>
      <c r="V158" s="8" t="n">
        <v>-231486.68</v>
      </c>
      <c r="W158" s="8" t="n">
        <v>-115743.34</v>
      </c>
      <c r="X158" s="8" t="n">
        <v>-13907.14</v>
      </c>
      <c r="Y158" s="8" t="n">
        <v>484358.247397542</v>
      </c>
      <c r="Z158" s="8" t="n">
        <v>28909.2184092139</v>
      </c>
      <c r="AA158" s="8" t="n">
        <v>47523.7335462854</v>
      </c>
      <c r="AB158" s="8" t="n">
        <v>16822.0169104384</v>
      </c>
      <c r="AD158" s="24" t="n">
        <v>0.470800443530361</v>
      </c>
      <c r="AE158" s="8" t="n">
        <v>1.41102248099468</v>
      </c>
      <c r="AF158" s="8" t="n">
        <v>0.150690320518332</v>
      </c>
      <c r="AH158" s="8" t="n">
        <v>-3.89141512987891</v>
      </c>
      <c r="AI158" s="25" t="n">
        <v>0.651074099757443</v>
      </c>
      <c r="AJ158" s="8" t="n">
        <v>-3.39850245150888</v>
      </c>
      <c r="AK158" s="8" t="n">
        <v>-1.11076828708702</v>
      </c>
      <c r="AM158" s="8" t="n">
        <v>1.8668656753486</v>
      </c>
      <c r="AO158" s="24" t="n">
        <v>2.33766611887896</v>
      </c>
      <c r="AP158" s="8" t="n">
        <v>3.27788815634328</v>
      </c>
      <c r="AQ158" s="8" t="n">
        <v>2.01755599586693</v>
      </c>
      <c r="AS158" s="8" t="n">
        <v>-2.02454945453031</v>
      </c>
      <c r="AT158" s="8" t="n">
        <v>2.51793977510604</v>
      </c>
      <c r="AU158" s="8" t="n">
        <v>-1.53163677616028</v>
      </c>
      <c r="AV158" s="8" t="n">
        <v>0.756097388261585</v>
      </c>
      <c r="AX158" s="0" t="n">
        <v>0.964933781305244</v>
      </c>
      <c r="AY158" s="0" t="n">
        <v>0.993196733167744</v>
      </c>
      <c r="AZ158" s="0" t="n">
        <v>0.999751867291412</v>
      </c>
      <c r="BB158" s="16" t="n">
        <v>9.08504800614973E-006</v>
      </c>
      <c r="BC158" s="0" t="n">
        <v>0.000124136519428326</v>
      </c>
      <c r="BD158" s="0" t="n">
        <v>0.00405125683229426</v>
      </c>
      <c r="BE158" s="0" t="n">
        <v>0.192738696409605</v>
      </c>
    </row>
    <row r="159" customFormat="false" ht="13.8" hidden="false" customHeight="false" outlineLevel="0" collapsed="false">
      <c r="B159" s="8" t="n">
        <v>29167.0085257576</v>
      </c>
      <c r="C159" s="8" t="n">
        <v>4300</v>
      </c>
      <c r="D159" s="8" t="n">
        <v>-0.813829787234064</v>
      </c>
      <c r="F159" s="8" t="n">
        <v>1.4544125178204</v>
      </c>
      <c r="G159" s="8" t="n">
        <v>81718.6941800176</v>
      </c>
      <c r="H159" s="8" t="n">
        <v>2935</v>
      </c>
      <c r="J159" s="8" t="n">
        <v>-81718.6941800176</v>
      </c>
      <c r="K159" s="8" t="n">
        <v>971</v>
      </c>
      <c r="L159" s="0" t="n">
        <v>37266872495</v>
      </c>
      <c r="O159" s="8" t="n">
        <v>36562.7197243482</v>
      </c>
      <c r="P159" s="8" t="n">
        <v>-144982.795</v>
      </c>
      <c r="Q159" s="8" t="n">
        <v>6417.05000000005</v>
      </c>
      <c r="R159" s="8" t="n">
        <v>-138565.745</v>
      </c>
      <c r="S159" s="8" t="n">
        <v>-69282.8725</v>
      </c>
      <c r="U159" s="8" t="n">
        <v>-101623.9</v>
      </c>
      <c r="V159" s="8" t="n">
        <v>-231261.795</v>
      </c>
      <c r="W159" s="8" t="n">
        <v>-115630.8975</v>
      </c>
      <c r="X159" s="8" t="n">
        <v>-14006.9975000001</v>
      </c>
      <c r="Y159" s="8" t="n">
        <v>485187.23450237</v>
      </c>
      <c r="Z159" s="8" t="n">
        <v>28997.8673245865</v>
      </c>
      <c r="AA159" s="8" t="n">
        <v>47439.2124531952</v>
      </c>
      <c r="AB159" s="8" t="n">
        <v>16001.0940818441</v>
      </c>
      <c r="AD159" s="24" t="n">
        <v>0.4120763415169</v>
      </c>
      <c r="AE159" s="8" t="n">
        <v>1.34359996881367</v>
      </c>
      <c r="AF159" s="8" t="n">
        <v>0.0552364494138662</v>
      </c>
      <c r="AH159" s="8" t="n">
        <v>-3.94941194693496</v>
      </c>
      <c r="AI159" s="25" t="n">
        <v>0.594787947652855</v>
      </c>
      <c r="AJ159" s="8" t="n">
        <v>-3.43978033358446</v>
      </c>
      <c r="AK159" s="8" t="n">
        <v>-1.17452323353483</v>
      </c>
      <c r="AM159" s="8" t="n">
        <v>1.92524029746386</v>
      </c>
      <c r="AO159" s="24" t="n">
        <v>2.33731663898076</v>
      </c>
      <c r="AP159" s="8" t="n">
        <v>3.26884026627753</v>
      </c>
      <c r="AQ159" s="8" t="n">
        <v>1.98047674687773</v>
      </c>
      <c r="AS159" s="8" t="n">
        <v>-2.0241716494711</v>
      </c>
      <c r="AT159" s="8" t="n">
        <v>2.52002824511672</v>
      </c>
      <c r="AU159" s="8" t="n">
        <v>-1.5145400361206</v>
      </c>
      <c r="AV159" s="8" t="n">
        <v>0.750717063929027</v>
      </c>
      <c r="AX159" s="0" t="n">
        <v>0.964679092093277</v>
      </c>
      <c r="AY159" s="0" t="n">
        <v>0.993145862283216</v>
      </c>
      <c r="AZ159" s="0" t="n">
        <v>0.999749999561064</v>
      </c>
      <c r="BB159" s="16" t="n">
        <v>8.45651774397325E-006</v>
      </c>
      <c r="BC159" s="0" t="n">
        <v>0.00011566313939094</v>
      </c>
      <c r="BD159" s="0" t="n">
        <v>0.0040211044873479</v>
      </c>
      <c r="BE159" s="0" t="n">
        <v>0.191574328590839</v>
      </c>
    </row>
    <row r="160" customFormat="false" ht="13.8" hidden="false" customHeight="false" outlineLevel="0" collapsed="false">
      <c r="B160" s="8" t="n">
        <v>29322.2799103459</v>
      </c>
      <c r="C160" s="8" t="n">
        <v>4300</v>
      </c>
      <c r="D160" s="8" t="n">
        <v>-0.755319148936191</v>
      </c>
      <c r="F160" s="8" t="n">
        <v>1.45327558389929</v>
      </c>
      <c r="G160" s="8" t="n">
        <v>81793.9188765863</v>
      </c>
      <c r="H160" s="8" t="n">
        <v>2940</v>
      </c>
      <c r="J160" s="8" t="n">
        <v>-81793.9188765863</v>
      </c>
      <c r="K160" s="8" t="n">
        <v>978</v>
      </c>
      <c r="L160" s="0" t="n">
        <v>37594718229</v>
      </c>
      <c r="O160" s="8" t="n">
        <v>36838.2503296176</v>
      </c>
      <c r="P160" s="8" t="n">
        <v>-145990.72</v>
      </c>
      <c r="Q160" s="8" t="n">
        <v>8129.20000000007</v>
      </c>
      <c r="R160" s="8" t="n">
        <v>-137861.52</v>
      </c>
      <c r="S160" s="8" t="n">
        <v>-68930.76</v>
      </c>
      <c r="U160" s="8" t="n">
        <v>-101411.6</v>
      </c>
      <c r="V160" s="8" t="n">
        <v>-231039.72</v>
      </c>
      <c r="W160" s="8" t="n">
        <v>-115519.86</v>
      </c>
      <c r="X160" s="8" t="n">
        <v>-14108.2600000001</v>
      </c>
      <c r="Y160" s="8" t="n">
        <v>486016.238009993</v>
      </c>
      <c r="Z160" s="8" t="n">
        <v>29084.7817065296</v>
      </c>
      <c r="AA160" s="8" t="n">
        <v>47353.2554211433</v>
      </c>
      <c r="AB160" s="8" t="n">
        <v>15180.9563328297</v>
      </c>
      <c r="AD160" s="24" t="n">
        <v>0.353282466296093</v>
      </c>
      <c r="AE160" s="8" t="n">
        <v>1.27614948572458</v>
      </c>
      <c r="AF160" s="8" t="n">
        <v>-0.0400591832164843</v>
      </c>
      <c r="AH160" s="8" t="n">
        <v>-4.00742163591966</v>
      </c>
      <c r="AI160" s="25" t="n">
        <v>0.538479908190527</v>
      </c>
      <c r="AJ160" s="8" t="n">
        <v>-3.48117384813009</v>
      </c>
      <c r="AK160" s="8" t="n">
        <v>-1.2383173598528</v>
      </c>
      <c r="AM160" s="8" t="n">
        <v>1.98361491957912</v>
      </c>
      <c r="AO160" s="24" t="n">
        <v>2.33689738587521</v>
      </c>
      <c r="AP160" s="8" t="n">
        <v>3.2597644053037</v>
      </c>
      <c r="AQ160" s="8" t="n">
        <v>1.94355573636264</v>
      </c>
      <c r="AS160" s="8" t="n">
        <v>-2.02380671634054</v>
      </c>
      <c r="AT160" s="8" t="n">
        <v>2.52209482776965</v>
      </c>
      <c r="AU160" s="8" t="n">
        <v>-1.49755892855097</v>
      </c>
      <c r="AV160" s="8" t="n">
        <v>0.745297559726316</v>
      </c>
      <c r="AX160" s="0" t="n">
        <v>0.964423496636037</v>
      </c>
      <c r="AY160" s="0" t="n">
        <v>0.99309478861878</v>
      </c>
      <c r="AZ160" s="0" t="n">
        <v>0.999748124200156</v>
      </c>
      <c r="BB160" s="16" t="n">
        <v>7.87220890431834E-006</v>
      </c>
      <c r="BC160" s="0" t="n">
        <v>0.000107777624098388</v>
      </c>
      <c r="BD160" s="0" t="n">
        <v>0.00399127708010902</v>
      </c>
      <c r="BE160" s="0" t="n">
        <v>0.190419268765527</v>
      </c>
    </row>
    <row r="161" customFormat="false" ht="13.8" hidden="false" customHeight="false" outlineLevel="0" collapsed="false">
      <c r="B161" s="8" t="n">
        <v>29477.1907052812</v>
      </c>
      <c r="C161" s="8" t="n">
        <v>4300</v>
      </c>
      <c r="D161" s="8" t="n">
        <v>-0.696808510638319</v>
      </c>
      <c r="F161" s="8" t="n">
        <v>1.45214752556471</v>
      </c>
      <c r="G161" s="8" t="n">
        <v>81869.4263113866</v>
      </c>
      <c r="H161" s="8" t="n">
        <v>2945</v>
      </c>
      <c r="J161" s="8" t="n">
        <v>-81869.4263113866</v>
      </c>
      <c r="K161" s="8" t="n">
        <v>985</v>
      </c>
      <c r="L161" s="0" t="n">
        <v>37924793991</v>
      </c>
      <c r="O161" s="8" t="n">
        <v>37113.8074995256</v>
      </c>
      <c r="P161" s="8" t="n">
        <v>-147001.455</v>
      </c>
      <c r="Q161" s="8" t="n">
        <v>9841.34999999998</v>
      </c>
      <c r="R161" s="8" t="n">
        <v>-137160.105</v>
      </c>
      <c r="S161" s="8" t="n">
        <v>-68580.0525</v>
      </c>
      <c r="U161" s="8" t="n">
        <v>-101199.3</v>
      </c>
      <c r="V161" s="8" t="n">
        <v>-230820.455</v>
      </c>
      <c r="W161" s="8" t="n">
        <v>-115410.2275</v>
      </c>
      <c r="X161" s="8" t="n">
        <v>-14210.9275000001</v>
      </c>
      <c r="Y161" s="8" t="n">
        <v>486845.257976302</v>
      </c>
      <c r="Z161" s="8" t="n">
        <v>29169.9562427397</v>
      </c>
      <c r="AA161" s="8" t="n">
        <v>47265.8595968606</v>
      </c>
      <c r="AB161" s="8" t="n">
        <v>14361.6125462018</v>
      </c>
      <c r="AD161" s="24" t="n">
        <v>0.294418956285369</v>
      </c>
      <c r="AE161" s="8" t="n">
        <v>1.20867105766124</v>
      </c>
      <c r="AF161" s="8" t="n">
        <v>-0.135197020551535</v>
      </c>
      <c r="AH161" s="8" t="n">
        <v>-4.06544411159924</v>
      </c>
      <c r="AI161" s="25" t="n">
        <v>0.482150124345687</v>
      </c>
      <c r="AJ161" s="8" t="n">
        <v>-3.52268240618584</v>
      </c>
      <c r="AK161" s="8" t="n">
        <v>-1.30215046648302</v>
      </c>
      <c r="AM161" s="8" t="n">
        <v>2.04198954169438</v>
      </c>
      <c r="AO161" s="24" t="n">
        <v>2.33640849797975</v>
      </c>
      <c r="AP161" s="8" t="n">
        <v>3.25066059935562</v>
      </c>
      <c r="AQ161" s="8" t="n">
        <v>1.90679252114284</v>
      </c>
      <c r="AS161" s="8" t="n">
        <v>-2.02345456990486</v>
      </c>
      <c r="AT161" s="8" t="n">
        <v>2.52413966604007</v>
      </c>
      <c r="AU161" s="8" t="n">
        <v>-1.48069286449146</v>
      </c>
      <c r="AV161" s="8" t="n">
        <v>0.739839075211363</v>
      </c>
      <c r="AX161" s="0" t="n">
        <v>0.964166997267422</v>
      </c>
      <c r="AY161" s="0" t="n">
        <v>0.993043512395081</v>
      </c>
      <c r="AZ161" s="0" t="n">
        <v>0.999746241214551</v>
      </c>
      <c r="BB161" s="16" t="n">
        <v>7.32895448007849E-006</v>
      </c>
      <c r="BC161" s="0" t="n">
        <v>0.00010043848289792</v>
      </c>
      <c r="BD161" s="0" t="n">
        <v>0.00396177020619189</v>
      </c>
      <c r="BE161" s="0" t="n">
        <v>0.189273437652969</v>
      </c>
    </row>
    <row r="162" customFormat="false" ht="13.8" hidden="false" customHeight="false" outlineLevel="0" collapsed="false">
      <c r="B162" s="8" t="n">
        <v>29631.7416784874</v>
      </c>
      <c r="C162" s="8" t="n">
        <v>4300</v>
      </c>
      <c r="D162" s="8" t="n">
        <v>-0.638297872340447</v>
      </c>
      <c r="F162" s="8" t="n">
        <v>1.45102828918652</v>
      </c>
      <c r="G162" s="8" t="n">
        <v>81945.216004387</v>
      </c>
      <c r="H162" s="8" t="n">
        <v>2950</v>
      </c>
      <c r="J162" s="8" t="n">
        <v>-81945.216004387</v>
      </c>
      <c r="K162" s="8" t="n">
        <v>992</v>
      </c>
      <c r="L162" s="0" t="n">
        <v>38259346874</v>
      </c>
      <c r="O162" s="8" t="n">
        <v>37389.391188971</v>
      </c>
      <c r="P162" s="8" t="n">
        <v>-148015</v>
      </c>
      <c r="Q162" s="8" t="n">
        <v>11553.5</v>
      </c>
      <c r="R162" s="8" t="n">
        <v>-136461.5</v>
      </c>
      <c r="S162" s="8" t="n">
        <v>-68230.75</v>
      </c>
      <c r="U162" s="8" t="n">
        <v>-100987</v>
      </c>
      <c r="V162" s="8" t="n">
        <v>-230604</v>
      </c>
      <c r="W162" s="8" t="n">
        <v>-115302</v>
      </c>
      <c r="X162" s="8" t="n">
        <v>-14315</v>
      </c>
      <c r="Y162" s="8" t="n">
        <v>487674.294457324</v>
      </c>
      <c r="Z162" s="8" t="n">
        <v>29253.3856316523</v>
      </c>
      <c r="AA162" s="8" t="n">
        <v>47177.0221320658</v>
      </c>
      <c r="AB162" s="8" t="n">
        <v>13543.0715834917</v>
      </c>
      <c r="AD162" s="24" t="n">
        <v>0.235528344801587</v>
      </c>
      <c r="AE162" s="8" t="n">
        <v>1.14120710598503</v>
      </c>
      <c r="AF162" s="8" t="n">
        <v>-0.230135108232933</v>
      </c>
      <c r="AH162" s="8" t="n">
        <v>-4.1234368939845</v>
      </c>
      <c r="AI162" s="25" t="n">
        <v>0.425841133393227</v>
      </c>
      <c r="AJ162" s="8" t="n">
        <v>-3.56426302738469</v>
      </c>
      <c r="AK162" s="8" t="n">
        <v>-1.36597995982048</v>
      </c>
      <c r="AM162" s="8" t="n">
        <v>2.10032176840963</v>
      </c>
      <c r="AO162" s="24" t="n">
        <v>2.33585011321122</v>
      </c>
      <c r="AP162" s="8" t="n">
        <v>3.24152887439466</v>
      </c>
      <c r="AQ162" s="8" t="n">
        <v>1.8701866601767</v>
      </c>
      <c r="AS162" s="8" t="n">
        <v>-2.02311512557487</v>
      </c>
      <c r="AT162" s="8" t="n">
        <v>2.52616290180286</v>
      </c>
      <c r="AU162" s="8" t="n">
        <v>-1.46394125897506</v>
      </c>
      <c r="AV162" s="8" t="n">
        <v>0.734341808589147</v>
      </c>
      <c r="AX162" s="0" t="n">
        <v>0.96390959633971</v>
      </c>
      <c r="AY162" s="0" t="n">
        <v>0.992992033836114</v>
      </c>
      <c r="AZ162" s="0" t="n">
        <v>0.999744350610227</v>
      </c>
      <c r="BB162" s="16" t="n">
        <v>6.82398509553443E-006</v>
      </c>
      <c r="BC162" s="16" t="n">
        <v>9.36094910668267E-005</v>
      </c>
      <c r="BD162" s="0" t="n">
        <v>0.00393257953214541</v>
      </c>
      <c r="BE162" s="0" t="n">
        <v>0.188136756508238</v>
      </c>
    </row>
    <row r="163" customFormat="false" ht="13.8" hidden="false" customHeight="false" outlineLevel="0" collapsed="false">
      <c r="B163" s="8" t="n">
        <v>29785.933594691</v>
      </c>
      <c r="C163" s="8" t="n">
        <v>4300</v>
      </c>
      <c r="D163" s="8" t="n">
        <v>-0.579787234042574</v>
      </c>
      <c r="F163" s="8" t="n">
        <v>1.44991782152629</v>
      </c>
      <c r="G163" s="8" t="n">
        <v>82021.2874771834</v>
      </c>
      <c r="H163" s="8" t="n">
        <v>2955</v>
      </c>
      <c r="J163" s="8" t="n">
        <v>-82021.2874771834</v>
      </c>
      <c r="K163" s="8" t="n">
        <v>1000</v>
      </c>
      <c r="L163" s="0" t="n">
        <v>38594759063</v>
      </c>
      <c r="O163" s="8" t="n">
        <v>37665.0013530054</v>
      </c>
      <c r="P163" s="8" t="n">
        <v>-149031.355</v>
      </c>
      <c r="Q163" s="8" t="n">
        <v>13265.65</v>
      </c>
      <c r="R163" s="8" t="n">
        <v>-135765.705</v>
      </c>
      <c r="S163" s="8" t="n">
        <v>-67882.8525</v>
      </c>
      <c r="U163" s="8" t="n">
        <v>-100774.7</v>
      </c>
      <c r="V163" s="8" t="n">
        <v>-230390.355</v>
      </c>
      <c r="W163" s="8" t="n">
        <v>-115195.1775</v>
      </c>
      <c r="X163" s="8" t="n">
        <v>-14420.4775</v>
      </c>
      <c r="Y163" s="8" t="n">
        <v>488503.347509222</v>
      </c>
      <c r="Z163" s="8" t="n">
        <v>29335.0645823985</v>
      </c>
      <c r="AA163" s="8" t="n">
        <v>47086.7401834466</v>
      </c>
      <c r="AB163" s="8" t="n">
        <v>12725.3422850477</v>
      </c>
      <c r="AD163" s="24" t="n">
        <v>0.176709565795947</v>
      </c>
      <c r="AE163" s="8" t="n">
        <v>1.07385645321631</v>
      </c>
      <c r="AF163" s="8" t="n">
        <v>-0.324775088647063</v>
      </c>
      <c r="AH163" s="8" t="n">
        <v>-4.18130110259255</v>
      </c>
      <c r="AI163" s="25" t="n">
        <v>0.369651872650082</v>
      </c>
      <c r="AJ163" s="8" t="n">
        <v>-3.60581633418637</v>
      </c>
      <c r="AK163" s="8" t="n">
        <v>-1.42970684646928</v>
      </c>
      <c r="AM163" s="8" t="n">
        <v>2.15851280319243</v>
      </c>
      <c r="AO163" s="24" t="n">
        <v>2.33522236898838</v>
      </c>
      <c r="AP163" s="8" t="n">
        <v>3.23236925640874</v>
      </c>
      <c r="AQ163" s="8" t="n">
        <v>1.83373771454537</v>
      </c>
      <c r="AS163" s="8" t="n">
        <v>-2.02278829940012</v>
      </c>
      <c r="AT163" s="8" t="n">
        <v>2.52816467584251</v>
      </c>
      <c r="AU163" s="8" t="n">
        <v>-1.44730353099394</v>
      </c>
      <c r="AV163" s="8" t="n">
        <v>0.728805956723151</v>
      </c>
      <c r="AX163" s="0" t="n">
        <v>0.963651296223358</v>
      </c>
      <c r="AY163" s="0" t="n">
        <v>0.992940353169192</v>
      </c>
      <c r="AZ163" s="0" t="n">
        <v>0.999742452393278</v>
      </c>
      <c r="BB163" s="16" t="n">
        <v>6.35490576091104E-006</v>
      </c>
      <c r="BC163" s="16" t="n">
        <v>8.72593995972223E-005</v>
      </c>
      <c r="BD163" s="0" t="n">
        <v>0.00390370079414075</v>
      </c>
      <c r="BE163" s="0" t="n">
        <v>0.187009147124279</v>
      </c>
    </row>
    <row r="164" customFormat="false" ht="13.8" hidden="false" customHeight="false" outlineLevel="0" collapsed="false">
      <c r="B164" s="8" t="n">
        <v>29939.7672154418</v>
      </c>
      <c r="C164" s="8" t="n">
        <v>4300</v>
      </c>
      <c r="D164" s="8" t="n">
        <v>-0.521276595744702</v>
      </c>
      <c r="F164" s="8" t="n">
        <v>1.44881606973389</v>
      </c>
      <c r="G164" s="8" t="n">
        <v>82097.6402529904</v>
      </c>
      <c r="H164" s="8" t="n">
        <v>2960</v>
      </c>
      <c r="J164" s="8" t="n">
        <v>-82097.6402529904</v>
      </c>
      <c r="K164" s="8" t="n">
        <v>1007</v>
      </c>
      <c r="L164" s="0" t="n">
        <v>38930171253</v>
      </c>
      <c r="O164" s="8" t="n">
        <v>37940.6379468324</v>
      </c>
      <c r="P164" s="8" t="n">
        <v>-150050.52</v>
      </c>
      <c r="Q164" s="8" t="n">
        <v>14977.8</v>
      </c>
      <c r="R164" s="8" t="n">
        <v>-135072.72</v>
      </c>
      <c r="S164" s="8" t="n">
        <v>-67536.36</v>
      </c>
      <c r="U164" s="8" t="n">
        <v>-100562.4</v>
      </c>
      <c r="V164" s="8" t="n">
        <v>-230179.52</v>
      </c>
      <c r="W164" s="8" t="n">
        <v>-115089.76</v>
      </c>
      <c r="X164" s="8" t="n">
        <v>-14527.36</v>
      </c>
      <c r="Y164" s="8" t="n">
        <v>489332.417188294</v>
      </c>
      <c r="Z164" s="8" t="n">
        <v>29414.9878147631</v>
      </c>
      <c r="AA164" s="8" t="n">
        <v>46995.0109126432</v>
      </c>
      <c r="AB164" s="8" t="n">
        <v>11908.4334701279</v>
      </c>
      <c r="AD164" s="24" t="n">
        <v>0.11782156425917</v>
      </c>
      <c r="AE164" s="8" t="n">
        <v>1.00647793343621</v>
      </c>
      <c r="AF164" s="8" t="n">
        <v>-0.41925859053652</v>
      </c>
      <c r="AH164" s="8" t="n">
        <v>-4.2391778460384</v>
      </c>
      <c r="AI164" s="25" t="n">
        <v>0.313441289887982</v>
      </c>
      <c r="AJ164" s="8" t="n">
        <v>-3.6474829414412</v>
      </c>
      <c r="AK164" s="8" t="n">
        <v>-1.49347212282851</v>
      </c>
      <c r="AM164" s="8" t="n">
        <v>2.21670383797522</v>
      </c>
      <c r="AO164" s="24" t="n">
        <v>2.33452540223439</v>
      </c>
      <c r="AP164" s="8" t="n">
        <v>3.22318177141143</v>
      </c>
      <c r="AQ164" s="8" t="n">
        <v>1.7974452474387</v>
      </c>
      <c r="AS164" s="8" t="n">
        <v>-2.02247400806318</v>
      </c>
      <c r="AT164" s="8" t="n">
        <v>2.5301451278632</v>
      </c>
      <c r="AU164" s="8" t="n">
        <v>-1.43077910346599</v>
      </c>
      <c r="AV164" s="8" t="n">
        <v>0.723231715146707</v>
      </c>
      <c r="AX164" s="0" t="n">
        <v>0.9633920993068</v>
      </c>
      <c r="AY164" s="0" t="n">
        <v>0.992888470624921</v>
      </c>
      <c r="AZ164" s="0" t="n">
        <v>0.999740546569913</v>
      </c>
      <c r="BB164" s="16" t="n">
        <v>5.91860743781274E-006</v>
      </c>
      <c r="BC164" s="16" t="n">
        <v>8.13470035189238E-005</v>
      </c>
      <c r="BD164" s="0" t="n">
        <v>0.00387512979668614</v>
      </c>
      <c r="BE164" s="0" t="n">
        <v>0.185890531833789</v>
      </c>
    </row>
    <row r="165" customFormat="false" ht="13.8" hidden="false" customHeight="false" outlineLevel="0" collapsed="false">
      <c r="B165" s="8" t="n">
        <v>30093.2432991279</v>
      </c>
      <c r="C165" s="8" t="n">
        <v>4300</v>
      </c>
      <c r="D165" s="8" t="n">
        <v>-0.46276595744683</v>
      </c>
      <c r="F165" s="8" t="n">
        <v>1.44772298134408</v>
      </c>
      <c r="G165" s="8" t="n">
        <v>82174.2738566337</v>
      </c>
      <c r="H165" s="8" t="n">
        <v>2965</v>
      </c>
      <c r="J165" s="8" t="n">
        <v>-82174.2738566337</v>
      </c>
      <c r="K165" s="8" t="n">
        <v>1014</v>
      </c>
      <c r="L165" s="0" t="n">
        <v>39265583442</v>
      </c>
      <c r="O165" s="8" t="n">
        <v>38216.3009258071</v>
      </c>
      <c r="P165" s="8" t="n">
        <v>-151072.495</v>
      </c>
      <c r="Q165" s="8" t="n">
        <v>16689.9500000001</v>
      </c>
      <c r="R165" s="8" t="n">
        <v>-134382.545</v>
      </c>
      <c r="S165" s="8" t="n">
        <v>-67191.2724999999</v>
      </c>
      <c r="U165" s="8" t="n">
        <v>-100350.1</v>
      </c>
      <c r="V165" s="8" t="n">
        <v>-229971.495</v>
      </c>
      <c r="W165" s="8" t="n">
        <v>-114985.7475</v>
      </c>
      <c r="X165" s="8" t="n">
        <v>-14635.6475000001</v>
      </c>
      <c r="Y165" s="8" t="n">
        <v>490161.503550976</v>
      </c>
      <c r="Z165" s="8" t="n">
        <v>29493.1500591427</v>
      </c>
      <c r="AA165" s="8" t="n">
        <v>46901.83148623</v>
      </c>
      <c r="AB165" s="8" t="n">
        <v>11092.3539369916</v>
      </c>
      <c r="AD165" s="24" t="n">
        <v>0.0588644766212854</v>
      </c>
      <c r="AE165" s="8" t="n">
        <v>0.93907157268296</v>
      </c>
      <c r="AF165" s="8" t="n">
        <v>-0.513586048616877</v>
      </c>
      <c r="AH165" s="8" t="n">
        <v>-4.29706704163198</v>
      </c>
      <c r="AI165" s="25" t="n">
        <v>0.257209523740456</v>
      </c>
      <c r="AJ165" s="8" t="n">
        <v>-3.68926227595975</v>
      </c>
      <c r="AK165" s="8" t="n">
        <v>-1.55727559468382</v>
      </c>
      <c r="AM165" s="8" t="n">
        <v>2.27489487275802</v>
      </c>
      <c r="AO165" s="24" t="n">
        <v>2.33375934937931</v>
      </c>
      <c r="AP165" s="8" t="n">
        <v>3.21396644544098</v>
      </c>
      <c r="AQ165" s="8" t="n">
        <v>1.76130882414114</v>
      </c>
      <c r="AS165" s="8" t="n">
        <v>-2.02217216887396</v>
      </c>
      <c r="AT165" s="8" t="n">
        <v>2.53210439649848</v>
      </c>
      <c r="AU165" s="8" t="n">
        <v>-1.41436740320173</v>
      </c>
      <c r="AV165" s="8" t="n">
        <v>0.717619278074202</v>
      </c>
      <c r="AX165" s="0" t="n">
        <v>0.963132007996241</v>
      </c>
      <c r="AY165" s="0" t="n">
        <v>0.992836386437171</v>
      </c>
      <c r="AZ165" s="0" t="n">
        <v>0.999738633146456</v>
      </c>
      <c r="BB165" s="16" t="n">
        <v>5.51275904872478E-006</v>
      </c>
      <c r="BC165" s="16" t="n">
        <v>7.58416211098162E-005</v>
      </c>
      <c r="BD165" s="0" t="n">
        <v>0.00384686241136837</v>
      </c>
      <c r="BE165" s="0" t="n">
        <v>0.184780833510872</v>
      </c>
    </row>
    <row r="166" customFormat="false" ht="13.8" hidden="false" customHeight="false" outlineLevel="0" collapsed="false">
      <c r="B166" s="8" t="n">
        <v>30246.3626009956</v>
      </c>
      <c r="C166" s="8" t="n">
        <v>4300</v>
      </c>
      <c r="D166" s="8" t="n">
        <v>-0.404255319148957</v>
      </c>
      <c r="F166" s="8" t="n">
        <v>1.44663850427308</v>
      </c>
      <c r="G166" s="8" t="n">
        <v>82251.1878145414</v>
      </c>
      <c r="H166" s="8" t="n">
        <v>2970</v>
      </c>
      <c r="J166" s="8" t="n">
        <v>-82251.1878145414</v>
      </c>
      <c r="K166" s="8" t="n">
        <v>1022</v>
      </c>
      <c r="L166" s="0" t="n">
        <v>39600995632</v>
      </c>
      <c r="O166" s="8" t="n">
        <v>38491.9902454351</v>
      </c>
      <c r="P166" s="8" t="n">
        <v>-152097.28</v>
      </c>
      <c r="Q166" s="8" t="n">
        <v>18402.1</v>
      </c>
      <c r="R166" s="8" t="n">
        <v>-133695.18</v>
      </c>
      <c r="S166" s="8" t="n">
        <v>-66847.59</v>
      </c>
      <c r="U166" s="8" t="n">
        <v>-100137.8</v>
      </c>
      <c r="V166" s="8" t="n">
        <v>-229766.28</v>
      </c>
      <c r="W166" s="8" t="n">
        <v>-114883.14</v>
      </c>
      <c r="X166" s="8" t="n">
        <v>-14745.3400000001</v>
      </c>
      <c r="Y166" s="8" t="n">
        <v>490990.606653838</v>
      </c>
      <c r="Z166" s="8" t="n">
        <v>29569.5460565034</v>
      </c>
      <c r="AA166" s="8" t="n">
        <v>46807.1990756983</v>
      </c>
      <c r="AB166" s="8" t="n">
        <v>10277.11246299</v>
      </c>
      <c r="AD166" s="24" t="n">
        <v>-0.000159002514145357</v>
      </c>
      <c r="AE166" s="8" t="n">
        <v>0.871639955682807</v>
      </c>
      <c r="AF166" s="8" t="n">
        <v>-0.607755336858849</v>
      </c>
      <c r="AH166" s="8" t="n">
        <v>-4.35496604864074</v>
      </c>
      <c r="AI166" s="25" t="n">
        <v>0.200959270444461</v>
      </c>
      <c r="AJ166" s="8" t="n">
        <v>-3.7311512097482</v>
      </c>
      <c r="AK166" s="8" t="n">
        <v>-1.62111451046445</v>
      </c>
      <c r="AM166" s="8" t="n">
        <v>2.33308334887663</v>
      </c>
      <c r="AO166" s="24" t="n">
        <v>2.33292434636248</v>
      </c>
      <c r="AP166" s="8" t="n">
        <v>3.20472330455944</v>
      </c>
      <c r="AQ166" s="8" t="n">
        <v>1.72532801201778</v>
      </c>
      <c r="AS166" s="8" t="n">
        <v>-2.02188269976411</v>
      </c>
      <c r="AT166" s="8" t="n">
        <v>2.53404261932109</v>
      </c>
      <c r="AU166" s="8" t="n">
        <v>-1.39806786087157</v>
      </c>
      <c r="AV166" s="8" t="n">
        <v>0.711968838412182</v>
      </c>
      <c r="AX166" s="0" t="n">
        <v>0.96287102471546</v>
      </c>
      <c r="AY166" s="0" t="n">
        <v>0.99278410084305</v>
      </c>
      <c r="AZ166" s="0" t="n">
        <v>0.999736712129342</v>
      </c>
      <c r="BB166" s="16" t="n">
        <v>5.13520591222948E-006</v>
      </c>
      <c r="BC166" s="16" t="n">
        <v>7.07148640039612E-005</v>
      </c>
      <c r="BD166" s="0" t="n">
        <v>0.00381889457562025</v>
      </c>
      <c r="BE166" s="0" t="n">
        <v>0.183679975572482</v>
      </c>
    </row>
    <row r="167" customFormat="false" ht="13.8" hidden="false" customHeight="false" outlineLevel="0" collapsed="false">
      <c r="B167" s="8" t="n">
        <v>30399.1258731654</v>
      </c>
      <c r="C167" s="8" t="n">
        <v>4300</v>
      </c>
      <c r="D167" s="8" t="n">
        <v>-0.345744680851085</v>
      </c>
      <c r="F167" s="8" t="n">
        <v>1.44556258681527</v>
      </c>
      <c r="G167" s="8" t="n">
        <v>82328.3816547362</v>
      </c>
      <c r="H167" s="8" t="n">
        <v>2975</v>
      </c>
      <c r="J167" s="8" t="n">
        <v>-82328.3816547362</v>
      </c>
      <c r="K167" s="8" t="n">
        <v>1029</v>
      </c>
      <c r="L167" s="0" t="n">
        <v>39938069585</v>
      </c>
      <c r="O167" s="8" t="n">
        <v>38767.7058613718</v>
      </c>
      <c r="P167" s="8" t="n">
        <v>-153124.875</v>
      </c>
      <c r="Q167" s="8" t="n">
        <v>20114.25</v>
      </c>
      <c r="R167" s="8" t="n">
        <v>-133010.625</v>
      </c>
      <c r="S167" s="8" t="n">
        <v>-66505.3125</v>
      </c>
      <c r="U167" s="8" t="n">
        <v>-99925.5</v>
      </c>
      <c r="V167" s="8" t="n">
        <v>-229563.875</v>
      </c>
      <c r="W167" s="8" t="n">
        <v>-114781.9375</v>
      </c>
      <c r="X167" s="8" t="n">
        <v>-14856.4375</v>
      </c>
      <c r="Y167" s="8" t="n">
        <v>491819.726553588</v>
      </c>
      <c r="Z167" s="8" t="n">
        <v>29644.1705583391</v>
      </c>
      <c r="AA167" s="8" t="n">
        <v>46711.1108574387</v>
      </c>
      <c r="AB167" s="8" t="n">
        <v>9462.71780465744</v>
      </c>
      <c r="AD167" s="24" t="n">
        <v>-0.0590809799120393</v>
      </c>
      <c r="AE167" s="8" t="n">
        <v>0.804350866304612</v>
      </c>
      <c r="AF167" s="8" t="n">
        <v>-0.70159912804657</v>
      </c>
      <c r="AH167" s="8" t="n">
        <v>-4.4127070278286</v>
      </c>
      <c r="AI167" s="25" t="n">
        <v>0.144858424305462</v>
      </c>
      <c r="AJ167" s="8" t="n">
        <v>-3.7729814195204</v>
      </c>
      <c r="AK167" s="8" t="n">
        <v>-1.68482092077676</v>
      </c>
      <c r="AM167" s="8" t="n">
        <v>2.39110150854711</v>
      </c>
      <c r="AO167" s="24" t="n">
        <v>2.33202052863507</v>
      </c>
      <c r="AP167" s="8" t="n">
        <v>3.19545237485172</v>
      </c>
      <c r="AQ167" s="8" t="n">
        <v>1.68950238050054</v>
      </c>
      <c r="AS167" s="8" t="n">
        <v>-2.02160551928149</v>
      </c>
      <c r="AT167" s="8" t="n">
        <v>2.53595993285257</v>
      </c>
      <c r="AU167" s="8" t="n">
        <v>-1.38187991097329</v>
      </c>
      <c r="AV167" s="8" t="n">
        <v>0.70628058777035</v>
      </c>
      <c r="AX167" s="0" t="n">
        <v>0.962609151905605</v>
      </c>
      <c r="AY167" s="0" t="n">
        <v>0.992731614082875</v>
      </c>
      <c r="AZ167" s="0" t="n">
        <v>0.99973478352512</v>
      </c>
      <c r="BB167" s="16" t="n">
        <v>4.78440259853931E-006</v>
      </c>
      <c r="BC167" s="16" t="n">
        <v>6.5946616349759E-005</v>
      </c>
      <c r="BD167" s="0" t="n">
        <v>0.00379122229151358</v>
      </c>
      <c r="BE167" s="0" t="n">
        <v>0.182587881979667</v>
      </c>
    </row>
    <row r="168" customFormat="false" ht="13.8" hidden="false" customHeight="false" outlineLevel="0" collapsed="false">
      <c r="B168" s="8" t="n">
        <v>30551.5338646503</v>
      </c>
      <c r="C168" s="8" t="n">
        <v>4300</v>
      </c>
      <c r="D168" s="8" t="n">
        <v>-0.287234042553212</v>
      </c>
      <c r="F168" s="8" t="n">
        <v>1.44449517763985</v>
      </c>
      <c r="G168" s="8" t="n">
        <v>82405.8549068272</v>
      </c>
      <c r="H168" s="8" t="n">
        <v>2980</v>
      </c>
      <c r="J168" s="8" t="n">
        <v>-82405.8549068272</v>
      </c>
      <c r="K168" s="8" t="n">
        <v>1037</v>
      </c>
      <c r="L168" s="0" t="n">
        <v>40279675700</v>
      </c>
      <c r="O168" s="8" t="n">
        <v>39043.4477294217</v>
      </c>
      <c r="P168" s="8" t="n">
        <v>-154155.28</v>
      </c>
      <c r="Q168" s="8" t="n">
        <v>21826.4</v>
      </c>
      <c r="R168" s="8" t="n">
        <v>-132328.88</v>
      </c>
      <c r="S168" s="8" t="n">
        <v>-66164.44</v>
      </c>
      <c r="U168" s="8" t="n">
        <v>-99713.2</v>
      </c>
      <c r="V168" s="8" t="n">
        <v>-229364.28</v>
      </c>
      <c r="W168" s="8" t="n">
        <v>-114682.14</v>
      </c>
      <c r="X168" s="8" t="n">
        <v>-14968.94</v>
      </c>
      <c r="Y168" s="8" t="n">
        <v>492648.86330707</v>
      </c>
      <c r="Z168" s="8" t="n">
        <v>29717.0183266308</v>
      </c>
      <c r="AA168" s="8" t="n">
        <v>46613.5640127244</v>
      </c>
      <c r="AB168" s="8" t="n">
        <v>8649.17869780045</v>
      </c>
      <c r="AD168" s="24" t="n">
        <v>-0.118071637055194</v>
      </c>
      <c r="AE168" s="8" t="n">
        <v>0.737034014207155</v>
      </c>
      <c r="AF168" s="8" t="n">
        <v>-0.795288167143133</v>
      </c>
      <c r="AH168" s="8" t="n">
        <v>-4.4704602148022</v>
      </c>
      <c r="AI168" s="25" t="n">
        <v>0.0887368043551664</v>
      </c>
      <c r="AJ168" s="8" t="n">
        <v>-3.81492266001763</v>
      </c>
      <c r="AK168" s="8" t="n">
        <v>-1.74856495174517</v>
      </c>
      <c r="AM168" s="8" t="n">
        <v>2.44911966821759</v>
      </c>
      <c r="AO168" s="24" t="n">
        <v>2.3310480311624</v>
      </c>
      <c r="AP168" s="8" t="n">
        <v>3.18615368242474</v>
      </c>
      <c r="AQ168" s="8" t="n">
        <v>1.65383150107446</v>
      </c>
      <c r="AS168" s="8" t="n">
        <v>-2.02134054658461</v>
      </c>
      <c r="AT168" s="8" t="n">
        <v>2.53785647257276</v>
      </c>
      <c r="AU168" s="8" t="n">
        <v>-1.36580299180004</v>
      </c>
      <c r="AV168" s="8" t="n">
        <v>0.700554716472417</v>
      </c>
      <c r="AX168" s="0" t="n">
        <v>0.962346392024991</v>
      </c>
      <c r="AY168" s="0" t="n">
        <v>0.992678926400149</v>
      </c>
      <c r="AZ168" s="0" t="n">
        <v>0.999732847340448</v>
      </c>
      <c r="BB168" s="16" t="n">
        <v>4.45795507831101E-006</v>
      </c>
      <c r="BC168" s="16" t="n">
        <v>6.15049637206315E-005</v>
      </c>
      <c r="BD168" s="0" t="n">
        <v>0.00376384162457695</v>
      </c>
      <c r="BE168" s="0" t="n">
        <v>0.181504477238604</v>
      </c>
    </row>
    <row r="169" customFormat="false" ht="13.8" hidden="false" customHeight="false" outlineLevel="0" collapsed="false">
      <c r="B169" s="8" t="n">
        <v>30703.5873213726</v>
      </c>
      <c r="C169" s="8" t="n">
        <v>4300</v>
      </c>
      <c r="D169" s="8" t="n">
        <v>-0.22872340425534</v>
      </c>
      <c r="F169" s="8" t="n">
        <v>1.44343622578756</v>
      </c>
      <c r="G169" s="8" t="n">
        <v>82483.6071020022</v>
      </c>
      <c r="H169" s="8" t="n">
        <v>2985</v>
      </c>
      <c r="J169" s="8" t="n">
        <v>-82483.6071020022</v>
      </c>
      <c r="K169" s="8" t="n">
        <v>1044</v>
      </c>
      <c r="L169" s="0" t="n">
        <v>40622863392</v>
      </c>
      <c r="O169" s="8" t="n">
        <v>39319.2158055376</v>
      </c>
      <c r="P169" s="8" t="n">
        <v>-155188.495</v>
      </c>
      <c r="Q169" s="8" t="n">
        <v>23538.55</v>
      </c>
      <c r="R169" s="8" t="n">
        <v>-131649.945</v>
      </c>
      <c r="S169" s="8" t="n">
        <v>-65824.9725</v>
      </c>
      <c r="U169" s="8" t="n">
        <v>-99500.9</v>
      </c>
      <c r="V169" s="8" t="n">
        <v>-229167.495</v>
      </c>
      <c r="W169" s="8" t="n">
        <v>-114583.7475</v>
      </c>
      <c r="X169" s="8" t="n">
        <v>-15082.8475000001</v>
      </c>
      <c r="Y169" s="8" t="n">
        <v>493478.016971265</v>
      </c>
      <c r="Z169" s="8" t="n">
        <v>29788.0841338048</v>
      </c>
      <c r="AA169" s="8" t="n">
        <v>46514.5557276935</v>
      </c>
      <c r="AB169" s="8" t="n">
        <v>7836.50385758771</v>
      </c>
      <c r="AD169" s="24" t="n">
        <v>-0.177130839461661</v>
      </c>
      <c r="AE169" s="8" t="n">
        <v>0.669689425518466</v>
      </c>
      <c r="AF169" s="8" t="n">
        <v>-0.888822880623977</v>
      </c>
      <c r="AH169" s="8" t="n">
        <v>-4.52822552932534</v>
      </c>
      <c r="AI169" s="25" t="n">
        <v>0.0325945450411496</v>
      </c>
      <c r="AJ169" s="8" t="n">
        <v>-3.85697437329653</v>
      </c>
      <c r="AK169" s="8" t="n">
        <v>-1.81234641432116</v>
      </c>
      <c r="AM169" s="8" t="n">
        <v>2.50713782788807</v>
      </c>
      <c r="AO169" s="24" t="n">
        <v>2.33000698842641</v>
      </c>
      <c r="AP169" s="8" t="n">
        <v>3.17682725340654</v>
      </c>
      <c r="AQ169" s="8" t="n">
        <v>1.61831494726409</v>
      </c>
      <c r="AS169" s="8" t="n">
        <v>-2.02108770143727</v>
      </c>
      <c r="AT169" s="8" t="n">
        <v>2.53973237292922</v>
      </c>
      <c r="AU169" s="8" t="n">
        <v>-1.34983654540846</v>
      </c>
      <c r="AV169" s="8" t="n">
        <v>0.69479141356691</v>
      </c>
      <c r="AX169" s="0" t="n">
        <v>0.962082747548903</v>
      </c>
      <c r="AY169" s="0" t="n">
        <v>0.992626038041528</v>
      </c>
      <c r="AZ169" s="0" t="n">
        <v>0.999730903582098</v>
      </c>
      <c r="BB169" s="16" t="n">
        <v>4.15414325482646E-006</v>
      </c>
      <c r="BC169" s="16" t="n">
        <v>5.73671634879353E-005</v>
      </c>
      <c r="BD169" s="0" t="n">
        <v>0.00373674870263781</v>
      </c>
      <c r="BE169" s="0" t="n">
        <v>0.180429686401454</v>
      </c>
    </row>
    <row r="170" customFormat="false" ht="13.8" hidden="false" customHeight="false" outlineLevel="0" collapsed="false">
      <c r="B170" s="8" t="n">
        <v>30855.2869861809</v>
      </c>
      <c r="C170" s="8" t="n">
        <v>4300</v>
      </c>
      <c r="D170" s="8" t="n">
        <v>-0.170212765957468</v>
      </c>
      <c r="F170" s="8" t="n">
        <v>1.44238568066747</v>
      </c>
      <c r="G170" s="8" t="n">
        <v>82561.6377730192</v>
      </c>
      <c r="H170" s="8" t="n">
        <v>2990</v>
      </c>
      <c r="J170" s="8" t="n">
        <v>-82561.6377730192</v>
      </c>
      <c r="K170" s="8" t="n">
        <v>1051</v>
      </c>
      <c r="L170" s="0" t="n">
        <v>40966051084</v>
      </c>
      <c r="O170" s="8" t="n">
        <v>39595.0100458199</v>
      </c>
      <c r="P170" s="8" t="n">
        <v>-156224.52</v>
      </c>
      <c r="Q170" s="8" t="n">
        <v>25250.7000000001</v>
      </c>
      <c r="R170" s="8" t="n">
        <v>-130973.82</v>
      </c>
      <c r="S170" s="8" t="n">
        <v>-65486.9099999999</v>
      </c>
      <c r="U170" s="8" t="n">
        <v>-99288.6</v>
      </c>
      <c r="V170" s="8" t="n">
        <v>-228973.52</v>
      </c>
      <c r="W170" s="8" t="n">
        <v>-114486.76</v>
      </c>
      <c r="X170" s="8" t="n">
        <v>-15198.1600000001</v>
      </c>
      <c r="Y170" s="8" t="n">
        <v>494307.187603292</v>
      </c>
      <c r="Z170" s="8" t="n">
        <v>29857.3627626921</v>
      </c>
      <c r="AA170" s="8" t="n">
        <v>46414.0831933319</v>
      </c>
      <c r="AB170" s="8" t="n">
        <v>7024.70197863846</v>
      </c>
      <c r="AD170" s="24" t="n">
        <v>-0.236258453130509</v>
      </c>
      <c r="AE170" s="8" t="n">
        <v>0.602317126386805</v>
      </c>
      <c r="AF170" s="8" t="n">
        <v>-0.982203692938514</v>
      </c>
      <c r="AH170" s="8" t="n">
        <v>-4.5860028917617</v>
      </c>
      <c r="AI170" s="25" t="n">
        <v>-0.0235682202119909</v>
      </c>
      <c r="AJ170" s="8" t="n">
        <v>-3.89913600514585</v>
      </c>
      <c r="AK170" s="8" t="n">
        <v>-1.87616512072074</v>
      </c>
      <c r="AM170" s="8" t="n">
        <v>2.56515598755856</v>
      </c>
      <c r="AO170" s="24" t="n">
        <v>2.32889753442805</v>
      </c>
      <c r="AP170" s="8" t="n">
        <v>3.16747311394537</v>
      </c>
      <c r="AQ170" s="8" t="n">
        <v>1.58295229462005</v>
      </c>
      <c r="AS170" s="8" t="n">
        <v>-2.02084690420314</v>
      </c>
      <c r="AT170" s="8" t="n">
        <v>2.54158776734657</v>
      </c>
      <c r="AU170" s="8" t="n">
        <v>-1.33398001758729</v>
      </c>
      <c r="AV170" s="8" t="n">
        <v>0.688990866837817</v>
      </c>
      <c r="AX170" s="0" t="n">
        <v>0.961818220969391</v>
      </c>
      <c r="AY170" s="0" t="n">
        <v>0.992572949256798</v>
      </c>
      <c r="AZ170" s="0" t="n">
        <v>0.999728952256948</v>
      </c>
      <c r="BB170" s="16" t="n">
        <v>3.87137071454593E-006</v>
      </c>
      <c r="BC170" s="16" t="n">
        <v>5.35120845383012E-005</v>
      </c>
      <c r="BD170" s="0" t="n">
        <v>0.00370993971468828</v>
      </c>
      <c r="BE170" s="0" t="n">
        <v>0.179363435067019</v>
      </c>
    </row>
    <row r="171" customFormat="false" ht="13.8" hidden="false" customHeight="false" outlineLevel="0" collapsed="false">
      <c r="B171" s="8" t="n">
        <v>31006.6335988694</v>
      </c>
      <c r="C171" s="8" t="n">
        <v>4300</v>
      </c>
      <c r="D171" s="8" t="n">
        <v>-0.111702127659595</v>
      </c>
      <c r="F171" s="8" t="n">
        <v>1.44134349205371</v>
      </c>
      <c r="G171" s="8" t="n">
        <v>82639.9464541993</v>
      </c>
      <c r="H171" s="8" t="n">
        <v>2995</v>
      </c>
      <c r="J171" s="8" t="n">
        <v>-82639.9464541993</v>
      </c>
      <c r="K171" s="8" t="n">
        <v>1059</v>
      </c>
      <c r="L171" s="0" t="n">
        <v>41309238776</v>
      </c>
      <c r="O171" s="8" t="n">
        <v>39870.8304065156</v>
      </c>
      <c r="P171" s="8" t="n">
        <v>-157263.355</v>
      </c>
      <c r="Q171" s="8" t="n">
        <v>26962.85</v>
      </c>
      <c r="R171" s="8" t="n">
        <v>-130300.505</v>
      </c>
      <c r="S171" s="8" t="n">
        <v>-65150.2525</v>
      </c>
      <c r="U171" s="8" t="n">
        <v>-99076.3</v>
      </c>
      <c r="V171" s="8" t="n">
        <v>-228782.355</v>
      </c>
      <c r="W171" s="8" t="n">
        <v>-114391.1775</v>
      </c>
      <c r="X171" s="8" t="n">
        <v>-15314.8775000001</v>
      </c>
      <c r="Y171" s="8" t="n">
        <v>495136.375260406</v>
      </c>
      <c r="Z171" s="8" t="n">
        <v>29924.8490064875</v>
      </c>
      <c r="AA171" s="8" t="n">
        <v>46312.1436054565</v>
      </c>
      <c r="AB171" s="8" t="n">
        <v>6213.78173511123</v>
      </c>
      <c r="AD171" s="24" t="n">
        <v>-0.295003550847777</v>
      </c>
      <c r="AE171" s="8" t="n">
        <v>0.535367936671472</v>
      </c>
      <c r="AF171" s="8" t="n">
        <v>-1.07498023283183</v>
      </c>
      <c r="AH171" s="8" t="n">
        <v>-4.64334142937786</v>
      </c>
      <c r="AI171" s="25" t="n">
        <v>-0.0793005653016676</v>
      </c>
      <c r="AJ171" s="8" t="n">
        <v>-3.94095621136358</v>
      </c>
      <c r="AK171" s="8" t="n">
        <v>-1.93957009072229</v>
      </c>
      <c r="AM171" s="8" t="n">
        <v>2.62272335353743</v>
      </c>
      <c r="AO171" s="24" t="n">
        <v>2.32771980268965</v>
      </c>
      <c r="AP171" s="8" t="n">
        <v>3.1580912902089</v>
      </c>
      <c r="AQ171" s="8" t="n">
        <v>1.5477431207056</v>
      </c>
      <c r="AS171" s="8" t="n">
        <v>-2.02061807584043</v>
      </c>
      <c r="AT171" s="8" t="n">
        <v>2.54342278823576</v>
      </c>
      <c r="AU171" s="8" t="n">
        <v>-1.31823285782615</v>
      </c>
      <c r="AV171" s="8" t="n">
        <v>0.683153262815136</v>
      </c>
      <c r="AX171" s="0" t="n">
        <v>0.961552814795075</v>
      </c>
      <c r="AY171" s="0" t="n">
        <v>0.992519660298849</v>
      </c>
      <c r="AZ171" s="0" t="n">
        <v>0.999726993371985</v>
      </c>
      <c r="BB171" s="16" t="n">
        <v>3.60909209008271E-006</v>
      </c>
      <c r="BC171" s="16" t="n">
        <v>4.99330461611567E-005</v>
      </c>
      <c r="BD171" s="0" t="n">
        <v>0.00368341090977421</v>
      </c>
      <c r="BE171" s="0" t="n">
        <v>0.178305649381232</v>
      </c>
    </row>
    <row r="172" customFormat="false" ht="13.8" hidden="false" customHeight="false" outlineLevel="0" collapsed="false">
      <c r="B172" s="8" t="n">
        <v>31157.6278961906</v>
      </c>
      <c r="C172" s="8" t="n">
        <v>4300</v>
      </c>
      <c r="D172" s="8" t="n">
        <v>-0.0531914893617231</v>
      </c>
      <c r="F172" s="8" t="n">
        <v>1.44030961008234</v>
      </c>
      <c r="G172" s="8" t="n">
        <v>82718.5326814181</v>
      </c>
      <c r="H172" s="8" t="n">
        <v>3000</v>
      </c>
      <c r="J172" s="8" t="n">
        <v>-82718.5326814181</v>
      </c>
      <c r="K172" s="8" t="n">
        <v>1067</v>
      </c>
      <c r="L172" s="0" t="n">
        <v>41652426468</v>
      </c>
      <c r="O172" s="8" t="n">
        <v>40146.6768440181</v>
      </c>
      <c r="P172" s="8" t="n">
        <v>-158305</v>
      </c>
      <c r="Q172" s="8" t="n">
        <v>28675</v>
      </c>
      <c r="R172" s="8" t="n">
        <v>-129630</v>
      </c>
      <c r="S172" s="8" t="n">
        <v>-64815</v>
      </c>
      <c r="U172" s="8" t="n">
        <v>-98864</v>
      </c>
      <c r="V172" s="8" t="n">
        <v>-228594</v>
      </c>
      <c r="W172" s="8" t="n">
        <v>-114297</v>
      </c>
      <c r="X172" s="8" t="n">
        <v>-15433</v>
      </c>
      <c r="Y172" s="8" t="n">
        <v>495965.58</v>
      </c>
      <c r="Z172" s="8" t="n">
        <v>29990.5376687095</v>
      </c>
      <c r="AA172" s="8" t="n">
        <v>46208.7341646979</v>
      </c>
      <c r="AB172" s="8" t="n">
        <v>5403.75178079108</v>
      </c>
      <c r="AD172" s="24" t="n">
        <v>-0.353750288766054</v>
      </c>
      <c r="AE172" s="8" t="n">
        <v>0.468457593360015</v>
      </c>
      <c r="AF172" s="8" t="n">
        <v>-1.16753720993991</v>
      </c>
      <c r="AH172" s="8" t="n">
        <v>-4.70062535292</v>
      </c>
      <c r="AI172" s="25" t="n">
        <v>-0.134986648020278</v>
      </c>
      <c r="AJ172" s="8" t="n">
        <v>-3.98281873430809</v>
      </c>
      <c r="AK172" s="8" t="n">
        <v>-2.00294542823801</v>
      </c>
      <c r="AM172" s="8" t="n">
        <v>2.68022421502335</v>
      </c>
      <c r="AO172" s="24" t="n">
        <v>2.3264739262573</v>
      </c>
      <c r="AP172" s="8" t="n">
        <v>3.14868180838337</v>
      </c>
      <c r="AQ172" s="8" t="n">
        <v>1.51268700508344</v>
      </c>
      <c r="AS172" s="8" t="n">
        <v>-2.02040113789664</v>
      </c>
      <c r="AT172" s="8" t="n">
        <v>2.54523756700307</v>
      </c>
      <c r="AU172" s="8" t="n">
        <v>-1.30259451928474</v>
      </c>
      <c r="AV172" s="8" t="n">
        <v>0.677278786785342</v>
      </c>
      <c r="AX172" s="0" t="n">
        <v>0.961286531550939</v>
      </c>
      <c r="AY172" s="0" t="n">
        <v>0.992466171423643</v>
      </c>
      <c r="AZ172" s="0" t="n">
        <v>0.999725026934306</v>
      </c>
      <c r="BB172" s="16" t="n">
        <v>3.36499725503483E-006</v>
      </c>
      <c r="BC172" s="16" t="n">
        <v>4.65988945083616E-005</v>
      </c>
      <c r="BD172" s="0" t="n">
        <v>0.00365715859590684</v>
      </c>
      <c r="BE172" s="0" t="n">
        <v>0.177256256037461</v>
      </c>
    </row>
    <row r="173" customFormat="false" ht="13.8" hidden="false" customHeight="false" outlineLevel="0" collapsed="false">
      <c r="B173" s="8" t="n">
        <v>31308.2706118765</v>
      </c>
      <c r="C173" s="8" t="n">
        <v>4300</v>
      </c>
      <c r="D173" s="8" t="n">
        <v>0.00531914893614921</v>
      </c>
      <c r="F173" s="8" t="n">
        <v>1.43928398524818</v>
      </c>
      <c r="G173" s="8" t="n">
        <v>82797.3959920986</v>
      </c>
      <c r="H173" s="8" t="n">
        <v>3005</v>
      </c>
      <c r="J173" s="8" t="n">
        <v>-82797.3959920986</v>
      </c>
      <c r="K173" s="8" t="n">
        <v>1074</v>
      </c>
      <c r="L173" s="0" t="n">
        <v>41995614160</v>
      </c>
      <c r="O173" s="8" t="n">
        <v>40422.549314866</v>
      </c>
      <c r="P173" s="8" t="n">
        <v>-159349.455</v>
      </c>
      <c r="Q173" s="8" t="n">
        <v>30387.15</v>
      </c>
      <c r="R173" s="8" t="n">
        <v>-128962.305</v>
      </c>
      <c r="S173" s="8" t="n">
        <v>-64481.1525</v>
      </c>
      <c r="U173" s="8" t="n">
        <v>-98651.7</v>
      </c>
      <c r="V173" s="8" t="n">
        <v>-228408.455</v>
      </c>
      <c r="W173" s="8" t="n">
        <v>-114204.2275</v>
      </c>
      <c r="X173" s="8" t="n">
        <v>-15552.5275</v>
      </c>
      <c r="Y173" s="8" t="n">
        <v>496794.801879606</v>
      </c>
      <c r="Z173" s="8" t="n">
        <v>30054.4235631598</v>
      </c>
      <c r="AA173" s="8" t="n">
        <v>46103.8520764842</v>
      </c>
      <c r="AB173" s="8" t="n">
        <v>4594.62074917713</v>
      </c>
      <c r="AD173" s="24" t="n">
        <v>-0.412565038806111</v>
      </c>
      <c r="AE173" s="8" t="n">
        <v>0.401519618163426</v>
      </c>
      <c r="AF173" s="8" t="n">
        <v>-1.25994154720674</v>
      </c>
      <c r="AH173" s="8" t="n">
        <v>-4.75792108901264</v>
      </c>
      <c r="AI173" s="25" t="n">
        <v>-0.190692842449996</v>
      </c>
      <c r="AJ173" s="8" t="n">
        <v>-4.02478953527158</v>
      </c>
      <c r="AK173" s="8" t="n">
        <v>-2.06635745370758</v>
      </c>
      <c r="AM173" s="8" t="n">
        <v>2.73772507650928</v>
      </c>
      <c r="AO173" s="24" t="n">
        <v>2.32516003770317</v>
      </c>
      <c r="AP173" s="8" t="n">
        <v>3.13924469467271</v>
      </c>
      <c r="AQ173" s="8" t="n">
        <v>1.47778352930254</v>
      </c>
      <c r="AS173" s="8" t="n">
        <v>-2.02019601250336</v>
      </c>
      <c r="AT173" s="8" t="n">
        <v>2.54703223405928</v>
      </c>
      <c r="AU173" s="8" t="n">
        <v>-1.2870644587623</v>
      </c>
      <c r="AV173" s="8" t="n">
        <v>0.671367622801704</v>
      </c>
      <c r="AX173" s="0" t="n">
        <v>0.961019373778139</v>
      </c>
      <c r="AY173" s="0" t="n">
        <v>0.992412482890193</v>
      </c>
      <c r="AZ173" s="0" t="n">
        <v>0.999723052951111</v>
      </c>
      <c r="BB173" s="16" t="n">
        <v>3.13767601102696E-006</v>
      </c>
      <c r="BC173" s="16" t="n">
        <v>4.3490823731343E-005</v>
      </c>
      <c r="BD173" s="0" t="n">
        <v>0.00363117913899673</v>
      </c>
      <c r="BE173" s="0" t="n">
        <v>0.17621518227666</v>
      </c>
    </row>
    <row r="174" customFormat="false" ht="13.8" hidden="false" customHeight="false" outlineLevel="0" collapsed="false">
      <c r="B174" s="8" t="n">
        <v>31458.5624766526</v>
      </c>
      <c r="C174" s="8" t="n">
        <v>4300</v>
      </c>
      <c r="D174" s="8" t="n">
        <v>0.0638297872340215</v>
      </c>
      <c r="F174" s="8" t="n">
        <v>1.4382665684017</v>
      </c>
      <c r="G174" s="8" t="n">
        <v>82876.5359252028</v>
      </c>
      <c r="H174" s="8" t="n">
        <v>3010</v>
      </c>
      <c r="J174" s="8" t="n">
        <v>-82876.5359252028</v>
      </c>
      <c r="K174" s="8" t="n">
        <v>1081</v>
      </c>
      <c r="L174" s="0" t="n">
        <v>42344309689</v>
      </c>
      <c r="O174" s="8" t="n">
        <v>40698.4477757425</v>
      </c>
      <c r="P174" s="8" t="n">
        <v>-160396.72</v>
      </c>
      <c r="Q174" s="8" t="n">
        <v>32099.3</v>
      </c>
      <c r="R174" s="8" t="n">
        <v>-128297.42</v>
      </c>
      <c r="S174" s="8" t="n">
        <v>-64148.71</v>
      </c>
      <c r="U174" s="8" t="n">
        <v>-98439.4</v>
      </c>
      <c r="V174" s="8" t="n">
        <v>-228225.72</v>
      </c>
      <c r="W174" s="8" t="n">
        <v>-114112.86</v>
      </c>
      <c r="X174" s="8" t="n">
        <v>-15673.4600000001</v>
      </c>
      <c r="Y174" s="8" t="n">
        <v>497624.040956892</v>
      </c>
      <c r="Z174" s="8" t="n">
        <v>30116.5015138833</v>
      </c>
      <c r="AA174" s="8" t="n">
        <v>45997.4945510235</v>
      </c>
      <c r="AB174" s="8" t="n">
        <v>3786.397253569</v>
      </c>
      <c r="AD174" s="24" t="n">
        <v>-0.471447668867303</v>
      </c>
      <c r="AE174" s="8" t="n">
        <v>0.33455403730258</v>
      </c>
      <c r="AF174" s="8" t="n">
        <v>-1.35219366111008</v>
      </c>
      <c r="AH174" s="8" t="n">
        <v>-4.81522856036626</v>
      </c>
      <c r="AI174" s="25" t="n">
        <v>-0.246419019166671</v>
      </c>
      <c r="AJ174" s="8" t="n">
        <v>-4.06686807466257</v>
      </c>
      <c r="AK174" s="8" t="n">
        <v>-2.12980598430064</v>
      </c>
      <c r="AM174" s="8" t="n">
        <v>2.7952259379952</v>
      </c>
      <c r="AO174" s="24" t="n">
        <v>2.3237782691279</v>
      </c>
      <c r="AP174" s="8" t="n">
        <v>3.12977997529778</v>
      </c>
      <c r="AQ174" s="8" t="n">
        <v>1.44303227688512</v>
      </c>
      <c r="AS174" s="8" t="n">
        <v>-2.02000262237106</v>
      </c>
      <c r="AT174" s="8" t="n">
        <v>2.54880691882853</v>
      </c>
      <c r="AU174" s="8" t="n">
        <v>-1.27164213666737</v>
      </c>
      <c r="AV174" s="8" t="n">
        <v>0.665419953694563</v>
      </c>
      <c r="AX174" s="0" t="n">
        <v>0.960751344033799</v>
      </c>
      <c r="AY174" s="0" t="n">
        <v>0.992358594960531</v>
      </c>
      <c r="AZ174" s="0" t="n">
        <v>0.999721071429709</v>
      </c>
      <c r="BB174" s="16" t="n">
        <v>2.92595624868036E-006</v>
      </c>
      <c r="BC174" s="16" t="n">
        <v>4.05932528704127E-005</v>
      </c>
      <c r="BD174" s="0" t="n">
        <v>0.0036054689618092</v>
      </c>
      <c r="BE174" s="0" t="n">
        <v>0.175182355887345</v>
      </c>
    </row>
    <row r="175" customFormat="false" ht="13.8" hidden="false" customHeight="false" outlineLevel="0" collapsed="false">
      <c r="B175" s="8" t="n">
        <v>31608.5042182553</v>
      </c>
      <c r="C175" s="8" t="n">
        <v>4300</v>
      </c>
      <c r="D175" s="8" t="n">
        <v>0.122340425531894</v>
      </c>
      <c r="F175" s="8" t="n">
        <v>1.43725731074596</v>
      </c>
      <c r="G175" s="8" t="n">
        <v>82955.9520212248</v>
      </c>
      <c r="H175" s="8" t="n">
        <v>3015</v>
      </c>
      <c r="J175" s="8" t="n">
        <v>-82955.9520212248</v>
      </c>
      <c r="K175" s="8" t="n">
        <v>1089</v>
      </c>
      <c r="L175" s="0" t="n">
        <v>42695243790</v>
      </c>
      <c r="O175" s="8" t="n">
        <v>40974.3721834749</v>
      </c>
      <c r="P175" s="8" t="n">
        <v>-161446.795</v>
      </c>
      <c r="Q175" s="8" t="n">
        <v>33811.4500000001</v>
      </c>
      <c r="R175" s="8" t="n">
        <v>-127635.345</v>
      </c>
      <c r="S175" s="8" t="n">
        <v>-63817.6725</v>
      </c>
      <c r="U175" s="8" t="n">
        <v>-98227.1</v>
      </c>
      <c r="V175" s="8" t="n">
        <v>-228045.795</v>
      </c>
      <c r="W175" s="8" t="n">
        <v>-114022.8975</v>
      </c>
      <c r="X175" s="8" t="n">
        <v>-15795.7975000001</v>
      </c>
      <c r="Y175" s="8" t="n">
        <v>498453.297289666</v>
      </c>
      <c r="Z175" s="8" t="n">
        <v>30176.7663551288</v>
      </c>
      <c r="AA175" s="8" t="n">
        <v>45889.6588032877</v>
      </c>
      <c r="AB175" s="8" t="n">
        <v>2979.0898871531</v>
      </c>
      <c r="AD175" s="24" t="n">
        <v>-0.530325130166141</v>
      </c>
      <c r="AE175" s="8" t="n">
        <v>0.267633794166527</v>
      </c>
      <c r="AF175" s="8" t="n">
        <v>-1.44422104901531</v>
      </c>
      <c r="AH175" s="8" t="n">
        <v>-4.87247477311305</v>
      </c>
      <c r="AI175" s="25" t="n">
        <v>-0.302092132571861</v>
      </c>
      <c r="AJ175" s="8" t="n">
        <v>-4.10898089931689</v>
      </c>
      <c r="AK175" s="8" t="n">
        <v>-2.19321792124757</v>
      </c>
      <c r="AM175" s="8" t="n">
        <v>2.85265388232902</v>
      </c>
      <c r="AO175" s="24" t="n">
        <v>2.32232875216288</v>
      </c>
      <c r="AP175" s="8" t="n">
        <v>3.12028767649555</v>
      </c>
      <c r="AQ175" s="8" t="n">
        <v>1.40843283331371</v>
      </c>
      <c r="AS175" s="8" t="n">
        <v>-2.01982089078402</v>
      </c>
      <c r="AT175" s="8" t="n">
        <v>2.55056174975716</v>
      </c>
      <c r="AU175" s="8" t="n">
        <v>-1.25632701698787</v>
      </c>
      <c r="AV175" s="8" t="n">
        <v>0.659435961081447</v>
      </c>
      <c r="AX175" s="0" t="n">
        <v>0.960482444890815</v>
      </c>
      <c r="AY175" s="0" t="n">
        <v>0.992304507899686</v>
      </c>
      <c r="AZ175" s="0" t="n">
        <v>0.999719082377513</v>
      </c>
      <c r="BB175" s="16" t="n">
        <v>2.72886376055382E-006</v>
      </c>
      <c r="BC175" s="16" t="n">
        <v>3.78932837585206E-005</v>
      </c>
      <c r="BD175" s="0" t="n">
        <v>0.00358002454294116</v>
      </c>
      <c r="BE175" s="0" t="n">
        <v>0.174157705205421</v>
      </c>
    </row>
    <row r="176" customFormat="false" ht="13.8" hidden="false" customHeight="false" outlineLevel="0" collapsed="false">
      <c r="B176" s="8" t="n">
        <v>31758.0965614483</v>
      </c>
      <c r="C176" s="8" t="n">
        <v>4300</v>
      </c>
      <c r="D176" s="8" t="n">
        <v>0.180851063829766</v>
      </c>
      <c r="F176" s="8" t="n">
        <v>1.43625616383351</v>
      </c>
      <c r="G176" s="8" t="n">
        <v>83035.6438221824</v>
      </c>
      <c r="H176" s="8" t="n">
        <v>3020</v>
      </c>
      <c r="J176" s="8" t="n">
        <v>-83035.6438221824</v>
      </c>
      <c r="K176" s="8" t="n">
        <v>1097</v>
      </c>
      <c r="L176" s="0" t="n">
        <v>43046423629</v>
      </c>
      <c r="O176" s="8" t="n">
        <v>41250.3224950333</v>
      </c>
      <c r="P176" s="8" t="n">
        <v>-162499.68</v>
      </c>
      <c r="Q176" s="8" t="n">
        <v>35523.6</v>
      </c>
      <c r="R176" s="8" t="n">
        <v>-126976.08</v>
      </c>
      <c r="S176" s="8" t="n">
        <v>-63488.04</v>
      </c>
      <c r="U176" s="8" t="n">
        <v>-98014.8</v>
      </c>
      <c r="V176" s="8" t="n">
        <v>-227868.68</v>
      </c>
      <c r="W176" s="8" t="n">
        <v>-113934.34</v>
      </c>
      <c r="X176" s="8" t="n">
        <v>-15919.5400000001</v>
      </c>
      <c r="Y176" s="8" t="n">
        <v>499282.570935874</v>
      </c>
      <c r="Z176" s="8" t="n">
        <v>30235.2129313087</v>
      </c>
      <c r="AA176" s="8" t="n">
        <v>45780.3420529957</v>
      </c>
      <c r="AB176" s="8" t="n">
        <v>2172.70722308819</v>
      </c>
      <c r="AD176" s="24" t="n">
        <v>-0.589248611111316</v>
      </c>
      <c r="AE176" s="8" t="n">
        <v>0.200707595434374</v>
      </c>
      <c r="AF176" s="8" t="n">
        <v>-1.53607544306557</v>
      </c>
      <c r="AH176" s="8" t="n">
        <v>-4.9297109706792</v>
      </c>
      <c r="AI176" s="25" t="n">
        <v>-0.357763374761409</v>
      </c>
      <c r="AJ176" s="8" t="n">
        <v>-4.15117879634538</v>
      </c>
      <c r="AK176" s="8" t="n">
        <v>-2.25664440370678</v>
      </c>
      <c r="AM176" s="8" t="n">
        <v>2.9100602290839</v>
      </c>
      <c r="AO176" s="24" t="n">
        <v>2.32081161797258</v>
      </c>
      <c r="AP176" s="8" t="n">
        <v>3.11076782451827</v>
      </c>
      <c r="AQ176" s="8" t="n">
        <v>1.37398478601833</v>
      </c>
      <c r="AS176" s="8" t="n">
        <v>-2.0196507415953</v>
      </c>
      <c r="AT176" s="8" t="n">
        <v>2.55229685432249</v>
      </c>
      <c r="AU176" s="8" t="n">
        <v>-1.24111856726148</v>
      </c>
      <c r="AV176" s="8" t="n">
        <v>0.653415825377124</v>
      </c>
      <c r="AX176" s="0" t="n">
        <v>0.960212678937658</v>
      </c>
      <c r="AY176" s="0" t="n">
        <v>0.992250221975655</v>
      </c>
      <c r="AZ176" s="0" t="n">
        <v>0.999717085802039</v>
      </c>
      <c r="BB176" s="16" t="n">
        <v>2.54528880804635E-006</v>
      </c>
      <c r="BC176" s="16" t="n">
        <v>3.53760800800716E-005</v>
      </c>
      <c r="BD176" s="0" t="n">
        <v>0.00355484241581844</v>
      </c>
      <c r="BE176" s="0" t="n">
        <v>0.173141159113861</v>
      </c>
    </row>
    <row r="177" customFormat="false" ht="13.8" hidden="false" customHeight="false" outlineLevel="0" collapsed="false">
      <c r="B177" s="8" t="n">
        <v>31907.3402280399</v>
      </c>
      <c r="C177" s="8" t="n">
        <v>4300</v>
      </c>
      <c r="D177" s="8" t="n">
        <v>0.239361702127639</v>
      </c>
      <c r="F177" s="8" t="n">
        <v>1.43526307956343</v>
      </c>
      <c r="G177" s="8" t="n">
        <v>83115.6108716102</v>
      </c>
      <c r="H177" s="8" t="n">
        <v>3025</v>
      </c>
      <c r="J177" s="8" t="n">
        <v>-83115.6108716102</v>
      </c>
      <c r="K177" s="8" t="n">
        <v>1104</v>
      </c>
      <c r="L177" s="0" t="n">
        <v>43397603469</v>
      </c>
      <c r="O177" s="8" t="n">
        <v>41526.2986675308</v>
      </c>
      <c r="P177" s="8" t="n">
        <v>-163555.375</v>
      </c>
      <c r="Q177" s="8" t="n">
        <v>37235.75</v>
      </c>
      <c r="R177" s="8" t="n">
        <v>-126319.625</v>
      </c>
      <c r="S177" s="8" t="n">
        <v>-63159.8125</v>
      </c>
      <c r="U177" s="8" t="n">
        <v>-97802.5</v>
      </c>
      <c r="V177" s="8" t="n">
        <v>-227694.375</v>
      </c>
      <c r="W177" s="8" t="n">
        <v>-113847.1875</v>
      </c>
      <c r="X177" s="8" t="n">
        <v>-16044.6875</v>
      </c>
      <c r="Y177" s="8" t="n">
        <v>500111.861953599</v>
      </c>
      <c r="Z177" s="8" t="n">
        <v>30291.8360969604</v>
      </c>
      <c r="AA177" s="8" t="n">
        <v>45669.5415245969</v>
      </c>
      <c r="AB177" s="8" t="n">
        <v>1367.25781459041</v>
      </c>
      <c r="AD177" s="24" t="n">
        <v>-0.64823957858191</v>
      </c>
      <c r="AE177" s="8" t="n">
        <v>0.133753869793984</v>
      </c>
      <c r="AF177" s="8" t="n">
        <v>-1.62777885147499</v>
      </c>
      <c r="AH177" s="8" t="n">
        <v>-4.98695867506044</v>
      </c>
      <c r="AI177" s="25" t="n">
        <v>-0.413454216797269</v>
      </c>
      <c r="AJ177" s="8" t="n">
        <v>-4.19348283438504</v>
      </c>
      <c r="AK177" s="8" t="n">
        <v>-2.32010685003524</v>
      </c>
      <c r="AM177" s="8" t="n">
        <v>2.96746657583877</v>
      </c>
      <c r="AO177" s="24" t="n">
        <v>2.31922699725686</v>
      </c>
      <c r="AP177" s="8" t="n">
        <v>3.10122044563275</v>
      </c>
      <c r="AQ177" s="8" t="n">
        <v>1.33968772436378</v>
      </c>
      <c r="AS177" s="8" t="n">
        <v>-2.01949209922167</v>
      </c>
      <c r="AT177" s="8" t="n">
        <v>2.5540123590415</v>
      </c>
      <c r="AU177" s="8" t="n">
        <v>-1.22601625854627</v>
      </c>
      <c r="AV177" s="8" t="n">
        <v>0.647359725803534</v>
      </c>
      <c r="AX177" s="0" t="n">
        <v>0.959942048778173</v>
      </c>
      <c r="AY177" s="0" t="n">
        <v>0.992195737459376</v>
      </c>
      <c r="AZ177" s="0" t="n">
        <v>0.999715081710908</v>
      </c>
      <c r="BB177" s="16" t="n">
        <v>2.37425737824663E-006</v>
      </c>
      <c r="BC177" s="16" t="n">
        <v>3.30286328674265E-005</v>
      </c>
      <c r="BD177" s="0" t="n">
        <v>0.0035299191677135</v>
      </c>
      <c r="BE177" s="0" t="n">
        <v>0.172132647042231</v>
      </c>
    </row>
    <row r="178" customFormat="false" ht="13.8" hidden="false" customHeight="false" outlineLevel="0" collapsed="false">
      <c r="B178" s="8" t="n">
        <v>32056.2359368976</v>
      </c>
      <c r="C178" s="8" t="n">
        <v>4300</v>
      </c>
      <c r="D178" s="8" t="n">
        <v>0.297872340425511</v>
      </c>
      <c r="F178" s="8" t="n">
        <v>1.43427801017828</v>
      </c>
      <c r="G178" s="8" t="n">
        <v>83195.8527145515</v>
      </c>
      <c r="H178" s="8" t="n">
        <v>3030</v>
      </c>
      <c r="J178" s="8" t="n">
        <v>-83195.8527145515</v>
      </c>
      <c r="K178" s="8" t="n">
        <v>1112</v>
      </c>
      <c r="L178" s="0" t="n">
        <v>43748783308</v>
      </c>
      <c r="O178" s="8" t="n">
        <v>41802.3006582218</v>
      </c>
      <c r="P178" s="8" t="n">
        <v>-164613.88</v>
      </c>
      <c r="Q178" s="8" t="n">
        <v>38947.9</v>
      </c>
      <c r="R178" s="8" t="n">
        <v>-125665.98</v>
      </c>
      <c r="S178" s="8" t="n">
        <v>-62832.99</v>
      </c>
      <c r="U178" s="8" t="n">
        <v>-97590.2</v>
      </c>
      <c r="V178" s="8" t="n">
        <v>-227522.88</v>
      </c>
      <c r="W178" s="8" t="n">
        <v>-113761.44</v>
      </c>
      <c r="X178" s="8" t="n">
        <v>-16171.2400000001</v>
      </c>
      <c r="Y178" s="8" t="n">
        <v>500941.170401066</v>
      </c>
      <c r="Z178" s="8" t="n">
        <v>30346.6307167071</v>
      </c>
      <c r="AA178" s="8" t="n">
        <v>45557.2544472551</v>
      </c>
      <c r="AB178" s="8" t="n">
        <v>562.750195017899</v>
      </c>
      <c r="AD178" s="24" t="n">
        <v>-0.707297902340442</v>
      </c>
      <c r="AE178" s="8" t="n">
        <v>0.0667726435258902</v>
      </c>
      <c r="AF178" s="8" t="n">
        <v>-1.71933168295659</v>
      </c>
      <c r="AH178" s="8" t="n">
        <v>-5.04421781123238</v>
      </c>
      <c r="AI178" s="25" t="n">
        <v>-0.469164533114312</v>
      </c>
      <c r="AJ178" s="8" t="n">
        <v>-4.23589248798536</v>
      </c>
      <c r="AK178" s="8" t="n">
        <v>-2.38360508219402</v>
      </c>
      <c r="AM178" s="8" t="n">
        <v>3.02487292259365</v>
      </c>
      <c r="AO178" s="24" t="n">
        <v>2.31757502025321</v>
      </c>
      <c r="AP178" s="8" t="n">
        <v>3.09164556611954</v>
      </c>
      <c r="AQ178" s="8" t="n">
        <v>1.30554123963706</v>
      </c>
      <c r="AS178" s="8" t="n">
        <v>-2.01934488863873</v>
      </c>
      <c r="AT178" s="8" t="n">
        <v>2.55570838947934</v>
      </c>
      <c r="AU178" s="8" t="n">
        <v>-1.21101956539171</v>
      </c>
      <c r="AV178" s="8" t="n">
        <v>0.641267840399626</v>
      </c>
      <c r="AX178" s="0" t="n">
        <v>0.959670557031389</v>
      </c>
      <c r="AY178" s="0" t="n">
        <v>0.992141054624701</v>
      </c>
      <c r="AZ178" s="0" t="n">
        <v>0.999713070111841</v>
      </c>
      <c r="BB178" s="16" t="n">
        <v>2.21489819198072E-006</v>
      </c>
      <c r="BC178" s="16" t="n">
        <v>3.08393102814171E-005</v>
      </c>
      <c r="BD178" s="0" t="n">
        <v>0.00350525143878286</v>
      </c>
      <c r="BE178" s="0" t="n">
        <v>0.171132098966089</v>
      </c>
    </row>
    <row r="179" customFormat="false" ht="13.8" hidden="false" customHeight="false" outlineLevel="0" collapsed="false">
      <c r="B179" s="8" t="n">
        <v>32204.7844039651</v>
      </c>
      <c r="C179" s="8" t="n">
        <v>4300</v>
      </c>
      <c r="D179" s="8" t="n">
        <v>0.356382978723383</v>
      </c>
      <c r="F179" s="8" t="n">
        <v>1.43330090826121</v>
      </c>
      <c r="G179" s="8" t="n">
        <v>83276.3688975513</v>
      </c>
      <c r="H179" s="8" t="n">
        <v>3035</v>
      </c>
      <c r="J179" s="8" t="n">
        <v>-83276.3688975513</v>
      </c>
      <c r="K179" s="8" t="n">
        <v>1119</v>
      </c>
      <c r="L179" s="0" t="n">
        <v>44099963148</v>
      </c>
      <c r="O179" s="8" t="n">
        <v>42078.328424502</v>
      </c>
      <c r="P179" s="8" t="n">
        <v>-165675.195</v>
      </c>
      <c r="Q179" s="8" t="n">
        <v>40660.0500000001</v>
      </c>
      <c r="R179" s="8" t="n">
        <v>-125015.145</v>
      </c>
      <c r="S179" s="8" t="n">
        <v>-62507.5725</v>
      </c>
      <c r="U179" s="8" t="n">
        <v>-97377.9</v>
      </c>
      <c r="V179" s="8" t="n">
        <v>-227354.195</v>
      </c>
      <c r="W179" s="8" t="n">
        <v>-113677.0975</v>
      </c>
      <c r="X179" s="8" t="n">
        <v>-16299.1975</v>
      </c>
      <c r="Y179" s="8" t="n">
        <v>501770.496336635</v>
      </c>
      <c r="Z179" s="8" t="n">
        <v>30399.5916652183</v>
      </c>
      <c r="AA179" s="8" t="n">
        <v>45443.4780548316</v>
      </c>
      <c r="AB179" s="8" t="n">
        <v>-240.807122045153</v>
      </c>
      <c r="AD179" s="24" t="n">
        <v>-0.766199295944881</v>
      </c>
      <c r="AE179" s="8" t="n">
        <v>-1.19004117582477E-005</v>
      </c>
      <c r="AF179" s="8" t="n">
        <v>-1.81051018764909</v>
      </c>
      <c r="AH179" s="8" t="n">
        <v>-5.10126414805989</v>
      </c>
      <c r="AI179" s="25" t="n">
        <v>-0.524670042426101</v>
      </c>
      <c r="AJ179" s="8" t="n">
        <v>-4.27818307849377</v>
      </c>
      <c r="AK179" s="8" t="n">
        <v>-2.4469147666528</v>
      </c>
      <c r="AM179" s="8" t="n">
        <v>3.08205511268393</v>
      </c>
      <c r="AO179" s="24" t="n">
        <v>2.31585581673905</v>
      </c>
      <c r="AP179" s="8" t="n">
        <v>3.08204321227217</v>
      </c>
      <c r="AQ179" s="8" t="n">
        <v>1.27154492503484</v>
      </c>
      <c r="AS179" s="8" t="n">
        <v>-2.01920903537596</v>
      </c>
      <c r="AT179" s="8" t="n">
        <v>2.55738507025783</v>
      </c>
      <c r="AU179" s="8" t="n">
        <v>-1.19612796580984</v>
      </c>
      <c r="AV179" s="8" t="n">
        <v>0.635140346031127</v>
      </c>
      <c r="AX179" s="0" t="n">
        <v>0.959398206331316</v>
      </c>
      <c r="AY179" s="0" t="n">
        <v>0.992086173748374</v>
      </c>
      <c r="AZ179" s="0" t="n">
        <v>0.999711051012662</v>
      </c>
      <c r="BB179" s="16" t="n">
        <v>2.06666819898577E-006</v>
      </c>
      <c r="BC179" s="16" t="n">
        <v>2.88010069811864E-005</v>
      </c>
      <c r="BD179" s="0" t="n">
        <v>0.00348083592112394</v>
      </c>
      <c r="BE179" s="0" t="n">
        <v>0.170139445406233</v>
      </c>
    </row>
    <row r="180" customFormat="false" ht="13.8" hidden="false" customHeight="false" outlineLevel="0" collapsed="false">
      <c r="B180" s="8" t="n">
        <v>32352.986342279</v>
      </c>
      <c r="C180" s="8" t="n">
        <v>4300</v>
      </c>
      <c r="D180" s="8" t="n">
        <v>0.414893617021256</v>
      </c>
      <c r="F180" s="8" t="n">
        <v>1.43233172673298</v>
      </c>
      <c r="G180" s="8" t="n">
        <v>83357.1589686487</v>
      </c>
      <c r="H180" s="8" t="n">
        <v>3040</v>
      </c>
      <c r="J180" s="8" t="n">
        <v>-83357.1589686487</v>
      </c>
      <c r="K180" s="8" t="n">
        <v>1127</v>
      </c>
      <c r="L180" s="0" t="n">
        <v>44453559224</v>
      </c>
      <c r="O180" s="8" t="n">
        <v>42354.3819239076</v>
      </c>
      <c r="P180" s="8" t="n">
        <v>-166739.32</v>
      </c>
      <c r="Q180" s="8" t="n">
        <v>42372.2000000001</v>
      </c>
      <c r="R180" s="8" t="n">
        <v>-124367.12</v>
      </c>
      <c r="S180" s="8" t="n">
        <v>-62183.5599999999</v>
      </c>
      <c r="U180" s="8" t="n">
        <v>-97165.6</v>
      </c>
      <c r="V180" s="8" t="n">
        <v>-227188.32</v>
      </c>
      <c r="W180" s="8" t="n">
        <v>-113594.16</v>
      </c>
      <c r="X180" s="8" t="n">
        <v>-16428.56</v>
      </c>
      <c r="Y180" s="8" t="n">
        <v>502599.839818809</v>
      </c>
      <c r="Z180" s="8" t="n">
        <v>30450.713827172</v>
      </c>
      <c r="AA180" s="8" t="n">
        <v>45328.2095858694</v>
      </c>
      <c r="AB180" s="8" t="n">
        <v>-1043.40564270504</v>
      </c>
      <c r="AD180" s="24" t="n">
        <v>-0.825090925799092</v>
      </c>
      <c r="AE180" s="8" t="n">
        <v>-0.0667470314366407</v>
      </c>
      <c r="AF180" s="8" t="n">
        <v>-1.90146206618203</v>
      </c>
      <c r="AH180" s="8" t="n">
        <v>-5.15824490734499</v>
      </c>
      <c r="AI180" s="25" t="n">
        <v>-0.580117916769182</v>
      </c>
      <c r="AJ180" s="8" t="n">
        <v>-4.32050138307993</v>
      </c>
      <c r="AK180" s="8" t="n">
        <v>-2.51018302343292</v>
      </c>
      <c r="AM180" s="8" t="n">
        <v>3.13916044183308</v>
      </c>
      <c r="AO180" s="24" t="n">
        <v>2.31406951603399</v>
      </c>
      <c r="AP180" s="8" t="n">
        <v>3.07241341039644</v>
      </c>
      <c r="AQ180" s="8" t="n">
        <v>1.23769837565105</v>
      </c>
      <c r="AS180" s="8" t="n">
        <v>-2.01908446551191</v>
      </c>
      <c r="AT180" s="8" t="n">
        <v>2.5590425250639</v>
      </c>
      <c r="AU180" s="8" t="n">
        <v>-1.18134094124685</v>
      </c>
      <c r="AV180" s="8" t="n">
        <v>0.62897741840016</v>
      </c>
      <c r="AX180" s="0" t="n">
        <v>0.959124999326756</v>
      </c>
      <c r="AY180" s="0" t="n">
        <v>0.992031095109999</v>
      </c>
      <c r="AZ180" s="0" t="n">
        <v>0.999709024421295</v>
      </c>
      <c r="BB180" s="16" t="n">
        <v>1.92859782732498E-006</v>
      </c>
      <c r="BC180" s="16" t="n">
        <v>2.69006377020177E-005</v>
      </c>
      <c r="BD180" s="0" t="n">
        <v>0.00345666935785072</v>
      </c>
      <c r="BE180" s="0" t="n">
        <v>0.169154617427835</v>
      </c>
    </row>
    <row r="181" customFormat="false" ht="13.8" hidden="false" customHeight="false" outlineLevel="0" collapsed="false">
      <c r="B181" s="8" t="n">
        <v>32500.8424619833</v>
      </c>
      <c r="C181" s="8" t="n">
        <v>4300</v>
      </c>
      <c r="D181" s="8" t="n">
        <v>0.473404255319128</v>
      </c>
      <c r="F181" s="8" t="n">
        <v>1.43137041884906</v>
      </c>
      <c r="G181" s="8" t="n">
        <v>83438.2224773693</v>
      </c>
      <c r="H181" s="8" t="n">
        <v>3045</v>
      </c>
      <c r="J181" s="8" t="n">
        <v>-83438.2224773693</v>
      </c>
      <c r="K181" s="8" t="n">
        <v>1135</v>
      </c>
      <c r="L181" s="0" t="n">
        <v>44811513974</v>
      </c>
      <c r="O181" s="8" t="n">
        <v>42630.4611141142</v>
      </c>
      <c r="P181" s="8" t="n">
        <v>-167806.255</v>
      </c>
      <c r="Q181" s="8" t="n">
        <v>44084.35</v>
      </c>
      <c r="R181" s="8" t="n">
        <v>-123721.905</v>
      </c>
      <c r="S181" s="8" t="n">
        <v>-61860.9525</v>
      </c>
      <c r="U181" s="8" t="n">
        <v>-96953.3</v>
      </c>
      <c r="V181" s="8" t="n">
        <v>-227025.255</v>
      </c>
      <c r="W181" s="8" t="n">
        <v>-113512.6275</v>
      </c>
      <c r="X181" s="8" t="n">
        <v>-16559.3275000001</v>
      </c>
      <c r="Y181" s="8" t="n">
        <v>503429.200906229</v>
      </c>
      <c r="Z181" s="8" t="n">
        <v>30499.9920972159</v>
      </c>
      <c r="AA181" s="8" t="n">
        <v>45211.4462835769</v>
      </c>
      <c r="AB181" s="8" t="n">
        <v>-1845.03689267526</v>
      </c>
      <c r="AD181" s="24" t="n">
        <v>-0.884049523980195</v>
      </c>
      <c r="AE181" s="8" t="n">
        <v>-0.133509584172608</v>
      </c>
      <c r="AF181" s="8" t="n">
        <v>-1.99226458251762</v>
      </c>
      <c r="AH181" s="8" t="n">
        <v>-5.2152368766516</v>
      </c>
      <c r="AI181" s="25" t="n">
        <v>-0.635584894324421</v>
      </c>
      <c r="AJ181" s="8" t="n">
        <v>-4.36292374753711</v>
      </c>
      <c r="AK181" s="8" t="n">
        <v>-2.57348653892742</v>
      </c>
      <c r="AM181" s="8" t="n">
        <v>3.19626577098224</v>
      </c>
      <c r="AO181" s="24" t="n">
        <v>2.31221624700204</v>
      </c>
      <c r="AP181" s="8" t="n">
        <v>3.06275618680963</v>
      </c>
      <c r="AQ181" s="8" t="n">
        <v>1.20400118846462</v>
      </c>
      <c r="AS181" s="8" t="n">
        <v>-2.01897110566936</v>
      </c>
      <c r="AT181" s="8" t="n">
        <v>2.56068087665782</v>
      </c>
      <c r="AU181" s="8" t="n">
        <v>-1.16665797655487</v>
      </c>
      <c r="AV181" s="8" t="n">
        <v>0.622779232054818</v>
      </c>
      <c r="AX181" s="0" t="n">
        <v>0.958850938681102</v>
      </c>
      <c r="AY181" s="0" t="n">
        <v>0.991975818992018</v>
      </c>
      <c r="AZ181" s="0" t="n">
        <v>0.999706990345764</v>
      </c>
      <c r="BB181" s="16" t="n">
        <v>1.79989446799255E-006</v>
      </c>
      <c r="BC181" s="16" t="n">
        <v>2.51275361539662E-005</v>
      </c>
      <c r="BD181" s="0" t="n">
        <v>0.00343274854218805</v>
      </c>
      <c r="BE181" s="0" t="n">
        <v>0.168177546639436</v>
      </c>
    </row>
    <row r="182" customFormat="false" ht="13.8" hidden="false" customHeight="false" outlineLevel="0" collapsed="false">
      <c r="B182" s="8" t="n">
        <v>32648.3534703464</v>
      </c>
      <c r="C182" s="8" t="n">
        <v>4300</v>
      </c>
      <c r="D182" s="8" t="n">
        <v>0.531914893617</v>
      </c>
      <c r="F182" s="8" t="n">
        <v>1.43041693819681</v>
      </c>
      <c r="G182" s="8" t="n">
        <v>83519.5589747183</v>
      </c>
      <c r="H182" s="8" t="n">
        <v>3050</v>
      </c>
      <c r="J182" s="8" t="n">
        <v>-83519.5589747183</v>
      </c>
      <c r="K182" s="8" t="n">
        <v>1143</v>
      </c>
      <c r="L182" s="0" t="n">
        <v>45170910553</v>
      </c>
      <c r="O182" s="8" t="n">
        <v>42906.5659529366</v>
      </c>
      <c r="P182" s="8" t="n">
        <v>-168876</v>
      </c>
      <c r="Q182" s="8" t="n">
        <v>45796.5</v>
      </c>
      <c r="R182" s="8" t="n">
        <v>-123079.5</v>
      </c>
      <c r="S182" s="8" t="n">
        <v>-61539.75</v>
      </c>
      <c r="U182" s="8" t="n">
        <v>-96741</v>
      </c>
      <c r="V182" s="8" t="n">
        <v>-226865</v>
      </c>
      <c r="W182" s="8" t="n">
        <v>-113432.5</v>
      </c>
      <c r="X182" s="8" t="n">
        <v>-16691.5</v>
      </c>
      <c r="Y182" s="8" t="n">
        <v>504258.579657674</v>
      </c>
      <c r="Z182" s="8" t="n">
        <v>30547.4213799289</v>
      </c>
      <c r="AA182" s="8" t="n">
        <v>45093.1853958117</v>
      </c>
      <c r="AB182" s="8" t="n">
        <v>-2645.69241719424</v>
      </c>
      <c r="AD182" s="24" t="n">
        <v>-0.943074962077507</v>
      </c>
      <c r="AE182" s="8" t="n">
        <v>-0.200299532291573</v>
      </c>
      <c r="AF182" s="8" t="n">
        <v>-2.08291813780414</v>
      </c>
      <c r="AH182" s="8" t="n">
        <v>-5.27223998314201</v>
      </c>
      <c r="AI182" s="25" t="n">
        <v>-0.691070853249913</v>
      </c>
      <c r="AJ182" s="8" t="n">
        <v>-4.40544966009542</v>
      </c>
      <c r="AK182" s="8" t="n">
        <v>-2.63682513973277</v>
      </c>
      <c r="AM182" s="8" t="n">
        <v>3.25337110013139</v>
      </c>
      <c r="AO182" s="24" t="n">
        <v>2.31029613805388</v>
      </c>
      <c r="AP182" s="8" t="n">
        <v>3.05307156783982</v>
      </c>
      <c r="AQ182" s="8" t="n">
        <v>1.17045296232725</v>
      </c>
      <c r="AS182" s="8" t="n">
        <v>-2.01886888301062</v>
      </c>
      <c r="AT182" s="8" t="n">
        <v>2.56230024688148</v>
      </c>
      <c r="AU182" s="8" t="n">
        <v>-1.15207855996403</v>
      </c>
      <c r="AV182" s="8" t="n">
        <v>0.616545960398617</v>
      </c>
      <c r="AX182" s="0" t="n">
        <v>0.958576027072146</v>
      </c>
      <c r="AY182" s="0" t="n">
        <v>0.991920345679681</v>
      </c>
      <c r="AZ182" s="0" t="n">
        <v>0.999704948794192</v>
      </c>
      <c r="BB182" s="16" t="n">
        <v>1.67991228697189E-006</v>
      </c>
      <c r="BC182" s="16" t="n">
        <v>2.3473044617679E-005</v>
      </c>
      <c r="BD182" s="0" t="n">
        <v>0.00340907031658386</v>
      </c>
      <c r="BE182" s="0" t="n">
        <v>0.167208165191837</v>
      </c>
    </row>
    <row r="183" customFormat="false" ht="13.8" hidden="false" customHeight="false" outlineLevel="0" collapsed="false">
      <c r="B183" s="8" t="n">
        <v>32795.5200717764</v>
      </c>
      <c r="C183" s="8" t="n">
        <v>4300</v>
      </c>
      <c r="D183" s="8" t="n">
        <v>0.590425531914873</v>
      </c>
      <c r="F183" s="8" t="n">
        <v>1.4294712386926</v>
      </c>
      <c r="G183" s="8" t="n">
        <v>83601.1680131731</v>
      </c>
      <c r="H183" s="8" t="n">
        <v>3055</v>
      </c>
      <c r="J183" s="8" t="n">
        <v>-83601.1680131731</v>
      </c>
      <c r="K183" s="8" t="n">
        <v>1150</v>
      </c>
      <c r="L183" s="0" t="n">
        <v>45530307131</v>
      </c>
      <c r="O183" s="8" t="n">
        <v>43182.6963983279</v>
      </c>
      <c r="P183" s="8" t="n">
        <v>-169948.555</v>
      </c>
      <c r="Q183" s="8" t="n">
        <v>47508.65</v>
      </c>
      <c r="R183" s="8" t="n">
        <v>-122439.905</v>
      </c>
      <c r="S183" s="8" t="n">
        <v>-61219.9525</v>
      </c>
      <c r="U183" s="8" t="n">
        <v>-96528.7</v>
      </c>
      <c r="V183" s="8" t="n">
        <v>-226707.555</v>
      </c>
      <c r="W183" s="8" t="n">
        <v>-113353.7775</v>
      </c>
      <c r="X183" s="8" t="n">
        <v>-16825.0775</v>
      </c>
      <c r="Y183" s="8" t="n">
        <v>505087.976132065</v>
      </c>
      <c r="Z183" s="8" t="n">
        <v>30592.9965897839</v>
      </c>
      <c r="AA183" s="8" t="n">
        <v>44973.4241750648</v>
      </c>
      <c r="AB183" s="8" t="n">
        <v>-3445.36378094312</v>
      </c>
      <c r="AD183" s="24" t="n">
        <v>-1.00177006356529</v>
      </c>
      <c r="AE183" s="8" t="n">
        <v>-0.266719800889199</v>
      </c>
      <c r="AF183" s="8" t="n">
        <v>-2.17302608276297</v>
      </c>
      <c r="AH183" s="8" t="n">
        <v>-5.32885710594709</v>
      </c>
      <c r="AI183" s="25" t="n">
        <v>-0.746178624047835</v>
      </c>
      <c r="AJ183" s="8" t="n">
        <v>-4.44768156376919</v>
      </c>
      <c r="AK183" s="8" t="n">
        <v>-2.69980160501447</v>
      </c>
      <c r="AM183" s="8" t="n">
        <v>3.31007938071432</v>
      </c>
      <c r="AO183" s="24" t="n">
        <v>2.30830931714903</v>
      </c>
      <c r="AP183" s="8" t="n">
        <v>3.04335957982512</v>
      </c>
      <c r="AQ183" s="8" t="n">
        <v>1.13705329795135</v>
      </c>
      <c r="AS183" s="8" t="n">
        <v>-2.01877772523277</v>
      </c>
      <c r="AT183" s="8" t="n">
        <v>2.56390075666648</v>
      </c>
      <c r="AU183" s="8" t="n">
        <v>-1.13760218305487</v>
      </c>
      <c r="AV183" s="8" t="n">
        <v>0.610277775699852</v>
      </c>
      <c r="AX183" s="0" t="n">
        <v>0.958300267191886</v>
      </c>
      <c r="AY183" s="0" t="n">
        <v>0.991864675461022</v>
      </c>
      <c r="AZ183" s="0" t="n">
        <v>0.999702899774798</v>
      </c>
      <c r="BB183" s="16" t="n">
        <v>1.56840917572682E-006</v>
      </c>
      <c r="BC183" s="16" t="n">
        <v>2.19341167135296E-005</v>
      </c>
      <c r="BD183" s="0" t="n">
        <v>0.00338563157183928</v>
      </c>
      <c r="BE183" s="0" t="n">
        <v>0.166246405776855</v>
      </c>
    </row>
    <row r="184" customFormat="false" ht="13.8" hidden="false" customHeight="false" outlineLevel="0" collapsed="false">
      <c r="B184" s="8" t="n">
        <v>32942.3429678364</v>
      </c>
      <c r="C184" s="8" t="n">
        <v>4300</v>
      </c>
      <c r="D184" s="8" t="n">
        <v>0.648936170212745</v>
      </c>
      <c r="F184" s="8" t="n">
        <v>1.42853327457898</v>
      </c>
      <c r="G184" s="8" t="n">
        <v>83683.0491466756</v>
      </c>
      <c r="H184" s="8" t="n">
        <v>3060</v>
      </c>
      <c r="J184" s="8" t="n">
        <v>-83683.0491466756</v>
      </c>
      <c r="K184" s="8" t="n">
        <v>1158</v>
      </c>
      <c r="L184" s="0" t="n">
        <v>45889703709</v>
      </c>
      <c r="O184" s="8" t="n">
        <v>43458.8524083787</v>
      </c>
      <c r="P184" s="8" t="n">
        <v>-171023.92</v>
      </c>
      <c r="Q184" s="8" t="n">
        <v>49220.8000000001</v>
      </c>
      <c r="R184" s="8" t="n">
        <v>-121803.12</v>
      </c>
      <c r="S184" s="8" t="n">
        <v>-60901.5599999999</v>
      </c>
      <c r="U184" s="8" t="n">
        <v>-96316.4</v>
      </c>
      <c r="V184" s="8" t="n">
        <v>-226552.92</v>
      </c>
      <c r="W184" s="8" t="n">
        <v>-113276.46</v>
      </c>
      <c r="X184" s="8" t="n">
        <v>-16960.06</v>
      </c>
      <c r="Y184" s="8" t="n">
        <v>505917.390388464</v>
      </c>
      <c r="Z184" s="8" t="n">
        <v>30636.7126511091</v>
      </c>
      <c r="AA184" s="8" t="n">
        <v>44852.1598784445</v>
      </c>
      <c r="AB184" s="8" t="n">
        <v>-4244.04256796437</v>
      </c>
      <c r="AD184" s="24" t="n">
        <v>-1.06041496803684</v>
      </c>
      <c r="AE184" s="8" t="n">
        <v>-0.333050630721898</v>
      </c>
      <c r="AF184" s="8" t="n">
        <v>-2.26286908193691</v>
      </c>
      <c r="AH184" s="8" t="n">
        <v>-5.385368440398</v>
      </c>
      <c r="AI184" s="25" t="n">
        <v>-0.801188353792682</v>
      </c>
      <c r="AJ184" s="8" t="n">
        <v>-4.48989922056581</v>
      </c>
      <c r="AK184" s="8" t="n">
        <v>-2.76269603073403</v>
      </c>
      <c r="AM184" s="8" t="n">
        <v>3.36667087983492</v>
      </c>
      <c r="AO184" s="24" t="n">
        <v>2.30625591179808</v>
      </c>
      <c r="AP184" s="8" t="n">
        <v>3.03362024911302</v>
      </c>
      <c r="AQ184" s="8" t="n">
        <v>1.10380179789801</v>
      </c>
      <c r="AS184" s="8" t="n">
        <v>-2.01869756056308</v>
      </c>
      <c r="AT184" s="8" t="n">
        <v>2.56548252604224</v>
      </c>
      <c r="AU184" s="8" t="n">
        <v>-1.12322834073089</v>
      </c>
      <c r="AV184" s="8" t="n">
        <v>0.603974849100893</v>
      </c>
      <c r="AX184" s="0" t="n">
        <v>0.958023661746334</v>
      </c>
      <c r="AY184" s="0" t="n">
        <v>0.991808808626837</v>
      </c>
      <c r="AZ184" s="0" t="n">
        <v>0.9997008432959</v>
      </c>
      <c r="BB184" s="16" t="n">
        <v>1.46451906012692E-006</v>
      </c>
      <c r="BC184" s="16" t="n">
        <v>2.04989578870652E-005</v>
      </c>
      <c r="BD184" s="0" t="n">
        <v>0.00336242924625585</v>
      </c>
      <c r="BE184" s="0" t="n">
        <v>0.16529220162599</v>
      </c>
    </row>
    <row r="185" customFormat="false" ht="13.8" hidden="false" customHeight="false" outlineLevel="0" collapsed="false">
      <c r="B185" s="8" t="n">
        <v>33088.8228572607</v>
      </c>
      <c r="C185" s="8" t="n">
        <v>4300</v>
      </c>
      <c r="D185" s="8" t="n">
        <v>0.707446808510617</v>
      </c>
      <c r="F185" s="8" t="n">
        <v>1.42760300042195</v>
      </c>
      <c r="G185" s="8" t="n">
        <v>83765.2019306258</v>
      </c>
      <c r="H185" s="8" t="n">
        <v>3065</v>
      </c>
      <c r="J185" s="8" t="n">
        <v>-83765.2019306258</v>
      </c>
      <c r="K185" s="8" t="n">
        <v>1166</v>
      </c>
      <c r="L185" s="0" t="n">
        <v>46249100287</v>
      </c>
      <c r="O185" s="8" t="n">
        <v>43735.0339413167</v>
      </c>
      <c r="P185" s="8" t="n">
        <v>-172102.095</v>
      </c>
      <c r="Q185" s="8" t="n">
        <v>50932.95</v>
      </c>
      <c r="R185" s="8" t="n">
        <v>-121169.145</v>
      </c>
      <c r="S185" s="8" t="n">
        <v>-60584.5725</v>
      </c>
      <c r="U185" s="8" t="n">
        <v>-96104.1</v>
      </c>
      <c r="V185" s="8" t="n">
        <v>-226401.095</v>
      </c>
      <c r="W185" s="8" t="n">
        <v>-113200.5475</v>
      </c>
      <c r="X185" s="8" t="n">
        <v>-17096.4475000001</v>
      </c>
      <c r="Y185" s="8" t="n">
        <v>506746.82248607</v>
      </c>
      <c r="Z185" s="8" t="n">
        <v>30678.564498051</v>
      </c>
      <c r="AA185" s="8" t="n">
        <v>44729.3897676607</v>
      </c>
      <c r="AB185" s="8" t="n">
        <v>-5041.72038158038</v>
      </c>
      <c r="AD185" s="24" t="n">
        <v>-1.11912632989065</v>
      </c>
      <c r="AE185" s="8" t="n">
        <v>-0.399408776895867</v>
      </c>
      <c r="AF185" s="8" t="n">
        <v>-2.35256431239039</v>
      </c>
      <c r="AH185" s="8" t="n">
        <v>-5.44189069670983</v>
      </c>
      <c r="AI185" s="25" t="n">
        <v>-0.856216704811632</v>
      </c>
      <c r="AJ185" s="8" t="n">
        <v>-4.53221891014703</v>
      </c>
      <c r="AK185" s="8" t="n">
        <v>-2.82562502832816</v>
      </c>
      <c r="AM185" s="8" t="n">
        <v>3.42326237895551</v>
      </c>
      <c r="AO185" s="24" t="n">
        <v>2.30413604906486</v>
      </c>
      <c r="AP185" s="8" t="n">
        <v>3.02385360205964</v>
      </c>
      <c r="AQ185" s="8" t="n">
        <v>1.07069806656512</v>
      </c>
      <c r="AS185" s="8" t="n">
        <v>-2.01862831775432</v>
      </c>
      <c r="AT185" s="8" t="n">
        <v>2.56704567414388</v>
      </c>
      <c r="AU185" s="8" t="n">
        <v>-1.10895653119152</v>
      </c>
      <c r="AV185" s="8" t="n">
        <v>0.597637350627352</v>
      </c>
      <c r="AX185" s="0" t="n">
        <v>0.957746213455317</v>
      </c>
      <c r="AY185" s="0" t="n">
        <v>0.991752745470649</v>
      </c>
      <c r="AZ185" s="0" t="n">
        <v>0.999698779365912</v>
      </c>
      <c r="BB185" s="16" t="n">
        <v>1.36761584855973E-006</v>
      </c>
      <c r="BC185" s="16" t="n">
        <v>1.9159090819742E-005</v>
      </c>
      <c r="BD185" s="0" t="n">
        <v>0.00333946032479979</v>
      </c>
      <c r="BE185" s="0" t="n">
        <v>0.164345486508963</v>
      </c>
    </row>
    <row r="186" customFormat="false" ht="13.8" hidden="false" customHeight="false" outlineLevel="0" collapsed="false">
      <c r="B186" s="8" t="n">
        <v>33234.9604359693</v>
      </c>
      <c r="C186" s="8" t="n">
        <v>4300</v>
      </c>
      <c r="D186" s="8" t="n">
        <v>0.76595744680849</v>
      </c>
      <c r="F186" s="8" t="n">
        <v>1.42668037110819</v>
      </c>
      <c r="G186" s="8" t="n">
        <v>83847.6259218741</v>
      </c>
      <c r="H186" s="8" t="n">
        <v>3070</v>
      </c>
      <c r="J186" s="8" t="n">
        <v>-83847.6259218741</v>
      </c>
      <c r="K186" s="8" t="n">
        <v>1174</v>
      </c>
      <c r="L186" s="0" t="n">
        <v>46608843931</v>
      </c>
      <c r="O186" s="8" t="n">
        <v>44011.2409555057</v>
      </c>
      <c r="P186" s="8" t="n">
        <v>-173183.08</v>
      </c>
      <c r="Q186" s="8" t="n">
        <v>52645.1000000001</v>
      </c>
      <c r="R186" s="8" t="n">
        <v>-120537.98</v>
      </c>
      <c r="S186" s="8" t="n">
        <v>-60268.99</v>
      </c>
      <c r="U186" s="8" t="n">
        <v>-95891.8</v>
      </c>
      <c r="V186" s="8" t="n">
        <v>-226252.08</v>
      </c>
      <c r="W186" s="8" t="n">
        <v>-113126.04</v>
      </c>
      <c r="X186" s="8" t="n">
        <v>-17234.2400000001</v>
      </c>
      <c r="Y186" s="8" t="n">
        <v>507576.272484224</v>
      </c>
      <c r="Z186" s="8" t="n">
        <v>30718.5470745367</v>
      </c>
      <c r="AA186" s="8" t="n">
        <v>44605.1111090089</v>
      </c>
      <c r="AB186" s="8" t="n">
        <v>-5838.38884431325</v>
      </c>
      <c r="AD186" s="24" t="n">
        <v>-1.17790402250747</v>
      </c>
      <c r="AE186" s="8" t="n">
        <v>-0.465794213047031</v>
      </c>
      <c r="AF186" s="8" t="n">
        <v>-2.44211216790055</v>
      </c>
      <c r="AH186" s="8" t="n">
        <v>-5.49842380415637</v>
      </c>
      <c r="AI186" s="25" t="n">
        <v>-0.911263558855938</v>
      </c>
      <c r="AJ186" s="8" t="n">
        <v>-4.57464013398134</v>
      </c>
      <c r="AK186" s="8" t="n">
        <v>-2.88858842887893</v>
      </c>
      <c r="AM186" s="8" t="n">
        <v>3.47985387807611</v>
      </c>
      <c r="AO186" s="24" t="n">
        <v>2.30194985556863</v>
      </c>
      <c r="AP186" s="8" t="n">
        <v>3.01405966502908</v>
      </c>
      <c r="AQ186" s="8" t="n">
        <v>1.03774171017556</v>
      </c>
      <c r="AS186" s="8" t="n">
        <v>-2.01856992608026</v>
      </c>
      <c r="AT186" s="8" t="n">
        <v>2.56859031922017</v>
      </c>
      <c r="AU186" s="8" t="n">
        <v>-1.09478625590523</v>
      </c>
      <c r="AV186" s="8" t="n">
        <v>0.591265449197183</v>
      </c>
      <c r="AX186" s="0" t="n">
        <v>0.957467925052293</v>
      </c>
      <c r="AY186" s="0" t="n">
        <v>0.991696486288689</v>
      </c>
      <c r="AZ186" s="0" t="n">
        <v>0.999696707993342</v>
      </c>
      <c r="BB186" s="16" t="n">
        <v>1.27722208619534E-006</v>
      </c>
      <c r="BC186" s="16" t="n">
        <v>1.79080895934459E-005</v>
      </c>
      <c r="BD186" s="0" t="n">
        <v>0.00331672183828277</v>
      </c>
      <c r="BE186" s="0" t="n">
        <v>0.16340619473217</v>
      </c>
    </row>
    <row r="187" customFormat="false" ht="13.8" hidden="false" customHeight="false" outlineLevel="0" collapsed="false">
      <c r="B187" s="8" t="n">
        <v>33380.7563970841</v>
      </c>
      <c r="C187" s="8" t="n">
        <v>4300</v>
      </c>
      <c r="D187" s="8" t="n">
        <v>0.824468085106362</v>
      </c>
      <c r="F187" s="8" t="n">
        <v>1.42576534184229</v>
      </c>
      <c r="G187" s="8" t="n">
        <v>83930.3206787145</v>
      </c>
      <c r="H187" s="8" t="n">
        <v>3075</v>
      </c>
      <c r="J187" s="8" t="n">
        <v>-83930.3206787145</v>
      </c>
      <c r="K187" s="8" t="n">
        <v>1181</v>
      </c>
      <c r="L187" s="0" t="n">
        <v>46971135170</v>
      </c>
      <c r="O187" s="8" t="n">
        <v>44287.4734094455</v>
      </c>
      <c r="P187" s="8" t="n">
        <v>-174266.875</v>
      </c>
      <c r="Q187" s="8" t="n">
        <v>54357.25</v>
      </c>
      <c r="R187" s="8" t="n">
        <v>-119909.625</v>
      </c>
      <c r="S187" s="8" t="n">
        <v>-59954.8125</v>
      </c>
      <c r="U187" s="8" t="n">
        <v>-95679.5</v>
      </c>
      <c r="V187" s="8" t="n">
        <v>-226105.875</v>
      </c>
      <c r="W187" s="8" t="n">
        <v>-113052.9375</v>
      </c>
      <c r="X187" s="8" t="n">
        <v>-17373.4375</v>
      </c>
      <c r="Y187" s="8" t="n">
        <v>508405.740442409</v>
      </c>
      <c r="Z187" s="8" t="n">
        <v>30756.6553342374</v>
      </c>
      <c r="AA187" s="8" t="n">
        <v>44479.3211733549</v>
      </c>
      <c r="AB187" s="8" t="n">
        <v>-6634.03959780448</v>
      </c>
      <c r="AD187" s="24" t="n">
        <v>-1.23683766463423</v>
      </c>
      <c r="AE187" s="8" t="n">
        <v>-0.532296657727764</v>
      </c>
      <c r="AF187" s="8" t="n">
        <v>-2.53160278535496</v>
      </c>
      <c r="AH187" s="8" t="n">
        <v>-5.55505743745163</v>
      </c>
      <c r="AI187" s="25" t="n">
        <v>-0.96641854347913</v>
      </c>
      <c r="AJ187" s="8" t="n">
        <v>-4.61725214170346</v>
      </c>
      <c r="AK187" s="8" t="n">
        <v>-2.95167580949078</v>
      </c>
      <c r="AM187" s="8" t="n">
        <v>3.53653512212047</v>
      </c>
      <c r="AO187" s="24" t="n">
        <v>2.29969745748624</v>
      </c>
      <c r="AP187" s="8" t="n">
        <v>3.00423846439271</v>
      </c>
      <c r="AQ187" s="8" t="n">
        <v>1.00493233676551</v>
      </c>
      <c r="AS187" s="8" t="n">
        <v>-2.01852231533116</v>
      </c>
      <c r="AT187" s="8" t="n">
        <v>2.57011657864134</v>
      </c>
      <c r="AU187" s="8" t="n">
        <v>-1.08071701958299</v>
      </c>
      <c r="AV187" s="8" t="n">
        <v>0.584859312629691</v>
      </c>
      <c r="AX187" s="0" t="n">
        <v>0.957188799284154</v>
      </c>
      <c r="AY187" s="0" t="n">
        <v>0.99164003137987</v>
      </c>
      <c r="AZ187" s="0" t="n">
        <v>0.999694629186794</v>
      </c>
      <c r="BB187" s="16" t="n">
        <v>1.19283187308059E-006</v>
      </c>
      <c r="BC187" s="16" t="n">
        <v>1.67391039730431E-005</v>
      </c>
      <c r="BD187" s="0" t="n">
        <v>0.00329421086255887</v>
      </c>
      <c r="BE187" s="0" t="n">
        <v>0.162474261137028</v>
      </c>
    </row>
    <row r="188" customFormat="false" ht="13.8" hidden="false" customHeight="false" outlineLevel="0" collapsed="false">
      <c r="B188" s="8" t="n">
        <v>33526.2114309435</v>
      </c>
      <c r="C188" s="8" t="n">
        <v>4300</v>
      </c>
      <c r="D188" s="8" t="n">
        <v>0.882978723404235</v>
      </c>
      <c r="F188" s="8" t="n">
        <v>1.42485786814409</v>
      </c>
      <c r="G188" s="8" t="n">
        <v>84013.2857608772</v>
      </c>
      <c r="H188" s="8" t="n">
        <v>3080</v>
      </c>
      <c r="J188" s="8" t="n">
        <v>-84013.2857608772</v>
      </c>
      <c r="K188" s="8" t="n">
        <v>1189</v>
      </c>
      <c r="L188" s="0" t="n">
        <v>47338981392</v>
      </c>
      <c r="O188" s="8" t="n">
        <v>44563.7312617704</v>
      </c>
      <c r="P188" s="8" t="n">
        <v>-175353.48</v>
      </c>
      <c r="Q188" s="8" t="n">
        <v>56069.3999999999</v>
      </c>
      <c r="R188" s="8" t="n">
        <v>-119284.08</v>
      </c>
      <c r="S188" s="8" t="n">
        <v>-59642.0400000001</v>
      </c>
      <c r="U188" s="8" t="n">
        <v>-95467.2</v>
      </c>
      <c r="V188" s="8" t="n">
        <v>-225962.48</v>
      </c>
      <c r="W188" s="8" t="n">
        <v>-112981.24</v>
      </c>
      <c r="X188" s="8" t="n">
        <v>-17514.0400000001</v>
      </c>
      <c r="Y188" s="8" t="n">
        <v>509235.226420246</v>
      </c>
      <c r="Z188" s="8" t="n">
        <v>30792.8842405303</v>
      </c>
      <c r="AA188" s="8" t="n">
        <v>44352.0172361189</v>
      </c>
      <c r="AB188" s="8" t="n">
        <v>-7428.66430273543</v>
      </c>
      <c r="AD188" s="24" t="n">
        <v>-1.29585473992533</v>
      </c>
      <c r="AE188" s="8" t="n">
        <v>-0.598843693951064</v>
      </c>
      <c r="AF188" s="8" t="n">
        <v>-2.62096416430674</v>
      </c>
      <c r="AH188" s="8" t="n">
        <v>-5.61171913628882</v>
      </c>
      <c r="AI188" s="25" t="n">
        <v>-1.02160915157283</v>
      </c>
      <c r="AJ188" s="8" t="n">
        <v>-4.65998205063151</v>
      </c>
      <c r="AK188" s="8" t="n">
        <v>-3.01481461282515</v>
      </c>
      <c r="AM188" s="8" t="n">
        <v>3.59323372047958</v>
      </c>
      <c r="AO188" s="24" t="n">
        <v>2.29737898055425</v>
      </c>
      <c r="AP188" s="8" t="n">
        <v>2.99439002652852</v>
      </c>
      <c r="AQ188" s="8" t="n">
        <v>0.972269556172837</v>
      </c>
      <c r="AS188" s="8" t="n">
        <v>-2.01848541580924</v>
      </c>
      <c r="AT188" s="8" t="n">
        <v>2.57162456890675</v>
      </c>
      <c r="AU188" s="8" t="n">
        <v>-1.06674833015193</v>
      </c>
      <c r="AV188" s="8" t="n">
        <v>0.578419107654432</v>
      </c>
      <c r="AX188" s="0" t="n">
        <v>0.956908838911037</v>
      </c>
      <c r="AY188" s="0" t="n">
        <v>0.991583381045758</v>
      </c>
      <c r="AZ188" s="0" t="n">
        <v>0.999692542954964</v>
      </c>
      <c r="BB188" s="16" t="n">
        <v>1.11409039385866E-006</v>
      </c>
      <c r="BC188" s="16" t="n">
        <v>1.56473794362861E-005</v>
      </c>
      <c r="BD188" s="0" t="n">
        <v>0.00327192451773738</v>
      </c>
      <c r="BE188" s="0" t="n">
        <v>0.161549621098227</v>
      </c>
    </row>
    <row r="189" customFormat="false" ht="13.8" hidden="false" customHeight="false" outlineLevel="0" collapsed="false">
      <c r="B189" s="8" t="n">
        <v>33671.3262251171</v>
      </c>
      <c r="C189" s="8" t="n">
        <v>4300</v>
      </c>
      <c r="D189" s="8" t="n">
        <v>0.941489361702107</v>
      </c>
      <c r="F189" s="8" t="n">
        <v>1.42395790584603</v>
      </c>
      <c r="G189" s="8" t="n">
        <v>84096.5207295221</v>
      </c>
      <c r="H189" s="8" t="n">
        <v>3085</v>
      </c>
      <c r="J189" s="8" t="n">
        <v>-84096.5207295221</v>
      </c>
      <c r="K189" s="8" t="n">
        <v>1197</v>
      </c>
      <c r="L189" s="0" t="n">
        <v>47706827613</v>
      </c>
      <c r="O189" s="8" t="n">
        <v>44840.0144712493</v>
      </c>
      <c r="P189" s="8" t="n">
        <v>-176442.895</v>
      </c>
      <c r="Q189" s="8" t="n">
        <v>57781.55</v>
      </c>
      <c r="R189" s="8" t="n">
        <v>-118661.345</v>
      </c>
      <c r="S189" s="8" t="n">
        <v>-59330.6725</v>
      </c>
      <c r="U189" s="8" t="n">
        <v>-95254.9</v>
      </c>
      <c r="V189" s="8" t="n">
        <v>-225821.895</v>
      </c>
      <c r="W189" s="8" t="n">
        <v>-112910.9475</v>
      </c>
      <c r="X189" s="8" t="n">
        <v>-17656.0475000001</v>
      </c>
      <c r="Y189" s="8" t="n">
        <v>510064.7304775</v>
      </c>
      <c r="Z189" s="8" t="n">
        <v>30827.2287664631</v>
      </c>
      <c r="AA189" s="8" t="n">
        <v>44223.1965772601</v>
      </c>
      <c r="AB189" s="8" t="n">
        <v>-8222.25463874808</v>
      </c>
      <c r="AD189" s="24" t="n">
        <v>-1.35493776876759</v>
      </c>
      <c r="AE189" s="8" t="n">
        <v>-0.66541794101822</v>
      </c>
      <c r="AF189" s="8" t="n">
        <v>-2.71017933881312</v>
      </c>
      <c r="AH189" s="8" t="n">
        <v>-5.66839147716304</v>
      </c>
      <c r="AI189" s="25" t="n">
        <v>-1.07681791318612</v>
      </c>
      <c r="AJ189" s="8" t="n">
        <v>-4.70281201756794</v>
      </c>
      <c r="AK189" s="8" t="n">
        <v>-3.07798731891862</v>
      </c>
      <c r="AM189" s="8" t="n">
        <v>3.64993231883869</v>
      </c>
      <c r="AO189" s="24" t="n">
        <v>2.2949945500711</v>
      </c>
      <c r="AP189" s="8" t="n">
        <v>2.98451437782047</v>
      </c>
      <c r="AQ189" s="8" t="n">
        <v>0.939752980025565</v>
      </c>
      <c r="AS189" s="8" t="n">
        <v>-2.01845915832435</v>
      </c>
      <c r="AT189" s="8" t="n">
        <v>2.57311440565257</v>
      </c>
      <c r="AU189" s="8" t="n">
        <v>-1.05287969872925</v>
      </c>
      <c r="AV189" s="8" t="n">
        <v>0.571944999920071</v>
      </c>
      <c r="AX189" s="0" t="n">
        <v>0.956628046706135</v>
      </c>
      <c r="AY189" s="0" t="n">
        <v>0.99152653559055</v>
      </c>
      <c r="AZ189" s="0" t="n">
        <v>0.999690449306643</v>
      </c>
      <c r="BB189" s="16" t="n">
        <v>1.04062464210343E-006</v>
      </c>
      <c r="BC189" s="16" t="n">
        <v>1.46278869706965E-005</v>
      </c>
      <c r="BD189" s="0" t="n">
        <v>0.00324985996741105</v>
      </c>
      <c r="BE189" s="0" t="n">
        <v>0.160632210521899</v>
      </c>
    </row>
    <row r="190" customFormat="false" ht="13.8" hidden="false" customHeight="false" outlineLevel="0" collapsed="false">
      <c r="B190" s="8" t="n">
        <v>33816.1014644224</v>
      </c>
      <c r="C190" s="8" t="n">
        <v>4300</v>
      </c>
      <c r="D190" s="8" t="n">
        <v>0.999999999999979</v>
      </c>
      <c r="F190" s="8" t="n">
        <v>1.42306541109041</v>
      </c>
      <c r="G190" s="8" t="n">
        <v>84180.0251472315</v>
      </c>
      <c r="H190" s="8" t="n">
        <v>3090</v>
      </c>
      <c r="J190" s="8" t="n">
        <v>-84180.0251472315</v>
      </c>
      <c r="K190" s="8" t="n">
        <v>1205</v>
      </c>
      <c r="L190" s="0" t="n">
        <v>48074673835</v>
      </c>
      <c r="O190" s="8" t="n">
        <v>45116.3229967847</v>
      </c>
      <c r="P190" s="8" t="n">
        <v>-177535.12</v>
      </c>
      <c r="Q190" s="8" t="n">
        <v>59493.7</v>
      </c>
      <c r="R190" s="8" t="n">
        <v>-118041.42</v>
      </c>
      <c r="S190" s="8" t="n">
        <v>-59020.71</v>
      </c>
      <c r="U190" s="8" t="n">
        <v>-95042.6</v>
      </c>
      <c r="V190" s="8" t="n">
        <v>-225684.12</v>
      </c>
      <c r="W190" s="8" t="n">
        <v>-112842.06</v>
      </c>
      <c r="X190" s="8" t="n">
        <v>-17799.4600000001</v>
      </c>
      <c r="Y190" s="8" t="n">
        <v>510894.252674076</v>
      </c>
      <c r="Z190" s="8" t="n">
        <v>30859.6838947167</v>
      </c>
      <c r="AA190" s="8" t="n">
        <v>44092.8564812611</v>
      </c>
      <c r="AB190" s="8" t="n">
        <v>-9014.80230436639</v>
      </c>
      <c r="AD190" s="24" t="n">
        <v>-1.41408662629859</v>
      </c>
      <c r="AE190" s="8" t="n">
        <v>-0.732019372539986</v>
      </c>
      <c r="AF190" s="8" t="n">
        <v>-2.79924869546733</v>
      </c>
      <c r="AH190" s="8" t="n">
        <v>-5.72507439138731</v>
      </c>
      <c r="AI190" s="25" t="n">
        <v>-1.13204471353843</v>
      </c>
      <c r="AJ190" s="8" t="n">
        <v>-4.7457415567943</v>
      </c>
      <c r="AK190" s="8" t="n">
        <v>-3.1411937631947</v>
      </c>
      <c r="AM190" s="8" t="n">
        <v>3.70663091719781</v>
      </c>
      <c r="AO190" s="24" t="n">
        <v>2.29254429089922</v>
      </c>
      <c r="AP190" s="8" t="n">
        <v>2.97461154465782</v>
      </c>
      <c r="AQ190" s="8" t="n">
        <v>0.907382221730478</v>
      </c>
      <c r="AS190" s="8" t="n">
        <v>-2.0184434741895</v>
      </c>
      <c r="AT190" s="8" t="n">
        <v>2.57458620365938</v>
      </c>
      <c r="AU190" s="8" t="n">
        <v>-1.03911063959648</v>
      </c>
      <c r="AV190" s="8" t="n">
        <v>0.565437154003111</v>
      </c>
      <c r="AX190" s="0" t="n">
        <v>0.956346425455506</v>
      </c>
      <c r="AY190" s="0" t="n">
        <v>0.991469495321043</v>
      </c>
      <c r="AZ190" s="0" t="n">
        <v>0.999688348250712</v>
      </c>
      <c r="BB190" s="16" t="n">
        <v>9.72075574833296E-007</v>
      </c>
      <c r="BC190" s="16" t="n">
        <v>1.36757745632047E-005</v>
      </c>
      <c r="BD190" s="0" t="n">
        <v>0.00322801441789958</v>
      </c>
      <c r="BE190" s="0" t="n">
        <v>0.159721965843687</v>
      </c>
    </row>
    <row r="191" customFormat="false" ht="13.8" hidden="false" customHeight="false" outlineLevel="0" collapsed="false">
      <c r="B191" s="8" t="n">
        <v>33960.5378309371</v>
      </c>
      <c r="C191" s="8" t="n">
        <v>4300</v>
      </c>
      <c r="D191" s="8" t="n">
        <v>1.05851063829785</v>
      </c>
      <c r="F191" s="8" t="n">
        <v>1.4221803403269</v>
      </c>
      <c r="G191" s="8" t="n">
        <v>84263.7985780033</v>
      </c>
      <c r="H191" s="8" t="n">
        <v>3095</v>
      </c>
      <c r="J191" s="8" t="n">
        <v>-84263.7985780033</v>
      </c>
      <c r="K191" s="8" t="n">
        <v>1213</v>
      </c>
      <c r="L191" s="0" t="n">
        <v>48442520056</v>
      </c>
      <c r="O191" s="8" t="n">
        <v>45392.656797412</v>
      </c>
      <c r="P191" s="8" t="n">
        <v>-178630.155</v>
      </c>
      <c r="Q191" s="8" t="n">
        <v>61205.8500000001</v>
      </c>
      <c r="R191" s="8" t="n">
        <v>-117424.305</v>
      </c>
      <c r="S191" s="8" t="n">
        <v>-58712.1524999999</v>
      </c>
      <c r="U191" s="8" t="n">
        <v>-94830.3</v>
      </c>
      <c r="V191" s="8" t="n">
        <v>-225549.155</v>
      </c>
      <c r="W191" s="8" t="n">
        <v>-112774.5775</v>
      </c>
      <c r="X191" s="8" t="n">
        <v>-17944.2775000001</v>
      </c>
      <c r="Y191" s="8" t="n">
        <v>511723.79307002</v>
      </c>
      <c r="Z191" s="8" t="n">
        <v>30890.2446175688</v>
      </c>
      <c r="AA191" s="8" t="n">
        <v>43960.9942371127</v>
      </c>
      <c r="AB191" s="8" t="n">
        <v>-9806.29901691816</v>
      </c>
      <c r="AD191" s="24" t="n">
        <v>-1.47257646161579</v>
      </c>
      <c r="AE191" s="8" t="n">
        <v>-0.79792323564842</v>
      </c>
      <c r="AF191" s="8" t="n">
        <v>-2.88744789262116</v>
      </c>
      <c r="AH191" s="8" t="n">
        <v>-5.78104308429953</v>
      </c>
      <c r="AI191" s="25" t="n">
        <v>-1.18656471222337</v>
      </c>
      <c r="AJ191" s="8" t="n">
        <v>-4.78804545925679</v>
      </c>
      <c r="AK191" s="8" t="n">
        <v>-3.20370905566638</v>
      </c>
      <c r="AM191" s="8" t="n">
        <v>3.76260478908293</v>
      </c>
      <c r="AO191" s="24" t="n">
        <v>2.29002832746714</v>
      </c>
      <c r="AP191" s="8" t="n">
        <v>2.96468155343451</v>
      </c>
      <c r="AQ191" s="8" t="n">
        <v>0.875156896461769</v>
      </c>
      <c r="AS191" s="8" t="n">
        <v>-2.0184382952166</v>
      </c>
      <c r="AT191" s="8" t="n">
        <v>2.57604007685956</v>
      </c>
      <c r="AU191" s="8" t="n">
        <v>-1.02544067017386</v>
      </c>
      <c r="AV191" s="8" t="n">
        <v>0.558895733416547</v>
      </c>
      <c r="AX191" s="0" t="n">
        <v>0.956063977957882</v>
      </c>
      <c r="AY191" s="0" t="n">
        <v>0.991412260546615</v>
      </c>
      <c r="AZ191" s="0" t="n">
        <v>0.999686239796142</v>
      </c>
      <c r="BB191" s="16" t="n">
        <v>9.08487917559173E-007</v>
      </c>
      <c r="BC191" s="16" t="n">
        <v>1.27918567669973E-005</v>
      </c>
      <c r="BD191" s="0" t="n">
        <v>0.00320638511750781</v>
      </c>
      <c r="BE191" s="0" t="n">
        <v>0.158818824026748</v>
      </c>
    </row>
    <row r="192" customFormat="false" ht="13.8" hidden="false" customHeight="false" outlineLevel="0" collapsed="false">
      <c r="B192" s="8" t="n">
        <v>34104.6360040161</v>
      </c>
      <c r="C192" s="8" t="n">
        <v>4300</v>
      </c>
      <c r="D192" s="8" t="n">
        <v>1.11702127659572</v>
      </c>
      <c r="F192" s="8" t="n">
        <v>1.42130265030982</v>
      </c>
      <c r="G192" s="8" t="n">
        <v>84347.840587244</v>
      </c>
      <c r="H192" s="8" t="n">
        <v>3100</v>
      </c>
      <c r="J192" s="8" t="n">
        <v>-84347.840587244</v>
      </c>
      <c r="K192" s="8" t="n">
        <v>1221</v>
      </c>
      <c r="L192" s="0" t="n">
        <v>48810366277</v>
      </c>
      <c r="O192" s="8" t="n">
        <v>45669.015832299</v>
      </c>
      <c r="P192" s="8" t="n">
        <v>-179728</v>
      </c>
      <c r="Q192" s="8" t="n">
        <v>62918</v>
      </c>
      <c r="R192" s="8" t="n">
        <v>-116810</v>
      </c>
      <c r="S192" s="8" t="n">
        <v>-58405</v>
      </c>
      <c r="U192" s="8" t="n">
        <v>-94618</v>
      </c>
      <c r="V192" s="8" t="n">
        <v>-225417</v>
      </c>
      <c r="W192" s="8" t="n">
        <v>-112708.5</v>
      </c>
      <c r="X192" s="8" t="n">
        <v>-18090.5</v>
      </c>
      <c r="Y192" s="8" t="n">
        <v>512553.35172552</v>
      </c>
      <c r="Z192" s="8" t="n">
        <v>30918.9059368583</v>
      </c>
      <c r="AA192" s="8" t="n">
        <v>43827.6071382987</v>
      </c>
      <c r="AB192" s="8" t="n">
        <v>-10596.7365124571</v>
      </c>
      <c r="AD192" s="24" t="n">
        <v>-1.53111945280976</v>
      </c>
      <c r="AE192" s="8" t="n">
        <v>-0.863841806032831</v>
      </c>
      <c r="AF192" s="8" t="n">
        <v>-2.97548961543151</v>
      </c>
      <c r="AH192" s="8" t="n">
        <v>-5.83700979029345</v>
      </c>
      <c r="AI192" s="25" t="n">
        <v>-1.24109009823652</v>
      </c>
      <c r="AJ192" s="8" t="n">
        <v>-4.83043554757639</v>
      </c>
      <c r="AK192" s="8" t="n">
        <v>-3.26624533596286</v>
      </c>
      <c r="AM192" s="8" t="n">
        <v>3.81856623658133</v>
      </c>
      <c r="AO192" s="24" t="n">
        <v>2.28744678377157</v>
      </c>
      <c r="AP192" s="8" t="n">
        <v>2.9547244305485</v>
      </c>
      <c r="AQ192" s="8" t="n">
        <v>0.843076621149825</v>
      </c>
      <c r="AS192" s="8" t="n">
        <v>-2.01844355371212</v>
      </c>
      <c r="AT192" s="8" t="n">
        <v>2.57747613834481</v>
      </c>
      <c r="AU192" s="8" t="n">
        <v>-1.01186931099506</v>
      </c>
      <c r="AV192" s="8" t="n">
        <v>0.552320900618467</v>
      </c>
      <c r="AX192" s="0" t="n">
        <v>0.955780707024486</v>
      </c>
      <c r="AY192" s="0" t="n">
        <v>0.991354831579199</v>
      </c>
      <c r="AZ192" s="0" t="n">
        <v>0.999684123951997</v>
      </c>
      <c r="BB192" s="16" t="n">
        <v>8.4912803093108E-007</v>
      </c>
      <c r="BC192" s="16" t="n">
        <v>1.1965980004707E-005</v>
      </c>
      <c r="BD192" s="0" t="n">
        <v>0.00318496935579848</v>
      </c>
      <c r="BE192" s="0" t="n">
        <v>0.157922722559659</v>
      </c>
    </row>
    <row r="193" customFormat="false" ht="13.8" hidden="false" customHeight="false" outlineLevel="0" collapsed="false">
      <c r="B193" s="8" t="n">
        <v>34248.3966603056</v>
      </c>
      <c r="C193" s="8" t="n">
        <v>4300</v>
      </c>
      <c r="D193" s="8" t="n">
        <v>1.1755319148936</v>
      </c>
      <c r="F193" s="8" t="n">
        <v>1.42043229809568</v>
      </c>
      <c r="G193" s="8" t="n">
        <v>84432.1507417624</v>
      </c>
      <c r="H193" s="8" t="n">
        <v>3105</v>
      </c>
      <c r="J193" s="8" t="n">
        <v>-84432.1507417624</v>
      </c>
      <c r="K193" s="8" t="n">
        <v>1229</v>
      </c>
      <c r="L193" s="0" t="n">
        <v>49178467053</v>
      </c>
      <c r="O193" s="8" t="n">
        <v>45945.4000607454</v>
      </c>
      <c r="P193" s="8" t="n">
        <v>-180828.655</v>
      </c>
      <c r="Q193" s="8" t="n">
        <v>64630.1499999999</v>
      </c>
      <c r="R193" s="8" t="n">
        <v>-116198.505</v>
      </c>
      <c r="S193" s="8" t="n">
        <v>-58099.2525</v>
      </c>
      <c r="U193" s="8" t="n">
        <v>-94405.7</v>
      </c>
      <c r="V193" s="8" t="n">
        <v>-225287.655</v>
      </c>
      <c r="W193" s="8" t="n">
        <v>-112643.8275</v>
      </c>
      <c r="X193" s="8" t="n">
        <v>-18238.1275</v>
      </c>
      <c r="Y193" s="8" t="n">
        <v>513382.928700906</v>
      </c>
      <c r="Z193" s="8" t="n">
        <v>30945.662863949</v>
      </c>
      <c r="AA193" s="8" t="n">
        <v>43692.6924827804</v>
      </c>
      <c r="AB193" s="8" t="n">
        <v>-11386.1065456858</v>
      </c>
      <c r="AD193" s="24" t="n">
        <v>-1.58972790070021</v>
      </c>
      <c r="AE193" s="8" t="n">
        <v>-0.92978748167856</v>
      </c>
      <c r="AF193" s="8" t="n">
        <v>-3.06338666960968</v>
      </c>
      <c r="AH193" s="8" t="n">
        <v>-5.89298686655264</v>
      </c>
      <c r="AI193" s="25" t="n">
        <v>-1.29563318370629</v>
      </c>
      <c r="AJ193" s="8" t="n">
        <v>-4.87292376976181</v>
      </c>
      <c r="AK193" s="8" t="n">
        <v>-3.32881486705923</v>
      </c>
      <c r="AM193" s="8" t="n">
        <v>3.87452768407974</v>
      </c>
      <c r="AO193" s="24" t="n">
        <v>2.28479978337953</v>
      </c>
      <c r="AP193" s="8" t="n">
        <v>2.94474020240118</v>
      </c>
      <c r="AQ193" s="8" t="n">
        <v>0.811141014470061</v>
      </c>
      <c r="AS193" s="8" t="n">
        <v>-2.0184591824729</v>
      </c>
      <c r="AT193" s="8" t="n">
        <v>2.57889450037345</v>
      </c>
      <c r="AU193" s="8" t="n">
        <v>-0.998396085682069</v>
      </c>
      <c r="AV193" s="8" t="n">
        <v>0.545712817020512</v>
      </c>
      <c r="AX193" s="0" t="n">
        <v>0.95549661547884</v>
      </c>
      <c r="AY193" s="0" t="n">
        <v>0.991297208733252</v>
      </c>
      <c r="AZ193" s="0" t="n">
        <v>0.999682000727429</v>
      </c>
      <c r="BB193" s="16" t="n">
        <v>7.93704359914088E-007</v>
      </c>
      <c r="BC193" s="16" t="n">
        <v>1.11941898918083E-005</v>
      </c>
      <c r="BD193" s="0" t="n">
        <v>0.00316376446287923</v>
      </c>
      <c r="BE193" s="0" t="n">
        <v>0.157033599454265</v>
      </c>
    </row>
    <row r="194" customFormat="false" ht="13.8" hidden="false" customHeight="false" outlineLevel="0" collapsed="false">
      <c r="B194" s="8" t="n">
        <v>34391.8204737563</v>
      </c>
      <c r="C194" s="8" t="n">
        <v>4300</v>
      </c>
      <c r="D194" s="8" t="n">
        <v>1.23404255319147</v>
      </c>
      <c r="F194" s="8" t="n">
        <v>1.41956924104054</v>
      </c>
      <c r="G194" s="8" t="n">
        <v>84516.7286097619</v>
      </c>
      <c r="H194" s="8" t="n">
        <v>3110</v>
      </c>
      <c r="J194" s="8" t="n">
        <v>-84516.7286097619</v>
      </c>
      <c r="K194" s="8" t="n">
        <v>1236</v>
      </c>
      <c r="L194" s="0" t="n">
        <v>49549935349</v>
      </c>
      <c r="O194" s="8" t="n">
        <v>46221.8094421817</v>
      </c>
      <c r="P194" s="8" t="n">
        <v>-181932.12</v>
      </c>
      <c r="Q194" s="8" t="n">
        <v>66342.3000000001</v>
      </c>
      <c r="R194" s="8" t="n">
        <v>-115589.82</v>
      </c>
      <c r="S194" s="8" t="n">
        <v>-57794.91</v>
      </c>
      <c r="U194" s="8" t="n">
        <v>-94193.4</v>
      </c>
      <c r="V194" s="8" t="n">
        <v>-225161.12</v>
      </c>
      <c r="W194" s="8" t="n">
        <v>-112580.56</v>
      </c>
      <c r="X194" s="8" t="n">
        <v>-18387.1600000001</v>
      </c>
      <c r="Y194" s="8" t="n">
        <v>514212.524056649</v>
      </c>
      <c r="Z194" s="8" t="n">
        <v>30970.5104196938</v>
      </c>
      <c r="AA194" s="8" t="n">
        <v>43556.2475729815</v>
      </c>
      <c r="AB194" s="8" t="n">
        <v>-12174.4008898786</v>
      </c>
      <c r="AD194" s="24" t="n">
        <v>-1.64843064073037</v>
      </c>
      <c r="AE194" s="8" t="n">
        <v>-0.995789194763984</v>
      </c>
      <c r="AF194" s="8" t="n">
        <v>-3.15116839332884</v>
      </c>
      <c r="AH194" s="8" t="n">
        <v>-5.94900320494259</v>
      </c>
      <c r="AI194" s="25" t="n">
        <v>-1.35022281578309</v>
      </c>
      <c r="AJ194" s="8" t="n">
        <v>-4.91553861108115</v>
      </c>
      <c r="AK194" s="8" t="n">
        <v>-3.39144644716441</v>
      </c>
      <c r="AM194" s="8" t="n">
        <v>3.93051809016072</v>
      </c>
      <c r="AO194" s="24" t="n">
        <v>2.28208744943035</v>
      </c>
      <c r="AP194" s="8" t="n">
        <v>2.93472889539674</v>
      </c>
      <c r="AQ194" s="8" t="n">
        <v>0.779349696831881</v>
      </c>
      <c r="AS194" s="8" t="n">
        <v>-2.01848511478187</v>
      </c>
      <c r="AT194" s="8" t="n">
        <v>2.58029527437763</v>
      </c>
      <c r="AU194" s="8" t="n">
        <v>-0.985020520920431</v>
      </c>
      <c r="AV194" s="8" t="n">
        <v>0.539071642996315</v>
      </c>
      <c r="AX194" s="0" t="n">
        <v>0.955211706156581</v>
      </c>
      <c r="AY194" s="0" t="n">
        <v>0.991239392325734</v>
      </c>
      <c r="AZ194" s="0" t="n">
        <v>0.999679870131679</v>
      </c>
      <c r="BB194" s="16" t="n">
        <v>7.41939440787829E-007</v>
      </c>
      <c r="BC194" s="16" t="n">
        <v>1.04727160761199E-005</v>
      </c>
      <c r="BD194" s="0" t="n">
        <v>0.00314276780870331</v>
      </c>
      <c r="BE194" s="0" t="n">
        <v>0.156151393243438</v>
      </c>
    </row>
    <row r="195" customFormat="false" ht="13.8" hidden="false" customHeight="false" outlineLevel="0" collapsed="false">
      <c r="B195" s="8" t="n">
        <v>34534.9081156398</v>
      </c>
      <c r="C195" s="8" t="n">
        <v>4300</v>
      </c>
      <c r="D195" s="8" t="n">
        <v>1.29255319148934</v>
      </c>
      <c r="F195" s="8" t="n">
        <v>1.41871343679757</v>
      </c>
      <c r="G195" s="8" t="n">
        <v>84601.5737608348</v>
      </c>
      <c r="H195" s="8" t="n">
        <v>3115</v>
      </c>
      <c r="J195" s="8" t="n">
        <v>-84601.5737608348</v>
      </c>
      <c r="K195" s="8" t="n">
        <v>1244</v>
      </c>
      <c r="L195" s="0" t="n">
        <v>49926472820</v>
      </c>
      <c r="O195" s="8" t="n">
        <v>46498.2439361691</v>
      </c>
      <c r="P195" s="8" t="n">
        <v>-183038.395</v>
      </c>
      <c r="Q195" s="8" t="n">
        <v>68054.45</v>
      </c>
      <c r="R195" s="8" t="n">
        <v>-114983.945</v>
      </c>
      <c r="S195" s="8" t="n">
        <v>-57491.9725</v>
      </c>
      <c r="U195" s="8" t="n">
        <v>-93981.1</v>
      </c>
      <c r="V195" s="8" t="n">
        <v>-225037.395</v>
      </c>
      <c r="W195" s="8" t="n">
        <v>-112518.6975</v>
      </c>
      <c r="X195" s="8" t="n">
        <v>-18537.5975000001</v>
      </c>
      <c r="Y195" s="8" t="n">
        <v>515042.137853364</v>
      </c>
      <c r="Z195" s="8" t="n">
        <v>30993.4436343994</v>
      </c>
      <c r="AA195" s="8" t="n">
        <v>43418.2697157735</v>
      </c>
      <c r="AB195" s="8" t="n">
        <v>-12961.6113368053</v>
      </c>
      <c r="AD195" s="24" t="n">
        <v>-1.70736817183558</v>
      </c>
      <c r="AE195" s="8" t="n">
        <v>-1.06198754053182</v>
      </c>
      <c r="AF195" s="8" t="n">
        <v>-3.23897578610568</v>
      </c>
      <c r="AH195" s="8" t="n">
        <v>-6.00519936087733</v>
      </c>
      <c r="AI195" s="25" t="n">
        <v>-1.40499950550276</v>
      </c>
      <c r="AJ195" s="8" t="n">
        <v>-4.958420222908</v>
      </c>
      <c r="AK195" s="8" t="n">
        <v>-3.45428053858355</v>
      </c>
      <c r="AM195" s="8" t="n">
        <v>3.98667807647338</v>
      </c>
      <c r="AO195" s="24" t="n">
        <v>2.27930990463781</v>
      </c>
      <c r="AP195" s="8" t="n">
        <v>2.92469053594156</v>
      </c>
      <c r="AQ195" s="8" t="n">
        <v>0.747702290367704</v>
      </c>
      <c r="AS195" s="8" t="n">
        <v>-2.01852128440395</v>
      </c>
      <c r="AT195" s="8" t="n">
        <v>2.58167857097062</v>
      </c>
      <c r="AU195" s="8" t="n">
        <v>-0.971742146434624</v>
      </c>
      <c r="AV195" s="8" t="n">
        <v>0.532397537889828</v>
      </c>
      <c r="AX195" s="0" t="n">
        <v>0.954925981905273</v>
      </c>
      <c r="AY195" s="0" t="n">
        <v>0.991181382676084</v>
      </c>
      <c r="AZ195" s="0" t="n">
        <v>0.999677732174075</v>
      </c>
      <c r="BB195" s="16" t="n">
        <v>6.93532599807872E-007</v>
      </c>
      <c r="BC195" s="16" t="n">
        <v>9.79744626294985E-006</v>
      </c>
      <c r="BD195" s="0" t="n">
        <v>0.00312197680238407</v>
      </c>
      <c r="BE195" s="0" t="n">
        <v>0.155276042978778</v>
      </c>
    </row>
    <row r="196" customFormat="false" ht="13.8" hidden="false" customHeight="false" outlineLevel="0" collapsed="false">
      <c r="B196" s="8" t="n">
        <v>34677.6602545619</v>
      </c>
      <c r="C196" s="8" t="n">
        <v>4300</v>
      </c>
      <c r="D196" s="8" t="n">
        <v>1.35106382978721</v>
      </c>
      <c r="F196" s="8" t="n">
        <v>1.41786484331452</v>
      </c>
      <c r="G196" s="8" t="n">
        <v>84686.6857659549</v>
      </c>
      <c r="H196" s="8" t="n">
        <v>3120</v>
      </c>
      <c r="J196" s="8" t="n">
        <v>-84686.6857659549</v>
      </c>
      <c r="K196" s="8" t="n">
        <v>1253</v>
      </c>
      <c r="L196" s="0" t="n">
        <v>50303010291</v>
      </c>
      <c r="O196" s="8" t="n">
        <v>46774.7035023983</v>
      </c>
      <c r="P196" s="8" t="n">
        <v>-184147.48</v>
      </c>
      <c r="Q196" s="8" t="n">
        <v>69766.6000000001</v>
      </c>
      <c r="R196" s="8" t="n">
        <v>-114380.88</v>
      </c>
      <c r="S196" s="8" t="n">
        <v>-57190.44</v>
      </c>
      <c r="U196" s="8" t="n">
        <v>-93768.8</v>
      </c>
      <c r="V196" s="8" t="n">
        <v>-224916.48</v>
      </c>
      <c r="W196" s="8" t="n">
        <v>-112458.24</v>
      </c>
      <c r="X196" s="8" t="n">
        <v>-18689.4400000001</v>
      </c>
      <c r="Y196" s="8" t="n">
        <v>515871.770151808</v>
      </c>
      <c r="Z196" s="8" t="n">
        <v>31014.4575477908</v>
      </c>
      <c r="AA196" s="8" t="n">
        <v>43278.7562224601</v>
      </c>
      <c r="AB196" s="8" t="n">
        <v>-13747.7296966554</v>
      </c>
      <c r="AD196" s="24" t="n">
        <v>-1.76637079149391</v>
      </c>
      <c r="AE196" s="8" t="n">
        <v>-1.12821291234238</v>
      </c>
      <c r="AF196" s="8" t="n">
        <v>-3.32663964386395</v>
      </c>
      <c r="AH196" s="8" t="n">
        <v>-6.06140568836795</v>
      </c>
      <c r="AI196" s="25" t="n">
        <v>-1.45979356283222</v>
      </c>
      <c r="AJ196" s="8" t="n">
        <v>-5.00139855774973</v>
      </c>
      <c r="AK196" s="8" t="n">
        <v>-3.51714740276247</v>
      </c>
      <c r="AM196" s="8" t="n">
        <v>4.04283806278603</v>
      </c>
      <c r="AO196" s="24" t="n">
        <v>2.27646727129212</v>
      </c>
      <c r="AP196" s="8" t="n">
        <v>2.91462515044365</v>
      </c>
      <c r="AQ196" s="8" t="n">
        <v>0.716198418922078</v>
      </c>
      <c r="AS196" s="8" t="n">
        <v>-2.01856762558192</v>
      </c>
      <c r="AT196" s="8" t="n">
        <v>2.58304449995381</v>
      </c>
      <c r="AU196" s="8" t="n">
        <v>-0.958560494963699</v>
      </c>
      <c r="AV196" s="8" t="n">
        <v>0.525690660023558</v>
      </c>
      <c r="AX196" s="0" t="n">
        <v>0.954639445584222</v>
      </c>
      <c r="AY196" s="0" t="n">
        <v>0.991123180106194</v>
      </c>
      <c r="AZ196" s="0" t="n">
        <v>0.999675586864031</v>
      </c>
      <c r="BB196" s="16" t="n">
        <v>6.48330135900483E-007</v>
      </c>
      <c r="BC196" s="16" t="n">
        <v>9.16633111386411E-006</v>
      </c>
      <c r="BD196" s="0" t="n">
        <v>0.00310138889152259</v>
      </c>
      <c r="BE196" s="0" t="n">
        <v>0.154407488228246</v>
      </c>
    </row>
    <row r="197" customFormat="false" ht="13.8" hidden="false" customHeight="false" outlineLevel="0" collapsed="false">
      <c r="B197" s="8" t="n">
        <v>34820.0775564774</v>
      </c>
      <c r="C197" s="8" t="n">
        <v>4300</v>
      </c>
      <c r="D197" s="8" t="n">
        <v>1.40957446808509</v>
      </c>
      <c r="F197" s="8" t="n">
        <v>1.41702341883127</v>
      </c>
      <c r="G197" s="8" t="n">
        <v>84772.064197471</v>
      </c>
      <c r="H197" s="8" t="n">
        <v>3125</v>
      </c>
      <c r="J197" s="8" t="n">
        <v>-84772.064197471</v>
      </c>
      <c r="K197" s="8" t="n">
        <v>1261</v>
      </c>
      <c r="L197" s="0" t="n">
        <v>50679547762</v>
      </c>
      <c r="O197" s="8" t="n">
        <v>47051.1881006895</v>
      </c>
      <c r="P197" s="8" t="n">
        <v>-185259.375</v>
      </c>
      <c r="Q197" s="8" t="n">
        <v>71478.75</v>
      </c>
      <c r="R197" s="8" t="n">
        <v>-113780.625</v>
      </c>
      <c r="S197" s="8" t="n">
        <v>-56890.3125</v>
      </c>
      <c r="U197" s="8" t="n">
        <v>-93556.5</v>
      </c>
      <c r="V197" s="8" t="n">
        <v>-224798.375</v>
      </c>
      <c r="W197" s="8" t="n">
        <v>-112399.1875</v>
      </c>
      <c r="X197" s="8" t="n">
        <v>-18842.6875</v>
      </c>
      <c r="Y197" s="8" t="n">
        <v>516701.421012878</v>
      </c>
      <c r="Z197" s="8" t="n">
        <v>31033.547208976</v>
      </c>
      <c r="AA197" s="8" t="n">
        <v>43137.7044087625</v>
      </c>
      <c r="AB197" s="8" t="n">
        <v>-14532.7477979624</v>
      </c>
      <c r="AD197" s="24" t="n">
        <v>-1.82543837783668</v>
      </c>
      <c r="AE197" s="8" t="n">
        <v>-1.19446528378669</v>
      </c>
      <c r="AF197" s="8" t="n">
        <v>-3.41416034105779</v>
      </c>
      <c r="AH197" s="8" t="n">
        <v>-6.11762212213101</v>
      </c>
      <c r="AI197" s="25" t="n">
        <v>-1.51460487877481</v>
      </c>
      <c r="AJ197" s="8" t="n">
        <v>-5.04447315133588</v>
      </c>
      <c r="AK197" s="8" t="n">
        <v>-3.58004688239193</v>
      </c>
      <c r="AM197" s="8" t="n">
        <v>4.09899804909869</v>
      </c>
      <c r="AO197" s="24" t="n">
        <v>2.27355967126201</v>
      </c>
      <c r="AP197" s="8" t="n">
        <v>2.904532765312</v>
      </c>
      <c r="AQ197" s="8" t="n">
        <v>0.684837708040901</v>
      </c>
      <c r="AS197" s="8" t="n">
        <v>-2.01862407303232</v>
      </c>
      <c r="AT197" s="8" t="n">
        <v>2.58439317032388</v>
      </c>
      <c r="AU197" s="8" t="n">
        <v>-0.94547510223719</v>
      </c>
      <c r="AV197" s="8" t="n">
        <v>0.51895116670676</v>
      </c>
      <c r="AX197" s="0" t="n">
        <v>0.954352100064291</v>
      </c>
      <c r="AY197" s="0" t="n">
        <v>0.991064784940381</v>
      </c>
      <c r="AZ197" s="0" t="n">
        <v>0.999673434211049</v>
      </c>
      <c r="BB197" s="16" t="n">
        <v>6.06116673203173E-007</v>
      </c>
      <c r="BC197" s="16" t="n">
        <v>8.57644052391406E-006</v>
      </c>
      <c r="BD197" s="0" t="n">
        <v>0.00308100156154836</v>
      </c>
      <c r="BE197" s="0" t="n">
        <v>0.153545669073727</v>
      </c>
    </row>
    <row r="198" customFormat="false" ht="13.8" hidden="false" customHeight="false" outlineLevel="0" collapsed="false">
      <c r="B198" s="8" t="n">
        <v>34962.1606847034</v>
      </c>
      <c r="C198" s="8" t="n">
        <v>4300</v>
      </c>
      <c r="D198" s="8" t="n">
        <v>1.46808510638296</v>
      </c>
      <c r="F198" s="8" t="n">
        <v>1.41618912187735</v>
      </c>
      <c r="G198" s="8" t="n">
        <v>84857.7086291007</v>
      </c>
      <c r="H198" s="8" t="n">
        <v>3130</v>
      </c>
      <c r="J198" s="8" t="n">
        <v>-84857.7086291007</v>
      </c>
      <c r="K198" s="8" t="n">
        <v>1269</v>
      </c>
      <c r="L198" s="0" t="n">
        <v>51056085233</v>
      </c>
      <c r="O198" s="8" t="n">
        <v>47327.6976909914</v>
      </c>
      <c r="P198" s="8" t="n">
        <v>-186374.08</v>
      </c>
      <c r="Q198" s="8" t="n">
        <v>73190.8999999999</v>
      </c>
      <c r="R198" s="8" t="n">
        <v>-113183.18</v>
      </c>
      <c r="S198" s="8" t="n">
        <v>-56591.5900000001</v>
      </c>
      <c r="U198" s="8" t="n">
        <v>-93344.2</v>
      </c>
      <c r="V198" s="8" t="n">
        <v>-224683.08</v>
      </c>
      <c r="W198" s="8" t="n">
        <v>-112341.54</v>
      </c>
      <c r="X198" s="8" t="n">
        <v>-18997.34</v>
      </c>
      <c r="Y198" s="8" t="n">
        <v>517531.090497618</v>
      </c>
      <c r="Z198" s="8" t="n">
        <v>31050.7076764114</v>
      </c>
      <c r="AA198" s="8" t="n">
        <v>42995.1115948049</v>
      </c>
      <c r="AB198" s="8" t="n">
        <v>-15316.6574875288</v>
      </c>
      <c r="AD198" s="24" t="n">
        <v>-1.88428719920584</v>
      </c>
      <c r="AE198" s="8" t="n">
        <v>-1.26046101824646</v>
      </c>
      <c r="AF198" s="8" t="n">
        <v>-3.50125464024183</v>
      </c>
      <c r="AH198" s="8" t="n">
        <v>-6.17356498714397</v>
      </c>
      <c r="AI198" s="25" t="n">
        <v>-1.56914973492288</v>
      </c>
      <c r="AJ198" s="8" t="n">
        <v>-5.08735993215375</v>
      </c>
      <c r="AK198" s="8" t="n">
        <v>-3.64269521095904</v>
      </c>
      <c r="AM198" s="8" t="n">
        <v>4.15487442520254</v>
      </c>
      <c r="AO198" s="24" t="n">
        <v>2.2705872259967</v>
      </c>
      <c r="AP198" s="8" t="n">
        <v>2.89441340695608</v>
      </c>
      <c r="AQ198" s="8" t="n">
        <v>0.653619784960709</v>
      </c>
      <c r="AS198" s="8" t="n">
        <v>-2.01869056194143</v>
      </c>
      <c r="AT198" s="8" t="n">
        <v>2.58572469027966</v>
      </c>
      <c r="AU198" s="8" t="n">
        <v>-0.932485506951209</v>
      </c>
      <c r="AV198" s="8" t="n">
        <v>0.512179214243497</v>
      </c>
      <c r="AX198" s="0" t="n">
        <v>0.954063948227717</v>
      </c>
      <c r="AY198" s="0" t="n">
        <v>0.991006197505367</v>
      </c>
      <c r="AZ198" s="0" t="n">
        <v>0.999671274224716</v>
      </c>
      <c r="BB198" s="16" t="n">
        <v>5.66784070438126E-007</v>
      </c>
      <c r="BC198" s="16" t="n">
        <v>8.02635213278805E-006</v>
      </c>
      <c r="BD198" s="0" t="n">
        <v>0.00306081233507274</v>
      </c>
      <c r="BE198" s="0" t="n">
        <v>0.152690526108544</v>
      </c>
    </row>
    <row r="199" customFormat="false" ht="13.8" hidden="false" customHeight="false" outlineLevel="0" collapsed="false">
      <c r="B199" s="8" t="n">
        <v>35103.9102999351</v>
      </c>
      <c r="C199" s="8" t="n">
        <v>4300</v>
      </c>
      <c r="D199" s="8" t="n">
        <v>1.52659574468083</v>
      </c>
      <c r="F199" s="8" t="n">
        <v>1.41536191126958</v>
      </c>
      <c r="G199" s="8" t="n">
        <v>84943.6186359232</v>
      </c>
      <c r="H199" s="8" t="n">
        <v>3135</v>
      </c>
      <c r="J199" s="8" t="n">
        <v>-84943.6186359232</v>
      </c>
      <c r="K199" s="8" t="n">
        <v>1277</v>
      </c>
      <c r="L199" s="0" t="n">
        <v>51432622704</v>
      </c>
      <c r="O199" s="8" t="n">
        <v>47604.2322333806</v>
      </c>
      <c r="P199" s="8" t="n">
        <v>-187491.595</v>
      </c>
      <c r="Q199" s="8" t="n">
        <v>74903.05</v>
      </c>
      <c r="R199" s="8" t="n">
        <v>-112588.545</v>
      </c>
      <c r="S199" s="8" t="n">
        <v>-56294.2725</v>
      </c>
      <c r="U199" s="8" t="n">
        <v>-93131.9</v>
      </c>
      <c r="V199" s="8" t="n">
        <v>-224570.595</v>
      </c>
      <c r="W199" s="8" t="n">
        <v>-112285.2975</v>
      </c>
      <c r="X199" s="8" t="n">
        <v>-19153.3975000001</v>
      </c>
      <c r="Y199" s="8" t="n">
        <v>518360.778667212</v>
      </c>
      <c r="Z199" s="8" t="n">
        <v>31065.9340178667</v>
      </c>
      <c r="AA199" s="8" t="n">
        <v>42850.9751050992</v>
      </c>
      <c r="AB199" s="8" t="n">
        <v>-16099.4506303515</v>
      </c>
      <c r="AD199" s="24" t="n">
        <v>-1.94275755058202</v>
      </c>
      <c r="AE199" s="8" t="n">
        <v>-1.32604050532478</v>
      </c>
      <c r="AF199" s="8" t="n">
        <v>-3.58776332851192</v>
      </c>
      <c r="AH199" s="8" t="n">
        <v>-6.22907463507124</v>
      </c>
      <c r="AI199" s="25" t="n">
        <v>-1.62326843988085</v>
      </c>
      <c r="AJ199" s="8" t="n">
        <v>-5.12989885785477</v>
      </c>
      <c r="AK199" s="8" t="n">
        <v>-3.70493264916928</v>
      </c>
      <c r="AM199" s="8" t="n">
        <v>4.21030760710998</v>
      </c>
      <c r="AO199" s="24" t="n">
        <v>2.26755005652796</v>
      </c>
      <c r="AP199" s="8" t="n">
        <v>2.8842671017852</v>
      </c>
      <c r="AQ199" s="8" t="n">
        <v>0.622544278598061</v>
      </c>
      <c r="AS199" s="8" t="n">
        <v>-2.01876702796126</v>
      </c>
      <c r="AT199" s="8" t="n">
        <v>2.58703916722913</v>
      </c>
      <c r="AU199" s="8" t="n">
        <v>-0.919591250744788</v>
      </c>
      <c r="AV199" s="8" t="n">
        <v>0.505374957940698</v>
      </c>
      <c r="AX199" s="0" t="n">
        <v>0.953774992967928</v>
      </c>
      <c r="AY199" s="0" t="n">
        <v>0.990947418130252</v>
      </c>
      <c r="AZ199" s="0" t="n">
        <v>0.999669106914702</v>
      </c>
      <c r="BB199" s="16" t="n">
        <v>5.30176056384746E-007</v>
      </c>
      <c r="BC199" s="16" t="n">
        <v>7.51395562897425E-006</v>
      </c>
      <c r="BD199" s="0" t="n">
        <v>0.00304081877125476</v>
      </c>
      <c r="BE199" s="0" t="n">
        <v>0.151842000434909</v>
      </c>
    </row>
    <row r="200" customFormat="false" ht="13.8" hidden="false" customHeight="false" outlineLevel="0" collapsed="false">
      <c r="B200" s="8" t="n">
        <v>35245.3270602572</v>
      </c>
      <c r="C200" s="8" t="n">
        <v>4300</v>
      </c>
      <c r="D200" s="8" t="n">
        <v>1.5851063829787</v>
      </c>
      <c r="F200" s="8" t="n">
        <v>1.41454174610961</v>
      </c>
      <c r="G200" s="8" t="n">
        <v>85029.7937943732</v>
      </c>
      <c r="H200" s="8" t="n">
        <v>3140</v>
      </c>
      <c r="J200" s="8" t="n">
        <v>-85029.7937943732</v>
      </c>
      <c r="K200" s="8" t="n">
        <v>1285</v>
      </c>
      <c r="L200" s="0" t="n">
        <v>51809342233</v>
      </c>
      <c r="O200" s="8" t="n">
        <v>47880.7916880611</v>
      </c>
      <c r="P200" s="8" t="n">
        <v>-188611.92</v>
      </c>
      <c r="Q200" s="8" t="n">
        <v>76615.2</v>
      </c>
      <c r="R200" s="8" t="n">
        <v>-111996.72</v>
      </c>
      <c r="S200" s="8" t="n">
        <v>-55998.36</v>
      </c>
      <c r="U200" s="8" t="n">
        <v>-92919.6</v>
      </c>
      <c r="V200" s="8" t="n">
        <v>-224460.92</v>
      </c>
      <c r="W200" s="8" t="n">
        <v>-112230.46</v>
      </c>
      <c r="X200" s="8" t="n">
        <v>-19310.8600000001</v>
      </c>
      <c r="Y200" s="8" t="n">
        <v>519190.485582988</v>
      </c>
      <c r="Z200" s="8" t="n">
        <v>31079.2213103904</v>
      </c>
      <c r="AA200" s="8" t="n">
        <v>42705.2922685305</v>
      </c>
      <c r="AB200" s="8" t="n">
        <v>-16881.1191095477</v>
      </c>
      <c r="AD200" s="24" t="n">
        <v>-2.00129250554535</v>
      </c>
      <c r="AE200" s="8" t="n">
        <v>-1.39164691280944</v>
      </c>
      <c r="AF200" s="8" t="n">
        <v>-3.67412996947842</v>
      </c>
      <c r="AH200" s="8" t="n">
        <v>-6.28459419622303</v>
      </c>
      <c r="AI200" s="25" t="n">
        <v>-1.6774040812213</v>
      </c>
      <c r="AJ200" s="8" t="n">
        <v>-5.1725326671939</v>
      </c>
      <c r="AK200" s="8" t="n">
        <v>-3.76720223690135</v>
      </c>
      <c r="AM200" s="8" t="n">
        <v>4.26574078901742</v>
      </c>
      <c r="AO200" s="24" t="n">
        <v>2.26444828347207</v>
      </c>
      <c r="AP200" s="8" t="n">
        <v>2.87409387620798</v>
      </c>
      <c r="AQ200" s="8" t="n">
        <v>0.591610819538999</v>
      </c>
      <c r="AS200" s="8" t="n">
        <v>-2.0188534072056</v>
      </c>
      <c r="AT200" s="8" t="n">
        <v>2.58833670779612</v>
      </c>
      <c r="AU200" s="8" t="n">
        <v>-0.906791878176478</v>
      </c>
      <c r="AV200" s="8" t="n">
        <v>0.498538552116066</v>
      </c>
      <c r="AX200" s="0" t="n">
        <v>0.953485237189359</v>
      </c>
      <c r="AY200" s="0" t="n">
        <v>0.990888447146489</v>
      </c>
      <c r="AZ200" s="0" t="n">
        <v>0.999666932290762</v>
      </c>
      <c r="BB200" s="16" t="n">
        <v>4.95966849152524E-007</v>
      </c>
      <c r="BC200" s="16" t="n">
        <v>7.0347284515582E-006</v>
      </c>
      <c r="BD200" s="0" t="n">
        <v>0.00302101846517922</v>
      </c>
      <c r="BE200" s="0" t="n">
        <v>0.151000033661318</v>
      </c>
    </row>
    <row r="201" customFormat="false" ht="13.8" hidden="false" customHeight="false" outlineLevel="0" collapsed="false">
      <c r="B201" s="8" t="n">
        <v>35386.4116211605</v>
      </c>
      <c r="C201" s="8" t="n">
        <v>4300</v>
      </c>
      <c r="D201" s="8" t="n">
        <v>1.64361702127658</v>
      </c>
      <c r="F201" s="8" t="n">
        <v>1.41372858578161</v>
      </c>
      <c r="G201" s="8" t="n">
        <v>85116.2336822345</v>
      </c>
      <c r="H201" s="8" t="n">
        <v>3145</v>
      </c>
      <c r="J201" s="8" t="n">
        <v>-85116.2336822345</v>
      </c>
      <c r="K201" s="8" t="n">
        <v>1293</v>
      </c>
      <c r="L201" s="0" t="n">
        <v>52188360528</v>
      </c>
      <c r="O201" s="8" t="n">
        <v>48157.3760153635</v>
      </c>
      <c r="P201" s="8" t="n">
        <v>-189735.055</v>
      </c>
      <c r="Q201" s="8" t="n">
        <v>78327.3500000001</v>
      </c>
      <c r="R201" s="8" t="n">
        <v>-111407.705</v>
      </c>
      <c r="S201" s="8" t="n">
        <v>-55703.8525</v>
      </c>
      <c r="U201" s="8" t="n">
        <v>-92707.3</v>
      </c>
      <c r="V201" s="8" t="n">
        <v>-224354.055</v>
      </c>
      <c r="W201" s="8" t="n">
        <v>-112177.0275</v>
      </c>
      <c r="X201" s="8" t="n">
        <v>-19469.7275000001</v>
      </c>
      <c r="Y201" s="8" t="n">
        <v>520020.211306417</v>
      </c>
      <c r="Z201" s="8" t="n">
        <v>31090.5646402755</v>
      </c>
      <c r="AA201" s="8" t="n">
        <v>42558.0604183429</v>
      </c>
      <c r="AB201" s="8" t="n">
        <v>-17661.654826281</v>
      </c>
      <c r="AD201" s="24" t="n">
        <v>-2.05989194389303</v>
      </c>
      <c r="AE201" s="8" t="n">
        <v>-1.45728021429305</v>
      </c>
      <c r="AF201" s="8" t="n">
        <v>-3.76035493089626</v>
      </c>
      <c r="AH201" s="8" t="n">
        <v>-6.34012360717098</v>
      </c>
      <c r="AI201" s="25" t="n">
        <v>-1.73155655309761</v>
      </c>
      <c r="AJ201" s="8" t="n">
        <v>-5.21526090762595</v>
      </c>
      <c r="AK201" s="8" t="n">
        <v>-3.82950382081891</v>
      </c>
      <c r="AM201" s="8" t="n">
        <v>4.32117397092486</v>
      </c>
      <c r="AO201" s="24" t="n">
        <v>2.26128202703183</v>
      </c>
      <c r="AP201" s="8" t="n">
        <v>2.86389375663181</v>
      </c>
      <c r="AQ201" s="8" t="n">
        <v>0.560819040028598</v>
      </c>
      <c r="AS201" s="8" t="n">
        <v>-2.01894963624612</v>
      </c>
      <c r="AT201" s="8" t="n">
        <v>2.58961741782725</v>
      </c>
      <c r="AU201" s="8" t="n">
        <v>-0.894086936701094</v>
      </c>
      <c r="AV201" s="8" t="n">
        <v>0.491670150105953</v>
      </c>
      <c r="AX201" s="0" t="n">
        <v>0.953194683807268</v>
      </c>
      <c r="AY201" s="0" t="n">
        <v>0.990829284887861</v>
      </c>
      <c r="AZ201" s="0" t="n">
        <v>0.999664750362732</v>
      </c>
      <c r="BB201" s="16" t="n">
        <v>4.63996865079924E-007</v>
      </c>
      <c r="BC201" s="16" t="n">
        <v>6.58649173010805E-006</v>
      </c>
      <c r="BD201" s="0" t="n">
        <v>0.00300140904724663</v>
      </c>
      <c r="BE201" s="0" t="n">
        <v>0.1501645678999</v>
      </c>
    </row>
    <row r="202" customFormat="false" ht="13.8" hidden="false" customHeight="false" outlineLevel="0" collapsed="false">
      <c r="B202" s="8" t="n">
        <v>35527.1646355542</v>
      </c>
      <c r="C202" s="8" t="n">
        <v>4300</v>
      </c>
      <c r="D202" s="8" t="n">
        <v>1.70212765957445</v>
      </c>
      <c r="F202" s="8" t="n">
        <v>1.41292238994986</v>
      </c>
      <c r="G202" s="8" t="n">
        <v>85202.9378786332</v>
      </c>
      <c r="H202" s="8" t="n">
        <v>3150</v>
      </c>
      <c r="J202" s="8" t="n">
        <v>-85202.9378786332</v>
      </c>
      <c r="K202" s="8" t="n">
        <v>1301</v>
      </c>
      <c r="L202" s="0" t="n">
        <v>52573839968</v>
      </c>
      <c r="O202" s="8" t="n">
        <v>48433.9851757447</v>
      </c>
      <c r="P202" s="8" t="n">
        <v>-190861</v>
      </c>
      <c r="Q202" s="8" t="n">
        <v>80039.5</v>
      </c>
      <c r="R202" s="8" t="n">
        <v>-110821.5</v>
      </c>
      <c r="S202" s="8" t="n">
        <v>-55410.75</v>
      </c>
      <c r="U202" s="8" t="n">
        <v>-92495</v>
      </c>
      <c r="V202" s="8" t="n">
        <v>-224250</v>
      </c>
      <c r="W202" s="8" t="n">
        <v>-112125</v>
      </c>
      <c r="X202" s="8" t="n">
        <v>-19630</v>
      </c>
      <c r="Y202" s="8" t="n">
        <v>520849.955899114</v>
      </c>
      <c r="Z202" s="8" t="n">
        <v>31099.9591030251</v>
      </c>
      <c r="AA202" s="8" t="n">
        <v>42409.2768921242</v>
      </c>
      <c r="AB202" s="8" t="n">
        <v>-18441.0496996884</v>
      </c>
      <c r="AD202" s="24" t="n">
        <v>-2.11863241775858</v>
      </c>
      <c r="AE202" s="8" t="n">
        <v>-1.52301705529485</v>
      </c>
      <c r="AF202" s="8" t="n">
        <v>-3.84651525079651</v>
      </c>
      <c r="AH202" s="8" t="n">
        <v>-6.39573947686555</v>
      </c>
      <c r="AI202" s="25" t="n">
        <v>-1.78580242235862</v>
      </c>
      <c r="AJ202" s="8" t="n">
        <v>-5.25815980140388</v>
      </c>
      <c r="AK202" s="8" t="n">
        <v>-3.89191392048396</v>
      </c>
      <c r="AM202" s="8" t="n">
        <v>4.37668382475711</v>
      </c>
      <c r="AO202" s="24" t="n">
        <v>2.25805140699853</v>
      </c>
      <c r="AP202" s="8" t="n">
        <v>2.85366676946226</v>
      </c>
      <c r="AQ202" s="8" t="n">
        <v>0.530168573960604</v>
      </c>
      <c r="AS202" s="8" t="n">
        <v>-2.01905565210844</v>
      </c>
      <c r="AT202" s="8" t="n">
        <v>2.59088140239849</v>
      </c>
      <c r="AU202" s="8" t="n">
        <v>-0.881475976646773</v>
      </c>
      <c r="AV202" s="8" t="n">
        <v>0.484769904273152</v>
      </c>
      <c r="AX202" s="0" t="n">
        <v>0.952903335747563</v>
      </c>
      <c r="AY202" s="0" t="n">
        <v>0.990769931690455</v>
      </c>
      <c r="AZ202" s="0" t="n">
        <v>0.999662561140532</v>
      </c>
      <c r="BB202" s="16" t="n">
        <v>4.34098147302268E-007</v>
      </c>
      <c r="BC202" s="16" t="n">
        <v>6.16693976027443E-006</v>
      </c>
      <c r="BD202" s="0" t="n">
        <v>0.00298198818257489</v>
      </c>
      <c r="BE202" s="0" t="n">
        <v>0.149335545763714</v>
      </c>
    </row>
    <row r="203" customFormat="false" ht="13.8" hidden="false" customHeight="false" outlineLevel="0" collapsed="false">
      <c r="B203" s="8" t="n">
        <v>35667.5867537799</v>
      </c>
      <c r="C203" s="8" t="n">
        <v>4300</v>
      </c>
      <c r="D203" s="8" t="n">
        <v>1.76063829787232</v>
      </c>
      <c r="F203" s="8" t="n">
        <v>1.41212311855649</v>
      </c>
      <c r="G203" s="8" t="n">
        <v>85289.9059640316</v>
      </c>
      <c r="H203" s="8" t="n">
        <v>3155</v>
      </c>
      <c r="J203" s="8" t="n">
        <v>-85289.9059640316</v>
      </c>
      <c r="K203" s="8" t="n">
        <v>1309</v>
      </c>
      <c r="L203" s="0" t="n">
        <v>52959319407</v>
      </c>
      <c r="O203" s="8" t="n">
        <v>48710.6191297872</v>
      </c>
      <c r="P203" s="8" t="n">
        <v>-191989.755</v>
      </c>
      <c r="Q203" s="8" t="n">
        <v>81751.6499999999</v>
      </c>
      <c r="R203" s="8" t="n">
        <v>-110238.105</v>
      </c>
      <c r="S203" s="8" t="n">
        <v>-55119.0525</v>
      </c>
      <c r="U203" s="8" t="n">
        <v>-92282.7</v>
      </c>
      <c r="V203" s="8" t="n">
        <v>-224148.755</v>
      </c>
      <c r="W203" s="8" t="n">
        <v>-112074.3775</v>
      </c>
      <c r="X203" s="8" t="n">
        <v>-19791.6775</v>
      </c>
      <c r="Y203" s="8" t="n">
        <v>521679.719422837</v>
      </c>
      <c r="Z203" s="8" t="n">
        <v>31107.3998033186</v>
      </c>
      <c r="AA203" s="8" t="n">
        <v>42258.939031792</v>
      </c>
      <c r="AB203" s="8" t="n">
        <v>-19219.2956668067</v>
      </c>
      <c r="AD203" s="24" t="n">
        <v>-2.1774784285415</v>
      </c>
      <c r="AE203" s="8" t="n">
        <v>-1.5888220301928</v>
      </c>
      <c r="AF203" s="8" t="n">
        <v>-3.93257591442827</v>
      </c>
      <c r="AH203" s="8" t="n">
        <v>-6.45140636356376</v>
      </c>
      <c r="AI203" s="25" t="n">
        <v>-1.84010620547357</v>
      </c>
      <c r="AJ203" s="8" t="n">
        <v>-5.30119352248758</v>
      </c>
      <c r="AK203" s="8" t="n">
        <v>-3.95439700528082</v>
      </c>
      <c r="AM203" s="8" t="n">
        <v>4.43223497129541</v>
      </c>
      <c r="AO203" s="24" t="n">
        <v>2.25475654275391</v>
      </c>
      <c r="AP203" s="8" t="n">
        <v>2.84341294110261</v>
      </c>
      <c r="AQ203" s="8" t="n">
        <v>0.499659056867144</v>
      </c>
      <c r="AS203" s="8" t="n">
        <v>-2.01917139226835</v>
      </c>
      <c r="AT203" s="8" t="n">
        <v>2.59212876582184</v>
      </c>
      <c r="AU203" s="8" t="n">
        <v>-0.868958551192174</v>
      </c>
      <c r="AV203" s="8" t="n">
        <v>0.477837966014593</v>
      </c>
      <c r="AX203" s="0" t="n">
        <v>0.952611195946611</v>
      </c>
      <c r="AY203" s="0" t="n">
        <v>0.990710387892638</v>
      </c>
      <c r="AZ203" s="0" t="n">
        <v>0.999660364634162</v>
      </c>
      <c r="BB203" s="16" t="n">
        <v>4.06143915441977E-007</v>
      </c>
      <c r="BC203" s="16" t="n">
        <v>5.77434408706216E-006</v>
      </c>
      <c r="BD203" s="0" t="n">
        <v>0.00296275357041232</v>
      </c>
      <c r="BE203" s="0" t="n">
        <v>0.148512910363999</v>
      </c>
    </row>
    <row r="204" customFormat="false" ht="13.8" hidden="false" customHeight="false" outlineLevel="0" collapsed="false">
      <c r="B204" s="8" t="n">
        <v>35807.6786236255</v>
      </c>
      <c r="C204" s="8" t="n">
        <v>4300</v>
      </c>
      <c r="D204" s="8" t="n">
        <v>1.81914893617019</v>
      </c>
      <c r="F204" s="8" t="n">
        <v>1.41133073181911</v>
      </c>
      <c r="G204" s="8" t="n">
        <v>85377.1375202217</v>
      </c>
      <c r="H204" s="8" t="n">
        <v>3160</v>
      </c>
      <c r="J204" s="8" t="n">
        <v>-85377.1375202217</v>
      </c>
      <c r="K204" s="8" t="n">
        <v>1317</v>
      </c>
      <c r="L204" s="0" t="n">
        <v>53344798846</v>
      </c>
      <c r="O204" s="8" t="n">
        <v>48987.2778381982</v>
      </c>
      <c r="P204" s="8" t="n">
        <v>-193121.32</v>
      </c>
      <c r="Q204" s="8" t="n">
        <v>83463.8000000001</v>
      </c>
      <c r="R204" s="8" t="n">
        <v>-109657.52</v>
      </c>
      <c r="S204" s="8" t="n">
        <v>-54828.76</v>
      </c>
      <c r="U204" s="8" t="n">
        <v>-92070.4</v>
      </c>
      <c r="V204" s="8" t="n">
        <v>-224050.32</v>
      </c>
      <c r="W204" s="8" t="n">
        <v>-112025.16</v>
      </c>
      <c r="X204" s="8" t="n">
        <v>-19954.76</v>
      </c>
      <c r="Y204" s="8" t="n">
        <v>522509.50193949</v>
      </c>
      <c r="Z204" s="8" t="n">
        <v>31112.8818549777</v>
      </c>
      <c r="AA204" s="8" t="n">
        <v>42107.0441835792</v>
      </c>
      <c r="AB204" s="8" t="n">
        <v>-19996.384682501</v>
      </c>
      <c r="AD204" s="24" t="n">
        <v>-2.23638856456161</v>
      </c>
      <c r="AE204" s="8" t="n">
        <v>-1.65465381988047</v>
      </c>
      <c r="AF204" s="8" t="n">
        <v>-4.0184959919252</v>
      </c>
      <c r="AH204" s="8" t="n">
        <v>-6.50708291248167</v>
      </c>
      <c r="AI204" s="25" t="n">
        <v>-1.89442650618182</v>
      </c>
      <c r="AJ204" s="8" t="n">
        <v>-5.34432033417766</v>
      </c>
      <c r="AK204" s="8" t="n">
        <v>-4.01691163206471</v>
      </c>
      <c r="AM204" s="8" t="n">
        <v>4.48778611783372</v>
      </c>
      <c r="AO204" s="24" t="n">
        <v>2.25139755327211</v>
      </c>
      <c r="AP204" s="8" t="n">
        <v>2.83313229795325</v>
      </c>
      <c r="AQ204" s="8" t="n">
        <v>0.469290125908525</v>
      </c>
      <c r="AS204" s="8" t="n">
        <v>-2.01929679464795</v>
      </c>
      <c r="AT204" s="8" t="n">
        <v>2.5933596116519</v>
      </c>
      <c r="AU204" s="8" t="n">
        <v>-0.856534216343941</v>
      </c>
      <c r="AV204" s="8" t="n">
        <v>0.470874485769008</v>
      </c>
      <c r="AX204" s="0" t="n">
        <v>0.952318267351068</v>
      </c>
      <c r="AY204" s="0" t="n">
        <v>0.990650653835035</v>
      </c>
      <c r="AZ204" s="0" t="n">
        <v>0.999658160853702</v>
      </c>
      <c r="BB204" s="16" t="n">
        <v>3.80015427936278E-007</v>
      </c>
      <c r="BC204" s="16" t="n">
        <v>5.40708437865318E-006</v>
      </c>
      <c r="BD204" s="0" t="n">
        <v>0.00294370294356199</v>
      </c>
      <c r="BE204" s="0" t="n">
        <v>0.147696605307385</v>
      </c>
    </row>
    <row r="205" customFormat="false" ht="13.8" hidden="false" customHeight="false" outlineLevel="0" collapsed="false">
      <c r="B205" s="8" t="n">
        <v>35947.4408903378</v>
      </c>
      <c r="C205" s="8" t="n">
        <v>4300</v>
      </c>
      <c r="D205" s="8" t="n">
        <v>1.87765957446807</v>
      </c>
      <c r="F205" s="8" t="n">
        <v>1.41054519022859</v>
      </c>
      <c r="G205" s="8" t="n">
        <v>85464.6321303191</v>
      </c>
      <c r="H205" s="8" t="n">
        <v>3165</v>
      </c>
      <c r="J205" s="8" t="n">
        <v>-85464.6321303191</v>
      </c>
      <c r="K205" s="8" t="n">
        <v>1325</v>
      </c>
      <c r="L205" s="0" t="n">
        <v>53730278285</v>
      </c>
      <c r="O205" s="8" t="n">
        <v>49263.9612618093</v>
      </c>
      <c r="P205" s="8" t="n">
        <v>-194255.695</v>
      </c>
      <c r="Q205" s="8" t="n">
        <v>85175.95</v>
      </c>
      <c r="R205" s="8" t="n">
        <v>-109079.745</v>
      </c>
      <c r="S205" s="8" t="n">
        <v>-54539.8725</v>
      </c>
      <c r="U205" s="8" t="n">
        <v>-91858.1</v>
      </c>
      <c r="V205" s="8" t="n">
        <v>-223954.695</v>
      </c>
      <c r="W205" s="8" t="n">
        <v>-111977.3475</v>
      </c>
      <c r="X205" s="8" t="n">
        <v>-20119.2475000001</v>
      </c>
      <c r="Y205" s="8" t="n">
        <v>523339.303511118</v>
      </c>
      <c r="Z205" s="8" t="n">
        <v>31116.4003809326</v>
      </c>
      <c r="AA205" s="8" t="n">
        <v>41953.5896980195</v>
      </c>
      <c r="AB205" s="8" t="n">
        <v>-20772.308719392</v>
      </c>
      <c r="AD205" s="24" t="n">
        <v>-2.2953627072504</v>
      </c>
      <c r="AE205" s="8" t="n">
        <v>-1.72051239796084</v>
      </c>
      <c r="AF205" s="8" t="n">
        <v>-4.10427584450893</v>
      </c>
      <c r="AH205" s="8" t="n">
        <v>-6.56276906198397</v>
      </c>
      <c r="AI205" s="25" t="n">
        <v>-1.9487632216797</v>
      </c>
      <c r="AJ205" s="8" t="n">
        <v>-5.38753979528641</v>
      </c>
      <c r="AK205" s="8" t="n">
        <v>-4.07945765134754</v>
      </c>
      <c r="AM205" s="8" t="n">
        <v>4.54333726437203</v>
      </c>
      <c r="AO205" s="24" t="n">
        <v>2.24797455712163</v>
      </c>
      <c r="AP205" s="8" t="n">
        <v>2.82282486641119</v>
      </c>
      <c r="AQ205" s="8" t="n">
        <v>0.439061419863105</v>
      </c>
      <c r="AS205" s="8" t="n">
        <v>-2.01943179761194</v>
      </c>
      <c r="AT205" s="8" t="n">
        <v>2.59457404269233</v>
      </c>
      <c r="AU205" s="8" t="n">
        <v>-0.844202530914376</v>
      </c>
      <c r="AV205" s="8" t="n">
        <v>0.463879613024488</v>
      </c>
      <c r="AX205" s="0" t="n">
        <v>0.952024552917693</v>
      </c>
      <c r="AY205" s="0" t="n">
        <v>0.990590729860501</v>
      </c>
      <c r="AZ205" s="0" t="n">
        <v>0.999655949809313</v>
      </c>
      <c r="BB205" s="16" t="n">
        <v>3.55591661310173E-007</v>
      </c>
      <c r="BC205" s="16" t="n">
        <v>5.06350197351713E-006</v>
      </c>
      <c r="BD205" s="0" t="n">
        <v>0.00292483406781685</v>
      </c>
      <c r="BE205" s="0" t="n">
        <v>0.146886574693058</v>
      </c>
    </row>
    <row r="206" customFormat="false" ht="13.8" hidden="false" customHeight="false" outlineLevel="0" collapsed="false">
      <c r="B206" s="8" t="n">
        <v>36086.8741966374</v>
      </c>
      <c r="C206" s="8" t="n">
        <v>4300</v>
      </c>
      <c r="D206" s="8" t="n">
        <v>1.93617021276594</v>
      </c>
      <c r="F206" s="8" t="n">
        <v>1.40976645454675</v>
      </c>
      <c r="G206" s="8" t="n">
        <v>85552.3893787563</v>
      </c>
      <c r="H206" s="8" t="n">
        <v>3170</v>
      </c>
      <c r="J206" s="8" t="n">
        <v>-85552.3893787563</v>
      </c>
      <c r="K206" s="8" t="n">
        <v>1333</v>
      </c>
      <c r="L206" s="0" t="n">
        <v>54115757724</v>
      </c>
      <c r="O206" s="8" t="n">
        <v>49540.6693615761</v>
      </c>
      <c r="P206" s="8" t="n">
        <v>-195392.88</v>
      </c>
      <c r="Q206" s="8" t="n">
        <v>86888.1000000001</v>
      </c>
      <c r="R206" s="8" t="n">
        <v>-108504.78</v>
      </c>
      <c r="S206" s="8" t="n">
        <v>-54252.39</v>
      </c>
      <c r="U206" s="8" t="n">
        <v>-91645.8</v>
      </c>
      <c r="V206" s="8" t="n">
        <v>-223861.88</v>
      </c>
      <c r="W206" s="8" t="n">
        <v>-111930.94</v>
      </c>
      <c r="X206" s="8" t="n">
        <v>-20285.1400000001</v>
      </c>
      <c r="Y206" s="8" t="n">
        <v>524169.124199913</v>
      </c>
      <c r="Z206" s="8" t="n">
        <v>31117.9505131889</v>
      </c>
      <c r="AA206" s="8" t="n">
        <v>41798.5729299332</v>
      </c>
      <c r="AB206" s="8" t="n">
        <v>-21547.0597677845</v>
      </c>
      <c r="AD206" s="24" t="n">
        <v>-2.35371018601513</v>
      </c>
      <c r="AE206" s="8" t="n">
        <v>-1.78570718561277</v>
      </c>
      <c r="AF206" s="8" t="n">
        <v>-4.18922527936508</v>
      </c>
      <c r="AH206" s="8" t="n">
        <v>-6.61777419844619</v>
      </c>
      <c r="AI206" s="25" t="n">
        <v>-2.00242569748002</v>
      </c>
      <c r="AJ206" s="8" t="n">
        <v>-5.43016091498162</v>
      </c>
      <c r="AK206" s="8" t="n">
        <v>-4.14134436215636</v>
      </c>
      <c r="AM206" s="8" t="n">
        <v>4.59819785848234</v>
      </c>
      <c r="AO206" s="24" t="n">
        <v>2.24448767246721</v>
      </c>
      <c r="AP206" s="8" t="n">
        <v>2.81249067286957</v>
      </c>
      <c r="AQ206" s="8" t="n">
        <v>0.40897257911726</v>
      </c>
      <c r="AS206" s="8" t="n">
        <v>-2.01957633996385</v>
      </c>
      <c r="AT206" s="8" t="n">
        <v>2.59577216100232</v>
      </c>
      <c r="AU206" s="8" t="n">
        <v>-0.83196305649928</v>
      </c>
      <c r="AV206" s="8" t="n">
        <v>0.456853496325982</v>
      </c>
      <c r="AX206" s="0" t="n">
        <v>0.951730055613176</v>
      </c>
      <c r="AY206" s="0" t="n">
        <v>0.9905306163141</v>
      </c>
      <c r="AZ206" s="0" t="n">
        <v>0.999653731511233</v>
      </c>
      <c r="BB206" s="16" t="n">
        <v>3.32892043011864E-007</v>
      </c>
      <c r="BC206" s="16" t="n">
        <v>4.74393384467911E-006</v>
      </c>
      <c r="BD206" s="0" t="n">
        <v>0.00290614474140571</v>
      </c>
      <c r="BE206" s="0" t="n">
        <v>0.146082763109888</v>
      </c>
    </row>
    <row r="207" customFormat="false" ht="13.8" hidden="false" customHeight="false" outlineLevel="0" collapsed="false">
      <c r="B207" s="8" t="n">
        <v>36225.9791827311</v>
      </c>
      <c r="C207" s="8" t="n">
        <v>4300</v>
      </c>
      <c r="D207" s="8" t="n">
        <v>1.99468085106381</v>
      </c>
      <c r="F207" s="8" t="n">
        <v>1.40899448580416</v>
      </c>
      <c r="G207" s="8" t="n">
        <v>85640.4088512771</v>
      </c>
      <c r="H207" s="8" t="n">
        <v>3175</v>
      </c>
      <c r="J207" s="8" t="n">
        <v>-85640.4088512771</v>
      </c>
      <c r="K207" s="8" t="n">
        <v>1342</v>
      </c>
      <c r="L207" s="0" t="n">
        <v>54501237163</v>
      </c>
      <c r="O207" s="8" t="n">
        <v>49817.4020985771</v>
      </c>
      <c r="P207" s="8" t="n">
        <v>-196532.875</v>
      </c>
      <c r="Q207" s="8" t="n">
        <v>88600.25</v>
      </c>
      <c r="R207" s="8" t="n">
        <v>-107932.625</v>
      </c>
      <c r="S207" s="8" t="n">
        <v>-53966.3125</v>
      </c>
      <c r="U207" s="8" t="n">
        <v>-91433.5</v>
      </c>
      <c r="V207" s="8" t="n">
        <v>-223771.875</v>
      </c>
      <c r="W207" s="8" t="n">
        <v>-111885.9375</v>
      </c>
      <c r="X207" s="8" t="n">
        <v>-20452.4375</v>
      </c>
      <c r="Y207" s="8" t="n">
        <v>524998.964068209</v>
      </c>
      <c r="Z207" s="8" t="n">
        <v>31117.5273927941</v>
      </c>
      <c r="AA207" s="8" t="n">
        <v>41641.991238413</v>
      </c>
      <c r="AB207" s="8" t="n">
        <v>-22320.6298355963</v>
      </c>
      <c r="AD207" s="24" t="n">
        <v>-2.41210837171224</v>
      </c>
      <c r="AE207" s="8" t="n">
        <v>-1.85091564506696</v>
      </c>
      <c r="AF207" s="8" t="n">
        <v>-4.27402214312865</v>
      </c>
      <c r="AH207" s="8" t="n">
        <v>-6.67277574972641</v>
      </c>
      <c r="AI207" s="25" t="n">
        <v>-2.0560913208811</v>
      </c>
      <c r="AJ207" s="8" t="n">
        <v>-5.47286074624013</v>
      </c>
      <c r="AK207" s="8" t="n">
        <v>-4.20324910550133</v>
      </c>
      <c r="AM207" s="8" t="n">
        <v>4.65304538878406</v>
      </c>
      <c r="AO207" s="24" t="n">
        <v>2.24093701707182</v>
      </c>
      <c r="AP207" s="8" t="n">
        <v>2.8021297437171</v>
      </c>
      <c r="AQ207" s="8" t="n">
        <v>0.379023245655413</v>
      </c>
      <c r="AS207" s="8" t="n">
        <v>-2.01973036094235</v>
      </c>
      <c r="AT207" s="8" t="n">
        <v>2.59695406790296</v>
      </c>
      <c r="AU207" s="8" t="n">
        <v>-0.81981535745607</v>
      </c>
      <c r="AV207" s="8" t="n">
        <v>0.449796283282728</v>
      </c>
      <c r="AX207" s="0" t="n">
        <v>0.951434778413955</v>
      </c>
      <c r="AY207" s="0" t="n">
        <v>0.990470313543081</v>
      </c>
      <c r="AZ207" s="0" t="n">
        <v>0.999651505969779</v>
      </c>
      <c r="BB207" s="16" t="n">
        <v>3.11664404626822E-007</v>
      </c>
      <c r="BC207" s="16" t="n">
        <v>4.44484392902994E-006</v>
      </c>
      <c r="BD207" s="0" t="n">
        <v>0.00288763279444965</v>
      </c>
      <c r="BE207" s="0" t="n">
        <v>0.145285115633521</v>
      </c>
    </row>
    <row r="208" customFormat="false" ht="13.8" hidden="false" customHeight="false" outlineLevel="0" collapsed="false">
      <c r="B208" s="8" t="n">
        <v>36364.7564863253</v>
      </c>
      <c r="C208" s="8" t="n">
        <v>4300</v>
      </c>
      <c r="D208" s="8" t="n">
        <v>2.05319148936168</v>
      </c>
      <c r="F208" s="8" t="n">
        <v>1.40822924529791</v>
      </c>
      <c r="G208" s="8" t="n">
        <v>85728.6901349297</v>
      </c>
      <c r="H208" s="8" t="n">
        <v>3180</v>
      </c>
      <c r="J208" s="8" t="n">
        <v>-85728.6901349297</v>
      </c>
      <c r="K208" s="8" t="n">
        <v>1350</v>
      </c>
      <c r="L208" s="0" t="n">
        <v>54888583195</v>
      </c>
      <c r="O208" s="8" t="n">
        <v>50094.1594340134</v>
      </c>
      <c r="P208" s="8" t="n">
        <v>-197675.68</v>
      </c>
      <c r="Q208" s="8" t="n">
        <v>90312.3999999999</v>
      </c>
      <c r="R208" s="8" t="n">
        <v>-107363.28</v>
      </c>
      <c r="S208" s="8" t="n">
        <v>-53681.64</v>
      </c>
      <c r="U208" s="8" t="n">
        <v>-91221.2</v>
      </c>
      <c r="V208" s="8" t="n">
        <v>-223684.68</v>
      </c>
      <c r="W208" s="8" t="n">
        <v>-111842.34</v>
      </c>
      <c r="X208" s="8" t="n">
        <v>-20621.14</v>
      </c>
      <c r="Y208" s="8" t="n">
        <v>525828.823178487</v>
      </c>
      <c r="Z208" s="8" t="n">
        <v>31115.1261698042</v>
      </c>
      <c r="AA208" s="8" t="n">
        <v>41483.8419868102</v>
      </c>
      <c r="AB208" s="8" t="n">
        <v>-23093.0109482872</v>
      </c>
      <c r="AD208" s="24" t="n">
        <v>-2.47057021078728</v>
      </c>
      <c r="AE208" s="8" t="n">
        <v>-1.91615081374819</v>
      </c>
      <c r="AF208" s="8" t="n">
        <v>-4.35867985603564</v>
      </c>
      <c r="AH208" s="8" t="n">
        <v>-6.72778671930342</v>
      </c>
      <c r="AI208" s="25" t="n">
        <v>-2.10977305510228</v>
      </c>
      <c r="AJ208" s="8" t="n">
        <v>-5.51565191996784</v>
      </c>
      <c r="AK208" s="8" t="n">
        <v>-4.26518479851021</v>
      </c>
      <c r="AM208" s="8" t="n">
        <v>4.70789291908579</v>
      </c>
      <c r="AO208" s="24" t="n">
        <v>2.2373227082985</v>
      </c>
      <c r="AP208" s="8" t="n">
        <v>2.7917421053376</v>
      </c>
      <c r="AQ208" s="8" t="n">
        <v>0.349213063050155</v>
      </c>
      <c r="AS208" s="8" t="n">
        <v>-2.01989380021763</v>
      </c>
      <c r="AT208" s="8" t="n">
        <v>2.59811986398351</v>
      </c>
      <c r="AU208" s="8" t="n">
        <v>-0.807759000882048</v>
      </c>
      <c r="AV208" s="8" t="n">
        <v>0.442708120575584</v>
      </c>
      <c r="AX208" s="0" t="n">
        <v>0.951138724306044</v>
      </c>
      <c r="AY208" s="0" t="n">
        <v>0.990409821896853</v>
      </c>
      <c r="AZ208" s="0" t="n">
        <v>0.999649273195345</v>
      </c>
      <c r="BB208" s="16" t="n">
        <v>2.91809536989328E-007</v>
      </c>
      <c r="BC208" s="16" t="n">
        <v>4.16486775003455E-006</v>
      </c>
      <c r="BD208" s="0" t="n">
        <v>0.0028692960884287</v>
      </c>
      <c r="BE208" s="0" t="n">
        <v>0.144493577823438</v>
      </c>
    </row>
    <row r="209" customFormat="false" ht="13.8" hidden="false" customHeight="false" outlineLevel="0" collapsed="false">
      <c r="B209" s="8" t="n">
        <v>36503.206742639</v>
      </c>
      <c r="C209" s="8" t="n">
        <v>4300</v>
      </c>
      <c r="D209" s="8" t="n">
        <v>2.11170212765955</v>
      </c>
      <c r="F209" s="8" t="n">
        <v>1.40747069458943</v>
      </c>
      <c r="G209" s="8" t="n">
        <v>85817.2328180611</v>
      </c>
      <c r="H209" s="8" t="n">
        <v>3185</v>
      </c>
      <c r="J209" s="8" t="n">
        <v>-85817.2328180611</v>
      </c>
      <c r="K209" s="8" t="n">
        <v>1358</v>
      </c>
      <c r="L209" s="0" t="n">
        <v>55280759333</v>
      </c>
      <c r="O209" s="8" t="n">
        <v>50370.9413292083</v>
      </c>
      <c r="P209" s="8" t="n">
        <v>-198821.295</v>
      </c>
      <c r="Q209" s="8" t="n">
        <v>92024.55</v>
      </c>
      <c r="R209" s="8" t="n">
        <v>-106796.745</v>
      </c>
      <c r="S209" s="8" t="n">
        <v>-53398.3724999999</v>
      </c>
      <c r="U209" s="8" t="n">
        <v>-91008.9</v>
      </c>
      <c r="V209" s="8" t="n">
        <v>-223600.295</v>
      </c>
      <c r="W209" s="8" t="n">
        <v>-111800.1475</v>
      </c>
      <c r="X209" s="8" t="n">
        <v>-20791.2475</v>
      </c>
      <c r="Y209" s="8" t="n">
        <v>526658.701593371</v>
      </c>
      <c r="Z209" s="8" t="n">
        <v>31110.7420032512</v>
      </c>
      <c r="AA209" s="8" t="n">
        <v>41324.1225427198</v>
      </c>
      <c r="AB209" s="8" t="n">
        <v>-23864.1951487889</v>
      </c>
      <c r="AD209" s="24" t="n">
        <v>-2.52915009874782</v>
      </c>
      <c r="AE209" s="8" t="n">
        <v>-1.98146717775063</v>
      </c>
      <c r="AF209" s="8" t="n">
        <v>-4.4432532854077</v>
      </c>
      <c r="AH209" s="8" t="n">
        <v>-6.78286155974786</v>
      </c>
      <c r="AI209" s="25" t="n">
        <v>-2.16352531275247</v>
      </c>
      <c r="AJ209" s="8" t="n">
        <v>-5.55858851845301</v>
      </c>
      <c r="AK209" s="8" t="n">
        <v>-4.32720580789577</v>
      </c>
      <c r="AM209" s="8" t="n">
        <v>4.76279496186012</v>
      </c>
      <c r="AO209" s="24" t="n">
        <v>2.23364486311229</v>
      </c>
      <c r="AP209" s="8" t="n">
        <v>2.78132778410949</v>
      </c>
      <c r="AQ209" s="8" t="n">
        <v>0.319541676452425</v>
      </c>
      <c r="AS209" s="8" t="n">
        <v>-2.02006659788774</v>
      </c>
      <c r="AT209" s="8" t="n">
        <v>2.59926964910765</v>
      </c>
      <c r="AU209" s="8" t="n">
        <v>-0.795793556592895</v>
      </c>
      <c r="AV209" s="8" t="n">
        <v>0.435589153964355</v>
      </c>
      <c r="AX209" s="0" t="n">
        <v>0.950841896284856</v>
      </c>
      <c r="AY209" s="0" t="n">
        <v>0.990349141726962</v>
      </c>
      <c r="AZ209" s="0" t="n">
        <v>0.999647033198401</v>
      </c>
      <c r="BB209" s="16" t="n">
        <v>2.732287726964E-007</v>
      </c>
      <c r="BC209" s="16" t="n">
        <v>3.90264382203034E-006</v>
      </c>
      <c r="BD209" s="0" t="n">
        <v>0.00285113251565856</v>
      </c>
      <c r="BE209" s="0" t="n">
        <v>0.143708095719979</v>
      </c>
    </row>
    <row r="210" customFormat="false" ht="13.8" hidden="false" customHeight="false" outlineLevel="0" collapsed="false">
      <c r="B210" s="8" t="n">
        <v>36641.3305844177</v>
      </c>
      <c r="C210" s="8" t="n">
        <v>4300</v>
      </c>
      <c r="D210" s="8" t="n">
        <v>2.17021276595743</v>
      </c>
      <c r="F210" s="8" t="n">
        <v>1.40671879550229</v>
      </c>
      <c r="G210" s="8" t="n">
        <v>85906.0364903106</v>
      </c>
      <c r="H210" s="8" t="n">
        <v>3190</v>
      </c>
      <c r="J210" s="8" t="n">
        <v>-85906.0364903106</v>
      </c>
      <c r="K210" s="8" t="n">
        <v>1366</v>
      </c>
      <c r="L210" s="0" t="n">
        <v>55675441007</v>
      </c>
      <c r="O210" s="8" t="n">
        <v>50647.7477456063</v>
      </c>
      <c r="P210" s="8" t="n">
        <v>-199969.72</v>
      </c>
      <c r="Q210" s="8" t="n">
        <v>93736.7</v>
      </c>
      <c r="R210" s="8" t="n">
        <v>-106233.02</v>
      </c>
      <c r="S210" s="8" t="n">
        <v>-53116.51</v>
      </c>
      <c r="U210" s="8" t="n">
        <v>-90796.6</v>
      </c>
      <c r="V210" s="8" t="n">
        <v>-223518.72</v>
      </c>
      <c r="W210" s="8" t="n">
        <v>-111759.36</v>
      </c>
      <c r="X210" s="8" t="n">
        <v>-20962.76</v>
      </c>
      <c r="Y210" s="8" t="n">
        <v>527488.59937563</v>
      </c>
      <c r="Z210" s="8" t="n">
        <v>31104.3700611103</v>
      </c>
      <c r="AA210" s="8" t="n">
        <v>41162.8302779676</v>
      </c>
      <c r="AB210" s="8" t="n">
        <v>-24634.1744974346</v>
      </c>
      <c r="AD210" s="24" t="n">
        <v>-2.58790544059184</v>
      </c>
      <c r="AE210" s="8" t="n">
        <v>-2.04692223226863</v>
      </c>
      <c r="AF210" s="8" t="n">
        <v>-4.52780030609215</v>
      </c>
      <c r="AH210" s="8" t="n">
        <v>-6.83805773314898</v>
      </c>
      <c r="AI210" s="25" t="n">
        <v>-2.21740551625425</v>
      </c>
      <c r="AJ210" s="8" t="n">
        <v>-5.60172763577534</v>
      </c>
      <c r="AK210" s="8" t="n">
        <v>-4.38936951037897</v>
      </c>
      <c r="AM210" s="8" t="n">
        <v>4.81780903867395</v>
      </c>
      <c r="AO210" s="24" t="n">
        <v>2.22990359808211</v>
      </c>
      <c r="AP210" s="8" t="n">
        <v>2.77088680640532</v>
      </c>
      <c r="AQ210" s="8" t="n">
        <v>0.290008732581799</v>
      </c>
      <c r="AS210" s="8" t="n">
        <v>-2.02024869447503</v>
      </c>
      <c r="AT210" s="8" t="n">
        <v>2.6004035224197</v>
      </c>
      <c r="AU210" s="8" t="n">
        <v>-0.783918597101388</v>
      </c>
      <c r="AV210" s="8" t="n">
        <v>0.428439528294985</v>
      </c>
      <c r="AX210" s="0" t="n">
        <v>0.950544297355027</v>
      </c>
      <c r="AY210" s="0" t="n">
        <v>0.990288273387064</v>
      </c>
      <c r="AZ210" s="0" t="n">
        <v>0.999644785989494</v>
      </c>
      <c r="BB210" s="16" t="n">
        <v>2.55831188204104E-007</v>
      </c>
      <c r="BC210" s="16" t="n">
        <v>3.65691667722653E-006</v>
      </c>
      <c r="BD210" s="0" t="n">
        <v>0.00283313999877728</v>
      </c>
      <c r="BE210" s="0" t="n">
        <v>0.142928615841336</v>
      </c>
    </row>
    <row r="211" customFormat="false" ht="13.8" hidden="false" customHeight="false" outlineLevel="0" collapsed="false">
      <c r="B211" s="8" t="n">
        <v>36779.1286419455</v>
      </c>
      <c r="C211" s="8" t="n">
        <v>4300</v>
      </c>
      <c r="D211" s="8" t="n">
        <v>2.2287234042553</v>
      </c>
      <c r="F211" s="8" t="n">
        <v>1.40597351012009</v>
      </c>
      <c r="G211" s="8" t="n">
        <v>85995.1007426042</v>
      </c>
      <c r="H211" s="8" t="n">
        <v>3195</v>
      </c>
      <c r="J211" s="8" t="n">
        <v>-85995.1007426042</v>
      </c>
      <c r="K211" s="8" t="n">
        <v>1375</v>
      </c>
      <c r="L211" s="0" t="n">
        <v>56070122680</v>
      </c>
      <c r="O211" s="8" t="n">
        <v>50924.578644773</v>
      </c>
      <c r="P211" s="8" t="n">
        <v>-201120.955</v>
      </c>
      <c r="Q211" s="8" t="n">
        <v>95448.8500000001</v>
      </c>
      <c r="R211" s="8" t="n">
        <v>-105672.105</v>
      </c>
      <c r="S211" s="8" t="n">
        <v>-52836.0525</v>
      </c>
      <c r="U211" s="8" t="n">
        <v>-90584.3</v>
      </c>
      <c r="V211" s="8" t="n">
        <v>-223439.955</v>
      </c>
      <c r="W211" s="8" t="n">
        <v>-111719.9775</v>
      </c>
      <c r="X211" s="8" t="n">
        <v>-21135.6775000001</v>
      </c>
      <c r="Y211" s="8" t="n">
        <v>528318.51658818</v>
      </c>
      <c r="Z211" s="8" t="n">
        <v>31096.0055202669</v>
      </c>
      <c r="AA211" s="8" t="n">
        <v>40999.9625685957</v>
      </c>
      <c r="AB211" s="8" t="n">
        <v>-25402.9410718898</v>
      </c>
      <c r="AD211" s="24" t="n">
        <v>-2.64672408610519</v>
      </c>
      <c r="AE211" s="8" t="n">
        <v>-2.11240391689651</v>
      </c>
      <c r="AF211" s="8" t="n">
        <v>-4.61220923577097</v>
      </c>
      <c r="AH211" s="8" t="n">
        <v>-6.89326314641039</v>
      </c>
      <c r="AI211" s="25" t="n">
        <v>-2.27130153313709</v>
      </c>
      <c r="AJ211" s="8" t="n">
        <v>-5.64495681308405</v>
      </c>
      <c r="AK211" s="8" t="n">
        <v>-4.45156372798108</v>
      </c>
      <c r="AM211" s="8" t="n">
        <v>4.87282311548779</v>
      </c>
      <c r="AO211" s="24" t="n">
        <v>2.2260990293826</v>
      </c>
      <c r="AP211" s="8" t="n">
        <v>2.76041919859128</v>
      </c>
      <c r="AQ211" s="8" t="n">
        <v>0.260613879716819</v>
      </c>
      <c r="AS211" s="8" t="n">
        <v>-2.0204400309226</v>
      </c>
      <c r="AT211" s="8" t="n">
        <v>2.6015215823507</v>
      </c>
      <c r="AU211" s="8" t="n">
        <v>-0.772133697596262</v>
      </c>
      <c r="AV211" s="8" t="n">
        <v>0.421259387506711</v>
      </c>
      <c r="AX211" s="0" t="n">
        <v>0.950245930530245</v>
      </c>
      <c r="AY211" s="0" t="n">
        <v>0.99022721723291</v>
      </c>
      <c r="AZ211" s="0" t="n">
        <v>0.999642531579243</v>
      </c>
      <c r="BB211" s="16" t="n">
        <v>2.39556785274918E-007</v>
      </c>
      <c r="BC211" s="16" t="n">
        <v>3.42686894238177E-006</v>
      </c>
      <c r="BD211" s="0" t="n">
        <v>0.00281531649024138</v>
      </c>
      <c r="BE211" s="0" t="n">
        <v>0.142155085180525</v>
      </c>
    </row>
    <row r="212" customFormat="false" ht="13.8" hidden="false" customHeight="false" outlineLevel="0" collapsed="false">
      <c r="B212" s="8" t="n">
        <v>36916.6015430588</v>
      </c>
      <c r="C212" s="8" t="n">
        <v>4300</v>
      </c>
      <c r="D212" s="8" t="n">
        <v>2.28723404255317</v>
      </c>
      <c r="F212" s="8" t="n">
        <v>1.40523480078429</v>
      </c>
      <c r="G212" s="8" t="n">
        <v>86084.4251671479</v>
      </c>
      <c r="H212" s="8" t="n">
        <v>3200</v>
      </c>
      <c r="J212" s="8" t="n">
        <v>-86084.4251671479</v>
      </c>
      <c r="K212" s="8" t="n">
        <v>1383</v>
      </c>
      <c r="L212" s="0" t="n">
        <v>56464804354</v>
      </c>
      <c r="O212" s="8" t="n">
        <v>51201.4339883941</v>
      </c>
      <c r="P212" s="8" t="n">
        <v>-202275</v>
      </c>
      <c r="Q212" s="8" t="n">
        <v>97161</v>
      </c>
      <c r="R212" s="8" t="n">
        <v>-105114</v>
      </c>
      <c r="S212" s="8" t="n">
        <v>-52557</v>
      </c>
      <c r="U212" s="8" t="n">
        <v>-90372</v>
      </c>
      <c r="V212" s="8" t="n">
        <v>-223364</v>
      </c>
      <c r="W212" s="8" t="n">
        <v>-111682</v>
      </c>
      <c r="X212" s="8" t="n">
        <v>-21310</v>
      </c>
      <c r="Y212" s="8" t="n">
        <v>529148.45329408</v>
      </c>
      <c r="Z212" s="8" t="n">
        <v>31085.6435664844</v>
      </c>
      <c r="AA212" s="8" t="n">
        <v>40835.5167948483</v>
      </c>
      <c r="AB212" s="8" t="n">
        <v>-26170.4869670829</v>
      </c>
      <c r="AD212" s="24" t="n">
        <v>-2.70560591950557</v>
      </c>
      <c r="AE212" s="8" t="n">
        <v>-2.17791220527491</v>
      </c>
      <c r="AF212" s="8" t="n">
        <v>-4.6964804246162</v>
      </c>
      <c r="AH212" s="8" t="n">
        <v>-6.9484777408924</v>
      </c>
      <c r="AI212" s="25" t="n">
        <v>-2.32521326567715</v>
      </c>
      <c r="AJ212" s="8" t="n">
        <v>-5.68827562822296</v>
      </c>
      <c r="AK212" s="8" t="n">
        <v>-4.51378831766246</v>
      </c>
      <c r="AM212" s="8" t="n">
        <v>4.92783719230162</v>
      </c>
      <c r="AO212" s="24" t="n">
        <v>2.22223127279605</v>
      </c>
      <c r="AP212" s="8" t="n">
        <v>2.74992498702671</v>
      </c>
      <c r="AQ212" s="8" t="n">
        <v>0.23135676768542</v>
      </c>
      <c r="AS212" s="8" t="n">
        <v>-2.02064054859078</v>
      </c>
      <c r="AT212" s="8" t="n">
        <v>2.60262392662447</v>
      </c>
      <c r="AU212" s="8" t="n">
        <v>-0.760438435921338</v>
      </c>
      <c r="AV212" s="8" t="n">
        <v>0.414048874639163</v>
      </c>
      <c r="AX212" s="0" t="n">
        <v>0.949946798833073</v>
      </c>
      <c r="AY212" s="0" t="n">
        <v>0.990165973622314</v>
      </c>
      <c r="AZ212" s="0" t="n">
        <v>0.999640269978345</v>
      </c>
      <c r="BB212" s="16" t="n">
        <v>2.24331993493868E-007</v>
      </c>
      <c r="BC212" s="16" t="n">
        <v>3.21148602988716E-006</v>
      </c>
      <c r="BD212" s="0" t="n">
        <v>0.00279765997183161</v>
      </c>
      <c r="BE212" s="0" t="n">
        <v>0.141387451202325</v>
      </c>
    </row>
    <row r="213" customFormat="false" ht="13.8" hidden="false" customHeight="false" outlineLevel="0" collapsed="false">
      <c r="B213" s="8" t="n">
        <v>37053.7499131577</v>
      </c>
      <c r="C213" s="8" t="n">
        <v>4300</v>
      </c>
      <c r="D213" s="8" t="n">
        <v>2.34574468085104</v>
      </c>
      <c r="F213" s="8" t="n">
        <v>1.40450263009212</v>
      </c>
      <c r="G213" s="8" t="n">
        <v>86174.0093574224</v>
      </c>
      <c r="H213" s="8" t="n">
        <v>3205</v>
      </c>
      <c r="J213" s="8" t="n">
        <v>-86174.0093574224</v>
      </c>
      <c r="K213" s="8" t="n">
        <v>1391</v>
      </c>
      <c r="L213" s="0" t="n">
        <v>56859486027</v>
      </c>
      <c r="O213" s="8" t="n">
        <v>51478.3137382751</v>
      </c>
      <c r="P213" s="8" t="n">
        <v>-203431.855</v>
      </c>
      <c r="Q213" s="8" t="n">
        <v>98873.1499999999</v>
      </c>
      <c r="R213" s="8" t="n">
        <v>-104558.705</v>
      </c>
      <c r="S213" s="8" t="n">
        <v>-52279.3525000001</v>
      </c>
      <c r="U213" s="8" t="n">
        <v>-90159.7</v>
      </c>
      <c r="V213" s="8" t="n">
        <v>-223290.855</v>
      </c>
      <c r="W213" s="8" t="n">
        <v>-111645.4275</v>
      </c>
      <c r="X213" s="8" t="n">
        <v>-21485.7275</v>
      </c>
      <c r="Y213" s="8" t="n">
        <v>529978.409556536</v>
      </c>
      <c r="Z213" s="8" t="n">
        <v>31073.2793943722</v>
      </c>
      <c r="AA213" s="8" t="n">
        <v>40669.4903411589</v>
      </c>
      <c r="AB213" s="8" t="n">
        <v>-26936.8042951364</v>
      </c>
      <c r="AD213" s="24" t="n">
        <v>-2.76393680068297</v>
      </c>
      <c r="AE213" s="8" t="n">
        <v>-2.24283304633344</v>
      </c>
      <c r="AF213" s="8" t="n">
        <v>-4.78000019654172</v>
      </c>
      <c r="AH213" s="8" t="n">
        <v>-7.00308743365078</v>
      </c>
      <c r="AI213" s="25" t="n">
        <v>-2.37852659213353</v>
      </c>
      <c r="AJ213" s="8" t="n">
        <v>-5.73106963695194</v>
      </c>
      <c r="AK213" s="8" t="n">
        <v>-4.57542911255781</v>
      </c>
      <c r="AM213" s="8" t="n">
        <v>4.98223724439715</v>
      </c>
      <c r="AO213" s="24" t="n">
        <v>2.21830044371418</v>
      </c>
      <c r="AP213" s="8" t="n">
        <v>2.73940419806371</v>
      </c>
      <c r="AQ213" s="8" t="n">
        <v>0.202237047855434</v>
      </c>
      <c r="AS213" s="8" t="n">
        <v>-2.02085018925363</v>
      </c>
      <c r="AT213" s="8" t="n">
        <v>2.60371065226362</v>
      </c>
      <c r="AU213" s="8" t="n">
        <v>-0.748832392554786</v>
      </c>
      <c r="AV213" s="8" t="n">
        <v>0.406808131839345</v>
      </c>
      <c r="AX213" s="0" t="n">
        <v>0.949646905294779</v>
      </c>
      <c r="AY213" s="0" t="n">
        <v>0.990104542915133</v>
      </c>
      <c r="AZ213" s="0" t="n">
        <v>0.999638001197566</v>
      </c>
      <c r="BB213" s="16" t="n">
        <v>2.10162406287065E-007</v>
      </c>
      <c r="BC213" s="16" t="n">
        <v>3.0108840176722E-006</v>
      </c>
      <c r="BD213" s="0" t="n">
        <v>0.00278016845416786</v>
      </c>
      <c r="BE213" s="0" t="n">
        <v>0.140625661840193</v>
      </c>
    </row>
    <row r="214" customFormat="false" ht="13.8" hidden="false" customHeight="false" outlineLevel="0" collapsed="false">
      <c r="B214" s="8" t="n">
        <v>37190.5743752208</v>
      </c>
      <c r="C214" s="8" t="n">
        <v>4300</v>
      </c>
      <c r="D214" s="8" t="n">
        <v>2.40425531914892</v>
      </c>
      <c r="F214" s="8" t="n">
        <v>1.4037769608945</v>
      </c>
      <c r="G214" s="8" t="n">
        <v>86263.8529081764</v>
      </c>
      <c r="H214" s="8" t="n">
        <v>3210</v>
      </c>
      <c r="J214" s="8" t="n">
        <v>-86263.8529081764</v>
      </c>
      <c r="K214" s="8" t="n">
        <v>1399</v>
      </c>
      <c r="L214" s="0" t="n">
        <v>57254167701</v>
      </c>
      <c r="O214" s="8" t="n">
        <v>51755.2178563407</v>
      </c>
      <c r="P214" s="8" t="n">
        <v>-204591.52</v>
      </c>
      <c r="Q214" s="8" t="n">
        <v>100585.3</v>
      </c>
      <c r="R214" s="8" t="n">
        <v>-104006.22</v>
      </c>
      <c r="S214" s="8" t="n">
        <v>-52003.11</v>
      </c>
      <c r="U214" s="8" t="n">
        <v>-89947.4</v>
      </c>
      <c r="V214" s="8" t="n">
        <v>-223220.52</v>
      </c>
      <c r="W214" s="8" t="n">
        <v>-111610.26</v>
      </c>
      <c r="X214" s="8" t="n">
        <v>-21662.8600000001</v>
      </c>
      <c r="Y214" s="8" t="n">
        <v>530808.3854389</v>
      </c>
      <c r="Z214" s="8" t="n">
        <v>31058.9082073534</v>
      </c>
      <c r="AA214" s="8" t="n">
        <v>40501.8805961357</v>
      </c>
      <c r="AB214" s="8" t="n">
        <v>-27701.8851852984</v>
      </c>
      <c r="AD214" s="24" t="n">
        <v>-2.82211971797612</v>
      </c>
      <c r="AE214" s="8" t="n">
        <v>-2.30756951706956</v>
      </c>
      <c r="AF214" s="8" t="n">
        <v>-4.86317200199099</v>
      </c>
      <c r="AH214" s="8" t="n">
        <v>-7.05749527021169</v>
      </c>
      <c r="AI214" s="25" t="n">
        <v>-2.43164451952066</v>
      </c>
      <c r="AJ214" s="8" t="n">
        <v>-5.77374152570476</v>
      </c>
      <c r="AK214" s="8" t="n">
        <v>-4.63688907474751</v>
      </c>
      <c r="AM214" s="8" t="n">
        <v>5.03642637511614</v>
      </c>
      <c r="AO214" s="24" t="n">
        <v>2.21430665714002</v>
      </c>
      <c r="AP214" s="8" t="n">
        <v>2.72885685804658</v>
      </c>
      <c r="AQ214" s="8" t="n">
        <v>0.173254373125149</v>
      </c>
      <c r="AS214" s="8" t="n">
        <v>-2.02106889509555</v>
      </c>
      <c r="AT214" s="8" t="n">
        <v>2.60478185559548</v>
      </c>
      <c r="AU214" s="8" t="n">
        <v>-0.737315150588617</v>
      </c>
      <c r="AV214" s="8" t="n">
        <v>0.399537300368628</v>
      </c>
      <c r="AX214" s="0" t="n">
        <v>0.949346252955165</v>
      </c>
      <c r="AY214" s="0" t="n">
        <v>0.990042925473244</v>
      </c>
      <c r="AZ214" s="0" t="n">
        <v>0.999635725247748</v>
      </c>
      <c r="BB214" s="16" t="n">
        <v>1.96924147125495E-007</v>
      </c>
      <c r="BC214" s="16" t="n">
        <v>2.82332270202834E-006</v>
      </c>
      <c r="BD214" s="0" t="n">
        <v>0.00276283997623308</v>
      </c>
      <c r="BE214" s="0" t="n">
        <v>0.139869665493161</v>
      </c>
    </row>
    <row r="215" customFormat="false" ht="13.8" hidden="false" customHeight="false" outlineLevel="0" collapsed="false">
      <c r="B215" s="8" t="n">
        <v>37327.0755498165</v>
      </c>
      <c r="C215" s="8" t="n">
        <v>4300</v>
      </c>
      <c r="D215" s="8" t="n">
        <v>2.46276595744679</v>
      </c>
      <c r="F215" s="8" t="n">
        <v>1.40305775629396</v>
      </c>
      <c r="G215" s="8" t="n">
        <v>86353.9554154215</v>
      </c>
      <c r="H215" s="8" t="n">
        <v>3215</v>
      </c>
      <c r="J215" s="8" t="n">
        <v>-86353.9554154215</v>
      </c>
      <c r="K215" s="8" t="n">
        <v>1408</v>
      </c>
      <c r="L215" s="0" t="n">
        <v>57648849374</v>
      </c>
      <c r="O215" s="8" t="n">
        <v>52032.1463046343</v>
      </c>
      <c r="P215" s="8" t="n">
        <v>-205753.995</v>
      </c>
      <c r="Q215" s="8" t="n">
        <v>102297.45</v>
      </c>
      <c r="R215" s="8" t="n">
        <v>-103456.545</v>
      </c>
      <c r="S215" s="8" t="n">
        <v>-51728.2725</v>
      </c>
      <c r="U215" s="8" t="n">
        <v>-89735.1</v>
      </c>
      <c r="V215" s="8" t="n">
        <v>-223152.995</v>
      </c>
      <c r="W215" s="8" t="n">
        <v>-111576.4975</v>
      </c>
      <c r="X215" s="8" t="n">
        <v>-21841.3975</v>
      </c>
      <c r="Y215" s="8" t="n">
        <v>531638.381004669</v>
      </c>
      <c r="Z215" s="8" t="n">
        <v>31042.5252176326</v>
      </c>
      <c r="AA215" s="8" t="n">
        <v>40332.6849525481</v>
      </c>
      <c r="AB215" s="8" t="n">
        <v>-28465.721783875</v>
      </c>
      <c r="AD215" s="24" t="n">
        <v>-2.88036547814542</v>
      </c>
      <c r="AE215" s="8" t="n">
        <v>-2.3723325125237</v>
      </c>
      <c r="AF215" s="8" t="n">
        <v>-4.94620710792119</v>
      </c>
      <c r="AH215" s="8" t="n">
        <v>-7.11191211454295</v>
      </c>
      <c r="AI215" s="25" t="n">
        <v>-2.48477787357714</v>
      </c>
      <c r="AJ215" s="8" t="n">
        <v>-5.81650180154352</v>
      </c>
      <c r="AK215" s="8" t="n">
        <v>-4.69837898522552</v>
      </c>
      <c r="AM215" s="8" t="n">
        <v>5.09061550583514</v>
      </c>
      <c r="AO215" s="24" t="n">
        <v>2.21025002768972</v>
      </c>
      <c r="AP215" s="8" t="n">
        <v>2.71828299331144</v>
      </c>
      <c r="AQ215" s="8" t="n">
        <v>0.144408397913955</v>
      </c>
      <c r="AS215" s="8" t="n">
        <v>-2.02129660870781</v>
      </c>
      <c r="AT215" s="8" t="n">
        <v>2.605837632258</v>
      </c>
      <c r="AU215" s="8" t="n">
        <v>-0.725886295708376</v>
      </c>
      <c r="AV215" s="8" t="n">
        <v>0.392236520609616</v>
      </c>
      <c r="AX215" s="0" t="n">
        <v>0.949044844862394</v>
      </c>
      <c r="AY215" s="0" t="n">
        <v>0.989981121660521</v>
      </c>
      <c r="AZ215" s="0" t="n">
        <v>0.999633442139803</v>
      </c>
      <c r="BB215" s="16" t="n">
        <v>1.84531338735114E-007</v>
      </c>
      <c r="BC215" s="16" t="n">
        <v>2.64760152770112E-006</v>
      </c>
      <c r="BD215" s="0" t="n">
        <v>0.00274567260490615</v>
      </c>
      <c r="BE215" s="0" t="n">
        <v>0.139119411022712</v>
      </c>
    </row>
    <row r="216" customFormat="false" ht="13.8" hidden="false" customHeight="false" outlineLevel="0" collapsed="false">
      <c r="B216" s="8" t="n">
        <v>37463.2540551157</v>
      </c>
      <c r="C216" s="8" t="n">
        <v>4300</v>
      </c>
      <c r="D216" s="8" t="n">
        <v>2.52127659574466</v>
      </c>
      <c r="F216" s="8" t="n">
        <v>1.40234497964258</v>
      </c>
      <c r="G216" s="8" t="n">
        <v>86444.3164764255</v>
      </c>
      <c r="H216" s="8" t="n">
        <v>3220</v>
      </c>
      <c r="J216" s="8" t="n">
        <v>-86444.3164764255</v>
      </c>
      <c r="K216" s="8" t="n">
        <v>1416</v>
      </c>
      <c r="L216" s="0" t="n">
        <v>58047194840</v>
      </c>
      <c r="O216" s="8" t="n">
        <v>52309.0990453171</v>
      </c>
      <c r="P216" s="8" t="n">
        <v>-206919.28</v>
      </c>
      <c r="Q216" s="8" t="n">
        <v>104009.6</v>
      </c>
      <c r="R216" s="8" t="n">
        <v>-102909.68</v>
      </c>
      <c r="S216" s="8" t="n">
        <v>-51454.8399999999</v>
      </c>
      <c r="U216" s="8" t="n">
        <v>-89522.8</v>
      </c>
      <c r="V216" s="8" t="n">
        <v>-223088.28</v>
      </c>
      <c r="W216" s="8" t="n">
        <v>-111544.14</v>
      </c>
      <c r="X216" s="8" t="n">
        <v>-22021.3400000001</v>
      </c>
      <c r="Y216" s="8" t="n">
        <v>532468.396317485</v>
      </c>
      <c r="Z216" s="8" t="n">
        <v>31024.1256461648</v>
      </c>
      <c r="AA216" s="8" t="n">
        <v>40161.9008073136</v>
      </c>
      <c r="AB216" s="8" t="n">
        <v>-29228.306254162</v>
      </c>
      <c r="AD216" s="24" t="n">
        <v>-2.93873276025658</v>
      </c>
      <c r="AE216" s="8" t="n">
        <v>-2.43718079966519</v>
      </c>
      <c r="AF216" s="8" t="n">
        <v>-5.0291646516979</v>
      </c>
      <c r="AH216" s="8" t="n">
        <v>-7.16639670293615</v>
      </c>
      <c r="AI216" s="25" t="n">
        <v>-2.53798535264542</v>
      </c>
      <c r="AJ216" s="8" t="n">
        <v>-5.85940884602393</v>
      </c>
      <c r="AK216" s="8" t="n">
        <v>-4.759957497778</v>
      </c>
      <c r="AM216" s="8" t="n">
        <v>5.14486342985096</v>
      </c>
      <c r="AO216" s="24" t="n">
        <v>2.20613066959438</v>
      </c>
      <c r="AP216" s="8" t="n">
        <v>2.70768263018577</v>
      </c>
      <c r="AQ216" s="8" t="n">
        <v>0.115698778153065</v>
      </c>
      <c r="AS216" s="8" t="n">
        <v>-2.02153327308519</v>
      </c>
      <c r="AT216" s="8" t="n">
        <v>2.60687807720554</v>
      </c>
      <c r="AU216" s="8" t="n">
        <v>-0.714545416172972</v>
      </c>
      <c r="AV216" s="8" t="n">
        <v>0.384905932072965</v>
      </c>
      <c r="AX216" s="0" t="n">
        <v>0.948742684072822</v>
      </c>
      <c r="AY216" s="0" t="n">
        <v>0.989919131842811</v>
      </c>
      <c r="AZ216" s="0" t="n">
        <v>0.999631151884713</v>
      </c>
      <c r="BB216" s="16" t="n">
        <v>1.72923349056806E-007</v>
      </c>
      <c r="BC216" s="16" t="n">
        <v>2.48287852633674E-006</v>
      </c>
      <c r="BD216" s="0" t="n">
        <v>0.00272866443450344</v>
      </c>
      <c r="BE216" s="0" t="n">
        <v>0.13837484774963</v>
      </c>
    </row>
    <row r="217" customFormat="false" ht="13.8" hidden="false" customHeight="false" outlineLevel="0" collapsed="false">
      <c r="B217" s="8" t="n">
        <v>37599.110506905</v>
      </c>
      <c r="C217" s="8" t="n">
        <v>4300</v>
      </c>
      <c r="D217" s="8" t="n">
        <v>2.57978723404253</v>
      </c>
      <c r="F217" s="8" t="n">
        <v>1.40163859453999</v>
      </c>
      <c r="G217" s="8" t="n">
        <v>86534.9356897072</v>
      </c>
      <c r="H217" s="8" t="n">
        <v>3225</v>
      </c>
      <c r="J217" s="8" t="n">
        <v>-86534.9356897072</v>
      </c>
      <c r="K217" s="8" t="n">
        <v>1424</v>
      </c>
      <c r="L217" s="0" t="n">
        <v>58450863761</v>
      </c>
      <c r="O217" s="8" t="n">
        <v>52586.076040668</v>
      </c>
      <c r="P217" s="8" t="n">
        <v>-208087.375</v>
      </c>
      <c r="Q217" s="8" t="n">
        <v>105721.75</v>
      </c>
      <c r="R217" s="8" t="n">
        <v>-102365.625</v>
      </c>
      <c r="S217" s="8" t="n">
        <v>-51182.8125</v>
      </c>
      <c r="U217" s="8" t="n">
        <v>-89310.5</v>
      </c>
      <c r="V217" s="8" t="n">
        <v>-223026.375</v>
      </c>
      <c r="W217" s="8" t="n">
        <v>-111513.1875</v>
      </c>
      <c r="X217" s="8" t="n">
        <v>-22202.6875</v>
      </c>
      <c r="Y217" s="8" t="n">
        <v>533298.431441138</v>
      </c>
      <c r="Z217" s="8" t="n">
        <v>31003.7047226234</v>
      </c>
      <c r="AA217" s="8" t="n">
        <v>39989.5255614839</v>
      </c>
      <c r="AB217" s="8" t="n">
        <v>-29989.6307763783</v>
      </c>
      <c r="AD217" s="24" t="n">
        <v>-2.99745929372132</v>
      </c>
      <c r="AE217" s="8" t="n">
        <v>-2.50235219543523</v>
      </c>
      <c r="AF217" s="8" t="n">
        <v>-5.11228281914688</v>
      </c>
      <c r="AH217" s="8" t="n">
        <v>-7.22118682204584</v>
      </c>
      <c r="AI217" s="25" t="n">
        <v>-2.59150470570851</v>
      </c>
      <c r="AJ217" s="8" t="n">
        <v>-5.90270009321795</v>
      </c>
      <c r="AK217" s="8" t="n">
        <v>-4.82186231701903</v>
      </c>
      <c r="AM217" s="8" t="n">
        <v>5.19940799042319</v>
      </c>
      <c r="AO217" s="24" t="n">
        <v>2.20194869670187</v>
      </c>
      <c r="AP217" s="8" t="n">
        <v>2.69705579498796</v>
      </c>
      <c r="AQ217" s="8" t="n">
        <v>0.0871251712763073</v>
      </c>
      <c r="AS217" s="8" t="n">
        <v>-2.02177883162265</v>
      </c>
      <c r="AT217" s="8" t="n">
        <v>2.60790328471468</v>
      </c>
      <c r="AU217" s="8" t="n">
        <v>-0.703292102794763</v>
      </c>
      <c r="AV217" s="8" t="n">
        <v>0.377545673404158</v>
      </c>
      <c r="AX217" s="0" t="n">
        <v>0.948439773650828</v>
      </c>
      <c r="AY217" s="0" t="n">
        <v>0.989856956387913</v>
      </c>
      <c r="AZ217" s="0" t="n">
        <v>0.999628854493534</v>
      </c>
      <c r="BB217" s="16" t="n">
        <v>1.62027920165445E-007</v>
      </c>
      <c r="BC217" s="16" t="n">
        <v>2.32814189291987E-006</v>
      </c>
      <c r="BD217" s="0" t="n">
        <v>0.00271181358632875</v>
      </c>
      <c r="BE217" s="0" t="n">
        <v>0.137635925450843</v>
      </c>
    </row>
    <row r="218" customFormat="false" ht="13.8" hidden="false" customHeight="false" outlineLevel="0" collapsed="false">
      <c r="B218" s="8" t="n">
        <v>37734.6455185984</v>
      </c>
      <c r="C218" s="8" t="n">
        <v>4300</v>
      </c>
      <c r="D218" s="8" t="n">
        <v>2.63829787234041</v>
      </c>
      <c r="F218" s="8" t="n">
        <v>1.40093856483132</v>
      </c>
      <c r="G218" s="8" t="n">
        <v>86625.8126550301</v>
      </c>
      <c r="H218" s="8" t="n">
        <v>3230</v>
      </c>
      <c r="J218" s="8" t="n">
        <v>-86625.8126550301</v>
      </c>
      <c r="K218" s="8" t="n">
        <v>1433</v>
      </c>
      <c r="L218" s="0" t="n">
        <v>58855017943</v>
      </c>
      <c r="O218" s="8" t="n">
        <v>52863.077253083</v>
      </c>
      <c r="P218" s="8" t="n">
        <v>-209258.28</v>
      </c>
      <c r="Q218" s="8" t="n">
        <v>107433.9</v>
      </c>
      <c r="R218" s="8" t="n">
        <v>-101824.38</v>
      </c>
      <c r="S218" s="8" t="n">
        <v>-50912.19</v>
      </c>
      <c r="U218" s="8" t="n">
        <v>-89098.2</v>
      </c>
      <c r="V218" s="8" t="n">
        <v>-222967.28</v>
      </c>
      <c r="W218" s="8" t="n">
        <v>-111483.64</v>
      </c>
      <c r="X218" s="8" t="n">
        <v>-22385.44</v>
      </c>
      <c r="Y218" s="8" t="n">
        <v>534128.486439564</v>
      </c>
      <c r="Z218" s="8" t="n">
        <v>30981.2576853686</v>
      </c>
      <c r="AA218" s="8" t="n">
        <v>39815.5566202314</v>
      </c>
      <c r="AB218" s="8" t="n">
        <v>-30749.6875475987</v>
      </c>
      <c r="AD218" s="24" t="n">
        <v>-3.05624832851684</v>
      </c>
      <c r="AE218" s="8" t="n">
        <v>-2.56755003696852</v>
      </c>
      <c r="AF218" s="8" t="n">
        <v>-5.19526531478445</v>
      </c>
      <c r="AH218" s="8" t="n">
        <v>-7.27598577910743</v>
      </c>
      <c r="AI218" s="25" t="n">
        <v>-2.64503920260554</v>
      </c>
      <c r="AJ218" s="8" t="n">
        <v>-5.94607849991518</v>
      </c>
      <c r="AK218" s="8" t="n">
        <v>-4.88379666860524</v>
      </c>
      <c r="AM218" s="8" t="n">
        <v>5.25395255099542</v>
      </c>
      <c r="AO218" s="24" t="n">
        <v>2.19770422247858</v>
      </c>
      <c r="AP218" s="8" t="n">
        <v>2.6864025140269</v>
      </c>
      <c r="AQ218" s="8" t="n">
        <v>0.0586872362109685</v>
      </c>
      <c r="AS218" s="8" t="n">
        <v>-2.02203322811201</v>
      </c>
      <c r="AT218" s="8" t="n">
        <v>2.60891334838988</v>
      </c>
      <c r="AU218" s="8" t="n">
        <v>-0.692125948919761</v>
      </c>
      <c r="AV218" s="8" t="n">
        <v>0.370155882390179</v>
      </c>
      <c r="AX218" s="0" t="n">
        <v>0.948136116668649</v>
      </c>
      <c r="AY218" s="0" t="n">
        <v>0.989794595665554</v>
      </c>
      <c r="AZ218" s="0" t="n">
        <v>0.999626549977386</v>
      </c>
      <c r="BB218" s="16" t="n">
        <v>1.51828317484508E-007</v>
      </c>
      <c r="BC218" s="16" t="n">
        <v>2.18317495860183E-006</v>
      </c>
      <c r="BD218" s="0" t="n">
        <v>0.00269511820823172</v>
      </c>
      <c r="BE218" s="0" t="n">
        <v>0.136902594356242</v>
      </c>
    </row>
    <row r="219" customFormat="false" ht="13.8" hidden="false" customHeight="false" outlineLevel="0" collapsed="false">
      <c r="B219" s="8" t="n">
        <v>37869.8597012494</v>
      </c>
      <c r="C219" s="8" t="n">
        <v>4300</v>
      </c>
      <c r="D219" s="8" t="n">
        <v>2.69680851063828</v>
      </c>
      <c r="F219" s="8" t="n">
        <v>1.40024485460524</v>
      </c>
      <c r="G219" s="8" t="n">
        <v>86716.946973397</v>
      </c>
      <c r="H219" s="8" t="n">
        <v>3235</v>
      </c>
      <c r="J219" s="8" t="n">
        <v>-86716.946973397</v>
      </c>
      <c r="K219" s="8" t="n">
        <v>1441</v>
      </c>
      <c r="L219" s="0" t="n">
        <v>59259172125</v>
      </c>
      <c r="O219" s="8" t="n">
        <v>53140.1026450741</v>
      </c>
      <c r="P219" s="8" t="n">
        <v>-210431.995</v>
      </c>
      <c r="Q219" s="8" t="n">
        <v>109146.05</v>
      </c>
      <c r="R219" s="8" t="n">
        <v>-101285.945</v>
      </c>
      <c r="S219" s="8" t="n">
        <v>-50642.9725</v>
      </c>
      <c r="U219" s="8" t="n">
        <v>-88885.9</v>
      </c>
      <c r="V219" s="8" t="n">
        <v>-222910.995</v>
      </c>
      <c r="W219" s="8" t="n">
        <v>-111455.4975</v>
      </c>
      <c r="X219" s="8" t="n">
        <v>-22569.5975000001</v>
      </c>
      <c r="Y219" s="8" t="n">
        <v>534958.561376846</v>
      </c>
      <c r="Z219" s="8" t="n">
        <v>30956.7797814171</v>
      </c>
      <c r="AA219" s="8" t="n">
        <v>39639.9913928363</v>
      </c>
      <c r="AB219" s="8" t="n">
        <v>-31508.4687816872</v>
      </c>
      <c r="AD219" s="24" t="n">
        <v>-3.11509975155641</v>
      </c>
      <c r="AE219" s="8" t="n">
        <v>-2.63277429796611</v>
      </c>
      <c r="AF219" s="8" t="n">
        <v>-5.27811247819891</v>
      </c>
      <c r="AH219" s="8" t="n">
        <v>-7.3307935183063</v>
      </c>
      <c r="AI219" s="25" t="n">
        <v>-2.69858875039852</v>
      </c>
      <c r="AJ219" s="8" t="n">
        <v>-5.98954366197573</v>
      </c>
      <c r="AK219" s="8" t="n">
        <v>-4.94576041560149</v>
      </c>
      <c r="AM219" s="8" t="n">
        <v>5.30849711156766</v>
      </c>
      <c r="AO219" s="24" t="n">
        <v>2.19339736001125</v>
      </c>
      <c r="AP219" s="8" t="n">
        <v>2.67572281360155</v>
      </c>
      <c r="AQ219" s="8" t="n">
        <v>0.0303846333687465</v>
      </c>
      <c r="AS219" s="8" t="n">
        <v>-2.02229640673864</v>
      </c>
      <c r="AT219" s="8" t="n">
        <v>2.60990836116914</v>
      </c>
      <c r="AU219" s="8" t="n">
        <v>-0.681046550408074</v>
      </c>
      <c r="AV219" s="8" t="n">
        <v>0.36273669596617</v>
      </c>
      <c r="AX219" s="0" t="n">
        <v>0.947831716206206</v>
      </c>
      <c r="AY219" s="0" t="n">
        <v>0.989732050047364</v>
      </c>
      <c r="AZ219" s="0" t="n">
        <v>0.999624238347464</v>
      </c>
      <c r="BB219" s="16" t="n">
        <v>1.42279469049516E-007</v>
      </c>
      <c r="BC219" s="16" t="n">
        <v>2.04735239308431E-006</v>
      </c>
      <c r="BD219" s="0" t="n">
        <v>0.00267857647417431</v>
      </c>
      <c r="BE219" s="0" t="n">
        <v>0.136174805145494</v>
      </c>
    </row>
    <row r="220" customFormat="false" ht="13.8" hidden="false" customHeight="false" outlineLevel="0" collapsed="false">
      <c r="B220" s="8" t="n">
        <v>38004.7536635646</v>
      </c>
      <c r="C220" s="8" t="n">
        <v>4300</v>
      </c>
      <c r="D220" s="8" t="n">
        <v>2.75531914893615</v>
      </c>
      <c r="F220" s="8" t="n">
        <v>1.399557428192</v>
      </c>
      <c r="G220" s="8" t="n">
        <v>86808.3382470439</v>
      </c>
      <c r="H220" s="8" t="n">
        <v>3240</v>
      </c>
      <c r="J220" s="8" t="n">
        <v>-86808.3382470439</v>
      </c>
      <c r="K220" s="8" t="n">
        <v>1450</v>
      </c>
      <c r="L220" s="0" t="n">
        <v>59663326306</v>
      </c>
      <c r="O220" s="8" t="n">
        <v>53417.1521792696</v>
      </c>
      <c r="P220" s="8" t="n">
        <v>-211608.52</v>
      </c>
      <c r="Q220" s="8" t="n">
        <v>110858.2</v>
      </c>
      <c r="R220" s="8" t="n">
        <v>-100750.32</v>
      </c>
      <c r="S220" s="8" t="n">
        <v>-50375.16</v>
      </c>
      <c r="U220" s="8" t="n">
        <v>-88673.6</v>
      </c>
      <c r="V220" s="8" t="n">
        <v>-222857.52</v>
      </c>
      <c r="W220" s="8" t="n">
        <v>-111428.76</v>
      </c>
      <c r="X220" s="8" t="n">
        <v>-22755.1600000001</v>
      </c>
      <c r="Y220" s="8" t="n">
        <v>535788.656317211</v>
      </c>
      <c r="Z220" s="8" t="n">
        <v>30930.2662664096</v>
      </c>
      <c r="AA220" s="8" t="n">
        <v>39462.8272926723</v>
      </c>
      <c r="AB220" s="8" t="n">
        <v>-32265.9667092315</v>
      </c>
      <c r="AD220" s="24" t="n">
        <v>-3.17344109714848</v>
      </c>
      <c r="AE220" s="8" t="n">
        <v>-2.69745259915674</v>
      </c>
      <c r="AF220" s="8" t="n">
        <v>-5.3602522945205</v>
      </c>
      <c r="AH220" s="8" t="n">
        <v>-7.38503763123547</v>
      </c>
      <c r="AI220" s="25" t="n">
        <v>-2.75158090382757</v>
      </c>
      <c r="AJ220" s="8" t="n">
        <v>-6.03252282477174</v>
      </c>
      <c r="AK220" s="8" t="n">
        <v>-5.00718106893524</v>
      </c>
      <c r="AM220" s="8" t="n">
        <v>5.36246931915723</v>
      </c>
      <c r="AO220" s="24" t="n">
        <v>2.18902822200875</v>
      </c>
      <c r="AP220" s="8" t="n">
        <v>2.66501672000049</v>
      </c>
      <c r="AQ220" s="8" t="n">
        <v>0.00221702463673079</v>
      </c>
      <c r="AS220" s="8" t="n">
        <v>-2.02256831207824</v>
      </c>
      <c r="AT220" s="8" t="n">
        <v>2.61088841532966</v>
      </c>
      <c r="AU220" s="8" t="n">
        <v>-0.670053505614507</v>
      </c>
      <c r="AV220" s="8" t="n">
        <v>0.355288250221994</v>
      </c>
      <c r="AX220" s="0" t="n">
        <v>0.947526575350944</v>
      </c>
      <c r="AY220" s="0" t="n">
        <v>0.989669319906858</v>
      </c>
      <c r="AZ220" s="0" t="n">
        <v>0.999621919615025</v>
      </c>
      <c r="BB220" s="16" t="n">
        <v>1.3338320496313E-007</v>
      </c>
      <c r="BC220" s="16" t="n">
        <v>1.92072219164216E-006</v>
      </c>
      <c r="BD220" s="0" t="n">
        <v>0.00266218658380531</v>
      </c>
      <c r="BE220" s="0" t="n">
        <v>0.135452508944833</v>
      </c>
    </row>
    <row r="221" customFormat="false" ht="13.8" hidden="false" customHeight="false" outlineLevel="0" collapsed="false">
      <c r="B221" s="8" t="n">
        <v>38139.328011914</v>
      </c>
      <c r="C221" s="8" t="n">
        <v>4300</v>
      </c>
      <c r="D221" s="8" t="n">
        <v>2.81382978723402</v>
      </c>
      <c r="F221" s="8" t="n">
        <v>1.39887625016144</v>
      </c>
      <c r="G221" s="8" t="n">
        <v>86899.9860794346</v>
      </c>
      <c r="H221" s="8" t="n">
        <v>3245</v>
      </c>
      <c r="J221" s="8" t="n">
        <v>-86899.9860794346</v>
      </c>
      <c r="K221" s="8" t="n">
        <v>1458</v>
      </c>
      <c r="L221" s="0" t="n">
        <v>60067480488</v>
      </c>
      <c r="O221" s="8" t="n">
        <v>53694.2258184129</v>
      </c>
      <c r="P221" s="8" t="n">
        <v>-212787.855</v>
      </c>
      <c r="Q221" s="8" t="n">
        <v>112570.35</v>
      </c>
      <c r="R221" s="8" t="n">
        <v>-100217.505</v>
      </c>
      <c r="S221" s="8" t="n">
        <v>-50108.7525</v>
      </c>
      <c r="U221" s="8" t="n">
        <v>-88461.3</v>
      </c>
      <c r="V221" s="8" t="n">
        <v>-222806.855</v>
      </c>
      <c r="W221" s="8" t="n">
        <v>-111403.4275</v>
      </c>
      <c r="X221" s="8" t="n">
        <v>-22942.1275000001</v>
      </c>
      <c r="Y221" s="8" t="n">
        <v>536618.771325036</v>
      </c>
      <c r="Z221" s="8" t="n">
        <v>30901.7124045811</v>
      </c>
      <c r="AA221" s="8" t="n">
        <v>39284.0617371944</v>
      </c>
      <c r="AB221" s="8" t="n">
        <v>-33022.1735774768</v>
      </c>
      <c r="AD221" s="24" t="n">
        <v>-3.23155808905957</v>
      </c>
      <c r="AE221" s="8" t="n">
        <v>-2.7618707503618</v>
      </c>
      <c r="AF221" s="8" t="n">
        <v>-5.44197093649487</v>
      </c>
      <c r="AH221" s="8" t="n">
        <v>-7.43900389895698</v>
      </c>
      <c r="AI221" s="25" t="n">
        <v>-2.80430140737008</v>
      </c>
      <c r="AJ221" s="8" t="n">
        <v>-6.07530142523269</v>
      </c>
      <c r="AK221" s="8" t="n">
        <v>-5.06834432945462</v>
      </c>
      <c r="AM221" s="8" t="n">
        <v>5.41615500986336</v>
      </c>
      <c r="AO221" s="24" t="n">
        <v>2.18459692080379</v>
      </c>
      <c r="AP221" s="8" t="n">
        <v>2.65428425950156</v>
      </c>
      <c r="AQ221" s="8" t="n">
        <v>-0.0258159266315143</v>
      </c>
      <c r="AS221" s="8" t="n">
        <v>-2.02284888909362</v>
      </c>
      <c r="AT221" s="8" t="n">
        <v>2.61185360249328</v>
      </c>
      <c r="AU221" s="8" t="n">
        <v>-0.659146415369326</v>
      </c>
      <c r="AV221" s="8" t="n">
        <v>0.347810680408744</v>
      </c>
      <c r="AX221" s="0" t="n">
        <v>0.947220697197664</v>
      </c>
      <c r="AY221" s="0" t="n">
        <v>0.989606405619412</v>
      </c>
      <c r="AZ221" s="0" t="n">
        <v>0.999619593791398</v>
      </c>
      <c r="BB221" s="16" t="n">
        <v>1.2507136613949E-007</v>
      </c>
      <c r="BC221" s="16" t="n">
        <v>1.80232367723213E-006</v>
      </c>
      <c r="BD221" s="0" t="n">
        <v>0.00264594676204266</v>
      </c>
      <c r="BE221" s="0" t="n">
        <v>0.134735657323844</v>
      </c>
    </row>
    <row r="222" customFormat="false" ht="13.8" hidden="false" customHeight="false" outlineLevel="0" collapsed="false">
      <c r="B222" s="8" t="n">
        <v>38273.5833503455</v>
      </c>
      <c r="C222" s="8" t="n">
        <v>4300</v>
      </c>
      <c r="D222" s="8" t="n">
        <v>2.8723404255319</v>
      </c>
      <c r="F222" s="8" t="n">
        <v>1.39820128532105</v>
      </c>
      <c r="G222" s="8" t="n">
        <v>86991.890075255</v>
      </c>
      <c r="H222" s="8" t="n">
        <v>3250</v>
      </c>
      <c r="J222" s="8" t="n">
        <v>-86991.890075255</v>
      </c>
      <c r="K222" s="8" t="n">
        <v>1467</v>
      </c>
      <c r="L222" s="0" t="n">
        <v>60471634670</v>
      </c>
      <c r="O222" s="8" t="n">
        <v>53971.3235253624</v>
      </c>
      <c r="P222" s="8" t="n">
        <v>-213970</v>
      </c>
      <c r="Q222" s="8" t="n">
        <v>114282.5</v>
      </c>
      <c r="R222" s="8" t="n">
        <v>-99687.5</v>
      </c>
      <c r="S222" s="8" t="n">
        <v>-49843.75</v>
      </c>
      <c r="U222" s="8" t="n">
        <v>-88249</v>
      </c>
      <c r="V222" s="8" t="n">
        <v>-222759</v>
      </c>
      <c r="W222" s="8" t="n">
        <v>-111379.5</v>
      </c>
      <c r="X222" s="8" t="n">
        <v>-23130.5</v>
      </c>
      <c r="Y222" s="8" t="n">
        <v>537448.906464844</v>
      </c>
      <c r="Z222" s="8" t="n">
        <v>30871.1134687298</v>
      </c>
      <c r="AA222" s="8" t="n">
        <v>39103.6921479251</v>
      </c>
      <c r="AB222" s="8" t="n">
        <v>-33777.0816502602</v>
      </c>
      <c r="AD222" s="24" t="n">
        <v>-3.28973713221473</v>
      </c>
      <c r="AE222" s="8" t="n">
        <v>-2.82631524219807</v>
      </c>
      <c r="AF222" s="8" t="n">
        <v>-5.5235552561943</v>
      </c>
      <c r="AH222" s="8" t="n">
        <v>-7.492978783701</v>
      </c>
      <c r="AI222" s="25" t="n">
        <v>-2.85703668693741</v>
      </c>
      <c r="AJ222" s="8" t="n">
        <v>-6.11816558352873</v>
      </c>
      <c r="AK222" s="8" t="n">
        <v>-5.12953657962428</v>
      </c>
      <c r="AM222" s="8" t="n">
        <v>5.46984070056949</v>
      </c>
      <c r="AO222" s="24" t="n">
        <v>2.18010356835476</v>
      </c>
      <c r="AP222" s="8" t="n">
        <v>2.64352545837142</v>
      </c>
      <c r="AQ222" s="8" t="n">
        <v>-0.0537145556248095</v>
      </c>
      <c r="AS222" s="8" t="n">
        <v>-2.02313808313151</v>
      </c>
      <c r="AT222" s="8" t="n">
        <v>2.61280401363208</v>
      </c>
      <c r="AU222" s="8" t="n">
        <v>-0.648324882959235</v>
      </c>
      <c r="AV222" s="8" t="n">
        <v>0.340304120945208</v>
      </c>
      <c r="AX222" s="0" t="n">
        <v>0.946914084848358</v>
      </c>
      <c r="AY222" s="0" t="n">
        <v>0.989543307562237</v>
      </c>
      <c r="AZ222" s="0" t="n">
        <v>0.999617260887974</v>
      </c>
      <c r="BB222" s="16" t="n">
        <v>1.17284515674482E-007</v>
      </c>
      <c r="BC222" s="16" t="n">
        <v>1.69131896760063E-006</v>
      </c>
      <c r="BD222" s="0" t="n">
        <v>0.00262985525866345</v>
      </c>
      <c r="BE222" s="0" t="n">
        <v>0.134024202292246</v>
      </c>
    </row>
    <row r="223" customFormat="false" ht="13.8" hidden="false" customHeight="false" outlineLevel="0" collapsed="false">
      <c r="B223" s="8" t="n">
        <v>38407.5202805941</v>
      </c>
      <c r="C223" s="8" t="n">
        <v>4300</v>
      </c>
      <c r="D223" s="8" t="n">
        <v>2.93085106382977</v>
      </c>
      <c r="F223" s="8" t="n">
        <v>1.39753249871412</v>
      </c>
      <c r="G223" s="8" t="n">
        <v>87084.0498404069</v>
      </c>
      <c r="H223" s="8" t="n">
        <v>3255</v>
      </c>
      <c r="J223" s="8" t="n">
        <v>-87084.0498404069</v>
      </c>
      <c r="K223" s="8" t="n">
        <v>1475</v>
      </c>
      <c r="L223" s="0" t="n">
        <v>60875788852</v>
      </c>
      <c r="O223" s="8" t="n">
        <v>54248.4452630906</v>
      </c>
      <c r="P223" s="8" t="n">
        <v>-215154.955</v>
      </c>
      <c r="Q223" s="8" t="n">
        <v>115994.65</v>
      </c>
      <c r="R223" s="8" t="n">
        <v>-99160.3050000001</v>
      </c>
      <c r="S223" s="8" t="n">
        <v>-49580.1525000001</v>
      </c>
      <c r="U223" s="8" t="n">
        <v>-88036.7</v>
      </c>
      <c r="V223" s="8" t="n">
        <v>-222713.955</v>
      </c>
      <c r="W223" s="8" t="n">
        <v>-111356.9775</v>
      </c>
      <c r="X223" s="8" t="n">
        <v>-23320.2775</v>
      </c>
      <c r="Y223" s="8" t="n">
        <v>538279.061801305</v>
      </c>
      <c r="Z223" s="8" t="n">
        <v>30838.4647401861</v>
      </c>
      <c r="AA223" s="8" t="n">
        <v>38921.7159504414</v>
      </c>
      <c r="AB223" s="8" t="n">
        <v>-34530.6832079464</v>
      </c>
      <c r="AD223" s="24" t="n">
        <v>-3.34801220351039</v>
      </c>
      <c r="AE223" s="8" t="n">
        <v>-2.8908201368926</v>
      </c>
      <c r="AF223" s="8" t="n">
        <v>-5.60503967584095</v>
      </c>
      <c r="AH223" s="8" t="n">
        <v>-7.54699631967716</v>
      </c>
      <c r="AI223" s="25" t="n">
        <v>-2.90982074068408</v>
      </c>
      <c r="AJ223" s="8" t="n">
        <v>-6.16114899386627</v>
      </c>
      <c r="AK223" s="8" t="n">
        <v>-5.19079177433355</v>
      </c>
      <c r="AM223" s="8" t="n">
        <v>5.52356047975778</v>
      </c>
      <c r="AO223" s="24" t="n">
        <v>2.17554827624739</v>
      </c>
      <c r="AP223" s="8" t="n">
        <v>2.63274034286518</v>
      </c>
      <c r="AQ223" s="8" t="n">
        <v>-0.0814791960831671</v>
      </c>
      <c r="AS223" s="8" t="n">
        <v>-2.02343583991937</v>
      </c>
      <c r="AT223" s="8" t="n">
        <v>2.6137397390737</v>
      </c>
      <c r="AU223" s="8" t="n">
        <v>-0.637588514108494</v>
      </c>
      <c r="AV223" s="8" t="n">
        <v>0.332768705424233</v>
      </c>
      <c r="AX223" s="0" t="n">
        <v>0.946606741412045</v>
      </c>
      <c r="AY223" s="0" t="n">
        <v>0.989480026114363</v>
      </c>
      <c r="AZ223" s="0" t="n">
        <v>0.999614920916215</v>
      </c>
      <c r="BB223" s="16" t="n">
        <v>1.09986864268027E-007</v>
      </c>
      <c r="BC223" s="16" t="n">
        <v>1.5872088401082E-006</v>
      </c>
      <c r="BD223" s="0" t="n">
        <v>0.00261391034790139</v>
      </c>
      <c r="BE223" s="0" t="n">
        <v>0.133318096296648</v>
      </c>
    </row>
    <row r="224" customFormat="false" ht="13.8" hidden="false" customHeight="false" outlineLevel="0" collapsed="false">
      <c r="B224" s="8" t="n">
        <v>38541.1394020963</v>
      </c>
      <c r="C224" s="8" t="n">
        <v>4300</v>
      </c>
      <c r="D224" s="8" t="n">
        <v>2.98936170212764</v>
      </c>
      <c r="F224" s="8" t="n">
        <v>1.39686985561777</v>
      </c>
      <c r="G224" s="8" t="n">
        <v>87176.4649820034</v>
      </c>
      <c r="H224" s="8" t="n">
        <v>3260</v>
      </c>
      <c r="J224" s="8" t="n">
        <v>-87176.4649820034</v>
      </c>
      <c r="K224" s="8" t="n">
        <v>1484</v>
      </c>
      <c r="L224" s="0" t="n">
        <v>61284976960</v>
      </c>
      <c r="O224" s="8" t="n">
        <v>54525.5909946838</v>
      </c>
      <c r="P224" s="8" t="n">
        <v>-216342.72</v>
      </c>
      <c r="Q224" s="8" t="n">
        <v>117706.8</v>
      </c>
      <c r="R224" s="8" t="n">
        <v>-98635.9199999999</v>
      </c>
      <c r="S224" s="8" t="n">
        <v>-49317.96</v>
      </c>
      <c r="U224" s="8" t="n">
        <v>-87824.4</v>
      </c>
      <c r="V224" s="8" t="n">
        <v>-222671.72</v>
      </c>
      <c r="W224" s="8" t="n">
        <v>-111335.86</v>
      </c>
      <c r="X224" s="8" t="n">
        <v>-23511.46</v>
      </c>
      <c r="Y224" s="8" t="n">
        <v>539109.237399236</v>
      </c>
      <c r="Z224" s="8" t="n">
        <v>30803.7615087828</v>
      </c>
      <c r="AA224" s="8" t="n">
        <v>38738.130574362</v>
      </c>
      <c r="AB224" s="8" t="n">
        <v>-35282.9705473626</v>
      </c>
      <c r="AD224" s="24" t="n">
        <v>-3.4065186615017</v>
      </c>
      <c r="AE224" s="8" t="n">
        <v>-2.95552087797228</v>
      </c>
      <c r="AF224" s="8" t="n">
        <v>-5.68655999750473</v>
      </c>
      <c r="AH224" s="8" t="n">
        <v>-7.60119192276056</v>
      </c>
      <c r="AI224" s="25" t="n">
        <v>-2.96278894869141</v>
      </c>
      <c r="AJ224" s="8" t="n">
        <v>-6.20438673415846</v>
      </c>
      <c r="AK224" s="8" t="n">
        <v>-5.25224525057914</v>
      </c>
      <c r="AM224" s="8" t="n">
        <v>5.57744981719823</v>
      </c>
      <c r="AO224" s="24" t="n">
        <v>2.17093115569653</v>
      </c>
      <c r="AP224" s="8" t="n">
        <v>2.62192893922595</v>
      </c>
      <c r="AQ224" s="8" t="n">
        <v>-0.109110180306504</v>
      </c>
      <c r="AS224" s="8" t="n">
        <v>-2.02374210556233</v>
      </c>
      <c r="AT224" s="8" t="n">
        <v>2.61466086850682</v>
      </c>
      <c r="AU224" s="8" t="n">
        <v>-0.62693691696023</v>
      </c>
      <c r="AV224" s="8" t="n">
        <v>0.325204566619094</v>
      </c>
      <c r="AX224" s="0" t="n">
        <v>0.946298670004609</v>
      </c>
      <c r="AY224" s="0" t="n">
        <v>0.989416561656611</v>
      </c>
      <c r="AZ224" s="0" t="n">
        <v>0.999612573887643</v>
      </c>
      <c r="BB224" s="16" t="n">
        <v>1.0313932658009E-007</v>
      </c>
      <c r="BC224" s="16" t="n">
        <v>1.48944486986852E-006</v>
      </c>
      <c r="BD224" s="0" t="n">
        <v>0.0025981103280517</v>
      </c>
      <c r="BE224" s="0" t="n">
        <v>0.132617292217318</v>
      </c>
    </row>
    <row r="225" customFormat="false" ht="13.8" hidden="false" customHeight="false" outlineLevel="0" collapsed="false">
      <c r="B225" s="8" t="n">
        <v>38674.4413120003</v>
      </c>
      <c r="C225" s="8" t="n">
        <v>4300</v>
      </c>
      <c r="D225" s="8" t="n">
        <v>3.04787234042551</v>
      </c>
      <c r="F225" s="8" t="n">
        <v>1.39621332154112</v>
      </c>
      <c r="G225" s="8" t="n">
        <v>87269.1351083624</v>
      </c>
      <c r="H225" s="8" t="n">
        <v>3265</v>
      </c>
      <c r="J225" s="8" t="n">
        <v>-87269.1351083624</v>
      </c>
      <c r="K225" s="8" t="n">
        <v>1492</v>
      </c>
      <c r="L225" s="0" t="n">
        <v>61698761225</v>
      </c>
      <c r="O225" s="8" t="n">
        <v>54802.7606833416</v>
      </c>
      <c r="P225" s="8" t="n">
        <v>-217533.295</v>
      </c>
      <c r="Q225" s="8" t="n">
        <v>119418.95</v>
      </c>
      <c r="R225" s="8" t="n">
        <v>-98114.345</v>
      </c>
      <c r="S225" s="8" t="n">
        <v>-49057.1725</v>
      </c>
      <c r="U225" s="8" t="n">
        <v>-87612.1</v>
      </c>
      <c r="V225" s="8" t="n">
        <v>-222632.295</v>
      </c>
      <c r="W225" s="8" t="n">
        <v>-111316.1475</v>
      </c>
      <c r="X225" s="8" t="n">
        <v>-23704.0475000001</v>
      </c>
      <c r="Y225" s="8" t="n">
        <v>539939.433323602</v>
      </c>
      <c r="Z225" s="8" t="n">
        <v>30766.9990728243</v>
      </c>
      <c r="AA225" s="8" t="n">
        <v>38552.9334533337</v>
      </c>
      <c r="AB225" s="8" t="n">
        <v>-36033.9359817342</v>
      </c>
      <c r="AD225" s="24" t="n">
        <v>-3.46508683709077</v>
      </c>
      <c r="AE225" s="8" t="n">
        <v>-3.02024788095415</v>
      </c>
      <c r="AF225" s="8" t="n">
        <v>-5.76794699380198</v>
      </c>
      <c r="AH225" s="8" t="n">
        <v>-7.65539598117869</v>
      </c>
      <c r="AI225" s="25" t="n">
        <v>-3.01577166365222</v>
      </c>
      <c r="AJ225" s="8" t="n">
        <v>-6.2477088566966</v>
      </c>
      <c r="AK225" s="8" t="n">
        <v>-5.31372731814892</v>
      </c>
      <c r="AM225" s="8" t="n">
        <v>5.63133915463867</v>
      </c>
      <c r="AO225" s="24" t="n">
        <v>2.1662523175479</v>
      </c>
      <c r="AP225" s="8" t="n">
        <v>2.61109127368452</v>
      </c>
      <c r="AQ225" s="8" t="n">
        <v>-0.136607839163307</v>
      </c>
      <c r="AS225" s="8" t="n">
        <v>-2.02405682654002</v>
      </c>
      <c r="AT225" s="8" t="n">
        <v>2.61556749098645</v>
      </c>
      <c r="AU225" s="8" t="n">
        <v>-0.616369702057933</v>
      </c>
      <c r="AV225" s="8" t="n">
        <v>0.31761183648975</v>
      </c>
      <c r="AX225" s="0" t="n">
        <v>0.945989873748637</v>
      </c>
      <c r="AY225" s="0" t="n">
        <v>0.989352914571575</v>
      </c>
      <c r="AZ225" s="0" t="n">
        <v>0.999610219813848</v>
      </c>
      <c r="BB225" s="16" t="n">
        <v>9.67237939532851E-008</v>
      </c>
      <c r="BC225" s="16" t="n">
        <v>1.39778004968519E-006</v>
      </c>
      <c r="BD225" s="0" t="n">
        <v>0.00258245352108318</v>
      </c>
      <c r="BE225" s="0" t="n">
        <v>0.131921743364929</v>
      </c>
    </row>
    <row r="226" customFormat="false" ht="13.8" hidden="false" customHeight="false" outlineLevel="0" collapsed="false">
      <c r="B226" s="8" t="n">
        <v>38807.4266051786</v>
      </c>
      <c r="C226" s="8" t="n">
        <v>4300</v>
      </c>
      <c r="D226" s="8" t="n">
        <v>3.10638297872339</v>
      </c>
      <c r="F226" s="8" t="n">
        <v>1.39556286222337</v>
      </c>
      <c r="G226" s="8" t="n">
        <v>87362.0598290017</v>
      </c>
      <c r="H226" s="8" t="n">
        <v>3270</v>
      </c>
      <c r="J226" s="8" t="n">
        <v>-87362.0598290017</v>
      </c>
      <c r="K226" s="8" t="n">
        <v>1501</v>
      </c>
      <c r="L226" s="0" t="n">
        <v>62112668684</v>
      </c>
      <c r="O226" s="8" t="n">
        <v>55079.9542923763</v>
      </c>
      <c r="P226" s="8" t="n">
        <v>-218726.68</v>
      </c>
      <c r="Q226" s="8" t="n">
        <v>121131.1</v>
      </c>
      <c r="R226" s="8" t="n">
        <v>-97595.5799999999</v>
      </c>
      <c r="S226" s="8" t="n">
        <v>-48797.79</v>
      </c>
      <c r="U226" s="8" t="n">
        <v>-87399.8</v>
      </c>
      <c r="V226" s="8" t="n">
        <v>-222595.68</v>
      </c>
      <c r="W226" s="8" t="n">
        <v>-111297.84</v>
      </c>
      <c r="X226" s="8" t="n">
        <v>-23898.0400000001</v>
      </c>
      <c r="Y226" s="8" t="n">
        <v>540769.649639517</v>
      </c>
      <c r="Z226" s="8" t="n">
        <v>30728.172739057</v>
      </c>
      <c r="AA226" s="8" t="n">
        <v>38366.1220250191</v>
      </c>
      <c r="AB226" s="8" t="n">
        <v>-36783.571840621</v>
      </c>
      <c r="AD226" s="24" t="n">
        <v>-3.5237166197994</v>
      </c>
      <c r="AE226" s="8" t="n">
        <v>-3.08500111962019</v>
      </c>
      <c r="AF226" s="8" t="n">
        <v>-5.84920099417834</v>
      </c>
      <c r="AH226" s="8" t="n">
        <v>-7.70960844178268</v>
      </c>
      <c r="AI226" s="25" t="n">
        <v>-3.06876879713994</v>
      </c>
      <c r="AJ226" s="8" t="n">
        <v>-6.29111497440619</v>
      </c>
      <c r="AK226" s="8" t="n">
        <v>-5.37523784589006</v>
      </c>
      <c r="AM226" s="8" t="n">
        <v>5.68522849207912</v>
      </c>
      <c r="AO226" s="24" t="n">
        <v>2.16151187227972</v>
      </c>
      <c r="AP226" s="8" t="n">
        <v>2.60022737245893</v>
      </c>
      <c r="AQ226" s="8" t="n">
        <v>-0.163972502099218</v>
      </c>
      <c r="AS226" s="8" t="n">
        <v>-2.02437994970356</v>
      </c>
      <c r="AT226" s="8" t="n">
        <v>2.61645969493918</v>
      </c>
      <c r="AU226" s="8" t="n">
        <v>-0.60588648232707</v>
      </c>
      <c r="AV226" s="8" t="n">
        <v>0.309990646189063</v>
      </c>
      <c r="AX226" s="0" t="n">
        <v>0.945680355773257</v>
      </c>
      <c r="AY226" s="0" t="n">
        <v>0.989289085243599</v>
      </c>
      <c r="AZ226" s="0" t="n">
        <v>0.999607858706481</v>
      </c>
      <c r="BB226" s="16" t="n">
        <v>9.07126301422333E-008</v>
      </c>
      <c r="BC226" s="16" t="n">
        <v>1.31182873591842E-006</v>
      </c>
      <c r="BD226" s="0" t="n">
        <v>0.00256693827225732</v>
      </c>
      <c r="BE226" s="0" t="n">
        <v>0.131231403477314</v>
      </c>
    </row>
    <row r="227" customFormat="false" ht="13.8" hidden="false" customHeight="false" outlineLevel="0" collapsed="false">
      <c r="B227" s="8" t="n">
        <v>38940.09587424</v>
      </c>
      <c r="C227" s="8" t="n">
        <v>4300</v>
      </c>
      <c r="D227" s="8" t="n">
        <v>3.16489361702126</v>
      </c>
      <c r="F227" s="8" t="n">
        <v>1.39491844363204</v>
      </c>
      <c r="G227" s="8" t="n">
        <v>87455.2387546329</v>
      </c>
      <c r="H227" s="8" t="n">
        <v>3275</v>
      </c>
      <c r="J227" s="8" t="n">
        <v>-87455.2387546329</v>
      </c>
      <c r="K227" s="8" t="n">
        <v>1509</v>
      </c>
      <c r="L227" s="0" t="n">
        <v>62526576144</v>
      </c>
      <c r="O227" s="8" t="n">
        <v>55357.1717852124</v>
      </c>
      <c r="P227" s="8" t="n">
        <v>-219922.875</v>
      </c>
      <c r="Q227" s="8" t="n">
        <v>122843.25</v>
      </c>
      <c r="R227" s="8" t="n">
        <v>-97079.625</v>
      </c>
      <c r="S227" s="8" t="n">
        <v>-48539.8125</v>
      </c>
      <c r="U227" s="8" t="n">
        <v>-87187.5</v>
      </c>
      <c r="V227" s="8" t="n">
        <v>-222561.875</v>
      </c>
      <c r="W227" s="8" t="n">
        <v>-111280.9375</v>
      </c>
      <c r="X227" s="8" t="n">
        <v>-24093.4375</v>
      </c>
      <c r="Y227" s="8" t="n">
        <v>541599.886412241</v>
      </c>
      <c r="Z227" s="8" t="n">
        <v>30687.2778226386</v>
      </c>
      <c r="AA227" s="8" t="n">
        <v>38177.6937310831</v>
      </c>
      <c r="AB227" s="8" t="n">
        <v>-37531.8704698536</v>
      </c>
      <c r="AD227" s="24" t="n">
        <v>-3.58197907318861</v>
      </c>
      <c r="AE227" s="8" t="n">
        <v>-3.149351741439</v>
      </c>
      <c r="AF227" s="8" t="n">
        <v>-5.9298935003387</v>
      </c>
      <c r="AH227" s="8" t="n">
        <v>-7.76340042546561</v>
      </c>
      <c r="AI227" s="25" t="n">
        <v>-3.12135143502466</v>
      </c>
      <c r="AJ227" s="8" t="n">
        <v>-6.33417587625007</v>
      </c>
      <c r="AK227" s="8" t="n">
        <v>-5.43634787712416</v>
      </c>
      <c r="AM227" s="8" t="n">
        <v>5.73868900319313</v>
      </c>
      <c r="AO227" s="24" t="n">
        <v>2.15670993000452</v>
      </c>
      <c r="AP227" s="8" t="n">
        <v>2.58933726175413</v>
      </c>
      <c r="AQ227" s="8" t="n">
        <v>-0.191204497145571</v>
      </c>
      <c r="AS227" s="8" t="n">
        <v>-2.02471142227248</v>
      </c>
      <c r="AT227" s="8" t="n">
        <v>2.61733756816847</v>
      </c>
      <c r="AU227" s="8" t="n">
        <v>-0.595486873056942</v>
      </c>
      <c r="AV227" s="8" t="n">
        <v>0.302341126068969</v>
      </c>
      <c r="AX227" s="0" t="n">
        <v>0.945370119213976</v>
      </c>
      <c r="AY227" s="0" t="n">
        <v>0.989225074058754</v>
      </c>
      <c r="AZ227" s="0" t="n">
        <v>0.999605490577258</v>
      </c>
      <c r="BB227" s="16" t="n">
        <v>8.51009975502773E-008</v>
      </c>
      <c r="BC227" s="16" t="n">
        <v>1.23153398395222E-006</v>
      </c>
      <c r="BD227" s="0" t="n">
        <v>0.00255156294975436</v>
      </c>
      <c r="BE227" s="0" t="n">
        <v>0.130546226716207</v>
      </c>
    </row>
    <row r="228" customFormat="false" ht="13.8" hidden="false" customHeight="false" outlineLevel="0" collapsed="false">
      <c r="B228" s="8" t="n">
        <v>39072.4497095403</v>
      </c>
      <c r="C228" s="8" t="n">
        <v>4300</v>
      </c>
      <c r="D228" s="8" t="n">
        <v>3.22340425531913</v>
      </c>
      <c r="F228" s="8" t="n">
        <v>1.39428003196106</v>
      </c>
      <c r="G228" s="8" t="n">
        <v>87548.6714971567</v>
      </c>
      <c r="H228" s="8" t="n">
        <v>3280</v>
      </c>
      <c r="J228" s="8" t="n">
        <v>-87548.6714971567</v>
      </c>
      <c r="K228" s="8" t="n">
        <v>1518</v>
      </c>
      <c r="L228" s="0" t="n">
        <v>62940483604</v>
      </c>
      <c r="O228" s="8" t="n">
        <v>55634.4131253859</v>
      </c>
      <c r="P228" s="8" t="n">
        <v>-221121.88</v>
      </c>
      <c r="Q228" s="8" t="n">
        <v>124555.4</v>
      </c>
      <c r="R228" s="8" t="n">
        <v>-96566.48</v>
      </c>
      <c r="S228" s="8" t="n">
        <v>-48283.24</v>
      </c>
      <c r="U228" s="8" t="n">
        <v>-86975.2</v>
      </c>
      <c r="V228" s="8" t="n">
        <v>-222530.88</v>
      </c>
      <c r="W228" s="8" t="n">
        <v>-111265.44</v>
      </c>
      <c r="X228" s="8" t="n">
        <v>-24290.24</v>
      </c>
      <c r="Y228" s="8" t="n">
        <v>542430.143707181</v>
      </c>
      <c r="Z228" s="8" t="n">
        <v>30644.3096471093</v>
      </c>
      <c r="AA228" s="8" t="n">
        <v>37987.6460171807</v>
      </c>
      <c r="AB228" s="8" t="n">
        <v>-38278.8242314703</v>
      </c>
      <c r="AD228" s="24" t="n">
        <v>-3.64014844943543</v>
      </c>
      <c r="AE228" s="8" t="n">
        <v>-3.2135740821446</v>
      </c>
      <c r="AF228" s="8" t="n">
        <v>-6.01029920083403</v>
      </c>
      <c r="AH228" s="8" t="n">
        <v>-7.81704624173794</v>
      </c>
      <c r="AI228" s="25" t="n">
        <v>-3.1737938520464</v>
      </c>
      <c r="AJ228" s="8" t="n">
        <v>-6.37716554178881</v>
      </c>
      <c r="AK228" s="8" t="n">
        <v>-5.49733164421962</v>
      </c>
      <c r="AM228" s="8" t="n">
        <v>5.79199504990618</v>
      </c>
      <c r="AO228" s="24" t="n">
        <v>2.15184660047075</v>
      </c>
      <c r="AP228" s="8" t="n">
        <v>2.57842096776158</v>
      </c>
      <c r="AQ228" s="8" t="n">
        <v>-0.218304150927846</v>
      </c>
      <c r="AS228" s="8" t="n">
        <v>-2.02505119183176</v>
      </c>
      <c r="AT228" s="8" t="n">
        <v>2.61820119785978</v>
      </c>
      <c r="AU228" s="8" t="n">
        <v>-0.585170491882632</v>
      </c>
      <c r="AV228" s="8" t="n">
        <v>0.294663405686559</v>
      </c>
      <c r="AX228" s="0" t="n">
        <v>0.945059167212527</v>
      </c>
      <c r="AY228" s="0" t="n">
        <v>0.989160881404816</v>
      </c>
      <c r="AZ228" s="0" t="n">
        <v>0.999603115437955</v>
      </c>
      <c r="BB228" s="16" t="n">
        <v>7.98482228300943E-008</v>
      </c>
      <c r="BC228" s="16" t="n">
        <v>1.15631959289487E-006</v>
      </c>
      <c r="BD228" s="0" t="n">
        <v>0.00253632594430612</v>
      </c>
      <c r="BE228" s="0" t="n">
        <v>0.12986616766399</v>
      </c>
    </row>
    <row r="229" customFormat="false" ht="13.8" hidden="false" customHeight="false" outlineLevel="0" collapsed="false">
      <c r="B229" s="8" t="n">
        <v>39204.4886991943</v>
      </c>
      <c r="C229" s="8" t="n">
        <v>4300</v>
      </c>
      <c r="D229" s="8" t="n">
        <v>3.281914893617</v>
      </c>
      <c r="F229" s="8" t="n">
        <v>1.39364759362902</v>
      </c>
      <c r="G229" s="8" t="n">
        <v>87642.3576696567</v>
      </c>
      <c r="H229" s="8" t="n">
        <v>3285</v>
      </c>
      <c r="J229" s="8" t="n">
        <v>-87642.3576696567</v>
      </c>
      <c r="K229" s="8" t="n">
        <v>1526</v>
      </c>
      <c r="L229" s="0" t="n">
        <v>63354391063</v>
      </c>
      <c r="O229" s="8" t="n">
        <v>55911.6782765443</v>
      </c>
      <c r="P229" s="8" t="n">
        <v>-222323.695</v>
      </c>
      <c r="Q229" s="8" t="n">
        <v>126267.55</v>
      </c>
      <c r="R229" s="8" t="n">
        <v>-96056.1449999999</v>
      </c>
      <c r="S229" s="8" t="n">
        <v>-48028.0725</v>
      </c>
      <c r="U229" s="8" t="n">
        <v>-86762.9</v>
      </c>
      <c r="V229" s="8" t="n">
        <v>-222502.695</v>
      </c>
      <c r="W229" s="8" t="n">
        <v>-111251.3475</v>
      </c>
      <c r="X229" s="8" t="n">
        <v>-24488.4475</v>
      </c>
      <c r="Y229" s="8" t="n">
        <v>543260.421589896</v>
      </c>
      <c r="Z229" s="8" t="n">
        <v>30599.2635443613</v>
      </c>
      <c r="AA229" s="8" t="n">
        <v>37795.9763329438</v>
      </c>
      <c r="AB229" s="8" t="n">
        <v>-39024.4255036541</v>
      </c>
      <c r="AD229" s="24" t="n">
        <v>-3.69837910355471</v>
      </c>
      <c r="AE229" s="8" t="n">
        <v>-3.27782257996034</v>
      </c>
      <c r="AF229" s="8" t="n">
        <v>-6.09057288529329</v>
      </c>
      <c r="AH229" s="8" t="n">
        <v>-7.87070030294801</v>
      </c>
      <c r="AI229" s="25" t="n">
        <v>-3.22625042603353</v>
      </c>
      <c r="AJ229" s="8" t="n">
        <v>-6.42023805538639</v>
      </c>
      <c r="AK229" s="8" t="n">
        <v>-5.55834348280906</v>
      </c>
      <c r="AM229" s="8" t="n">
        <v>5.84530109661922</v>
      </c>
      <c r="AO229" s="24" t="n">
        <v>2.14692199306451</v>
      </c>
      <c r="AP229" s="8" t="n">
        <v>2.56747851665888</v>
      </c>
      <c r="AQ229" s="8" t="n">
        <v>-0.245271788674073</v>
      </c>
      <c r="AS229" s="8" t="n">
        <v>-2.02539920632879</v>
      </c>
      <c r="AT229" s="8" t="n">
        <v>2.61905067058569</v>
      </c>
      <c r="AU229" s="8" t="n">
        <v>-0.574936958767169</v>
      </c>
      <c r="AV229" s="8" t="n">
        <v>0.286957613810157</v>
      </c>
      <c r="AX229" s="0" t="n">
        <v>0.944747502916701</v>
      </c>
      <c r="AY229" s="0" t="n">
        <v>0.989096507671249</v>
      </c>
      <c r="AZ229" s="0" t="n">
        <v>0.999600733300412</v>
      </c>
      <c r="BB229" s="16" t="n">
        <v>7.49239736005496E-008</v>
      </c>
      <c r="BC229" s="16" t="n">
        <v>1.08575748602251E-006</v>
      </c>
      <c r="BD229" s="0" t="n">
        <v>0.00252122566883548</v>
      </c>
      <c r="BE229" s="0" t="n">
        <v>0.129191181320433</v>
      </c>
    </row>
    <row r="230" customFormat="false" ht="13.8" hidden="false" customHeight="false" outlineLevel="0" collapsed="false">
      <c r="B230" s="8" t="n">
        <v>39336.2134290878</v>
      </c>
      <c r="C230" s="8" t="n">
        <v>4300</v>
      </c>
      <c r="D230" s="8" t="n">
        <v>3.34042553191487</v>
      </c>
      <c r="F230" s="8" t="n">
        <v>1.39302109527733</v>
      </c>
      <c r="G230" s="8" t="n">
        <v>87736.2968863944</v>
      </c>
      <c r="H230" s="8" t="n">
        <v>3290</v>
      </c>
      <c r="J230" s="8" t="n">
        <v>-87736.2968863944</v>
      </c>
      <c r="K230" s="8" t="n">
        <v>1535</v>
      </c>
      <c r="L230" s="0" t="n">
        <v>63768298523</v>
      </c>
      <c r="O230" s="8" t="n">
        <v>56188.9672024456</v>
      </c>
      <c r="P230" s="8" t="n">
        <v>-223528.32</v>
      </c>
      <c r="Q230" s="8" t="n">
        <v>127979.7</v>
      </c>
      <c r="R230" s="8" t="n">
        <v>-95548.6200000001</v>
      </c>
      <c r="S230" s="8" t="n">
        <v>-47774.31</v>
      </c>
      <c r="U230" s="8" t="n">
        <v>-86550.6</v>
      </c>
      <c r="V230" s="8" t="n">
        <v>-222477.32</v>
      </c>
      <c r="W230" s="8" t="n">
        <v>-111238.66</v>
      </c>
      <c r="X230" s="8" t="n">
        <v>-24688.0600000001</v>
      </c>
      <c r="Y230" s="8" t="n">
        <v>544090.720126091</v>
      </c>
      <c r="Z230" s="8" t="n">
        <v>30552.1348546096</v>
      </c>
      <c r="AA230" s="8" t="n">
        <v>37602.6821319687</v>
      </c>
      <c r="AB230" s="8" t="n">
        <v>-39768.6666806701</v>
      </c>
      <c r="AD230" s="24" t="n">
        <v>-3.75659390951239</v>
      </c>
      <c r="AE230" s="8" t="n">
        <v>-3.34202019171412</v>
      </c>
      <c r="AF230" s="8" t="n">
        <v>-6.17063786054674</v>
      </c>
      <c r="AH230" s="8" t="n">
        <v>-7.92428554039405</v>
      </c>
      <c r="AI230" s="25" t="n">
        <v>-3.27864405401256</v>
      </c>
      <c r="AJ230" s="8" t="n">
        <v>-6.46331602230743</v>
      </c>
      <c r="AK230" s="8" t="n">
        <v>-5.61930624789828</v>
      </c>
      <c r="AM230" s="8" t="n">
        <v>5.89853012632358</v>
      </c>
      <c r="AO230" s="24" t="n">
        <v>2.14193621681119</v>
      </c>
      <c r="AP230" s="8" t="n">
        <v>2.55650993460946</v>
      </c>
      <c r="AQ230" s="8" t="n">
        <v>-0.272107734223159</v>
      </c>
      <c r="AS230" s="8" t="n">
        <v>-2.02575541407047</v>
      </c>
      <c r="AT230" s="8" t="n">
        <v>2.61988607231102</v>
      </c>
      <c r="AU230" s="8" t="n">
        <v>-0.564785895983851</v>
      </c>
      <c r="AV230" s="8" t="n">
        <v>0.279223878425299</v>
      </c>
      <c r="AX230" s="0" t="n">
        <v>0.944435129480198</v>
      </c>
      <c r="AY230" s="0" t="n">
        <v>0.989031953249177</v>
      </c>
      <c r="AZ230" s="0" t="n">
        <v>0.999598344176527</v>
      </c>
      <c r="BB230" s="16" t="n">
        <v>7.03105342037922E-008</v>
      </c>
      <c r="BC230" s="16" t="n">
        <v>1.01960124463503E-006</v>
      </c>
      <c r="BD230" s="0" t="n">
        <v>0.00250626055810238</v>
      </c>
      <c r="BE230" s="0" t="n">
        <v>0.128521223099436</v>
      </c>
    </row>
    <row r="231" customFormat="false" ht="13.8" hidden="false" customHeight="false" outlineLevel="0" collapsed="false">
      <c r="B231" s="8" t="n">
        <v>39467.6244828878</v>
      </c>
      <c r="C231" s="8" t="n">
        <v>4300</v>
      </c>
      <c r="D231" s="8" t="n">
        <v>3.39893617021275</v>
      </c>
      <c r="F231" s="8" t="n">
        <v>1.39240050376848</v>
      </c>
      <c r="G231" s="8" t="n">
        <v>87830.4887628038</v>
      </c>
      <c r="H231" s="8" t="n">
        <v>3295</v>
      </c>
      <c r="J231" s="8" t="n">
        <v>-87830.4887628038</v>
      </c>
      <c r="K231" s="8" t="n">
        <v>1543</v>
      </c>
      <c r="L231" s="0" t="n">
        <v>64182205983</v>
      </c>
      <c r="O231" s="8" t="n">
        <v>56466.2798669577</v>
      </c>
      <c r="P231" s="8" t="n">
        <v>-224735.755</v>
      </c>
      <c r="Q231" s="8" t="n">
        <v>129691.85</v>
      </c>
      <c r="R231" s="8" t="n">
        <v>-95043.905</v>
      </c>
      <c r="S231" s="8" t="n">
        <v>-47521.9525</v>
      </c>
      <c r="U231" s="8" t="n">
        <v>-86338.3</v>
      </c>
      <c r="V231" s="8" t="n">
        <v>-222454.755</v>
      </c>
      <c r="W231" s="8" t="n">
        <v>-111227.3775</v>
      </c>
      <c r="X231" s="8" t="n">
        <v>-24889.0775000001</v>
      </c>
      <c r="Y231" s="8" t="n">
        <v>544921.039381618</v>
      </c>
      <c r="Z231" s="8" t="n">
        <v>30502.9189263629</v>
      </c>
      <c r="AA231" s="8" t="n">
        <v>37407.7608718032</v>
      </c>
      <c r="AB231" s="8" t="n">
        <v>-40511.5401728037</v>
      </c>
      <c r="AD231" s="24" t="n">
        <v>-3.81470507418833</v>
      </c>
      <c r="AE231" s="8" t="n">
        <v>-3.40607920680336</v>
      </c>
      <c r="AF231" s="8" t="n">
        <v>-6.2504067645987</v>
      </c>
      <c r="AH231" s="8" t="n">
        <v>-7.97771421828579</v>
      </c>
      <c r="AI231" s="25" t="n">
        <v>-3.33088696616771</v>
      </c>
      <c r="AJ231" s="8" t="n">
        <v>-6.50631138266422</v>
      </c>
      <c r="AK231" s="8" t="n">
        <v>-5.68013212782487</v>
      </c>
      <c r="AM231" s="8" t="n">
        <v>5.95159445456554</v>
      </c>
      <c r="AO231" s="24" t="n">
        <v>2.13688938037721</v>
      </c>
      <c r="AP231" s="8" t="n">
        <v>2.54551524776218</v>
      </c>
      <c r="AQ231" s="8" t="n">
        <v>-0.29881231003316</v>
      </c>
      <c r="AS231" s="8" t="n">
        <v>-2.02611976372025</v>
      </c>
      <c r="AT231" s="8" t="n">
        <v>2.62070748839783</v>
      </c>
      <c r="AU231" s="8" t="n">
        <v>-0.554716928098682</v>
      </c>
      <c r="AV231" s="8" t="n">
        <v>0.271462326740674</v>
      </c>
      <c r="AX231" s="0" t="n">
        <v>0.944122050062466</v>
      </c>
      <c r="AY231" s="0" t="n">
        <v>0.988967218531366</v>
      </c>
      <c r="AZ231" s="0" t="n">
        <v>0.99959594807826</v>
      </c>
      <c r="BB231" s="16" t="n">
        <v>6.59911676974917E-008</v>
      </c>
      <c r="BC231" s="16" t="n">
        <v>9.57617863760408E-007</v>
      </c>
      <c r="BD231" s="0" t="n">
        <v>0.00249142906835614</v>
      </c>
      <c r="BE231" s="0" t="n">
        <v>0.127856248825772</v>
      </c>
    </row>
    <row r="232" customFormat="false" ht="13.8" hidden="false" customHeight="false" outlineLevel="0" collapsed="false">
      <c r="B232" s="8" t="n">
        <v>39598.7224420552</v>
      </c>
      <c r="C232" s="8" t="n">
        <v>4300</v>
      </c>
      <c r="D232" s="8" t="n">
        <v>3.45744680851062</v>
      </c>
      <c r="F232" s="8" t="n">
        <v>1.39178578618428</v>
      </c>
      <c r="G232" s="8" t="n">
        <v>87924.932915486</v>
      </c>
      <c r="H232" s="8" t="n">
        <v>3300</v>
      </c>
      <c r="J232" s="8" t="n">
        <v>-87924.932915486</v>
      </c>
      <c r="K232" s="8" t="n">
        <v>1552</v>
      </c>
      <c r="L232" s="0" t="n">
        <v>64600444778</v>
      </c>
      <c r="O232" s="8" t="n">
        <v>56743.6162340587</v>
      </c>
      <c r="P232" s="8" t="n">
        <v>-225946</v>
      </c>
      <c r="Q232" s="8" t="n">
        <v>131404</v>
      </c>
      <c r="R232" s="8" t="n">
        <v>-94542</v>
      </c>
      <c r="S232" s="8" t="n">
        <v>-47271</v>
      </c>
      <c r="U232" s="8" t="n">
        <v>-86126</v>
      </c>
      <c r="V232" s="8" t="n">
        <v>-222435</v>
      </c>
      <c r="W232" s="8" t="n">
        <v>-111217.5</v>
      </c>
      <c r="X232" s="8" t="n">
        <v>-25091.5</v>
      </c>
      <c r="Y232" s="8" t="n">
        <v>545751.37942248</v>
      </c>
      <c r="Z232" s="8" t="n">
        <v>30451.611116394</v>
      </c>
      <c r="AA232" s="8" t="n">
        <v>37211.2100139345</v>
      </c>
      <c r="AB232" s="8" t="n">
        <v>-41253.0384062984</v>
      </c>
      <c r="AD232" s="24" t="n">
        <v>-3.87287719073593</v>
      </c>
      <c r="AE232" s="8" t="n">
        <v>-3.47016430055651</v>
      </c>
      <c r="AF232" s="8" t="n">
        <v>-6.33004461999699</v>
      </c>
      <c r="AH232" s="8" t="n">
        <v>-8.03115098710278</v>
      </c>
      <c r="AI232" s="25" t="n">
        <v>-3.38314377919712</v>
      </c>
      <c r="AJ232" s="8" t="n">
        <v>-6.54938846476054</v>
      </c>
      <c r="AK232" s="8" t="n">
        <v>-5.74098569761349</v>
      </c>
      <c r="AM232" s="8" t="n">
        <v>6.0046587828075</v>
      </c>
      <c r="AO232" s="24" t="n">
        <v>2.13178159207157</v>
      </c>
      <c r="AP232" s="8" t="n">
        <v>2.53449448225099</v>
      </c>
      <c r="AQ232" s="8" t="n">
        <v>-0.325385837189494</v>
      </c>
      <c r="AS232" s="8" t="n">
        <v>-2.02649220429528</v>
      </c>
      <c r="AT232" s="8" t="n">
        <v>2.62151500361038</v>
      </c>
      <c r="AU232" s="8" t="n">
        <v>-0.54472968195304</v>
      </c>
      <c r="AV232" s="8" t="n">
        <v>0.263673085194014</v>
      </c>
      <c r="AX232" s="0" t="n">
        <v>0.943808267828545</v>
      </c>
      <c r="AY232" s="0" t="n">
        <v>0.988902303912204</v>
      </c>
      <c r="AZ232" s="0" t="n">
        <v>0.999593545017629</v>
      </c>
      <c r="BB232" s="16" t="n">
        <v>6.1940645370794E-008</v>
      </c>
      <c r="BC232" s="16" t="n">
        <v>8.99450286137294E-007</v>
      </c>
      <c r="BD232" s="0" t="n">
        <v>0.00247672967699413</v>
      </c>
      <c r="BE232" s="0" t="n">
        <v>0.127196214731832</v>
      </c>
    </row>
    <row r="233" customFormat="false" ht="13.8" hidden="false" customHeight="false" outlineLevel="0" collapsed="false">
      <c r="B233" s="8" t="n">
        <v>39729.5078858553</v>
      </c>
      <c r="C233" s="8" t="n">
        <v>4300</v>
      </c>
      <c r="D233" s="8" t="n">
        <v>3.51595744680849</v>
      </c>
      <c r="F233" s="8" t="n">
        <v>1.39117690982408</v>
      </c>
      <c r="G233" s="8" t="n">
        <v>88019.6289622041</v>
      </c>
      <c r="H233" s="8" t="n">
        <v>3305</v>
      </c>
      <c r="J233" s="8" t="n">
        <v>-88019.6289622041</v>
      </c>
      <c r="K233" s="8" t="n">
        <v>1561</v>
      </c>
      <c r="L233" s="0" t="n">
        <v>65024331472</v>
      </c>
      <c r="O233" s="8" t="n">
        <v>57020.9762678353</v>
      </c>
      <c r="P233" s="8" t="n">
        <v>-227159.055</v>
      </c>
      <c r="Q233" s="8" t="n">
        <v>133116.15</v>
      </c>
      <c r="R233" s="8" t="n">
        <v>-94042.9050000001</v>
      </c>
      <c r="S233" s="8" t="n">
        <v>-47021.4525</v>
      </c>
      <c r="U233" s="8" t="n">
        <v>-85913.7</v>
      </c>
      <c r="V233" s="8" t="n">
        <v>-222418.055</v>
      </c>
      <c r="W233" s="8" t="n">
        <v>-111209.0275</v>
      </c>
      <c r="X233" s="8" t="n">
        <v>-25295.3275</v>
      </c>
      <c r="Y233" s="8" t="n">
        <v>546581.740314829</v>
      </c>
      <c r="Z233" s="8" t="n">
        <v>30398.2067897111</v>
      </c>
      <c r="AA233" s="8" t="n">
        <v>37013.0270237761</v>
      </c>
      <c r="AB233" s="8" t="n">
        <v>-41993.1538232945</v>
      </c>
      <c r="AD233" s="24" t="n">
        <v>-3.93111015120189</v>
      </c>
      <c r="AE233" s="8" t="n">
        <v>-3.53427544685488</v>
      </c>
      <c r="AF233" s="8" t="n">
        <v>-6.40955174646255</v>
      </c>
      <c r="AH233" s="8" t="n">
        <v>-8.08459579621293</v>
      </c>
      <c r="AI233" s="25" t="n">
        <v>-3.43541440892935</v>
      </c>
      <c r="AJ233" s="8" t="n">
        <v>-6.59254689769591</v>
      </c>
      <c r="AK233" s="8" t="n">
        <v>-5.80186683159157</v>
      </c>
      <c r="AM233" s="8" t="n">
        <v>6.05772311104947</v>
      </c>
      <c r="AO233" s="24" t="n">
        <v>2.12661295984758</v>
      </c>
      <c r="AP233" s="8" t="n">
        <v>2.52344766419459</v>
      </c>
      <c r="AQ233" s="8" t="n">
        <v>-0.351828635413082</v>
      </c>
      <c r="AS233" s="8" t="n">
        <v>-2.02687268516346</v>
      </c>
      <c r="AT233" s="8" t="n">
        <v>2.62230870212012</v>
      </c>
      <c r="AU233" s="8" t="n">
        <v>-0.534823786646443</v>
      </c>
      <c r="AV233" s="8" t="n">
        <v>0.255856279457903</v>
      </c>
      <c r="AX233" s="0" t="n">
        <v>0.943493785948914</v>
      </c>
      <c r="AY233" s="0" t="n">
        <v>0.988837209787676</v>
      </c>
      <c r="AZ233" s="0" t="n">
        <v>0.999591135006712</v>
      </c>
      <c r="BB233" s="16" t="n">
        <v>5.81420031467075E-008</v>
      </c>
      <c r="BC233" s="16" t="n">
        <v>8.44860479673609E-007</v>
      </c>
      <c r="BD233" s="0" t="n">
        <v>0.00246216088222647</v>
      </c>
      <c r="BE233" s="0" t="n">
        <v>0.12654107745437</v>
      </c>
    </row>
    <row r="234" customFormat="false" ht="13.8" hidden="false" customHeight="false" outlineLevel="0" collapsed="false">
      <c r="B234" s="8" t="n">
        <v>39859.9813913692</v>
      </c>
      <c r="C234" s="8" t="n">
        <v>4300</v>
      </c>
      <c r="D234" s="8" t="n">
        <v>3.57446808510636</v>
      </c>
      <c r="F234" s="8" t="n">
        <v>1.39057384220309</v>
      </c>
      <c r="G234" s="8" t="n">
        <v>88114.5765218773</v>
      </c>
      <c r="H234" s="8" t="n">
        <v>3310</v>
      </c>
      <c r="J234" s="8" t="n">
        <v>-88114.5765218773</v>
      </c>
      <c r="K234" s="8" t="n">
        <v>1570</v>
      </c>
      <c r="L234" s="0" t="n">
        <v>65448283991</v>
      </c>
      <c r="O234" s="8" t="n">
        <v>57298.3599324834</v>
      </c>
      <c r="P234" s="8" t="n">
        <v>-228374.92</v>
      </c>
      <c r="Q234" s="8" t="n">
        <v>134828.3</v>
      </c>
      <c r="R234" s="8" t="n">
        <v>-93546.6199999999</v>
      </c>
      <c r="S234" s="8" t="n">
        <v>-46773.3099999999</v>
      </c>
      <c r="U234" s="8" t="n">
        <v>-85701.4</v>
      </c>
      <c r="V234" s="8" t="n">
        <v>-222403.92</v>
      </c>
      <c r="W234" s="8" t="n">
        <v>-111201.96</v>
      </c>
      <c r="X234" s="8" t="n">
        <v>-25500.56</v>
      </c>
      <c r="Y234" s="8" t="n">
        <v>547412.122124964</v>
      </c>
      <c r="Z234" s="8" t="n">
        <v>30342.7013195287</v>
      </c>
      <c r="AA234" s="8" t="n">
        <v>36813.209370656</v>
      </c>
      <c r="AB234" s="8" t="n">
        <v>-42731.878881768</v>
      </c>
      <c r="AD234" s="24" t="n">
        <v>-3.98932973809098</v>
      </c>
      <c r="AE234" s="8" t="n">
        <v>-3.59833850969934</v>
      </c>
      <c r="AF234" s="8" t="n">
        <v>-6.48885435246388</v>
      </c>
      <c r="AH234" s="8" t="n">
        <v>-8.13797448543616</v>
      </c>
      <c r="AI234" s="25" t="n">
        <v>-3.48762466188492</v>
      </c>
      <c r="AJ234" s="8" t="n">
        <v>-6.63571220291494</v>
      </c>
      <c r="AK234" s="8" t="n">
        <v>-5.86270129494986</v>
      </c>
      <c r="AM234" s="8" t="n">
        <v>6.11071332939545</v>
      </c>
      <c r="AO234" s="24" t="n">
        <v>2.12138359130447</v>
      </c>
      <c r="AP234" s="8" t="n">
        <v>2.51237481969611</v>
      </c>
      <c r="AQ234" s="8" t="n">
        <v>-0.378141023068431</v>
      </c>
      <c r="AS234" s="8" t="n">
        <v>-2.02726115604071</v>
      </c>
      <c r="AT234" s="8" t="n">
        <v>2.62308866751053</v>
      </c>
      <c r="AU234" s="8" t="n">
        <v>-0.524998873519494</v>
      </c>
      <c r="AV234" s="8" t="n">
        <v>0.248012034445592</v>
      </c>
      <c r="AX234" s="0" t="n">
        <v>0.943178607599337</v>
      </c>
      <c r="AY234" s="0" t="n">
        <v>0.988771936555348</v>
      </c>
      <c r="AZ234" s="0" t="n">
        <v>0.999588718057643</v>
      </c>
      <c r="BB234" s="16" t="n">
        <v>5.45816913053801E-008</v>
      </c>
      <c r="BC234" s="16" t="n">
        <v>7.93659325896913E-007</v>
      </c>
      <c r="BD234" s="0" t="n">
        <v>0.00244772120274683</v>
      </c>
      <c r="BE234" s="0" t="n">
        <v>0.125890794031257</v>
      </c>
    </row>
    <row r="235" customFormat="false" ht="13.8" hidden="false" customHeight="false" outlineLevel="0" collapsed="false">
      <c r="B235" s="8" t="n">
        <v>39990.1435335047</v>
      </c>
      <c r="C235" s="8" t="n">
        <v>4300</v>
      </c>
      <c r="D235" s="8" t="n">
        <v>3.63297872340424</v>
      </c>
      <c r="F235" s="8" t="n">
        <v>1.38997655105063</v>
      </c>
      <c r="G235" s="8" t="n">
        <v>88209.7752145767</v>
      </c>
      <c r="H235" s="8" t="n">
        <v>3315</v>
      </c>
      <c r="J235" s="8" t="n">
        <v>-88209.7752145767</v>
      </c>
      <c r="K235" s="8" t="n">
        <v>1578</v>
      </c>
      <c r="L235" s="0" t="n">
        <v>65872236511</v>
      </c>
      <c r="O235" s="8" t="n">
        <v>57575.7671923065</v>
      </c>
      <c r="P235" s="8" t="n">
        <v>-229593.595</v>
      </c>
      <c r="Q235" s="8" t="n">
        <v>136540.45</v>
      </c>
      <c r="R235" s="8" t="n">
        <v>-93053.145</v>
      </c>
      <c r="S235" s="8" t="n">
        <v>-46526.5725</v>
      </c>
      <c r="U235" s="8" t="n">
        <v>-85489.1</v>
      </c>
      <c r="V235" s="8" t="n">
        <v>-222392.595</v>
      </c>
      <c r="W235" s="8" t="n">
        <v>-111196.2975</v>
      </c>
      <c r="X235" s="8" t="n">
        <v>-25707.1975</v>
      </c>
      <c r="Y235" s="8" t="n">
        <v>548242.524919335</v>
      </c>
      <c r="Z235" s="8" t="n">
        <v>30285.0900872389</v>
      </c>
      <c r="AA235" s="8" t="n">
        <v>36611.7545278035</v>
      </c>
      <c r="AB235" s="8" t="n">
        <v>-43469.2060554697</v>
      </c>
      <c r="AD235" s="24" t="n">
        <v>-4.04760506704075</v>
      </c>
      <c r="AE235" s="8" t="n">
        <v>-3.66242268588698</v>
      </c>
      <c r="AF235" s="8" t="n">
        <v>-6.5680219779014</v>
      </c>
      <c r="AH235" s="8" t="n">
        <v>-8.19135622771779</v>
      </c>
      <c r="AI235" s="25" t="n">
        <v>-3.5398436779478</v>
      </c>
      <c r="AJ235" s="8" t="n">
        <v>-6.67895323686674</v>
      </c>
      <c r="AK235" s="8" t="n">
        <v>-5.92355818641304</v>
      </c>
      <c r="AM235" s="8" t="n">
        <v>6.16369866072974</v>
      </c>
      <c r="AO235" s="24" t="n">
        <v>2.11609359368899</v>
      </c>
      <c r="AP235" s="8" t="n">
        <v>2.50127597484276</v>
      </c>
      <c r="AQ235" s="8" t="n">
        <v>-0.404323317171664</v>
      </c>
      <c r="AS235" s="8" t="n">
        <v>-2.02765756698805</v>
      </c>
      <c r="AT235" s="8" t="n">
        <v>2.62385498278194</v>
      </c>
      <c r="AU235" s="8" t="n">
        <v>-0.515254576136999</v>
      </c>
      <c r="AV235" s="8" t="n">
        <v>0.240140474316703</v>
      </c>
      <c r="AX235" s="0" t="n">
        <v>0.942862735960706</v>
      </c>
      <c r="AY235" s="0" t="n">
        <v>0.988706484614341</v>
      </c>
      <c r="AZ235" s="0" t="n">
        <v>0.999586294182615</v>
      </c>
      <c r="BB235" s="16" t="n">
        <v>5.12423776683666E-008</v>
      </c>
      <c r="BC235" s="16" t="n">
        <v>7.45602076534419E-007</v>
      </c>
      <c r="BD235" s="0" t="n">
        <v>0.00243340917740901</v>
      </c>
      <c r="BE235" s="0" t="n">
        <v>0.125245321898233</v>
      </c>
    </row>
    <row r="236" customFormat="false" ht="13.8" hidden="false" customHeight="false" outlineLevel="0" collapsed="false">
      <c r="B236" s="8" t="n">
        <v>40119.9948850075</v>
      </c>
      <c r="C236" s="8" t="n">
        <v>4300</v>
      </c>
      <c r="D236" s="8" t="n">
        <v>3.69148936170211</v>
      </c>
      <c r="F236" s="8" t="n">
        <v>1.38938500430847</v>
      </c>
      <c r="G236" s="8" t="n">
        <v>88305.2246615189</v>
      </c>
      <c r="H236" s="8" t="n">
        <v>3320</v>
      </c>
      <c r="J236" s="8" t="n">
        <v>-88305.2246615189</v>
      </c>
      <c r="K236" s="8" t="n">
        <v>1587</v>
      </c>
      <c r="L236" s="0" t="n">
        <v>66296189031</v>
      </c>
      <c r="O236" s="8" t="n">
        <v>57853.1980117163</v>
      </c>
      <c r="P236" s="8" t="n">
        <v>-230815.08</v>
      </c>
      <c r="Q236" s="8" t="n">
        <v>138252.6</v>
      </c>
      <c r="R236" s="8" t="n">
        <v>-92562.4799999999</v>
      </c>
      <c r="S236" s="8" t="n">
        <v>-46281.24</v>
      </c>
      <c r="U236" s="8" t="n">
        <v>-85276.8</v>
      </c>
      <c r="V236" s="8" t="n">
        <v>-222384.08</v>
      </c>
      <c r="W236" s="8" t="n">
        <v>-111192.04</v>
      </c>
      <c r="X236" s="8" t="n">
        <v>-25915.2400000001</v>
      </c>
      <c r="Y236" s="8" t="n">
        <v>549072.948764541</v>
      </c>
      <c r="Z236" s="8" t="n">
        <v>30225.3684823829</v>
      </c>
      <c r="AA236" s="8" t="n">
        <v>36408.6599723374</v>
      </c>
      <c r="AB236" s="8" t="n">
        <v>-44205.1278338648</v>
      </c>
      <c r="AD236" s="24" t="n">
        <v>-4.10594091816695</v>
      </c>
      <c r="AE236" s="8" t="n">
        <v>-3.72653283635856</v>
      </c>
      <c r="AF236" s="8" t="n">
        <v>-6.64705982546252</v>
      </c>
      <c r="AH236" s="8" t="n">
        <v>-8.24474586047293</v>
      </c>
      <c r="AI236" s="25" t="n">
        <v>-3.59207626170766</v>
      </c>
      <c r="AJ236" s="8" t="n">
        <v>-6.72227452233523</v>
      </c>
      <c r="AK236" s="8" t="n">
        <v>-5.98444226958114</v>
      </c>
      <c r="AM236" s="8" t="n">
        <v>6.21668399206404</v>
      </c>
      <c r="AO236" s="24" t="n">
        <v>2.11074307389709</v>
      </c>
      <c r="AP236" s="8" t="n">
        <v>2.49015115570548</v>
      </c>
      <c r="AQ236" s="8" t="n">
        <v>-0.430375833398478</v>
      </c>
      <c r="AS236" s="8" t="n">
        <v>-2.02806186840888</v>
      </c>
      <c r="AT236" s="8" t="n">
        <v>2.62460773035638</v>
      </c>
      <c r="AU236" s="8" t="n">
        <v>-0.505590530271192</v>
      </c>
      <c r="AV236" s="8" t="n">
        <v>0.232241722482903</v>
      </c>
      <c r="AX236" s="0" t="n">
        <v>0.942546174218895</v>
      </c>
      <c r="AY236" s="0" t="n">
        <v>0.988640854365313</v>
      </c>
      <c r="AZ236" s="0" t="n">
        <v>0.999583863393878</v>
      </c>
      <c r="BB236" s="16" t="n">
        <v>4.81100135407476E-008</v>
      </c>
      <c r="BC236" s="16" t="n">
        <v>7.00491057609109E-007</v>
      </c>
      <c r="BD236" s="0" t="n">
        <v>0.00241922336490941</v>
      </c>
      <c r="BE236" s="0" t="n">
        <v>0.124604618885668</v>
      </c>
    </row>
    <row r="237" customFormat="false" ht="13.8" hidden="false" customHeight="false" outlineLevel="0" collapsed="false">
      <c r="B237" s="8" t="n">
        <v>40249.5360164723</v>
      </c>
      <c r="C237" s="8" t="n">
        <v>4300</v>
      </c>
      <c r="D237" s="8" t="n">
        <v>3.74999999999998</v>
      </c>
      <c r="F237" s="8" t="n">
        <v>1.38879917012914</v>
      </c>
      <c r="G237" s="8" t="n">
        <v>88400.9244850617</v>
      </c>
      <c r="H237" s="8" t="n">
        <v>3325</v>
      </c>
      <c r="J237" s="8" t="n">
        <v>-88400.9244850617</v>
      </c>
      <c r="K237" s="8" t="n">
        <v>1596</v>
      </c>
      <c r="L237" s="0" t="n">
        <v>66720141551</v>
      </c>
      <c r="O237" s="8" t="n">
        <v>58130.6523552313</v>
      </c>
      <c r="P237" s="8" t="n">
        <v>-232039.375</v>
      </c>
      <c r="Q237" s="8" t="n">
        <v>139964.75</v>
      </c>
      <c r="R237" s="8" t="n">
        <v>-92074.625</v>
      </c>
      <c r="S237" s="8" t="n">
        <v>-46037.3125</v>
      </c>
      <c r="U237" s="8" t="n">
        <v>-85064.5</v>
      </c>
      <c r="V237" s="8" t="n">
        <v>-222378.375</v>
      </c>
      <c r="W237" s="8" t="n">
        <v>-111189.1875</v>
      </c>
      <c r="X237" s="8" t="n">
        <v>-26124.6875</v>
      </c>
      <c r="Y237" s="8" t="n">
        <v>549903.393727329</v>
      </c>
      <c r="Z237" s="8" t="n">
        <v>30163.5319026225</v>
      </c>
      <c r="AA237" s="8" t="n">
        <v>36203.9231852537</v>
      </c>
      <c r="AB237" s="8" t="n">
        <v>-44939.6367220727</v>
      </c>
      <c r="AD237" s="24" t="n">
        <v>-4.16385911862901</v>
      </c>
      <c r="AE237" s="8" t="n">
        <v>-3.7901908687658</v>
      </c>
      <c r="AF237" s="8" t="n">
        <v>-6.72549014319651</v>
      </c>
      <c r="AH237" s="8" t="n">
        <v>-8.29766526815067</v>
      </c>
      <c r="AI237" s="25" t="n">
        <v>-3.64384426502219</v>
      </c>
      <c r="AJ237" s="8" t="n">
        <v>-6.76519763098963</v>
      </c>
      <c r="AK237" s="8" t="n">
        <v>-6.04487535549092</v>
      </c>
      <c r="AM237" s="8" t="n">
        <v>6.26919125710447</v>
      </c>
      <c r="AO237" s="24" t="n">
        <v>2.10533213847546</v>
      </c>
      <c r="AP237" s="8" t="n">
        <v>2.47900038833867</v>
      </c>
      <c r="AQ237" s="8" t="n">
        <v>-0.456298886092042</v>
      </c>
      <c r="AS237" s="8" t="n">
        <v>-2.0284740110462</v>
      </c>
      <c r="AT237" s="8" t="n">
        <v>2.62534699208228</v>
      </c>
      <c r="AU237" s="8" t="n">
        <v>-0.496006373885158</v>
      </c>
      <c r="AV237" s="8" t="n">
        <v>0.224315901613548</v>
      </c>
      <c r="AX237" s="0" t="n">
        <v>0.942228925564605</v>
      </c>
      <c r="AY237" s="0" t="n">
        <v>0.988575046210438</v>
      </c>
      <c r="AZ237" s="0" t="n">
        <v>0.999581425703735</v>
      </c>
      <c r="BB237" s="16" t="n">
        <v>4.51840320973E-008</v>
      </c>
      <c r="BC237" s="16" t="n">
        <v>6.5832442433193E-007</v>
      </c>
      <c r="BD237" s="0" t="n">
        <v>0.00240516234347502</v>
      </c>
      <c r="BE237" s="0" t="n">
        <v>0.123968643215332</v>
      </c>
    </row>
    <row r="238" customFormat="false" ht="13.8" hidden="false" customHeight="false" outlineLevel="0" collapsed="false">
      <c r="B238" s="8" t="n">
        <v>40378.7674963536</v>
      </c>
      <c r="C238" s="8" t="n">
        <v>4300</v>
      </c>
      <c r="D238" s="8" t="n">
        <v>3.80851063829785</v>
      </c>
      <c r="F238" s="8" t="n">
        <v>1.38821901687423</v>
      </c>
      <c r="G238" s="8" t="n">
        <v>88496.8743086988</v>
      </c>
      <c r="H238" s="8" t="n">
        <v>3330</v>
      </c>
      <c r="J238" s="8" t="n">
        <v>-88496.8743086988</v>
      </c>
      <c r="K238" s="8" t="n">
        <v>1604</v>
      </c>
      <c r="L238" s="0" t="n">
        <v>67144094071</v>
      </c>
      <c r="O238" s="8" t="n">
        <v>58408.130187477</v>
      </c>
      <c r="P238" s="8" t="n">
        <v>-233266.48</v>
      </c>
      <c r="Q238" s="8" t="n">
        <v>141676.9</v>
      </c>
      <c r="R238" s="8" t="n">
        <v>-91589.5800000001</v>
      </c>
      <c r="S238" s="8" t="n">
        <v>-45794.7900000001</v>
      </c>
      <c r="U238" s="8" t="n">
        <v>-84852.2</v>
      </c>
      <c r="V238" s="8" t="n">
        <v>-222375.48</v>
      </c>
      <c r="W238" s="8" t="n">
        <v>-111187.74</v>
      </c>
      <c r="X238" s="8" t="n">
        <v>-26335.54</v>
      </c>
      <c r="Y238" s="8" t="n">
        <v>550733.859874597</v>
      </c>
      <c r="Z238" s="8" t="n">
        <v>30099.5757537118</v>
      </c>
      <c r="AA238" s="8" t="n">
        <v>35997.5416514133</v>
      </c>
      <c r="AB238" s="8" t="n">
        <v>-45672.7252408073</v>
      </c>
      <c r="AD238" s="24" t="n">
        <v>-4.22152225847829</v>
      </c>
      <c r="AE238" s="8" t="n">
        <v>-3.85355945332162</v>
      </c>
      <c r="AF238" s="8" t="n">
        <v>-6.80347594037232</v>
      </c>
      <c r="AH238" s="8" t="n">
        <v>-8.35027709808132</v>
      </c>
      <c r="AI238" s="25" t="n">
        <v>-3.69531030286228</v>
      </c>
      <c r="AJ238" s="8" t="n">
        <v>-6.80788489921785</v>
      </c>
      <c r="AK238" s="8" t="n">
        <v>-6.10502001846025</v>
      </c>
      <c r="AM238" s="8" t="n">
        <v>6.32138315210147</v>
      </c>
      <c r="AO238" s="24" t="n">
        <v>2.09986089362318</v>
      </c>
      <c r="AP238" s="8" t="n">
        <v>2.46782369877985</v>
      </c>
      <c r="AQ238" s="8" t="n">
        <v>-0.482092788270853</v>
      </c>
      <c r="AS238" s="8" t="n">
        <v>-2.02889394597986</v>
      </c>
      <c r="AT238" s="8" t="n">
        <v>2.62607284923919</v>
      </c>
      <c r="AU238" s="8" t="n">
        <v>-0.486501747116375</v>
      </c>
      <c r="AV238" s="8" t="n">
        <v>0.216363133641218</v>
      </c>
      <c r="AX238" s="0" t="n">
        <v>0.941910993193213</v>
      </c>
      <c r="AY238" s="0" t="n">
        <v>0.988509060553385</v>
      </c>
      <c r="AZ238" s="0" t="n">
        <v>0.999578981124546</v>
      </c>
      <c r="BB238" s="16" t="n">
        <v>4.24460198823432E-008</v>
      </c>
      <c r="BC238" s="16" t="n">
        <v>6.18840062964899E-007</v>
      </c>
      <c r="BD238" s="0" t="n">
        <v>0.00239122471055709</v>
      </c>
      <c r="BE238" s="0" t="n">
        <v>0.123337353497163</v>
      </c>
    </row>
    <row r="239" customFormat="false" ht="13.8" hidden="false" customHeight="false" outlineLevel="0" collapsed="false">
      <c r="B239" s="8" t="n">
        <v>40507.6898909765</v>
      </c>
      <c r="C239" s="8" t="n">
        <v>4300</v>
      </c>
      <c r="D239" s="8" t="n">
        <v>3.86702127659573</v>
      </c>
      <c r="F239" s="8" t="n">
        <v>1.38764451311281</v>
      </c>
      <c r="G239" s="8" t="n">
        <v>88593.0737570543</v>
      </c>
      <c r="H239" s="8" t="n">
        <v>3335</v>
      </c>
      <c r="J239" s="8" t="n">
        <v>-88593.0737570543</v>
      </c>
      <c r="K239" s="8" t="n">
        <v>1613</v>
      </c>
      <c r="L239" s="0" t="n">
        <v>67568046590</v>
      </c>
      <c r="O239" s="8" t="n">
        <v>58685.6314731849</v>
      </c>
      <c r="P239" s="8" t="n">
        <v>-234496.395</v>
      </c>
      <c r="Q239" s="8" t="n">
        <v>143389.05</v>
      </c>
      <c r="R239" s="8" t="n">
        <v>-91107.345</v>
      </c>
      <c r="S239" s="8" t="n">
        <v>-45553.6725</v>
      </c>
      <c r="U239" s="8" t="n">
        <v>-84639.9</v>
      </c>
      <c r="V239" s="8" t="n">
        <v>-222375.395</v>
      </c>
      <c r="W239" s="8" t="n">
        <v>-111187.6975</v>
      </c>
      <c r="X239" s="8" t="n">
        <v>-26547.7975000001</v>
      </c>
      <c r="Y239" s="8" t="n">
        <v>551564.347273392</v>
      </c>
      <c r="Z239" s="8" t="n">
        <v>30033.495449469</v>
      </c>
      <c r="AA239" s="8" t="n">
        <v>35789.5128595295</v>
      </c>
      <c r="AB239" s="8" t="n">
        <v>-46404.3859263174</v>
      </c>
      <c r="AD239" s="24" t="n">
        <v>-4.27924560190517</v>
      </c>
      <c r="AE239" s="8" t="n">
        <v>-3.91695393404916</v>
      </c>
      <c r="AF239" s="8" t="n">
        <v>-6.88133289873497</v>
      </c>
      <c r="AH239" s="8" t="n">
        <v>-8.40289667172231</v>
      </c>
      <c r="AI239" s="25" t="n">
        <v>-3.74678966455603</v>
      </c>
      <c r="AJ239" s="8" t="n">
        <v>-6.85065133935887</v>
      </c>
      <c r="AK239" s="8" t="n">
        <v>-6.16519150733118</v>
      </c>
      <c r="AM239" s="8" t="n">
        <v>6.37357504709846</v>
      </c>
      <c r="AO239" s="24" t="n">
        <v>2.09432944519329</v>
      </c>
      <c r="AP239" s="8" t="n">
        <v>2.4566211130493</v>
      </c>
      <c r="AQ239" s="8" t="n">
        <v>-0.507757851636513</v>
      </c>
      <c r="AS239" s="8" t="n">
        <v>-2.02932162462385</v>
      </c>
      <c r="AT239" s="8" t="n">
        <v>2.62678538254243</v>
      </c>
      <c r="AU239" s="8" t="n">
        <v>-0.477076292260412</v>
      </c>
      <c r="AV239" s="8" t="n">
        <v>0.20838353976728</v>
      </c>
      <c r="AX239" s="0" t="n">
        <v>0.941592380304625</v>
      </c>
      <c r="AY239" s="0" t="n">
        <v>0.988442897799297</v>
      </c>
      <c r="AZ239" s="0" t="n">
        <v>0.999576529668727</v>
      </c>
      <c r="BB239" s="16" t="n">
        <v>3.98760808453523E-008</v>
      </c>
      <c r="BC239" s="16" t="n">
        <v>5.81753472498684E-007</v>
      </c>
      <c r="BD239" s="0" t="n">
        <v>0.00237740908253011</v>
      </c>
      <c r="BE239" s="0" t="n">
        <v>0.122710708726053</v>
      </c>
    </row>
    <row r="240" customFormat="false" ht="13.8" hidden="false" customHeight="false" outlineLevel="0" collapsed="false">
      <c r="B240" s="8" t="n">
        <v>40636.3037645476</v>
      </c>
      <c r="C240" s="8" t="n">
        <v>4300</v>
      </c>
      <c r="D240" s="8" t="n">
        <v>3.9255319148936</v>
      </c>
      <c r="F240" s="8" t="n">
        <v>1.38707562761976</v>
      </c>
      <c r="G240" s="8" t="n">
        <v>88689.522455878</v>
      </c>
      <c r="H240" s="8" t="n">
        <v>3340</v>
      </c>
      <c r="J240" s="8" t="n">
        <v>-88689.522455878</v>
      </c>
      <c r="K240" s="8" t="n">
        <v>1622</v>
      </c>
      <c r="L240" s="0" t="n">
        <v>67994691156</v>
      </c>
      <c r="O240" s="8" t="n">
        <v>58963.1561771925</v>
      </c>
      <c r="P240" s="8" t="n">
        <v>-235729.12</v>
      </c>
      <c r="Q240" s="8" t="n">
        <v>145101.2</v>
      </c>
      <c r="R240" s="8" t="n">
        <v>-90627.92</v>
      </c>
      <c r="S240" s="8" t="n">
        <v>-45313.96</v>
      </c>
      <c r="U240" s="8" t="n">
        <v>-84427.6</v>
      </c>
      <c r="V240" s="8" t="n">
        <v>-222378.12</v>
      </c>
      <c r="W240" s="8" t="n">
        <v>-111189.06</v>
      </c>
      <c r="X240" s="8" t="n">
        <v>-26761.46</v>
      </c>
      <c r="Y240" s="8" t="n">
        <v>552394.855990911</v>
      </c>
      <c r="Z240" s="8" t="n">
        <v>29965.2864117484</v>
      </c>
      <c r="AA240" s="8" t="n">
        <v>35579.8343021564</v>
      </c>
      <c r="AB240" s="8" t="n">
        <v>-47134.6113303276</v>
      </c>
      <c r="AD240" s="24" t="n">
        <v>-4.33715123280586</v>
      </c>
      <c r="AE240" s="8" t="n">
        <v>-3.98049647435038</v>
      </c>
      <c r="AF240" s="8" t="n">
        <v>-6.95918351808168</v>
      </c>
      <c r="AH240" s="8" t="n">
        <v>-8.4556461302239</v>
      </c>
      <c r="AI240" s="25" t="n">
        <v>-3.79840445935255</v>
      </c>
      <c r="AJ240" s="8" t="n">
        <v>-6.89361878525502</v>
      </c>
      <c r="AK240" s="8" t="n">
        <v>-6.22551189103289</v>
      </c>
      <c r="AM240" s="8" t="n">
        <v>6.42588913150023</v>
      </c>
      <c r="AO240" s="24" t="n">
        <v>2.08873789869437</v>
      </c>
      <c r="AP240" s="8" t="n">
        <v>2.44539265714985</v>
      </c>
      <c r="AQ240" s="8" t="n">
        <v>-0.533294386581455</v>
      </c>
      <c r="AS240" s="8" t="n">
        <v>-2.02975699872367</v>
      </c>
      <c r="AT240" s="8" t="n">
        <v>2.62748467214768</v>
      </c>
      <c r="AU240" s="8" t="n">
        <v>-0.467729653754795</v>
      </c>
      <c r="AV240" s="8" t="n">
        <v>0.200377240467344</v>
      </c>
      <c r="AX240" s="0" t="n">
        <v>0.941273090103127</v>
      </c>
      <c r="AY240" s="0" t="n">
        <v>0.988376558354772</v>
      </c>
      <c r="AZ240" s="0" t="n">
        <v>0.999574071348746</v>
      </c>
      <c r="BB240" s="16" t="n">
        <v>3.7461122260445E-008</v>
      </c>
      <c r="BC240" s="16" t="n">
        <v>5.46878664290105E-007</v>
      </c>
      <c r="BD240" s="0" t="n">
        <v>0.0023637140943962</v>
      </c>
      <c r="BE240" s="0" t="n">
        <v>0.122088668278633</v>
      </c>
    </row>
    <row r="241" customFormat="false" ht="13.8" hidden="false" customHeight="false" outlineLevel="0" collapsed="false">
      <c r="B241" s="8" t="n">
        <v>40764.6096791658</v>
      </c>
      <c r="C241" s="8" t="n">
        <v>4300</v>
      </c>
      <c r="D241" s="8" t="n">
        <v>3.98404255319147</v>
      </c>
      <c r="F241" s="8" t="n">
        <v>1.38651232937412</v>
      </c>
      <c r="G241" s="8" t="n">
        <v>88786.2200320401</v>
      </c>
      <c r="H241" s="8" t="n">
        <v>3345</v>
      </c>
      <c r="J241" s="8" t="n">
        <v>-88786.2200320401</v>
      </c>
      <c r="K241" s="8" t="n">
        <v>1630</v>
      </c>
      <c r="L241" s="0" t="n">
        <v>68427217903</v>
      </c>
      <c r="O241" s="8" t="n">
        <v>59240.7042644424</v>
      </c>
      <c r="P241" s="8" t="n">
        <v>-236964.655</v>
      </c>
      <c r="Q241" s="8" t="n">
        <v>146813.35</v>
      </c>
      <c r="R241" s="8" t="n">
        <v>-90151.3049999999</v>
      </c>
      <c r="S241" s="8" t="n">
        <v>-45075.6524999999</v>
      </c>
      <c r="U241" s="8" t="n">
        <v>-84215.3</v>
      </c>
      <c r="V241" s="8" t="n">
        <v>-222383.655</v>
      </c>
      <c r="W241" s="8" t="n">
        <v>-111191.8275</v>
      </c>
      <c r="X241" s="8" t="n">
        <v>-26976.5275000001</v>
      </c>
      <c r="Y241" s="8" t="n">
        <v>553225.386094503</v>
      </c>
      <c r="Z241" s="8" t="n">
        <v>29894.9440704125</v>
      </c>
      <c r="AA241" s="8" t="n">
        <v>35368.5034756766</v>
      </c>
      <c r="AB241" s="8" t="n">
        <v>-47863.3940199796</v>
      </c>
      <c r="AD241" s="24" t="n">
        <v>-4.3954524494248</v>
      </c>
      <c r="AE241" s="8" t="n">
        <v>-4.04440045165044</v>
      </c>
      <c r="AF241" s="8" t="n">
        <v>-7.03724151091354</v>
      </c>
      <c r="AH241" s="8" t="n">
        <v>-8.50873882907051</v>
      </c>
      <c r="AI241" s="25" t="n">
        <v>-3.85036801106131</v>
      </c>
      <c r="AJ241" s="8" t="n">
        <v>-6.93700028687989</v>
      </c>
      <c r="AK241" s="8" t="n">
        <v>-6.28619445322024</v>
      </c>
      <c r="AM241" s="8" t="n">
        <v>6.47853880871692</v>
      </c>
      <c r="AO241" s="24" t="n">
        <v>2.08308635929212</v>
      </c>
      <c r="AP241" s="8" t="n">
        <v>2.43413835706648</v>
      </c>
      <c r="AQ241" s="8" t="n">
        <v>-0.558702702196615</v>
      </c>
      <c r="AS241" s="8" t="n">
        <v>-2.03020002035359</v>
      </c>
      <c r="AT241" s="8" t="n">
        <v>2.62817079765561</v>
      </c>
      <c r="AU241" s="8" t="n">
        <v>-0.458461478162968</v>
      </c>
      <c r="AV241" s="8" t="n">
        <v>0.192344355496678</v>
      </c>
      <c r="AX241" s="0" t="n">
        <v>0.940953125797237</v>
      </c>
      <c r="AY241" s="0" t="n">
        <v>0.988310042627843</v>
      </c>
      <c r="AZ241" s="0" t="n">
        <v>0.999571606177123</v>
      </c>
      <c r="BB241" s="16" t="n">
        <v>3.51875018710105E-008</v>
      </c>
      <c r="BC241" s="16" t="n">
        <v>5.14021082440592E-007</v>
      </c>
      <c r="BD241" s="0" t="n">
        <v>0.00235013839949471</v>
      </c>
      <c r="BE241" s="0" t="n">
        <v>0.121471191910073</v>
      </c>
    </row>
    <row r="242" customFormat="false" ht="13.8" hidden="false" customHeight="false" outlineLevel="0" collapsed="false">
      <c r="B242" s="8" t="n">
        <v>40892.6081948321</v>
      </c>
      <c r="C242" s="8" t="n">
        <v>4300</v>
      </c>
      <c r="D242" s="8" t="n">
        <v>4.04255319148934</v>
      </c>
      <c r="F242" s="8" t="n">
        <v>1.38595458755757</v>
      </c>
      <c r="G242" s="8" t="n">
        <v>88883.1661135265</v>
      </c>
      <c r="H242" s="8" t="n">
        <v>3350</v>
      </c>
      <c r="J242" s="8" t="n">
        <v>-88883.1661135265</v>
      </c>
      <c r="K242" s="8" t="n">
        <v>1639</v>
      </c>
      <c r="L242" s="0" t="n">
        <v>68861518827</v>
      </c>
      <c r="O242" s="8" t="n">
        <v>59518.2756999819</v>
      </c>
      <c r="P242" s="8" t="n">
        <v>-238203</v>
      </c>
      <c r="Q242" s="8" t="n">
        <v>148525.5</v>
      </c>
      <c r="R242" s="8" t="n">
        <v>-89677.5</v>
      </c>
      <c r="S242" s="8" t="n">
        <v>-44838.75</v>
      </c>
      <c r="U242" s="8" t="n">
        <v>-84003</v>
      </c>
      <c r="V242" s="8" t="n">
        <v>-222392</v>
      </c>
      <c r="W242" s="8" t="n">
        <v>-111196</v>
      </c>
      <c r="X242" s="8" t="n">
        <v>-27193</v>
      </c>
      <c r="Y242" s="8" t="n">
        <v>554055.937651664</v>
      </c>
      <c r="Z242" s="8" t="n">
        <v>29822.4638633044</v>
      </c>
      <c r="AA242" s="8" t="n">
        <v>35155.5178802889</v>
      </c>
      <c r="AB242" s="8" t="n">
        <v>-48590.7265777735</v>
      </c>
      <c r="AD242" s="24" t="n">
        <v>-4.4538135541227</v>
      </c>
      <c r="AE242" s="8" t="n">
        <v>-4.10833024716754</v>
      </c>
      <c r="AF242" s="8" t="n">
        <v>-7.11517159221266</v>
      </c>
      <c r="AH242" s="8" t="n">
        <v>-8.56183912784768</v>
      </c>
      <c r="AI242" s="25" t="n">
        <v>-3.90234464781728</v>
      </c>
      <c r="AJ242" s="8" t="n">
        <v>-6.98045990009207</v>
      </c>
      <c r="AK242" s="8" t="n">
        <v>-6.34690348203801</v>
      </c>
      <c r="AM242" s="8" t="n">
        <v>6.53118848593361</v>
      </c>
      <c r="AO242" s="24" t="n">
        <v>2.07737493181091</v>
      </c>
      <c r="AP242" s="8" t="n">
        <v>2.42285823876607</v>
      </c>
      <c r="AQ242" s="8" t="n">
        <v>-0.58398310627905</v>
      </c>
      <c r="AS242" s="8" t="n">
        <v>-2.03065064191407</v>
      </c>
      <c r="AT242" s="8" t="n">
        <v>2.62884383811633</v>
      </c>
      <c r="AU242" s="8" t="n">
        <v>-0.44927141415846</v>
      </c>
      <c r="AV242" s="8" t="n">
        <v>0.184285003895605</v>
      </c>
      <c r="AX242" s="0" t="n">
        <v>0.940632490599557</v>
      </c>
      <c r="AY242" s="0" t="n">
        <v>0.988243351027953</v>
      </c>
      <c r="AZ242" s="0" t="n">
        <v>0.999569134166433</v>
      </c>
      <c r="BB242" s="16" t="n">
        <v>3.30536319261954E-008</v>
      </c>
      <c r="BC242" s="16" t="n">
        <v>4.83161822933688E-007</v>
      </c>
      <c r="BD242" s="0" t="n">
        <v>0.00233668066921688</v>
      </c>
      <c r="BE242" s="0" t="n">
        <v>0.120858239750892</v>
      </c>
    </row>
    <row r="243" customFormat="false" ht="13.8" hidden="false" customHeight="false" outlineLevel="0" collapsed="false">
      <c r="B243" s="8" t="n">
        <v>41020.2998694617</v>
      </c>
      <c r="C243" s="8" t="n">
        <v>4300</v>
      </c>
      <c r="D243" s="8" t="n">
        <v>4.10106382978722</v>
      </c>
      <c r="F243" s="8" t="n">
        <v>1.38540237155277</v>
      </c>
      <c r="G243" s="8" t="n">
        <v>88980.3603294334</v>
      </c>
      <c r="H243" s="8" t="n">
        <v>3355</v>
      </c>
      <c r="J243" s="8" t="n">
        <v>-88980.3603294334</v>
      </c>
      <c r="K243" s="8" t="n">
        <v>1648</v>
      </c>
      <c r="L243" s="0" t="n">
        <v>69295819750</v>
      </c>
      <c r="O243" s="8" t="n">
        <v>59795.870448963</v>
      </c>
      <c r="P243" s="8" t="n">
        <v>-239444.155</v>
      </c>
      <c r="Q243" s="8" t="n">
        <v>150237.65</v>
      </c>
      <c r="R243" s="8" t="n">
        <v>-89206.5050000001</v>
      </c>
      <c r="S243" s="8" t="n">
        <v>-44603.2525</v>
      </c>
      <c r="U243" s="8" t="n">
        <v>-83790.7</v>
      </c>
      <c r="V243" s="8" t="n">
        <v>-222403.155</v>
      </c>
      <c r="W243" s="8" t="n">
        <v>-111201.5775</v>
      </c>
      <c r="X243" s="8" t="n">
        <v>-27410.8775</v>
      </c>
      <c r="Y243" s="8" t="n">
        <v>554886.510730042</v>
      </c>
      <c r="Z243" s="8" t="n">
        <v>29747.8412362203</v>
      </c>
      <c r="AA243" s="8" t="n">
        <v>34940.875019997</v>
      </c>
      <c r="AB243" s="8" t="n">
        <v>-49316.6016015095</v>
      </c>
      <c r="AD243" s="24" t="n">
        <v>-4.51222986440203</v>
      </c>
      <c r="AE243" s="8" t="n">
        <v>-4.17228125694025</v>
      </c>
      <c r="AF243" s="8" t="n">
        <v>-7.19296949047687</v>
      </c>
      <c r="AH243" s="8" t="n">
        <v>-8.61494240126652</v>
      </c>
      <c r="AI243" s="25" t="n">
        <v>-3.95432971310348</v>
      </c>
      <c r="AJ243" s="8" t="n">
        <v>-7.02399269764652</v>
      </c>
      <c r="AK243" s="8" t="n">
        <v>-6.40763428114258</v>
      </c>
      <c r="AM243" s="8" t="n">
        <v>6.58383358513739</v>
      </c>
      <c r="AO243" s="24" t="n">
        <v>2.07160372073537</v>
      </c>
      <c r="AP243" s="8" t="n">
        <v>2.41155232819714</v>
      </c>
      <c r="AQ243" s="8" t="n">
        <v>-0.609135905339475</v>
      </c>
      <c r="AS243" s="8" t="n">
        <v>-2.03110881612913</v>
      </c>
      <c r="AT243" s="8" t="n">
        <v>2.62950387203391</v>
      </c>
      <c r="AU243" s="8" t="n">
        <v>-0.44015911250913</v>
      </c>
      <c r="AV243" s="8" t="n">
        <v>0.176199303994806</v>
      </c>
      <c r="AX243" s="0" t="n">
        <v>0.94031118772663</v>
      </c>
      <c r="AY243" s="0" t="n">
        <v>0.988176483965942</v>
      </c>
      <c r="AZ243" s="0" t="n">
        <v>0.999566655329302</v>
      </c>
      <c r="BB243" s="16" t="n">
        <v>3.10508897960983E-008</v>
      </c>
      <c r="BC243" s="16" t="n">
        <v>4.54178987851514E-007</v>
      </c>
      <c r="BD243" s="0" t="n">
        <v>0.00232333959272561</v>
      </c>
      <c r="BE243" s="0" t="n">
        <v>0.12024977230377</v>
      </c>
    </row>
    <row r="244" customFormat="false" ht="13.8" hidden="false" customHeight="false" outlineLevel="0" collapsed="false">
      <c r="B244" s="8" t="n">
        <v>41147.6852588929</v>
      </c>
      <c r="C244" s="8" t="n">
        <v>4300</v>
      </c>
      <c r="D244" s="8" t="n">
        <v>4.15957446808509</v>
      </c>
      <c r="F244" s="8" t="n">
        <v>1.38485565094181</v>
      </c>
      <c r="G244" s="8" t="n">
        <v>89077.8023099626</v>
      </c>
      <c r="H244" s="8" t="n">
        <v>3360</v>
      </c>
      <c r="J244" s="8" t="n">
        <v>-89077.8023099626</v>
      </c>
      <c r="K244" s="8" t="n">
        <v>1657</v>
      </c>
      <c r="L244" s="0" t="n">
        <v>69730120674</v>
      </c>
      <c r="O244" s="8" t="n">
        <v>60073.4884766412</v>
      </c>
      <c r="P244" s="8" t="n">
        <v>-240688.12</v>
      </c>
      <c r="Q244" s="8" t="n">
        <v>151949.8</v>
      </c>
      <c r="R244" s="8" t="n">
        <v>-88738.32</v>
      </c>
      <c r="S244" s="8" t="n">
        <v>-44369.16</v>
      </c>
      <c r="U244" s="8" t="n">
        <v>-83578.4</v>
      </c>
      <c r="V244" s="8" t="n">
        <v>-222417.12</v>
      </c>
      <c r="W244" s="8" t="n">
        <v>-111208.56</v>
      </c>
      <c r="X244" s="8" t="n">
        <v>-27630.1600000001</v>
      </c>
      <c r="Y244" s="8" t="n">
        <v>555717.105397435</v>
      </c>
      <c r="Z244" s="8" t="n">
        <v>29671.0716428815</v>
      </c>
      <c r="AA244" s="8" t="n">
        <v>34724.572402597</v>
      </c>
      <c r="AB244" s="8" t="n">
        <v>-50041.0117042306</v>
      </c>
      <c r="AD244" s="24" t="n">
        <v>-4.57001033760229</v>
      </c>
      <c r="AE244" s="8" t="n">
        <v>-4.23556251652469</v>
      </c>
      <c r="AF244" s="8" t="n">
        <v>-7.26994457242394</v>
      </c>
      <c r="AH244" s="8" t="n">
        <v>-8.66735766385792</v>
      </c>
      <c r="AI244" s="25" t="n">
        <v>-4.00563219044333</v>
      </c>
      <c r="AJ244" s="8" t="n">
        <v>-7.06690739387576</v>
      </c>
      <c r="AK244" s="8" t="n">
        <v>-6.46769579439353</v>
      </c>
      <c r="AM244" s="8" t="n">
        <v>6.63578316781415</v>
      </c>
      <c r="AO244" s="24" t="n">
        <v>2.06577283021186</v>
      </c>
      <c r="AP244" s="8" t="n">
        <v>2.40022065128946</v>
      </c>
      <c r="AQ244" s="8" t="n">
        <v>-0.634161404609786</v>
      </c>
      <c r="AS244" s="8" t="n">
        <v>-2.03157449604377</v>
      </c>
      <c r="AT244" s="8" t="n">
        <v>2.63015097737082</v>
      </c>
      <c r="AU244" s="8" t="n">
        <v>-0.431124226061605</v>
      </c>
      <c r="AV244" s="8" t="n">
        <v>0.16808737342062</v>
      </c>
      <c r="AX244" s="0" t="n">
        <v>0.939989220398795</v>
      </c>
      <c r="AY244" s="0" t="n">
        <v>0.988109441854022</v>
      </c>
      <c r="AZ244" s="0" t="n">
        <v>0.999564169678406</v>
      </c>
      <c r="BB244" s="16" t="n">
        <v>2.91827106000954E-008</v>
      </c>
      <c r="BC244" s="16" t="n">
        <v>4.27126801819869E-007</v>
      </c>
      <c r="BD244" s="0" t="n">
        <v>0.00231011387668006</v>
      </c>
      <c r="BE244" s="0" t="n">
        <v>0.119645750440386</v>
      </c>
    </row>
    <row r="245" customFormat="false" ht="13.8" hidden="false" customHeight="false" outlineLevel="0" collapsed="false">
      <c r="B245" s="8" t="n">
        <v>41274.7649168989</v>
      </c>
      <c r="C245" s="8" t="n">
        <v>4300</v>
      </c>
      <c r="D245" s="8" t="n">
        <v>4.21808510638296</v>
      </c>
      <c r="F245" s="8" t="n">
        <v>1.38431439550467</v>
      </c>
      <c r="G245" s="8" t="n">
        <v>89175.4916864163</v>
      </c>
      <c r="H245" s="8" t="n">
        <v>3365</v>
      </c>
      <c r="J245" s="8" t="n">
        <v>-89175.4916864163</v>
      </c>
      <c r="K245" s="8" t="n">
        <v>1666</v>
      </c>
      <c r="L245" s="0" t="n">
        <v>70164421598</v>
      </c>
      <c r="O245" s="8" t="n">
        <v>60351.1297483756</v>
      </c>
      <c r="P245" s="8" t="n">
        <v>-241934.895</v>
      </c>
      <c r="Q245" s="8" t="n">
        <v>153661.95</v>
      </c>
      <c r="R245" s="8" t="n">
        <v>-88272.945</v>
      </c>
      <c r="S245" s="8" t="n">
        <v>-44136.4725</v>
      </c>
      <c r="U245" s="8" t="n">
        <v>-83366.1</v>
      </c>
      <c r="V245" s="8" t="n">
        <v>-222433.895</v>
      </c>
      <c r="W245" s="8" t="n">
        <v>-111216.9475</v>
      </c>
      <c r="X245" s="8" t="n">
        <v>-27850.8475000001</v>
      </c>
      <c r="Y245" s="8" t="n">
        <v>556547.721721793</v>
      </c>
      <c r="Z245" s="8" t="n">
        <v>29592.1505449078</v>
      </c>
      <c r="AA245" s="8" t="n">
        <v>34506.6075396659</v>
      </c>
      <c r="AB245" s="8" t="n">
        <v>-50763.9495141642</v>
      </c>
      <c r="AD245" s="24" t="n">
        <v>-4.62785038644081</v>
      </c>
      <c r="AE245" s="8" t="n">
        <v>-4.29886951653705</v>
      </c>
      <c r="AF245" s="8" t="n">
        <v>-7.34679265854139</v>
      </c>
      <c r="AH245" s="8" t="n">
        <v>-8.71978038551232</v>
      </c>
      <c r="AI245" s="25" t="n">
        <v>-4.05694751893859</v>
      </c>
      <c r="AJ245" s="8" t="n">
        <v>-7.10989916021675</v>
      </c>
      <c r="AK245" s="8" t="n">
        <v>-6.52778342139064</v>
      </c>
      <c r="AM245" s="8" t="n">
        <v>6.68773275049091</v>
      </c>
      <c r="AO245" s="24" t="n">
        <v>2.0598823640501</v>
      </c>
      <c r="AP245" s="8" t="n">
        <v>2.38886323395386</v>
      </c>
      <c r="AQ245" s="8" t="n">
        <v>-0.659059908050482</v>
      </c>
      <c r="AS245" s="8" t="n">
        <v>-2.03204763502141</v>
      </c>
      <c r="AT245" s="8" t="n">
        <v>2.63078523155232</v>
      </c>
      <c r="AU245" s="8" t="n">
        <v>-0.422166409725839</v>
      </c>
      <c r="AV245" s="8" t="n">
        <v>0.159949329100271</v>
      </c>
      <c r="AX245" s="0" t="n">
        <v>0.939666591840039</v>
      </c>
      <c r="AY245" s="0" t="n">
        <v>0.988042225105761</v>
      </c>
      <c r="AZ245" s="0" t="n">
        <v>0.999561677226474</v>
      </c>
      <c r="BB245" s="16" t="n">
        <v>2.74283645426376E-008</v>
      </c>
      <c r="BC245" s="16" t="n">
        <v>4.01705674859559E-007</v>
      </c>
      <c r="BD245" s="0" t="n">
        <v>0.00229700224496514</v>
      </c>
      <c r="BE245" s="0" t="n">
        <v>0.119046135398248</v>
      </c>
    </row>
    <row r="246" customFormat="false" ht="13.8" hidden="false" customHeight="false" outlineLevel="0" collapsed="false">
      <c r="B246" s="8" t="n">
        <v>41401.5393951968</v>
      </c>
      <c r="C246" s="8" t="n">
        <v>4300</v>
      </c>
      <c r="D246" s="8" t="n">
        <v>4.27659574468083</v>
      </c>
      <c r="F246" s="8" t="n">
        <v>1.38377857521765</v>
      </c>
      <c r="G246" s="8" t="n">
        <v>89273.4280911928</v>
      </c>
      <c r="H246" s="8" t="n">
        <v>3370</v>
      </c>
      <c r="J246" s="8" t="n">
        <v>-89273.4280911928</v>
      </c>
      <c r="K246" s="8" t="n">
        <v>1675</v>
      </c>
      <c r="L246" s="0" t="n">
        <v>70598722522</v>
      </c>
      <c r="O246" s="8" t="n">
        <v>60628.7942296282</v>
      </c>
      <c r="P246" s="8" t="n">
        <v>-243184.48</v>
      </c>
      <c r="Q246" s="8" t="n">
        <v>155374.1</v>
      </c>
      <c r="R246" s="8" t="n">
        <v>-87810.38</v>
      </c>
      <c r="S246" s="8" t="n">
        <v>-43905.19</v>
      </c>
      <c r="U246" s="8" t="n">
        <v>-83153.8</v>
      </c>
      <c r="V246" s="8" t="n">
        <v>-222453.48</v>
      </c>
      <c r="W246" s="8" t="n">
        <v>-111226.74</v>
      </c>
      <c r="X246" s="8" t="n">
        <v>-28072.9400000001</v>
      </c>
      <c r="Y246" s="8" t="n">
        <v>557378.359771216</v>
      </c>
      <c r="Z246" s="8" t="n">
        <v>29511.0734117898</v>
      </c>
      <c r="AA246" s="8" t="n">
        <v>34286.9779465498</v>
      </c>
      <c r="AB246" s="8" t="n">
        <v>-51485.4076746656</v>
      </c>
      <c r="AD246" s="24" t="n">
        <v>-4.68574990744302</v>
      </c>
      <c r="AE246" s="8" t="n">
        <v>-4.36220223108574</v>
      </c>
      <c r="AF246" s="8" t="n">
        <v>-7.42351405152574</v>
      </c>
      <c r="AH246" s="8" t="n">
        <v>-8.77221051990902</v>
      </c>
      <c r="AI246" s="25" t="n">
        <v>-4.10827562169687</v>
      </c>
      <c r="AJ246" s="8" t="n">
        <v>-7.15296765362746</v>
      </c>
      <c r="AK246" s="8" t="n">
        <v>-6.58789704590062</v>
      </c>
      <c r="AM246" s="8" t="n">
        <v>6.73968233316767</v>
      </c>
      <c r="AO246" s="24" t="n">
        <v>2.05393242572465</v>
      </c>
      <c r="AP246" s="8" t="n">
        <v>2.37748010208193</v>
      </c>
      <c r="AQ246" s="8" t="n">
        <v>-0.683831718358066</v>
      </c>
      <c r="AS246" s="8" t="n">
        <v>-2.03252818674135</v>
      </c>
      <c r="AT246" s="8" t="n">
        <v>2.6314067114708</v>
      </c>
      <c r="AU246" s="8" t="n">
        <v>-0.413285320459786</v>
      </c>
      <c r="AV246" s="8" t="n">
        <v>0.151785287267049</v>
      </c>
      <c r="AX246" s="0" t="n">
        <v>0.939343305277862</v>
      </c>
      <c r="AY246" s="0" t="n">
        <v>0.98797483413606</v>
      </c>
      <c r="AZ246" s="0" t="n">
        <v>0.999559177986282</v>
      </c>
      <c r="BB246" s="16" t="n">
        <v>2.57808228562875E-008</v>
      </c>
      <c r="BC246" s="16" t="n">
        <v>3.77816000594221E-007</v>
      </c>
      <c r="BD246" s="0" t="n">
        <v>0.00228400343842572</v>
      </c>
      <c r="BE246" s="0" t="n">
        <v>0.118450888777552</v>
      </c>
    </row>
    <row r="247" customFormat="false" ht="13.8" hidden="false" customHeight="false" outlineLevel="0" collapsed="false">
      <c r="B247" s="8" t="n">
        <v>41528.0092434597</v>
      </c>
      <c r="C247" s="8" t="n">
        <v>4300</v>
      </c>
      <c r="D247" s="8" t="n">
        <v>4.33510638297871</v>
      </c>
      <c r="F247" s="8" t="n">
        <v>1.38324816025187</v>
      </c>
      <c r="G247" s="8" t="n">
        <v>89371.6111577809</v>
      </c>
      <c r="H247" s="8" t="n">
        <v>3375</v>
      </c>
      <c r="J247" s="8" t="n">
        <v>-89371.6111577809</v>
      </c>
      <c r="K247" s="8" t="n">
        <v>1684</v>
      </c>
      <c r="L247" s="0" t="n">
        <v>71033023446</v>
      </c>
      <c r="O247" s="8" t="n">
        <v>60906.4818859635</v>
      </c>
      <c r="P247" s="8" t="n">
        <v>-244436.875</v>
      </c>
      <c r="Q247" s="8" t="n">
        <v>157086.25</v>
      </c>
      <c r="R247" s="8" t="n">
        <v>-87350.625</v>
      </c>
      <c r="S247" s="8" t="n">
        <v>-43675.3125</v>
      </c>
      <c r="U247" s="8" t="n">
        <v>-82941.5</v>
      </c>
      <c r="V247" s="8" t="n">
        <v>-222475.875</v>
      </c>
      <c r="W247" s="8" t="n">
        <v>-111237.9375</v>
      </c>
      <c r="X247" s="8" t="n">
        <v>-28296.4375</v>
      </c>
      <c r="Y247" s="8" t="n">
        <v>558209.019613953</v>
      </c>
      <c r="Z247" s="8" t="n">
        <v>29427.8357208621</v>
      </c>
      <c r="AA247" s="8" t="n">
        <v>34065.681142352</v>
      </c>
      <c r="AB247" s="8" t="n">
        <v>-52205.3788441607</v>
      </c>
      <c r="AD247" s="24" t="n">
        <v>-4.74343728108045</v>
      </c>
      <c r="AE247" s="8" t="n">
        <v>-4.42528911791115</v>
      </c>
      <c r="AF247" s="8" t="n">
        <v>-7.49983753642923</v>
      </c>
      <c r="AH247" s="8" t="n">
        <v>-8.82437650465311</v>
      </c>
      <c r="AI247" s="25" t="n">
        <v>-4.15934490596672</v>
      </c>
      <c r="AJ247" s="8" t="n">
        <v>-7.1958410167111</v>
      </c>
      <c r="AK247" s="8" t="n">
        <v>-6.64776503599139</v>
      </c>
      <c r="AM247" s="8" t="n">
        <v>6.79136039945685</v>
      </c>
      <c r="AO247" s="24" t="n">
        <v>2.0479231183764</v>
      </c>
      <c r="AP247" s="8" t="n">
        <v>2.3660712815457</v>
      </c>
      <c r="AQ247" s="8" t="n">
        <v>-0.708477136972377</v>
      </c>
      <c r="AS247" s="8" t="n">
        <v>-2.03301610519626</v>
      </c>
      <c r="AT247" s="8" t="n">
        <v>2.63201549349013</v>
      </c>
      <c r="AU247" s="8" t="n">
        <v>-0.404480617254252</v>
      </c>
      <c r="AV247" s="8" t="n">
        <v>0.143595363465462</v>
      </c>
      <c r="AX247" s="0" t="n">
        <v>0.939019363943127</v>
      </c>
      <c r="AY247" s="0" t="n">
        <v>0.987907269361132</v>
      </c>
      <c r="AZ247" s="0" t="n">
        <v>0.999556671970658</v>
      </c>
      <c r="BB247" s="16" t="n">
        <v>2.42372847638664E-008</v>
      </c>
      <c r="BC247" s="16" t="n">
        <v>3.55419884369587E-007</v>
      </c>
      <c r="BD247" s="0" t="n">
        <v>0.00227111621460544</v>
      </c>
      <c r="BE247" s="0" t="n">
        <v>0.117859972538046</v>
      </c>
    </row>
    <row r="248" customFormat="false" ht="13.8" hidden="false" customHeight="false" outlineLevel="0" collapsed="false">
      <c r="B248" s="8" t="n">
        <v>41654.1750093248</v>
      </c>
      <c r="C248" s="8" t="n">
        <v>4300</v>
      </c>
      <c r="D248" s="8" t="n">
        <v>4.39361702127658</v>
      </c>
      <c r="F248" s="8" t="n">
        <v>1.3827231209717</v>
      </c>
      <c r="G248" s="8" t="n">
        <v>89470.0405207553</v>
      </c>
      <c r="H248" s="8" t="n">
        <v>3380</v>
      </c>
      <c r="J248" s="8" t="n">
        <v>-89470.0405207553</v>
      </c>
      <c r="K248" s="8" t="n">
        <v>1692</v>
      </c>
      <c r="L248" s="0" t="n">
        <v>71467324370</v>
      </c>
      <c r="O248" s="8" t="n">
        <v>61184.192683048</v>
      </c>
      <c r="P248" s="8" t="n">
        <v>-245692.08</v>
      </c>
      <c r="Q248" s="8" t="n">
        <v>158798.4</v>
      </c>
      <c r="R248" s="8" t="n">
        <v>-86893.6800000001</v>
      </c>
      <c r="S248" s="8" t="n">
        <v>-43446.8400000001</v>
      </c>
      <c r="U248" s="8" t="n">
        <v>-82729.2</v>
      </c>
      <c r="V248" s="8" t="n">
        <v>-222501.08</v>
      </c>
      <c r="W248" s="8" t="n">
        <v>-111250.54</v>
      </c>
      <c r="X248" s="8" t="n">
        <v>-28521.34</v>
      </c>
      <c r="Y248" s="8" t="n">
        <v>559039.701318407</v>
      </c>
      <c r="Z248" s="8" t="n">
        <v>29342.4329572765</v>
      </c>
      <c r="AA248" s="8" t="n">
        <v>33842.7146499211</v>
      </c>
      <c r="AB248" s="8" t="n">
        <v>-52923.8556960894</v>
      </c>
      <c r="AD248" s="24" t="n">
        <v>-4.80109361269759</v>
      </c>
      <c r="AE248" s="8" t="n">
        <v>-4.48831135931431</v>
      </c>
      <c r="AF248" s="8" t="n">
        <v>-7.5759446215956</v>
      </c>
      <c r="AH248" s="8" t="n">
        <v>-8.87645950220142</v>
      </c>
      <c r="AI248" s="25" t="n">
        <v>-4.21033650406183</v>
      </c>
      <c r="AJ248" s="8" t="n">
        <v>-7.23870011862957</v>
      </c>
      <c r="AK248" s="8" t="n">
        <v>-6.70756848495542</v>
      </c>
      <c r="AM248" s="8" t="n">
        <v>6.84294815751173</v>
      </c>
      <c r="AO248" s="24" t="n">
        <v>2.04185454481414</v>
      </c>
      <c r="AP248" s="8" t="n">
        <v>2.35463679819742</v>
      </c>
      <c r="AQ248" s="8" t="n">
        <v>-0.732996464083871</v>
      </c>
      <c r="AS248" s="8" t="n">
        <v>-2.03351134468969</v>
      </c>
      <c r="AT248" s="8" t="n">
        <v>2.6326116534499</v>
      </c>
      <c r="AU248" s="8" t="n">
        <v>-0.395751961117843</v>
      </c>
      <c r="AV248" s="8" t="n">
        <v>0.135379672556306</v>
      </c>
      <c r="AX248" s="0" t="n">
        <v>0.938694771069924</v>
      </c>
      <c r="AY248" s="0" t="n">
        <v>0.987839531198489</v>
      </c>
      <c r="AZ248" s="0" t="n">
        <v>0.999554159192476</v>
      </c>
      <c r="BB248" s="16" t="n">
        <v>2.27885166142541E-008</v>
      </c>
      <c r="BC248" s="16" t="n">
        <v>3.34384910006827E-007</v>
      </c>
      <c r="BD248" s="0" t="n">
        <v>0.0022583393474901</v>
      </c>
      <c r="BE248" s="0" t="n">
        <v>0.117273348995903</v>
      </c>
    </row>
    <row r="249" customFormat="false" ht="13.8" hidden="false" customHeight="false" outlineLevel="0" collapsed="false">
      <c r="B249" s="8" t="n">
        <v>41780.0372384052</v>
      </c>
      <c r="C249" s="8" t="n">
        <v>4300</v>
      </c>
      <c r="D249" s="8" t="n">
        <v>4.45212765957445</v>
      </c>
      <c r="F249" s="8" t="n">
        <v>1.38220342793332</v>
      </c>
      <c r="G249" s="8" t="n">
        <v>89568.7158157721</v>
      </c>
      <c r="H249" s="8" t="n">
        <v>3385</v>
      </c>
      <c r="J249" s="8" t="n">
        <v>-89568.7158157721</v>
      </c>
      <c r="K249" s="8" t="n">
        <v>1701</v>
      </c>
      <c r="L249" s="0" t="n">
        <v>71906795443</v>
      </c>
      <c r="O249" s="8" t="n">
        <v>61461.9265866497</v>
      </c>
      <c r="P249" s="8" t="n">
        <v>-246950.095</v>
      </c>
      <c r="Q249" s="8" t="n">
        <v>160510.55</v>
      </c>
      <c r="R249" s="8" t="n">
        <v>-86439.5449999999</v>
      </c>
      <c r="S249" s="8" t="n">
        <v>-43219.7725</v>
      </c>
      <c r="U249" s="8" t="n">
        <v>-82516.9</v>
      </c>
      <c r="V249" s="8" t="n">
        <v>-222529.095</v>
      </c>
      <c r="W249" s="8" t="n">
        <v>-111264.5475</v>
      </c>
      <c r="X249" s="8" t="n">
        <v>-28747.6475</v>
      </c>
      <c r="Y249" s="8" t="n">
        <v>559870.40495313</v>
      </c>
      <c r="Z249" s="8" t="n">
        <v>29254.8606139749</v>
      </c>
      <c r="AA249" s="8" t="n">
        <v>33618.0759958405</v>
      </c>
      <c r="AB249" s="8" t="n">
        <v>-53640.8309188491</v>
      </c>
      <c r="AD249" s="24" t="n">
        <v>-4.85880910805059</v>
      </c>
      <c r="AE249" s="8" t="n">
        <v>-4.55135923769735</v>
      </c>
      <c r="AF249" s="8" t="n">
        <v>-7.65192591420745</v>
      </c>
      <c r="AH249" s="8" t="n">
        <v>-8.92854977540021</v>
      </c>
      <c r="AI249" s="25" t="n">
        <v>-4.26134064889695</v>
      </c>
      <c r="AJ249" s="8" t="n">
        <v>-7.28163493062868</v>
      </c>
      <c r="AK249" s="8" t="n">
        <v>-6.76739758684487</v>
      </c>
      <c r="AM249" s="8" t="n">
        <v>6.89453591556662</v>
      </c>
      <c r="AO249" s="24" t="n">
        <v>2.03572680751603</v>
      </c>
      <c r="AP249" s="8" t="n">
        <v>2.34317667786927</v>
      </c>
      <c r="AQ249" s="8" t="n">
        <v>-0.757389998640834</v>
      </c>
      <c r="AS249" s="8" t="n">
        <v>-2.03401385983359</v>
      </c>
      <c r="AT249" s="8" t="n">
        <v>2.63319526666967</v>
      </c>
      <c r="AU249" s="8" t="n">
        <v>-0.387099015062062</v>
      </c>
      <c r="AV249" s="8" t="n">
        <v>0.127138328721746</v>
      </c>
      <c r="AX249" s="0" t="n">
        <v>0.938369529895428</v>
      </c>
      <c r="AY249" s="0" t="n">
        <v>0.987771620066918</v>
      </c>
      <c r="AZ249" s="0" t="n">
        <v>0.999551639664659</v>
      </c>
      <c r="BB249" s="16" t="n">
        <v>2.14274428379813E-008</v>
      </c>
      <c r="BC249" s="16" t="n">
        <v>3.14609983180671E-007</v>
      </c>
      <c r="BD249" s="0" t="n">
        <v>0.00224567162725554</v>
      </c>
      <c r="BE249" s="0" t="n">
        <v>0.116690980820618</v>
      </c>
    </row>
    <row r="250" customFormat="false" ht="13.8" hidden="false" customHeight="false" outlineLevel="0" collapsed="false">
      <c r="B250" s="8" t="n">
        <v>41905.5964742992</v>
      </c>
      <c r="C250" s="8" t="n">
        <v>4300</v>
      </c>
      <c r="D250" s="8" t="n">
        <v>4.51063829787232</v>
      </c>
      <c r="F250" s="8" t="n">
        <v>1.3816890518832</v>
      </c>
      <c r="G250" s="8" t="n">
        <v>89667.6366795636</v>
      </c>
      <c r="H250" s="8" t="n">
        <v>3390</v>
      </c>
      <c r="J250" s="8" t="n">
        <v>-89667.6366795636</v>
      </c>
      <c r="K250" s="8" t="n">
        <v>1710</v>
      </c>
      <c r="L250" s="0" t="n">
        <v>72351760259</v>
      </c>
      <c r="O250" s="8" t="n">
        <v>61739.6835626381</v>
      </c>
      <c r="P250" s="8" t="n">
        <v>-248210.92</v>
      </c>
      <c r="Q250" s="8" t="n">
        <v>162222.7</v>
      </c>
      <c r="R250" s="8" t="n">
        <v>-85988.22</v>
      </c>
      <c r="S250" s="8" t="n">
        <v>-42994.11</v>
      </c>
      <c r="U250" s="8" t="n">
        <v>-82304.6</v>
      </c>
      <c r="V250" s="8" t="n">
        <v>-222559.92</v>
      </c>
      <c r="W250" s="8" t="n">
        <v>-111279.96</v>
      </c>
      <c r="X250" s="8" t="n">
        <v>-28975.3600000001</v>
      </c>
      <c r="Y250" s="8" t="n">
        <v>560701.130586828</v>
      </c>
      <c r="Z250" s="8" t="n">
        <v>29165.1141916628</v>
      </c>
      <c r="AA250" s="8" t="n">
        <v>33391.7627104151</v>
      </c>
      <c r="AB250" s="8" t="n">
        <v>-54356.2972157393</v>
      </c>
      <c r="AD250" s="24" t="n">
        <v>-4.91667281770381</v>
      </c>
      <c r="AE250" s="8" t="n">
        <v>-4.6145218799618</v>
      </c>
      <c r="AF250" s="8" t="n">
        <v>-7.72787086469148</v>
      </c>
      <c r="AH250" s="8" t="n">
        <v>-8.98073643188079</v>
      </c>
      <c r="AI250" s="25" t="n">
        <v>-4.31244641838176</v>
      </c>
      <c r="AJ250" s="8" t="n">
        <v>-7.32473427042147</v>
      </c>
      <c r="AK250" s="8" t="n">
        <v>-6.82734138086461</v>
      </c>
      <c r="AM250" s="8" t="n">
        <v>6.94621282633491</v>
      </c>
      <c r="AO250" s="24" t="n">
        <v>2.0295400086311</v>
      </c>
      <c r="AP250" s="8" t="n">
        <v>2.33169094637311</v>
      </c>
      <c r="AQ250" s="8" t="n">
        <v>-0.781658038356574</v>
      </c>
      <c r="AS250" s="8" t="n">
        <v>-2.03452360554588</v>
      </c>
      <c r="AT250" s="8" t="n">
        <v>2.63376640795315</v>
      </c>
      <c r="AU250" s="8" t="n">
        <v>-0.378521444086564</v>
      </c>
      <c r="AV250" s="8" t="n">
        <v>0.118871445470303</v>
      </c>
      <c r="AX250" s="0" t="n">
        <v>0.938043643659762</v>
      </c>
      <c r="AY250" s="0" t="n">
        <v>0.987703536386459</v>
      </c>
      <c r="AZ250" s="0" t="n">
        <v>0.999549113400178</v>
      </c>
      <c r="BB250" s="16" t="n">
        <v>2.0147651018977E-008</v>
      </c>
      <c r="BC250" s="16" t="n">
        <v>2.96003470736016E-007</v>
      </c>
      <c r="BD250" s="0" t="n">
        <v>0.00223311186001982</v>
      </c>
      <c r="BE250" s="0" t="n">
        <v>0.116112831031909</v>
      </c>
    </row>
    <row r="251" customFormat="false" ht="13.8" hidden="false" customHeight="false" outlineLevel="0" collapsed="false">
      <c r="B251" s="8" t="n">
        <v>42030.8532586009</v>
      </c>
      <c r="C251" s="8" t="n">
        <v>4300</v>
      </c>
      <c r="D251" s="8" t="n">
        <v>4.5691489361702</v>
      </c>
      <c r="F251" s="8" t="n">
        <v>1.38117996375664</v>
      </c>
      <c r="G251" s="8" t="n">
        <v>89766.8027499336</v>
      </c>
      <c r="H251" s="8" t="n">
        <v>3395</v>
      </c>
      <c r="J251" s="8" t="n">
        <v>-89766.8027499336</v>
      </c>
      <c r="K251" s="8" t="n">
        <v>1719</v>
      </c>
      <c r="L251" s="0" t="n">
        <v>72796725075</v>
      </c>
      <c r="O251" s="8" t="n">
        <v>62017.4635769828</v>
      </c>
      <c r="P251" s="8" t="n">
        <v>-249474.555</v>
      </c>
      <c r="Q251" s="8" t="n">
        <v>163934.85</v>
      </c>
      <c r="R251" s="8" t="n">
        <v>-85539.7049999999</v>
      </c>
      <c r="S251" s="8" t="n">
        <v>-42769.8525</v>
      </c>
      <c r="U251" s="8" t="n">
        <v>-82092.3</v>
      </c>
      <c r="V251" s="8" t="n">
        <v>-222593.555</v>
      </c>
      <c r="W251" s="8" t="n">
        <v>-111296.7775</v>
      </c>
      <c r="X251" s="8" t="n">
        <v>-29204.4775000001</v>
      </c>
      <c r="Y251" s="8" t="n">
        <v>561531.878288355</v>
      </c>
      <c r="Z251" s="8" t="n">
        <v>29073.1891987832</v>
      </c>
      <c r="AA251" s="8" t="n">
        <v>33163.7723276612</v>
      </c>
      <c r="AB251" s="8" t="n">
        <v>-55070.2473049051</v>
      </c>
      <c r="AD251" s="24" t="n">
        <v>-4.97467843801172</v>
      </c>
      <c r="AE251" s="8" t="n">
        <v>-4.67779305849225</v>
      </c>
      <c r="AF251" s="8" t="n">
        <v>-7.80377356770897</v>
      </c>
      <c r="AH251" s="8" t="n">
        <v>-9.03301322504046</v>
      </c>
      <c r="AI251" s="25" t="n">
        <v>-4.36364753640006</v>
      </c>
      <c r="AJ251" s="8" t="n">
        <v>-7.36799160315692</v>
      </c>
      <c r="AK251" s="8" t="n">
        <v>-6.88739355235063</v>
      </c>
      <c r="AM251" s="8" t="n">
        <v>6.99797268799244</v>
      </c>
      <c r="AO251" s="24" t="n">
        <v>2.02329424998072</v>
      </c>
      <c r="AP251" s="8" t="n">
        <v>2.32017962950019</v>
      </c>
      <c r="AQ251" s="8" t="n">
        <v>-0.805800879716528</v>
      </c>
      <c r="AS251" s="8" t="n">
        <v>-2.03504053704802</v>
      </c>
      <c r="AT251" s="8" t="n">
        <v>2.63432515159238</v>
      </c>
      <c r="AU251" s="8" t="n">
        <v>-0.370018915164476</v>
      </c>
      <c r="AV251" s="8" t="n">
        <v>0.110579135641814</v>
      </c>
      <c r="AX251" s="0" t="n">
        <v>0.937717115605854</v>
      </c>
      <c r="AY251" s="0" t="n">
        <v>0.987635280578393</v>
      </c>
      <c r="AZ251" s="0" t="n">
        <v>0.999546580412051</v>
      </c>
      <c r="BB251" s="16" t="n">
        <v>1.89443499421392E-008</v>
      </c>
      <c r="BC251" s="16" t="n">
        <v>2.78497317824922E-007</v>
      </c>
      <c r="BD251" s="0" t="n">
        <v>0.00222065886759975</v>
      </c>
      <c r="BE251" s="0" t="n">
        <v>0.115538862996635</v>
      </c>
    </row>
    <row r="252" customFormat="false" ht="13.8" hidden="false" customHeight="false" outlineLevel="0" collapsed="false">
      <c r="B252" s="8" t="n">
        <v>42155.80813091</v>
      </c>
      <c r="C252" s="8" t="n">
        <v>4300</v>
      </c>
      <c r="D252" s="8" t="n">
        <v>4.62765957446807</v>
      </c>
      <c r="F252" s="8" t="n">
        <v>1.38067613467628</v>
      </c>
      <c r="G252" s="8" t="n">
        <v>89866.213665753</v>
      </c>
      <c r="H252" s="8" t="n">
        <v>3400</v>
      </c>
      <c r="J252" s="8" t="n">
        <v>-89866.213665753</v>
      </c>
      <c r="K252" s="8" t="n">
        <v>1728</v>
      </c>
      <c r="L252" s="0" t="n">
        <v>73241689891</v>
      </c>
      <c r="O252" s="8" t="n">
        <v>62295.2665957541</v>
      </c>
      <c r="P252" s="8" t="n">
        <v>-250741</v>
      </c>
      <c r="Q252" s="8" t="n">
        <v>165647</v>
      </c>
      <c r="R252" s="8" t="n">
        <v>-85094</v>
      </c>
      <c r="S252" s="8" t="n">
        <v>-42547</v>
      </c>
      <c r="U252" s="8" t="n">
        <v>-81880</v>
      </c>
      <c r="V252" s="8" t="n">
        <v>-222630</v>
      </c>
      <c r="W252" s="8" t="n">
        <v>-111315</v>
      </c>
      <c r="X252" s="8" t="n">
        <v>-29435</v>
      </c>
      <c r="Y252" s="8" t="n">
        <v>562362.64812672</v>
      </c>
      <c r="Z252" s="8" t="n">
        <v>28979.0811514897</v>
      </c>
      <c r="AA252" s="8" t="n">
        <v>32934.1023852945</v>
      </c>
      <c r="AB252" s="8" t="n">
        <v>-55782.6739192822</v>
      </c>
      <c r="AD252" s="24" t="n">
        <v>-5.03274291658988</v>
      </c>
      <c r="AE252" s="8" t="n">
        <v>-4.74108979662905</v>
      </c>
      <c r="AF252" s="8" t="n">
        <v>-7.87955136763531</v>
      </c>
      <c r="AH252" s="8" t="n">
        <v>-9.08529715951261</v>
      </c>
      <c r="AI252" s="25" t="n">
        <v>-4.41486097827816</v>
      </c>
      <c r="AJ252" s="8" t="n">
        <v>-7.4113236468779</v>
      </c>
      <c r="AK252" s="8" t="n">
        <v>-6.94747103823762</v>
      </c>
      <c r="AM252" s="8" t="n">
        <v>7.04973254964998</v>
      </c>
      <c r="AO252" s="24" t="n">
        <v>2.0169896330601</v>
      </c>
      <c r="AP252" s="8" t="n">
        <v>2.30864275302093</v>
      </c>
      <c r="AQ252" s="8" t="n">
        <v>-0.829818817985332</v>
      </c>
      <c r="AS252" s="8" t="n">
        <v>-2.03556460986263</v>
      </c>
      <c r="AT252" s="8" t="n">
        <v>2.63487157137182</v>
      </c>
      <c r="AU252" s="8" t="n">
        <v>-0.361591097227922</v>
      </c>
      <c r="AV252" s="8" t="n">
        <v>0.102261511412359</v>
      </c>
      <c r="AX252" s="0" t="n">
        <v>0.937389948979307</v>
      </c>
      <c r="AY252" s="0" t="n">
        <v>0.987566853065217</v>
      </c>
      <c r="AZ252" s="0" t="n">
        <v>0.99954404071334</v>
      </c>
      <c r="BB252" s="16" t="n">
        <v>1.7813810339575E-008</v>
      </c>
      <c r="BC252" s="16" t="n">
        <v>2.62038897424625E-007</v>
      </c>
      <c r="BD252" s="0" t="n">
        <v>0.00220831148727161</v>
      </c>
      <c r="BE252" s="0" t="n">
        <v>0.114969040425734</v>
      </c>
    </row>
    <row r="253" customFormat="false" ht="13.8" hidden="false" customHeight="false" outlineLevel="0" collapsed="false">
      <c r="B253" s="8" t="n">
        <v>42280.4616288411</v>
      </c>
      <c r="C253" s="8" t="n">
        <v>4300</v>
      </c>
      <c r="D253" s="8" t="n">
        <v>4.68617021276594</v>
      </c>
      <c r="F253" s="8" t="n">
        <v>1.38017753595068</v>
      </c>
      <c r="G253" s="8" t="n">
        <v>89965.8690669546</v>
      </c>
      <c r="H253" s="8" t="n">
        <v>3405</v>
      </c>
      <c r="J253" s="8" t="n">
        <v>-89965.8690669546</v>
      </c>
      <c r="K253" s="8" t="n">
        <v>1737</v>
      </c>
      <c r="L253" s="0" t="n">
        <v>73686654707</v>
      </c>
      <c r="O253" s="8" t="n">
        <v>62573.092585122</v>
      </c>
      <c r="P253" s="8" t="n">
        <v>-252010.255</v>
      </c>
      <c r="Q253" s="8" t="n">
        <v>167359.15</v>
      </c>
      <c r="R253" s="8" t="n">
        <v>-84651.105</v>
      </c>
      <c r="S253" s="8" t="n">
        <v>-42325.5525</v>
      </c>
      <c r="U253" s="8" t="n">
        <v>-81667.7</v>
      </c>
      <c r="V253" s="8" t="n">
        <v>-222669.255</v>
      </c>
      <c r="W253" s="8" t="n">
        <v>-111334.6275</v>
      </c>
      <c r="X253" s="8" t="n">
        <v>-29666.9275</v>
      </c>
      <c r="Y253" s="8" t="n">
        <v>563193.440171082</v>
      </c>
      <c r="Z253" s="8" t="n">
        <v>28882.7855736203</v>
      </c>
      <c r="AA253" s="8" t="n">
        <v>32702.7504247187</v>
      </c>
      <c r="AB253" s="8" t="n">
        <v>-56493.5698065417</v>
      </c>
      <c r="AD253" s="24" t="n">
        <v>-5.09061565141298</v>
      </c>
      <c r="AE253" s="8" t="n">
        <v>-4.80416156776805</v>
      </c>
      <c r="AF253" s="8" t="n">
        <v>-7.95495405766657</v>
      </c>
      <c r="AH253" s="8" t="n">
        <v>-9.13733769026382</v>
      </c>
      <c r="AI253" s="25" t="n">
        <v>-4.46583616988029</v>
      </c>
      <c r="AJ253" s="8" t="n">
        <v>-7.45447957160634</v>
      </c>
      <c r="AK253" s="8" t="n">
        <v>-7.00732322615361</v>
      </c>
      <c r="AM253" s="8" t="n">
        <v>7.10124191045273</v>
      </c>
      <c r="AO253" s="24" t="n">
        <v>2.01062625903975</v>
      </c>
      <c r="AP253" s="8" t="n">
        <v>2.29708034268468</v>
      </c>
      <c r="AQ253" s="8" t="n">
        <v>-0.853712147213844</v>
      </c>
      <c r="AS253" s="8" t="n">
        <v>-2.03609577981109</v>
      </c>
      <c r="AT253" s="8" t="n">
        <v>2.63540574057244</v>
      </c>
      <c r="AU253" s="8" t="n">
        <v>-0.353237661153613</v>
      </c>
      <c r="AV253" s="8" t="n">
        <v>0.0939186842991164</v>
      </c>
      <c r="AX253" s="0" t="n">
        <v>0.937062147028256</v>
      </c>
      <c r="AY253" s="0" t="n">
        <v>0.987498254270627</v>
      </c>
      <c r="AZ253" s="0" t="n">
        <v>0.999541494317154</v>
      </c>
      <c r="BB253" s="16" t="n">
        <v>1.67539908648644E-008</v>
      </c>
      <c r="BC253" s="16" t="n">
        <v>2.46600273871011E-007</v>
      </c>
      <c r="BD253" s="0" t="n">
        <v>0.00219606857153598</v>
      </c>
      <c r="BE253" s="0" t="n">
        <v>0.114403327371168</v>
      </c>
    </row>
    <row r="254" customFormat="false" ht="13.8" hidden="false" customHeight="false" outlineLevel="0" collapsed="false">
      <c r="B254" s="8" t="n">
        <v>42404.8142880345</v>
      </c>
      <c r="C254" s="8" t="n">
        <v>4300</v>
      </c>
      <c r="D254" s="8" t="n">
        <v>4.74468085106381</v>
      </c>
      <c r="F254" s="8" t="n">
        <v>1.37968413907288</v>
      </c>
      <c r="G254" s="8" t="n">
        <v>90065.7685945289</v>
      </c>
      <c r="H254" s="8" t="n">
        <v>3410</v>
      </c>
      <c r="J254" s="8" t="n">
        <v>-90065.7685945289</v>
      </c>
      <c r="K254" s="8" t="n">
        <v>1746</v>
      </c>
      <c r="L254" s="0" t="n">
        <v>74131619523</v>
      </c>
      <c r="O254" s="8" t="n">
        <v>62850.9415113556</v>
      </c>
      <c r="P254" s="8" t="n">
        <v>-253282.32</v>
      </c>
      <c r="Q254" s="8" t="n">
        <v>169071.3</v>
      </c>
      <c r="R254" s="8" t="n">
        <v>-84211.0199999999</v>
      </c>
      <c r="S254" s="8" t="n">
        <v>-42105.51</v>
      </c>
      <c r="U254" s="8" t="n">
        <v>-81455.4</v>
      </c>
      <c r="V254" s="8" t="n">
        <v>-222711.32</v>
      </c>
      <c r="W254" s="8" t="n">
        <v>-111355.66</v>
      </c>
      <c r="X254" s="8" t="n">
        <v>-29900.26</v>
      </c>
      <c r="Y254" s="8" t="n">
        <v>564024.254490751</v>
      </c>
      <c r="Z254" s="8" t="n">
        <v>28784.2979966718</v>
      </c>
      <c r="AA254" s="8" t="n">
        <v>32469.7139910141</v>
      </c>
      <c r="AB254" s="8" t="n">
        <v>-57202.9277290353</v>
      </c>
      <c r="AD254" s="24" t="n">
        <v>-5.14806060884883</v>
      </c>
      <c r="AE254" s="8" t="n">
        <v>-4.86677241339635</v>
      </c>
      <c r="AF254" s="8" t="n">
        <v>-8.02974599786185</v>
      </c>
      <c r="AH254" s="8" t="n">
        <v>-9.18889884062693</v>
      </c>
      <c r="AI254" s="25" t="n">
        <v>-4.51633710564</v>
      </c>
      <c r="AJ254" s="8" t="n">
        <v>-7.49722311736436</v>
      </c>
      <c r="AK254" s="8" t="n">
        <v>-7.06671407245055</v>
      </c>
      <c r="AM254" s="8" t="n">
        <v>7.15226483761576</v>
      </c>
      <c r="AO254" s="24" t="n">
        <v>2.00420422876693</v>
      </c>
      <c r="AP254" s="8" t="n">
        <v>2.28549242421941</v>
      </c>
      <c r="AQ254" s="8" t="n">
        <v>-0.877481160246094</v>
      </c>
      <c r="AS254" s="8" t="n">
        <v>-2.03663400301117</v>
      </c>
      <c r="AT254" s="8" t="n">
        <v>2.63592773197576</v>
      </c>
      <c r="AU254" s="8" t="n">
        <v>-0.344958279748604</v>
      </c>
      <c r="AV254" s="8" t="n">
        <v>0.0855507651652114</v>
      </c>
      <c r="AX254" s="0" t="n">
        <v>0.936733713003237</v>
      </c>
      <c r="AY254" s="0" t="n">
        <v>0.987429484619502</v>
      </c>
      <c r="AZ254" s="0" t="n">
        <v>0.999538941236647</v>
      </c>
      <c r="BB254" s="16" t="n">
        <v>1.57624209463488E-008</v>
      </c>
      <c r="BC254" s="16" t="n">
        <v>2.32147099164028E-007</v>
      </c>
      <c r="BD254" s="0" t="n">
        <v>0.00218392898788668</v>
      </c>
      <c r="BE254" s="0" t="n">
        <v>0.11384168822289</v>
      </c>
    </row>
    <row r="255" customFormat="false" ht="13.8" hidden="false" customHeight="false" outlineLevel="0" collapsed="false">
      <c r="B255" s="8" t="n">
        <v>42528.8666421655</v>
      </c>
      <c r="C255" s="8" t="n">
        <v>4300</v>
      </c>
      <c r="D255" s="8" t="n">
        <v>4.80319148936168</v>
      </c>
      <c r="F255" s="8" t="n">
        <v>1.37919591571898</v>
      </c>
      <c r="G255" s="8" t="n">
        <v>90165.9118905189</v>
      </c>
      <c r="H255" s="8" t="n">
        <v>3415</v>
      </c>
      <c r="J255" s="8" t="n">
        <v>-90165.9118905189</v>
      </c>
      <c r="K255" s="8" t="n">
        <v>1755</v>
      </c>
      <c r="L255" s="0" t="n">
        <v>74576584339</v>
      </c>
      <c r="O255" s="8" t="n">
        <v>63128.8133408233</v>
      </c>
      <c r="P255" s="8" t="n">
        <v>-254557.195</v>
      </c>
      <c r="Q255" s="8" t="n">
        <v>170783.45</v>
      </c>
      <c r="R255" s="8" t="n">
        <v>-83773.7450000001</v>
      </c>
      <c r="S255" s="8" t="n">
        <v>-41886.8725</v>
      </c>
      <c r="U255" s="8" t="n">
        <v>-81243.1</v>
      </c>
      <c r="V255" s="8" t="n">
        <v>-222756.195</v>
      </c>
      <c r="W255" s="8" t="n">
        <v>-111378.0975</v>
      </c>
      <c r="X255" s="8" t="n">
        <v>-30134.9975000001</v>
      </c>
      <c r="Y255" s="8" t="n">
        <v>564855.091155191</v>
      </c>
      <c r="Z255" s="8" t="n">
        <v>28683.6139597731</v>
      </c>
      <c r="AA255" s="8" t="n">
        <v>32234.9906329264</v>
      </c>
      <c r="AB255" s="8" t="n">
        <v>-57910.7404637407</v>
      </c>
      <c r="AD255" s="24" t="n">
        <v>-5.20556412201168</v>
      </c>
      <c r="AE255" s="8" t="n">
        <v>-4.92940874144725</v>
      </c>
      <c r="AF255" s="8" t="n">
        <v>-8.104413913505</v>
      </c>
      <c r="AH255" s="8" t="n">
        <v>-9.24046700065354</v>
      </c>
      <c r="AI255" s="25" t="n">
        <v>-4.56685014691094</v>
      </c>
      <c r="AJ255" s="8" t="n">
        <v>-7.54004039251496</v>
      </c>
      <c r="AK255" s="8" t="n">
        <v>-7.12612990055429</v>
      </c>
      <c r="AM255" s="8" t="n">
        <v>7.20328776477879</v>
      </c>
      <c r="AO255" s="24" t="n">
        <v>1.99772364276711</v>
      </c>
      <c r="AP255" s="8" t="n">
        <v>2.27387902333154</v>
      </c>
      <c r="AQ255" s="8" t="n">
        <v>-0.901126148726212</v>
      </c>
      <c r="AS255" s="8" t="n">
        <v>-2.03717923587474</v>
      </c>
      <c r="AT255" s="8" t="n">
        <v>2.63643761786785</v>
      </c>
      <c r="AU255" s="8" t="n">
        <v>-0.336752627736173</v>
      </c>
      <c r="AV255" s="8" t="n">
        <v>0.0771578642245001</v>
      </c>
      <c r="AX255" s="0" t="n">
        <v>0.936404650157051</v>
      </c>
      <c r="AY255" s="0" t="n">
        <v>0.987360544537879</v>
      </c>
      <c r="AZ255" s="0" t="n">
        <v>0.999536381485016</v>
      </c>
      <c r="BB255" s="16" t="n">
        <v>1.48302693425092E-008</v>
      </c>
      <c r="BC255" s="16" t="n">
        <v>2.1855118397736E-007</v>
      </c>
      <c r="BD255" s="0" t="n">
        <v>0.00217189161858355</v>
      </c>
      <c r="BE255" s="0" t="n">
        <v>0.113284087705821</v>
      </c>
    </row>
    <row r="256" customFormat="false" ht="13.8" hidden="false" customHeight="false" outlineLevel="0" collapsed="false">
      <c r="B256" s="8" t="n">
        <v>42652.6192229542</v>
      </c>
      <c r="C256" s="8" t="n">
        <v>4300</v>
      </c>
      <c r="D256" s="8" t="n">
        <v>4.86170212765956</v>
      </c>
      <c r="F256" s="8" t="n">
        <v>1.37871283774672</v>
      </c>
      <c r="G256" s="8" t="n">
        <v>90266.2985980161</v>
      </c>
      <c r="H256" s="8" t="n">
        <v>3420</v>
      </c>
      <c r="J256" s="8" t="n">
        <v>-90266.2985980161</v>
      </c>
      <c r="K256" s="8" t="n">
        <v>1764</v>
      </c>
      <c r="L256" s="0" t="n">
        <v>75021549155</v>
      </c>
      <c r="O256" s="8" t="n">
        <v>63406.7080399917</v>
      </c>
      <c r="P256" s="8" t="n">
        <v>-255834.88</v>
      </c>
      <c r="Q256" s="8" t="n">
        <v>172495.6</v>
      </c>
      <c r="R256" s="8" t="n">
        <v>-83339.28</v>
      </c>
      <c r="S256" s="8" t="n">
        <v>-41669.64</v>
      </c>
      <c r="U256" s="8" t="n">
        <v>-81030.8</v>
      </c>
      <c r="V256" s="8" t="n">
        <v>-222803.88</v>
      </c>
      <c r="W256" s="8" t="n">
        <v>-111401.94</v>
      </c>
      <c r="X256" s="8" t="n">
        <v>-30371.1400000001</v>
      </c>
      <c r="Y256" s="8" t="n">
        <v>565685.950234019</v>
      </c>
      <c r="Z256" s="8" t="n">
        <v>28580.7290096602</v>
      </c>
      <c r="AA256" s="8" t="n">
        <v>31998.5779028553</v>
      </c>
      <c r="AB256" s="8" t="n">
        <v>-58617.0008022074</v>
      </c>
      <c r="AD256" s="24" t="n">
        <v>-5.26311675661134</v>
      </c>
      <c r="AE256" s="8" t="n">
        <v>-4.99206119215108</v>
      </c>
      <c r="AF256" s="8" t="n">
        <v>-8.17894876096205</v>
      </c>
      <c r="AH256" s="8" t="n">
        <v>-9.29203279296221</v>
      </c>
      <c r="AI256" s="25" t="n">
        <v>-4.61736588781348</v>
      </c>
      <c r="AJ256" s="8" t="n">
        <v>-7.58292173959854</v>
      </c>
      <c r="AK256" s="8" t="n">
        <v>-7.18556126681045</v>
      </c>
      <c r="AM256" s="8" t="n">
        <v>7.25430135785676</v>
      </c>
      <c r="AO256" s="24" t="n">
        <v>1.99118460124542</v>
      </c>
      <c r="AP256" s="8" t="n">
        <v>2.26224016570568</v>
      </c>
      <c r="AQ256" s="8" t="n">
        <v>-0.924647403105286</v>
      </c>
      <c r="AS256" s="8" t="n">
        <v>-2.03773143510545</v>
      </c>
      <c r="AT256" s="8" t="n">
        <v>2.63693547004328</v>
      </c>
      <c r="AU256" s="8" t="n">
        <v>-0.328620381741781</v>
      </c>
      <c r="AV256" s="8" t="n">
        <v>0.0687400910463107</v>
      </c>
      <c r="AX256" s="0" t="n">
        <v>0.936074961744631</v>
      </c>
      <c r="AY256" s="0" t="n">
        <v>0.98729143445294</v>
      </c>
      <c r="AZ256" s="0" t="n">
        <v>0.999533815075503</v>
      </c>
      <c r="BB256" s="16" t="n">
        <v>1.39540039562988E-008</v>
      </c>
      <c r="BC256" s="16" t="n">
        <v>2.05762147900952E-007</v>
      </c>
      <c r="BD256" s="0" t="n">
        <v>0.00215995536042931</v>
      </c>
      <c r="BE256" s="0" t="n">
        <v>0.11273049087685</v>
      </c>
    </row>
    <row r="257" customFormat="false" ht="13.8" hidden="false" customHeight="false" outlineLevel="0" collapsed="false">
      <c r="B257" s="8" t="n">
        <v>42776.072560175</v>
      </c>
      <c r="C257" s="8" t="n">
        <v>4300</v>
      </c>
      <c r="D257" s="8" t="n">
        <v>4.92021276595743</v>
      </c>
      <c r="F257" s="8" t="n">
        <v>1.37823487719408</v>
      </c>
      <c r="G257" s="8" t="n">
        <v>90366.9283611554</v>
      </c>
      <c r="H257" s="8" t="n">
        <v>3425</v>
      </c>
      <c r="J257" s="8" t="n">
        <v>-90366.9283611554</v>
      </c>
      <c r="K257" s="8" t="n">
        <v>1773</v>
      </c>
      <c r="L257" s="0" t="n">
        <v>75466513971</v>
      </c>
      <c r="O257" s="8" t="n">
        <v>63684.6255754255</v>
      </c>
      <c r="P257" s="8" t="n">
        <v>-257115.375</v>
      </c>
      <c r="Q257" s="8" t="n">
        <v>174207.75</v>
      </c>
      <c r="R257" s="8" t="n">
        <v>-82907.625</v>
      </c>
      <c r="S257" s="8" t="n">
        <v>-41453.8125</v>
      </c>
      <c r="U257" s="8" t="n">
        <v>-80818.5</v>
      </c>
      <c r="V257" s="8" t="n">
        <v>-222854.375</v>
      </c>
      <c r="W257" s="8" t="n">
        <v>-111427.1875</v>
      </c>
      <c r="X257" s="8" t="n">
        <v>-30608.6875</v>
      </c>
      <c r="Y257" s="8" t="n">
        <v>566516.831797</v>
      </c>
      <c r="Z257" s="8" t="n">
        <v>28475.6387006495</v>
      </c>
      <c r="AA257" s="8" t="n">
        <v>31760.4733568436</v>
      </c>
      <c r="AB257" s="8" t="n">
        <v>-59321.7015505025</v>
      </c>
      <c r="AD257" s="24" t="n">
        <v>-5.32067940186291</v>
      </c>
      <c r="AE257" s="8" t="n">
        <v>-5.05469072894663</v>
      </c>
      <c r="AF257" s="8" t="n">
        <v>-8.25331181859916</v>
      </c>
      <c r="AH257" s="8" t="n">
        <v>-9.34355716364736</v>
      </c>
      <c r="AI257" s="25" t="n">
        <v>-4.66784524614192</v>
      </c>
      <c r="AJ257" s="8" t="n">
        <v>-7.6258278262302</v>
      </c>
      <c r="AK257" s="8" t="n">
        <v>-7.24496905139082</v>
      </c>
      <c r="AM257" s="8" t="n">
        <v>7.30526660595098</v>
      </c>
      <c r="AO257" s="24" t="n">
        <v>1.98458720408807</v>
      </c>
      <c r="AP257" s="8" t="n">
        <v>2.25057587700435</v>
      </c>
      <c r="AQ257" s="8" t="n">
        <v>-0.948045212648175</v>
      </c>
      <c r="AS257" s="8" t="n">
        <v>-2.03829055769638</v>
      </c>
      <c r="AT257" s="8" t="n">
        <v>2.63742135980906</v>
      </c>
      <c r="AU257" s="8" t="n">
        <v>-0.320561220279223</v>
      </c>
      <c r="AV257" s="8" t="n">
        <v>0.0602975545601563</v>
      </c>
      <c r="AX257" s="0" t="n">
        <v>0.935744651022908</v>
      </c>
      <c r="AY257" s="0" t="n">
        <v>0.987222154792991</v>
      </c>
      <c r="AZ257" s="0" t="n">
        <v>0.999531242021392</v>
      </c>
      <c r="BB257" s="16" t="n">
        <v>1.31305212598722E-008</v>
      </c>
      <c r="BC257" s="16" t="n">
        <v>1.93735794518467E-007</v>
      </c>
      <c r="BD257" s="0" t="n">
        <v>0.00214811912455004</v>
      </c>
      <c r="BE257" s="0" t="n">
        <v>0.112180863121844</v>
      </c>
    </row>
    <row r="258" customFormat="false" ht="13.8" hidden="false" customHeight="false" outlineLevel="0" collapsed="false">
      <c r="B258" s="8" t="n">
        <v>42899.2271816669</v>
      </c>
      <c r="C258" s="8" t="n">
        <v>4300</v>
      </c>
      <c r="D258" s="8" t="n">
        <v>4.9787234042553</v>
      </c>
      <c r="F258" s="8" t="n">
        <v>1.37776200627794</v>
      </c>
      <c r="G258" s="8" t="n">
        <v>90467.8008251109</v>
      </c>
      <c r="H258" s="8" t="n">
        <v>3430</v>
      </c>
      <c r="J258" s="8" t="n">
        <v>-90467.8008251109</v>
      </c>
      <c r="K258" s="8" t="n">
        <v>1782</v>
      </c>
      <c r="L258" s="0" t="n">
        <v>75918244201</v>
      </c>
      <c r="O258" s="8" t="n">
        <v>63962.5659137871</v>
      </c>
      <c r="P258" s="8" t="n">
        <v>-258398.68</v>
      </c>
      <c r="Q258" s="8" t="n">
        <v>175919.9</v>
      </c>
      <c r="R258" s="8" t="n">
        <v>-82478.7799999999</v>
      </c>
      <c r="S258" s="8" t="n">
        <v>-41239.3899999999</v>
      </c>
      <c r="U258" s="8" t="n">
        <v>-80606.2</v>
      </c>
      <c r="V258" s="8" t="n">
        <v>-222907.68</v>
      </c>
      <c r="W258" s="8" t="n">
        <v>-111453.84</v>
      </c>
      <c r="X258" s="8" t="n">
        <v>-30847.64</v>
      </c>
      <c r="Y258" s="8" t="n">
        <v>567347.735914056</v>
      </c>
      <c r="Z258" s="8" t="n">
        <v>28368.3385946132</v>
      </c>
      <c r="AA258" s="8" t="n">
        <v>31520.6745545656</v>
      </c>
      <c r="AB258" s="8" t="n">
        <v>-60024.8355291575</v>
      </c>
      <c r="AD258" s="24" t="n">
        <v>-5.37830030318142</v>
      </c>
      <c r="AE258" s="8" t="n">
        <v>-5.11734567117736</v>
      </c>
      <c r="AF258" s="8" t="n">
        <v>-8.32755171948546</v>
      </c>
      <c r="AH258" s="8" t="n">
        <v>-9.39508841497305</v>
      </c>
      <c r="AI258" s="25" t="n">
        <v>-4.71833649605663</v>
      </c>
      <c r="AJ258" s="8" t="n">
        <v>-7.66880667778203</v>
      </c>
      <c r="AK258" s="8" t="n">
        <v>-7.30440149098482</v>
      </c>
      <c r="AM258" s="8" t="n">
        <v>7.35623185404519</v>
      </c>
      <c r="AO258" s="24" t="n">
        <v>1.97793155086377</v>
      </c>
      <c r="AP258" s="8" t="n">
        <v>2.23888618286783</v>
      </c>
      <c r="AQ258" s="8" t="n">
        <v>-0.97131986544027</v>
      </c>
      <c r="AS258" s="8" t="n">
        <v>-2.03885656092786</v>
      </c>
      <c r="AT258" s="8" t="n">
        <v>2.63789535798856</v>
      </c>
      <c r="AU258" s="8" t="n">
        <v>-0.31257482373684</v>
      </c>
      <c r="AV258" s="8" t="n">
        <v>0.0518303630603743</v>
      </c>
      <c r="AX258" s="0" t="n">
        <v>0.935413721250683</v>
      </c>
      <c r="AY258" s="0" t="n">
        <v>0.987152705987443</v>
      </c>
      <c r="AZ258" s="0" t="n">
        <v>0.999528662336009</v>
      </c>
      <c r="BB258" s="16" t="n">
        <v>1.23562365298945E-008</v>
      </c>
      <c r="BC258" s="16" t="n">
        <v>1.82420700495359E-007</v>
      </c>
      <c r="BD258" s="0" t="n">
        <v>0.00213638183617959</v>
      </c>
      <c r="BE258" s="0" t="n">
        <v>0.111635170152678</v>
      </c>
    </row>
    <row r="259" customFormat="false" ht="13.8" hidden="false" customHeight="false" outlineLevel="0" collapsed="false">
      <c r="B259" s="8" t="n">
        <v>43022.0836133417</v>
      </c>
      <c r="C259" s="8" t="n">
        <v>4300</v>
      </c>
      <c r="D259" s="8" t="n">
        <v>5.03723404255317</v>
      </c>
      <c r="F259" s="8" t="n">
        <v>1.37729419739264</v>
      </c>
      <c r="G259" s="8" t="n">
        <v>90568.915636091</v>
      </c>
      <c r="H259" s="8" t="n">
        <v>3435</v>
      </c>
      <c r="J259" s="8" t="n">
        <v>-90568.915636091</v>
      </c>
      <c r="K259" s="8" t="n">
        <v>1791</v>
      </c>
      <c r="L259" s="0" t="n">
        <v>76374048457</v>
      </c>
      <c r="O259" s="8" t="n">
        <v>64240.5290218361</v>
      </c>
      <c r="P259" s="8" t="n">
        <v>-259684.795</v>
      </c>
      <c r="Q259" s="8" t="n">
        <v>177632.05</v>
      </c>
      <c r="R259" s="8" t="n">
        <v>-82052.7449999999</v>
      </c>
      <c r="S259" s="8" t="n">
        <v>-41026.3724999999</v>
      </c>
      <c r="U259" s="8" t="n">
        <v>-80393.9</v>
      </c>
      <c r="V259" s="8" t="n">
        <v>-222963.795</v>
      </c>
      <c r="W259" s="8" t="n">
        <v>-111481.8975</v>
      </c>
      <c r="X259" s="8" t="n">
        <v>-31087.9975</v>
      </c>
      <c r="Y259" s="8" t="n">
        <v>568178.662655259</v>
      </c>
      <c r="Z259" s="8" t="n">
        <v>28258.8242609531</v>
      </c>
      <c r="AA259" s="8" t="n">
        <v>31279.1790593165</v>
      </c>
      <c r="AB259" s="8" t="n">
        <v>-60726.3955731145</v>
      </c>
      <c r="AD259" s="24" t="n">
        <v>-5.43597794620698</v>
      </c>
      <c r="AE259" s="8" t="n">
        <v>-5.18002457811831</v>
      </c>
      <c r="AF259" s="8" t="n">
        <v>-8.40166733542639</v>
      </c>
      <c r="AH259" s="8" t="n">
        <v>-9.44662508939732</v>
      </c>
      <c r="AI259" s="25" t="n">
        <v>-4.7688381521069</v>
      </c>
      <c r="AJ259" s="8" t="n">
        <v>-7.71185656139607</v>
      </c>
      <c r="AK259" s="8" t="n">
        <v>-7.36385706282139</v>
      </c>
      <c r="AM259" s="8" t="n">
        <v>7.40719568703218</v>
      </c>
      <c r="AO259" s="24" t="n">
        <v>1.9712177408252</v>
      </c>
      <c r="AP259" s="8" t="n">
        <v>2.22717110891387</v>
      </c>
      <c r="AQ259" s="8" t="n">
        <v>-0.994471648394214</v>
      </c>
      <c r="AS259" s="8" t="n">
        <v>-2.03942940236514</v>
      </c>
      <c r="AT259" s="8" t="n">
        <v>2.63835753492528</v>
      </c>
      <c r="AU259" s="8" t="n">
        <v>-0.304660874363893</v>
      </c>
      <c r="AV259" s="8" t="n">
        <v>0.0433386242107883</v>
      </c>
      <c r="AX259" s="0" t="n">
        <v>0.935082175688492</v>
      </c>
      <c r="AY259" s="0" t="n">
        <v>0.987083088466798</v>
      </c>
      <c r="AZ259" s="0" t="n">
        <v>0.999526076032723</v>
      </c>
      <c r="BB259" s="16" t="n">
        <v>1.1628181963003E-008</v>
      </c>
      <c r="BC259" s="16" t="n">
        <v>1.7177441728963E-007</v>
      </c>
      <c r="BD259" s="0" t="n">
        <v>0.0021247424344475</v>
      </c>
      <c r="BE259" s="0" t="n">
        <v>0.111093378004282</v>
      </c>
    </row>
    <row r="260" customFormat="false" ht="13.8" hidden="false" customHeight="false" outlineLevel="0" collapsed="false">
      <c r="B260" s="8" t="n">
        <v>43144.6423791953</v>
      </c>
      <c r="C260" s="8" t="n">
        <v>4300</v>
      </c>
      <c r="D260" s="8" t="n">
        <v>5.09574468085105</v>
      </c>
      <c r="F260" s="8" t="n">
        <v>1.37683142310868</v>
      </c>
      <c r="G260" s="8" t="n">
        <v>90670.2724413341</v>
      </c>
      <c r="H260" s="8" t="n">
        <v>3440</v>
      </c>
      <c r="J260" s="8" t="n">
        <v>-90670.2724413341</v>
      </c>
      <c r="K260" s="8" t="n">
        <v>1800</v>
      </c>
      <c r="L260" s="0" t="n">
        <v>76830005416</v>
      </c>
      <c r="O260" s="8" t="n">
        <v>64518.5148664288</v>
      </c>
      <c r="P260" s="8" t="n">
        <v>-260973.72</v>
      </c>
      <c r="Q260" s="8" t="n">
        <v>179344.2</v>
      </c>
      <c r="R260" s="8" t="n">
        <v>-81629.52</v>
      </c>
      <c r="S260" s="8" t="n">
        <v>-40814.76</v>
      </c>
      <c r="U260" s="8" t="n">
        <v>-80181.6</v>
      </c>
      <c r="V260" s="8" t="n">
        <v>-223022.72</v>
      </c>
      <c r="W260" s="8" t="n">
        <v>-111511.36</v>
      </c>
      <c r="X260" s="8" t="n">
        <v>-31329.76</v>
      </c>
      <c r="Y260" s="8" t="n">
        <v>569009.612090836</v>
      </c>
      <c r="Z260" s="8" t="n">
        <v>28147.0912765755</v>
      </c>
      <c r="AA260" s="8" t="n">
        <v>31035.9844380007</v>
      </c>
      <c r="AB260" s="8" t="n">
        <v>-61426.3745316733</v>
      </c>
      <c r="AD260" s="24" t="n">
        <v>-5.49365282140475</v>
      </c>
      <c r="AE260" s="8" t="n">
        <v>-5.24266801357762</v>
      </c>
      <c r="AF260" s="8" t="n">
        <v>-8.47559954157166</v>
      </c>
      <c r="AH260" s="8" t="n">
        <v>-9.4981077341713</v>
      </c>
      <c r="AI260" s="25" t="n">
        <v>-4.81929073382832</v>
      </c>
      <c r="AJ260" s="8" t="n">
        <v>-7.75491775057212</v>
      </c>
      <c r="AK260" s="8" t="n">
        <v>-7.42327624926583</v>
      </c>
      <c r="AM260" s="8" t="n">
        <v>7.45809869431509</v>
      </c>
      <c r="AO260" s="24" t="n">
        <v>1.96444587291035</v>
      </c>
      <c r="AP260" s="8" t="n">
        <v>2.21543068073747</v>
      </c>
      <c r="AQ260" s="8" t="n">
        <v>-1.01750084725657</v>
      </c>
      <c r="AS260" s="8" t="n">
        <v>-2.04000903985621</v>
      </c>
      <c r="AT260" s="8" t="n">
        <v>2.63880796048677</v>
      </c>
      <c r="AU260" s="8" t="n">
        <v>-0.296819056257027</v>
      </c>
      <c r="AV260" s="8" t="n">
        <v>0.0348224450492571</v>
      </c>
      <c r="AX260" s="0" t="n">
        <v>0.934750017598481</v>
      </c>
      <c r="AY260" s="0" t="n">
        <v>0.987013302662623</v>
      </c>
      <c r="AZ260" s="0" t="n">
        <v>0.999523483124944</v>
      </c>
      <c r="BB260" s="16" t="n">
        <v>1.09439354894856E-008</v>
      </c>
      <c r="BC260" s="16" t="n">
        <v>1.61762447387503E-007</v>
      </c>
      <c r="BD260" s="0" t="n">
        <v>0.00211319987217069</v>
      </c>
      <c r="BE260" s="0" t="n">
        <v>0.110555453031702</v>
      </c>
    </row>
    <row r="261" customFormat="false" ht="13.8" hidden="false" customHeight="false" outlineLevel="0" collapsed="false">
      <c r="B261" s="8" t="n">
        <v>43266.9040013161</v>
      </c>
      <c r="C261" s="8" t="n">
        <v>4300</v>
      </c>
      <c r="D261" s="8" t="n">
        <v>5.15425531914892</v>
      </c>
      <c r="F261" s="8" t="n">
        <v>1.37637365617134</v>
      </c>
      <c r="G261" s="8" t="n">
        <v>90771.8708891042</v>
      </c>
      <c r="H261" s="8" t="n">
        <v>3445</v>
      </c>
      <c r="J261" s="8" t="n">
        <v>-90771.8708891042</v>
      </c>
      <c r="K261" s="8" t="n">
        <v>1809</v>
      </c>
      <c r="L261" s="0" t="n">
        <v>77285962375</v>
      </c>
      <c r="O261" s="8" t="n">
        <v>64796.5234145178</v>
      </c>
      <c r="P261" s="8" t="n">
        <v>-262265.455</v>
      </c>
      <c r="Q261" s="8" t="n">
        <v>181056.35</v>
      </c>
      <c r="R261" s="8" t="n">
        <v>-81209.1049999999</v>
      </c>
      <c r="S261" s="8" t="n">
        <v>-40604.5525</v>
      </c>
      <c r="U261" s="8" t="n">
        <v>-79969.3</v>
      </c>
      <c r="V261" s="8" t="n">
        <v>-223084.455</v>
      </c>
      <c r="W261" s="8" t="n">
        <v>-111542.2275</v>
      </c>
      <c r="X261" s="8" t="n">
        <v>-31572.9275000001</v>
      </c>
      <c r="Y261" s="8" t="n">
        <v>569840.584291163</v>
      </c>
      <c r="Z261" s="8" t="n">
        <v>28033.1352258665</v>
      </c>
      <c r="AA261" s="8" t="n">
        <v>30791.0882611216</v>
      </c>
      <c r="AB261" s="8" t="n">
        <v>-62124.7652684385</v>
      </c>
      <c r="AD261" s="24" t="n">
        <v>-5.55138565585403</v>
      </c>
      <c r="AE261" s="8" t="n">
        <v>-5.30533677768727</v>
      </c>
      <c r="AF261" s="8" t="n">
        <v>-8.54940944821241</v>
      </c>
      <c r="AH261" s="8" t="n">
        <v>-9.54959713312759</v>
      </c>
      <c r="AI261" s="25" t="n">
        <v>-4.86975499752963</v>
      </c>
      <c r="AJ261" s="8" t="n">
        <v>-7.79805075694487</v>
      </c>
      <c r="AK261" s="8" t="n">
        <v>-7.48271976960577</v>
      </c>
      <c r="AM261" s="8" t="n">
        <v>7.509001701598</v>
      </c>
      <c r="AO261" s="24" t="n">
        <v>1.95761604574397</v>
      </c>
      <c r="AP261" s="8" t="n">
        <v>2.20366492391073</v>
      </c>
      <c r="AQ261" s="8" t="n">
        <v>-1.04040774661441</v>
      </c>
      <c r="AS261" s="8" t="n">
        <v>-2.04059543152959</v>
      </c>
      <c r="AT261" s="8" t="n">
        <v>2.63924670406837</v>
      </c>
      <c r="AU261" s="8" t="n">
        <v>-0.289049055346865</v>
      </c>
      <c r="AV261" s="8" t="n">
        <v>0.0262819319922327</v>
      </c>
      <c r="AX261" s="0" t="n">
        <v>0.934417250244273</v>
      </c>
      <c r="AY261" s="0" t="n">
        <v>0.986943349007539</v>
      </c>
      <c r="AZ261" s="0" t="n">
        <v>0.999520883626121</v>
      </c>
      <c r="BB261" s="16" t="n">
        <v>1.03004455325798E-008</v>
      </c>
      <c r="BC261" s="16" t="n">
        <v>1.52340887787335E-007</v>
      </c>
      <c r="BD261" s="0" t="n">
        <v>0.00210175311564854</v>
      </c>
      <c r="BE261" s="0" t="n">
        <v>0.110021361907187</v>
      </c>
    </row>
    <row r="262" customFormat="false" ht="13.8" hidden="false" customHeight="false" outlineLevel="0" collapsed="false">
      <c r="B262" s="8" t="n">
        <v>43388.8689998935</v>
      </c>
      <c r="C262" s="8" t="n">
        <v>4300</v>
      </c>
      <c r="D262" s="8" t="n">
        <v>5.21276595744679</v>
      </c>
      <c r="F262" s="8" t="n">
        <v>1.37592086949937</v>
      </c>
      <c r="G262" s="8" t="n">
        <v>90873.7106286861</v>
      </c>
      <c r="H262" s="8" t="n">
        <v>3450</v>
      </c>
      <c r="J262" s="8" t="n">
        <v>-90873.7106286861</v>
      </c>
      <c r="K262" s="8" t="n">
        <v>1819</v>
      </c>
      <c r="L262" s="0" t="n">
        <v>77741919334</v>
      </c>
      <c r="O262" s="8" t="n">
        <v>65074.5546331518</v>
      </c>
      <c r="P262" s="8" t="n">
        <v>-263560</v>
      </c>
      <c r="Q262" s="8" t="n">
        <v>182768.5</v>
      </c>
      <c r="R262" s="8" t="n">
        <v>-80791.5</v>
      </c>
      <c r="S262" s="8" t="n">
        <v>-40395.75</v>
      </c>
      <c r="U262" s="8" t="n">
        <v>-79757</v>
      </c>
      <c r="V262" s="8" t="n">
        <v>-223149</v>
      </c>
      <c r="W262" s="8" t="n">
        <v>-111574.5</v>
      </c>
      <c r="X262" s="8" t="n">
        <v>-31817.5</v>
      </c>
      <c r="Y262" s="8" t="n">
        <v>570671.579326774</v>
      </c>
      <c r="Z262" s="8" t="n">
        <v>27916.9517006656</v>
      </c>
      <c r="AA262" s="8" t="n">
        <v>30544.4881027699</v>
      </c>
      <c r="AB262" s="8" t="n">
        <v>-62821.5606612668</v>
      </c>
      <c r="AD262" s="24" t="n">
        <v>-5.60917635124196</v>
      </c>
      <c r="AE262" s="8" t="n">
        <v>-5.3680308448984</v>
      </c>
      <c r="AF262" s="8" t="n">
        <v>-8.62309733878288</v>
      </c>
      <c r="AH262" s="8" t="n">
        <v>-9.60109324467304</v>
      </c>
      <c r="AI262" s="25" t="n">
        <v>-4.92023087428401</v>
      </c>
      <c r="AJ262" s="8" t="n">
        <v>-7.84125526826565</v>
      </c>
      <c r="AK262" s="8" t="n">
        <v>-7.54218751804165</v>
      </c>
      <c r="AM262" s="8" t="n">
        <v>7.55990470888092</v>
      </c>
      <c r="AO262" s="24" t="n">
        <v>1.95072835763896</v>
      </c>
      <c r="AP262" s="8" t="n">
        <v>2.19187386398252</v>
      </c>
      <c r="AQ262" s="8" t="n">
        <v>-1.06319262990196</v>
      </c>
      <c r="AS262" s="8" t="n">
        <v>-2.04118853579212</v>
      </c>
      <c r="AT262" s="8" t="n">
        <v>2.63967383459691</v>
      </c>
      <c r="AU262" s="8" t="n">
        <v>-0.281350559384729</v>
      </c>
      <c r="AV262" s="8" t="n">
        <v>0.0177171908392688</v>
      </c>
      <c r="AX262" s="0" t="n">
        <v>0.934083876890843</v>
      </c>
      <c r="AY262" s="0" t="n">
        <v>0.986873227935202</v>
      </c>
      <c r="AZ262" s="0" t="n">
        <v>0.999518277549745</v>
      </c>
      <c r="BB262" s="16" t="n">
        <v>9.69525340091129E-009</v>
      </c>
      <c r="BC262" s="16" t="n">
        <v>1.43474493098141E-007</v>
      </c>
      <c r="BD262" s="0" t="n">
        <v>0.00209040114446154</v>
      </c>
      <c r="BE262" s="0" t="n">
        <v>0.109491071617282</v>
      </c>
    </row>
    <row r="263" customFormat="false" ht="13.8" hidden="false" customHeight="false" outlineLevel="0" collapsed="false">
      <c r="B263" s="8" t="n">
        <v>43510.5378932295</v>
      </c>
      <c r="C263" s="8" t="n">
        <v>4300</v>
      </c>
      <c r="D263" s="8" t="n">
        <v>5.27127659574466</v>
      </c>
      <c r="F263" s="8" t="n">
        <v>1.37547303618364</v>
      </c>
      <c r="G263" s="8" t="n">
        <v>90975.7913103813</v>
      </c>
      <c r="H263" s="8" t="n">
        <v>3455</v>
      </c>
      <c r="J263" s="8" t="n">
        <v>-90975.7913103813</v>
      </c>
      <c r="K263" s="8" t="n">
        <v>1828</v>
      </c>
      <c r="L263" s="0" t="n">
        <v>78197876293</v>
      </c>
      <c r="O263" s="8" t="n">
        <v>65352.6084894749</v>
      </c>
      <c r="P263" s="8" t="n">
        <v>-264857.355</v>
      </c>
      <c r="Q263" s="8" t="n">
        <v>184480.65</v>
      </c>
      <c r="R263" s="8" t="n">
        <v>-80376.7049999999</v>
      </c>
      <c r="S263" s="8" t="n">
        <v>-40188.3525</v>
      </c>
      <c r="U263" s="8" t="n">
        <v>-79544.7</v>
      </c>
      <c r="V263" s="8" t="n">
        <v>-223216.355</v>
      </c>
      <c r="W263" s="8" t="n">
        <v>-111608.1775</v>
      </c>
      <c r="X263" s="8" t="n">
        <v>-32063.4775000001</v>
      </c>
      <c r="Y263" s="8" t="n">
        <v>571502.597268352</v>
      </c>
      <c r="Z263" s="8" t="n">
        <v>27798.5363002423</v>
      </c>
      <c r="AA263" s="8" t="n">
        <v>30296.1815406131</v>
      </c>
      <c r="AB263" s="8" t="n">
        <v>-63516.7536022151</v>
      </c>
      <c r="AD263" s="24" t="n">
        <v>-5.66637520744425</v>
      </c>
      <c r="AE263" s="8" t="n">
        <v>-5.43010058756361</v>
      </c>
      <c r="AF263" s="8" t="n">
        <v>-8.696013893449</v>
      </c>
      <c r="AH263" s="8" t="n">
        <v>-9.65194642536877</v>
      </c>
      <c r="AI263" s="25" t="n">
        <v>-4.97006869350747</v>
      </c>
      <c r="AJ263" s="8" t="n">
        <v>-7.88388137197144</v>
      </c>
      <c r="AK263" s="8" t="n">
        <v>-7.60102978726454</v>
      </c>
      <c r="AM263" s="8" t="n">
        <v>7.61015811404199</v>
      </c>
      <c r="AO263" s="24" t="n">
        <v>1.94378290659774</v>
      </c>
      <c r="AP263" s="8" t="n">
        <v>2.18005752647838</v>
      </c>
      <c r="AQ263" s="8" t="n">
        <v>-1.08585577940701</v>
      </c>
      <c r="AS263" s="8" t="n">
        <v>-2.04178831132678</v>
      </c>
      <c r="AT263" s="8" t="n">
        <v>2.64008942053452</v>
      </c>
      <c r="AU263" s="8" t="n">
        <v>-0.273723257929451</v>
      </c>
      <c r="AV263" s="8" t="n">
        <v>0.00912832677745579</v>
      </c>
      <c r="AX263" s="0" t="n">
        <v>0.933749900804391</v>
      </c>
      <c r="AY263" s="0" t="n">
        <v>0.98680293988028</v>
      </c>
      <c r="AZ263" s="0" t="n">
        <v>0.999515664909345</v>
      </c>
      <c r="BB263" s="16" t="n">
        <v>9.12946395359947E-009</v>
      </c>
      <c r="BC263" s="16" t="n">
        <v>1.35180689240133E-007</v>
      </c>
      <c r="BD263" s="0" t="n">
        <v>0.00207914295127329</v>
      </c>
      <c r="BE263" s="0" t="n">
        <v>0.10896454945995</v>
      </c>
    </row>
    <row r="264" customFormat="false" ht="13.8" hidden="false" customHeight="false" outlineLevel="0" collapsed="false">
      <c r="B264" s="8" t="n">
        <v>43631.9111977456</v>
      </c>
      <c r="C264" s="8" t="n">
        <v>4300</v>
      </c>
      <c r="D264" s="8" t="n">
        <v>5.32978723404254</v>
      </c>
      <c r="F264" s="8" t="n">
        <v>1.37503012948586</v>
      </c>
      <c r="G264" s="8" t="n">
        <v>91078.1125855035</v>
      </c>
      <c r="H264" s="8" t="n">
        <v>3460</v>
      </c>
      <c r="J264" s="8" t="n">
        <v>-91078.1125855035</v>
      </c>
      <c r="K264" s="8" t="n">
        <v>1837</v>
      </c>
      <c r="L264" s="0" t="n">
        <v>78653833252</v>
      </c>
      <c r="O264" s="8" t="n">
        <v>65630.6849507263</v>
      </c>
      <c r="P264" s="8" t="n">
        <v>-266157.52</v>
      </c>
      <c r="Q264" s="8" t="n">
        <v>186192.8</v>
      </c>
      <c r="R264" s="8" t="n">
        <v>-79964.72</v>
      </c>
      <c r="S264" s="8" t="n">
        <v>-39982.36</v>
      </c>
      <c r="U264" s="8" t="n">
        <v>-79332.4</v>
      </c>
      <c r="V264" s="8" t="n">
        <v>-223286.52</v>
      </c>
      <c r="W264" s="8" t="n">
        <v>-111643.26</v>
      </c>
      <c r="X264" s="8" t="n">
        <v>-32310.8600000001</v>
      </c>
      <c r="Y264" s="8" t="n">
        <v>572333.638186735</v>
      </c>
      <c r="Z264" s="8" t="n">
        <v>27677.8846312702</v>
      </c>
      <c r="AA264" s="8" t="n">
        <v>30046.1661558849</v>
      </c>
      <c r="AB264" s="8" t="n">
        <v>-64210.3369974881</v>
      </c>
      <c r="AD264" s="24" t="n">
        <v>-5.72357620605584</v>
      </c>
      <c r="AE264" s="8" t="n">
        <v>-5.49214005946924</v>
      </c>
      <c r="AF264" s="8" t="n">
        <v>-8.76875347264699</v>
      </c>
      <c r="AH264" s="8" t="n">
        <v>-9.70275071346008</v>
      </c>
      <c r="AI264" s="25" t="n">
        <v>-5.01986246648725</v>
      </c>
      <c r="AJ264" s="8" t="n">
        <v>-7.92652283870382</v>
      </c>
      <c r="AK264" s="8" t="n">
        <v>-7.6598405519836</v>
      </c>
      <c r="AM264" s="8" t="n">
        <v>7.66035599636949</v>
      </c>
      <c r="AO264" s="24" t="n">
        <v>1.93677979031365</v>
      </c>
      <c r="AP264" s="8" t="n">
        <v>2.16821593690025</v>
      </c>
      <c r="AQ264" s="8" t="n">
        <v>-1.1083974762775</v>
      </c>
      <c r="AS264" s="8" t="n">
        <v>-2.04239471709059</v>
      </c>
      <c r="AT264" s="8" t="n">
        <v>2.64049352988224</v>
      </c>
      <c r="AU264" s="8" t="n">
        <v>-0.266166842334331</v>
      </c>
      <c r="AV264" s="8" t="n">
        <v>0.000515444385886132</v>
      </c>
      <c r="AX264" s="0" t="n">
        <v>0.933415325252215</v>
      </c>
      <c r="AY264" s="0" t="n">
        <v>0.986732485278441</v>
      </c>
      <c r="AZ264" s="0" t="n">
        <v>0.99951304571849</v>
      </c>
      <c r="BB264" s="16" t="n">
        <v>8.59737205998531E-009</v>
      </c>
      <c r="BC264" s="16" t="n">
        <v>1.27376036738561E-007</v>
      </c>
      <c r="BD264" s="0" t="n">
        <v>0.00206797754163591</v>
      </c>
      <c r="BE264" s="0" t="n">
        <v>0.1084417630417</v>
      </c>
    </row>
    <row r="265" customFormat="false" ht="13.8" hidden="false" customHeight="false" outlineLevel="0" collapsed="false">
      <c r="B265" s="8" t="n">
        <v>43752.9894279938</v>
      </c>
      <c r="C265" s="8" t="n">
        <v>4300</v>
      </c>
      <c r="D265" s="8" t="n">
        <v>5.38829787234041</v>
      </c>
      <c r="F265" s="8" t="n">
        <v>1.37459212283726</v>
      </c>
      <c r="G265" s="8" t="n">
        <v>91180.6741063741</v>
      </c>
      <c r="H265" s="8" t="n">
        <v>3465</v>
      </c>
      <c r="J265" s="8" t="n">
        <v>-91180.6741063741</v>
      </c>
      <c r="K265" s="8" t="n">
        <v>1846</v>
      </c>
      <c r="L265" s="0" t="n">
        <v>79109790212</v>
      </c>
      <c r="O265" s="8" t="n">
        <v>65908.7839842399</v>
      </c>
      <c r="P265" s="8" t="n">
        <v>-267460.495</v>
      </c>
      <c r="Q265" s="8" t="n">
        <v>187904.95</v>
      </c>
      <c r="R265" s="8" t="n">
        <v>-79555.545</v>
      </c>
      <c r="S265" s="8" t="n">
        <v>-39777.7725</v>
      </c>
      <c r="U265" s="8" t="n">
        <v>-79120.1</v>
      </c>
      <c r="V265" s="8" t="n">
        <v>-223359.495</v>
      </c>
      <c r="W265" s="8" t="n">
        <v>-111679.7475</v>
      </c>
      <c r="X265" s="8" t="n">
        <v>-32559.6475</v>
      </c>
      <c r="Y265" s="8" t="n">
        <v>573164.702152914</v>
      </c>
      <c r="Z265" s="8" t="n">
        <v>27554.9923078026</v>
      </c>
      <c r="AA265" s="8" t="n">
        <v>29794.4395333733</v>
      </c>
      <c r="AB265" s="8" t="n">
        <v>-64902.303767387</v>
      </c>
      <c r="AD265" s="24" t="n">
        <v>-5.78083477252468</v>
      </c>
      <c r="AE265" s="8" t="n">
        <v>-5.55420475797072</v>
      </c>
      <c r="AF265" s="8" t="n">
        <v>-8.84137187922485</v>
      </c>
      <c r="AH265" s="8" t="n">
        <v>-9.75356159100943</v>
      </c>
      <c r="AI265" s="25" t="n">
        <v>-5.0696676485133</v>
      </c>
      <c r="AJ265" s="8" t="n">
        <v>-7.96923488443115</v>
      </c>
      <c r="AK265" s="8" t="n">
        <v>-7.71867523105697</v>
      </c>
      <c r="AM265" s="8" t="n">
        <v>7.71055387869698</v>
      </c>
      <c r="AO265" s="24" t="n">
        <v>1.9297191061723</v>
      </c>
      <c r="AP265" s="8" t="n">
        <v>2.15634912072626</v>
      </c>
      <c r="AQ265" s="8" t="n">
        <v>-1.13081800052787</v>
      </c>
      <c r="AS265" s="8" t="n">
        <v>-2.04300771231245</v>
      </c>
      <c r="AT265" s="8" t="n">
        <v>2.64088623018368</v>
      </c>
      <c r="AU265" s="8" t="n">
        <v>-0.258681005734169</v>
      </c>
      <c r="AV265" s="8" t="n">
        <v>-0.00812135235998768</v>
      </c>
      <c r="AX265" s="0" t="n">
        <v>0.933080153502586</v>
      </c>
      <c r="AY265" s="0" t="n">
        <v>0.986661864566334</v>
      </c>
      <c r="AZ265" s="0" t="n">
        <v>0.999510419990786</v>
      </c>
      <c r="BB265" s="16" t="n">
        <v>8.09667124611359E-009</v>
      </c>
      <c r="BC265" s="16" t="n">
        <v>1.20027274001262E-007</v>
      </c>
      <c r="BD265" s="0" t="n">
        <v>0.00205690393379863</v>
      </c>
      <c r="BE265" s="0" t="n">
        <v>0.107922680274751</v>
      </c>
    </row>
    <row r="266" customFormat="false" ht="13.8" hidden="false" customHeight="false" outlineLevel="0" collapsed="false">
      <c r="B266" s="8" t="n">
        <v>43873.7730966646</v>
      </c>
      <c r="C266" s="8" t="n">
        <v>4300</v>
      </c>
      <c r="D266" s="8" t="n">
        <v>5.44680851063828</v>
      </c>
      <c r="F266" s="8" t="n">
        <v>1.3741589898373</v>
      </c>
      <c r="G266" s="8" t="n">
        <v>91283.4755263178</v>
      </c>
      <c r="H266" s="8" t="n">
        <v>3470</v>
      </c>
      <c r="J266" s="8" t="n">
        <v>-91283.4755263178</v>
      </c>
      <c r="K266" s="8" t="n">
        <v>1855</v>
      </c>
      <c r="L266" s="0" t="n">
        <v>79565747171</v>
      </c>
      <c r="O266" s="8" t="n">
        <v>66186.9055574438</v>
      </c>
      <c r="P266" s="8" t="n">
        <v>-268766.28</v>
      </c>
      <c r="Q266" s="8" t="n">
        <v>189617.1</v>
      </c>
      <c r="R266" s="8" t="n">
        <v>-79149.1799999999</v>
      </c>
      <c r="S266" s="8" t="n">
        <v>-39574.5899999999</v>
      </c>
      <c r="U266" s="8" t="n">
        <v>-78907.8</v>
      </c>
      <c r="V266" s="8" t="n">
        <v>-223435.28</v>
      </c>
      <c r="W266" s="8" t="n">
        <v>-111717.64</v>
      </c>
      <c r="X266" s="8" t="n">
        <v>-32809.8400000001</v>
      </c>
      <c r="Y266" s="8" t="n">
        <v>573995.789238035</v>
      </c>
      <c r="Z266" s="8" t="n">
        <v>27429.8549512481</v>
      </c>
      <c r="AA266" s="8" t="n">
        <v>29540.9992614113</v>
      </c>
      <c r="AB266" s="8" t="n">
        <v>-65592.6468462575</v>
      </c>
      <c r="AD266" s="24" t="n">
        <v>-5.83817614344597</v>
      </c>
      <c r="AE266" s="8" t="n">
        <v>-5.61631999128836</v>
      </c>
      <c r="AF266" s="8" t="n">
        <v>-8.91389472574442</v>
      </c>
      <c r="AH266" s="8" t="n">
        <v>-9.80440435118993</v>
      </c>
      <c r="AI266" s="25" t="n">
        <v>-5.11950950617026</v>
      </c>
      <c r="AJ266" s="8" t="n">
        <v>-8.01204253773136</v>
      </c>
      <c r="AK266" s="8" t="n">
        <v>-7.77755905478292</v>
      </c>
      <c r="AM266" s="8" t="n">
        <v>7.76077709469892</v>
      </c>
      <c r="AO266" s="24" t="n">
        <v>1.92260095125295</v>
      </c>
      <c r="AP266" s="8" t="n">
        <v>2.14445710341056</v>
      </c>
      <c r="AQ266" s="8" t="n">
        <v>-1.1531176310455</v>
      </c>
      <c r="AS266" s="8" t="n">
        <v>-2.04362725649101</v>
      </c>
      <c r="AT266" s="8" t="n">
        <v>2.64126758852866</v>
      </c>
      <c r="AU266" s="8" t="n">
        <v>-0.251265443032444</v>
      </c>
      <c r="AV266" s="8" t="n">
        <v>-0.0167819600839971</v>
      </c>
      <c r="AX266" s="0" t="n">
        <v>0.932744388824626</v>
      </c>
      <c r="AY266" s="0" t="n">
        <v>0.986591078181569</v>
      </c>
      <c r="AZ266" s="0" t="n">
        <v>0.999507787739878</v>
      </c>
      <c r="BB266" s="16" t="n">
        <v>7.62537470329088E-009</v>
      </c>
      <c r="BC266" s="16" t="n">
        <v>1.13105794509743E-007</v>
      </c>
      <c r="BD266" s="0" t="n">
        <v>0.00204592115851967</v>
      </c>
      <c r="BE266" s="0" t="n">
        <v>0.107407269374195</v>
      </c>
    </row>
    <row r="267" customFormat="false" ht="13.8" hidden="false" customHeight="false" outlineLevel="0" collapsed="false">
      <c r="B267" s="8" t="n">
        <v>43994.2627145968</v>
      </c>
      <c r="C267" s="8" t="n">
        <v>4300</v>
      </c>
      <c r="D267" s="8" t="n">
        <v>5.50531914893615</v>
      </c>
      <c r="F267" s="8" t="n">
        <v>1.37373070425242</v>
      </c>
      <c r="G267" s="8" t="n">
        <v>91386.5164996586</v>
      </c>
      <c r="H267" s="8" t="n">
        <v>3475</v>
      </c>
      <c r="J267" s="8" t="n">
        <v>-91386.5164996586</v>
      </c>
      <c r="K267" s="8" t="n">
        <v>1864</v>
      </c>
      <c r="L267" s="0" t="n">
        <v>80026800291</v>
      </c>
      <c r="O267" s="8" t="n">
        <v>66465.0496378602</v>
      </c>
      <c r="P267" s="8" t="n">
        <v>-270074.875</v>
      </c>
      <c r="Q267" s="8" t="n">
        <v>191329.25</v>
      </c>
      <c r="R267" s="8" t="n">
        <v>-78745.625</v>
      </c>
      <c r="S267" s="8" t="n">
        <v>-39372.8125</v>
      </c>
      <c r="U267" s="8" t="n">
        <v>-78695.5</v>
      </c>
      <c r="V267" s="8" t="n">
        <v>-223513.875</v>
      </c>
      <c r="W267" s="8" t="n">
        <v>-111756.9375</v>
      </c>
      <c r="X267" s="8" t="n">
        <v>-33061.4375</v>
      </c>
      <c r="Y267" s="8" t="n">
        <v>574826.899513395</v>
      </c>
      <c r="Z267" s="8" t="n">
        <v>27302.4681903457</v>
      </c>
      <c r="AA267" s="8" t="n">
        <v>29285.8429318652</v>
      </c>
      <c r="AB267" s="8" t="n">
        <v>-66281.3591824393</v>
      </c>
      <c r="AD267" s="24" t="n">
        <v>-5.89558045770025</v>
      </c>
      <c r="AE267" s="8" t="n">
        <v>-5.678465969647</v>
      </c>
      <c r="AF267" s="8" t="n">
        <v>-8.9863025256271</v>
      </c>
      <c r="AH267" s="8" t="n">
        <v>-9.85525918942274</v>
      </c>
      <c r="AI267" s="25" t="n">
        <v>-5.16936820847337</v>
      </c>
      <c r="AJ267" s="8" t="n">
        <v>-8.05492573091871</v>
      </c>
      <c r="AK267" s="8" t="n">
        <v>-7.83647215603506</v>
      </c>
      <c r="AM267" s="8" t="n">
        <v>7.81100588003012</v>
      </c>
      <c r="AO267" s="24" t="n">
        <v>1.91542542232987</v>
      </c>
      <c r="AP267" s="8" t="n">
        <v>2.13253991038312</v>
      </c>
      <c r="AQ267" s="8" t="n">
        <v>-1.17529664559698</v>
      </c>
      <c r="AS267" s="8" t="n">
        <v>-2.04425330939262</v>
      </c>
      <c r="AT267" s="8" t="n">
        <v>2.64163767155675</v>
      </c>
      <c r="AU267" s="8" t="n">
        <v>-0.243919850888594</v>
      </c>
      <c r="AV267" s="8" t="n">
        <v>-0.0254662760049358</v>
      </c>
      <c r="AX267" s="0" t="n">
        <v>0.932408034488185</v>
      </c>
      <c r="AY267" s="0" t="n">
        <v>0.986520126562702</v>
      </c>
      <c r="AZ267" s="0" t="n">
        <v>0.999505148979447</v>
      </c>
      <c r="BB267" s="16" t="n">
        <v>7.18182150304043E-009</v>
      </c>
      <c r="BC267" s="16" t="n">
        <v>1.06587753537368E-007</v>
      </c>
      <c r="BD267" s="0" t="n">
        <v>0.00203502825888128</v>
      </c>
      <c r="BE267" s="0" t="n">
        <v>0.10689549885519</v>
      </c>
    </row>
    <row r="268" customFormat="false" ht="13.8" hidden="false" customHeight="false" outlineLevel="0" collapsed="false">
      <c r="B268" s="8" t="n">
        <v>44114.4587907862</v>
      </c>
      <c r="C268" s="8" t="n">
        <v>4300</v>
      </c>
      <c r="D268" s="8" t="n">
        <v>5.56382978723403</v>
      </c>
      <c r="F268" s="8" t="n">
        <v>1.37330724001474</v>
      </c>
      <c r="G268" s="8" t="n">
        <v>91489.7966817149</v>
      </c>
      <c r="H268" s="8" t="n">
        <v>3480</v>
      </c>
      <c r="J268" s="8" t="n">
        <v>-91489.7966817149</v>
      </c>
      <c r="K268" s="8" t="n">
        <v>1874</v>
      </c>
      <c r="L268" s="0" t="n">
        <v>80493833116</v>
      </c>
      <c r="O268" s="8" t="n">
        <v>66743.2161931044</v>
      </c>
      <c r="P268" s="8" t="n">
        <v>-271386.28</v>
      </c>
      <c r="Q268" s="8" t="n">
        <v>193041.4</v>
      </c>
      <c r="R268" s="8" t="n">
        <v>-78344.8799999998</v>
      </c>
      <c r="S268" s="8" t="n">
        <v>-39172.4399999999</v>
      </c>
      <c r="U268" s="8" t="n">
        <v>-78483.2</v>
      </c>
      <c r="V268" s="8" t="n">
        <v>-223595.28</v>
      </c>
      <c r="W268" s="8" t="n">
        <v>-111797.64</v>
      </c>
      <c r="X268" s="8" t="n">
        <v>-33314.44</v>
      </c>
      <c r="Y268" s="8" t="n">
        <v>575658.033050447</v>
      </c>
      <c r="Z268" s="8" t="n">
        <v>27172.8276611407</v>
      </c>
      <c r="AA268" s="8" t="n">
        <v>29028.9681401241</v>
      </c>
      <c r="AB268" s="8" t="n">
        <v>-66968.4337382145</v>
      </c>
      <c r="AD268" s="24" t="n">
        <v>-5.95304204948764</v>
      </c>
      <c r="AE268" s="8" t="n">
        <v>-5.74063709831183</v>
      </c>
      <c r="AF268" s="8" t="n">
        <v>-9.05858998619581</v>
      </c>
      <c r="AH268" s="8" t="n">
        <v>-9.90612049641056</v>
      </c>
      <c r="AI268" s="25" t="n">
        <v>-5.21923811990046</v>
      </c>
      <c r="AJ268" s="8" t="n">
        <v>-8.0978785930667</v>
      </c>
      <c r="AK268" s="8" t="n">
        <v>-7.89540886329363</v>
      </c>
      <c r="AM268" s="8" t="n">
        <v>7.86123466536132</v>
      </c>
      <c r="AO268" s="24" t="n">
        <v>1.90819261587368</v>
      </c>
      <c r="AP268" s="8" t="n">
        <v>2.12059756704949</v>
      </c>
      <c r="AQ268" s="8" t="n">
        <v>-1.19735532083449</v>
      </c>
      <c r="AS268" s="8" t="n">
        <v>-2.04488583104924</v>
      </c>
      <c r="AT268" s="8" t="n">
        <v>2.64199654546086</v>
      </c>
      <c r="AU268" s="8" t="n">
        <v>-0.236643927705377</v>
      </c>
      <c r="AV268" s="8" t="n">
        <v>-0.0341741979323074</v>
      </c>
      <c r="AX268" s="0" t="n">
        <v>0.932071093763715</v>
      </c>
      <c r="AY268" s="0" t="n">
        <v>0.986449010149217</v>
      </c>
      <c r="AZ268" s="0" t="n">
        <v>0.99950250372321</v>
      </c>
      <c r="BB268" s="16" t="n">
        <v>6.76438075394229E-009</v>
      </c>
      <c r="BC268" s="16" t="n">
        <v>1.00449689503222E-007</v>
      </c>
      <c r="BD268" s="0" t="n">
        <v>0.00202422429010784</v>
      </c>
      <c r="BE268" s="0" t="n">
        <v>0.106387337530175</v>
      </c>
    </row>
    <row r="269" customFormat="false" ht="13.8" hidden="false" customHeight="false" outlineLevel="0" collapsed="false">
      <c r="B269" s="8" t="n">
        <v>44234.3618323944</v>
      </c>
      <c r="C269" s="8" t="n">
        <v>4300</v>
      </c>
      <c r="D269" s="8" t="n">
        <v>5.6223404255319</v>
      </c>
      <c r="F269" s="8" t="n">
        <v>1.37288857122085</v>
      </c>
      <c r="G269" s="8" t="n">
        <v>91593.315728796</v>
      </c>
      <c r="H269" s="8" t="n">
        <v>3485</v>
      </c>
      <c r="J269" s="8" t="n">
        <v>-91593.315728796</v>
      </c>
      <c r="K269" s="8" t="n">
        <v>1883</v>
      </c>
      <c r="L269" s="0" t="n">
        <v>80961123891</v>
      </c>
      <c r="O269" s="8" t="n">
        <v>67021.4051908851</v>
      </c>
      <c r="P269" s="8" t="n">
        <v>-272700.495</v>
      </c>
      <c r="Q269" s="8" t="n">
        <v>194753.55</v>
      </c>
      <c r="R269" s="8" t="n">
        <v>-77946.945</v>
      </c>
      <c r="S269" s="8" t="n">
        <v>-38973.4725</v>
      </c>
      <c r="U269" s="8" t="n">
        <v>-78270.9</v>
      </c>
      <c r="V269" s="8" t="n">
        <v>-223679.495</v>
      </c>
      <c r="W269" s="8" t="n">
        <v>-111839.7475</v>
      </c>
      <c r="X269" s="8" t="n">
        <v>-33568.8475000001</v>
      </c>
      <c r="Y269" s="8" t="n">
        <v>576489.189920796</v>
      </c>
      <c r="Z269" s="8" t="n">
        <v>27040.9290069606</v>
      </c>
      <c r="AA269" s="8" t="n">
        <v>28770.3724850896</v>
      </c>
      <c r="AB269" s="8" t="n">
        <v>-67653.8634897573</v>
      </c>
      <c r="AD269" s="24" t="n">
        <v>-6.01049608463413</v>
      </c>
      <c r="AE269" s="8" t="n">
        <v>-5.80276861389614</v>
      </c>
      <c r="AF269" s="8" t="n">
        <v>-9.13069264498877</v>
      </c>
      <c r="AH269" s="8" t="n">
        <v>-9.95692349444319</v>
      </c>
      <c r="AI269" s="25" t="n">
        <v>-5.26905443669612</v>
      </c>
      <c r="AJ269" s="8" t="n">
        <v>-8.14083608630321</v>
      </c>
      <c r="AK269" s="8" t="n">
        <v>-7.95430433694887</v>
      </c>
      <c r="AM269" s="8" t="n">
        <v>7.91139871268681</v>
      </c>
      <c r="AO269" s="24" t="n">
        <v>1.90090262805268</v>
      </c>
      <c r="AP269" s="8" t="n">
        <v>2.10863009879067</v>
      </c>
      <c r="AQ269" s="8" t="n">
        <v>-1.21929393230196</v>
      </c>
      <c r="AS269" s="8" t="n">
        <v>-2.04552478175638</v>
      </c>
      <c r="AT269" s="8" t="n">
        <v>2.64234427599069</v>
      </c>
      <c r="AU269" s="8" t="n">
        <v>-0.229437373616402</v>
      </c>
      <c r="AV269" s="8" t="n">
        <v>-0.0429056242620633</v>
      </c>
      <c r="AX269" s="0" t="n">
        <v>0.931733569922154</v>
      </c>
      <c r="AY269" s="0" t="n">
        <v>0.986377729381511</v>
      </c>
      <c r="AZ269" s="0" t="n">
        <v>0.999499851984922</v>
      </c>
      <c r="BB269" s="16" t="n">
        <v>6.37173321752315E-009</v>
      </c>
      <c r="BC269" s="16" t="n">
        <v>9.46727101913835E-008</v>
      </c>
      <c r="BD269" s="0" t="n">
        <v>0.00201350831938701</v>
      </c>
      <c r="BE269" s="0" t="n">
        <v>0.105882754506092</v>
      </c>
    </row>
    <row r="270" customFormat="false" ht="13.8" hidden="false" customHeight="false" outlineLevel="0" collapsed="false">
      <c r="B270" s="8" t="n">
        <v>44353.9723447583</v>
      </c>
      <c r="C270" s="8" t="n">
        <v>4300</v>
      </c>
      <c r="D270" s="8" t="n">
        <v>5.68085106382977</v>
      </c>
      <c r="F270" s="8" t="n">
        <v>1.37247467213052</v>
      </c>
      <c r="G270" s="8" t="n">
        <v>91697.0732981971</v>
      </c>
      <c r="H270" s="8" t="n">
        <v>3490</v>
      </c>
      <c r="J270" s="8" t="n">
        <v>-91697.0732981971</v>
      </c>
      <c r="K270" s="8" t="n">
        <v>1892</v>
      </c>
      <c r="L270" s="0" t="n">
        <v>81428414665</v>
      </c>
      <c r="O270" s="8" t="n">
        <v>67299.6165990035</v>
      </c>
      <c r="P270" s="8" t="n">
        <v>-274017.52</v>
      </c>
      <c r="Q270" s="8" t="n">
        <v>196465.7</v>
      </c>
      <c r="R270" s="8" t="n">
        <v>-77551.82</v>
      </c>
      <c r="S270" s="8" t="n">
        <v>-38775.91</v>
      </c>
      <c r="U270" s="8" t="n">
        <v>-78058.6</v>
      </c>
      <c r="V270" s="8" t="n">
        <v>-223766.52</v>
      </c>
      <c r="W270" s="8" t="n">
        <v>-111883.26</v>
      </c>
      <c r="X270" s="8" t="n">
        <v>-33824.6600000001</v>
      </c>
      <c r="Y270" s="8" t="n">
        <v>577320.370196203</v>
      </c>
      <c r="Z270" s="8" t="n">
        <v>26906.7678783905</v>
      </c>
      <c r="AA270" s="8" t="n">
        <v>28510.053569165</v>
      </c>
      <c r="AB270" s="8" t="n">
        <v>-68337.6414270838</v>
      </c>
      <c r="AD270" s="24" t="n">
        <v>-6.06798673287449</v>
      </c>
      <c r="AE270" s="8" t="n">
        <v>-5.86490475664582</v>
      </c>
      <c r="AF270" s="8" t="n">
        <v>-9.20265504205003</v>
      </c>
      <c r="AH270" s="8" t="n">
        <v>-10.0077124096798</v>
      </c>
      <c r="AI270" s="25" t="n">
        <v>-5.3188613591524</v>
      </c>
      <c r="AJ270" s="8" t="n">
        <v>-8.1838421780824</v>
      </c>
      <c r="AK270" s="8" t="n">
        <v>-8.01320274158113</v>
      </c>
      <c r="AM270" s="8" t="n">
        <v>7.96154228760871</v>
      </c>
      <c r="AO270" s="24" t="n">
        <v>1.89355555473422</v>
      </c>
      <c r="AP270" s="8" t="n">
        <v>2.09663753096289</v>
      </c>
      <c r="AQ270" s="8" t="n">
        <v>-1.24111275444132</v>
      </c>
      <c r="AS270" s="8" t="n">
        <v>-2.04617012207107</v>
      </c>
      <c r="AT270" s="8" t="n">
        <v>2.64268092845631</v>
      </c>
      <c r="AU270" s="8" t="n">
        <v>-0.222299890473693</v>
      </c>
      <c r="AV270" s="8" t="n">
        <v>-0.0516604539724157</v>
      </c>
      <c r="AX270" s="0" t="n">
        <v>0.931395466234802</v>
      </c>
      <c r="AY270" s="0" t="n">
        <v>0.98630628470087</v>
      </c>
      <c r="AZ270" s="0" t="n">
        <v>0.999497193778372</v>
      </c>
      <c r="BB270" s="16" t="n">
        <v>6.00222197060523E-009</v>
      </c>
      <c r="BC270" s="16" t="n">
        <v>8.92328529980392E-008</v>
      </c>
      <c r="BD270" s="0" t="n">
        <v>0.00200287942569388</v>
      </c>
      <c r="BE270" s="0" t="n">
        <v>0.105381719181636</v>
      </c>
    </row>
    <row r="271" customFormat="false" ht="13.8" hidden="false" customHeight="false" outlineLevel="0" collapsed="false">
      <c r="B271" s="8" t="n">
        <v>44473.2908313985</v>
      </c>
      <c r="C271" s="8" t="n">
        <v>4300</v>
      </c>
      <c r="D271" s="8" t="n">
        <v>5.73936170212764</v>
      </c>
      <c r="F271" s="8" t="n">
        <v>1.37206551716551</v>
      </c>
      <c r="G271" s="8" t="n">
        <v>91801.0690481954</v>
      </c>
      <c r="H271" s="8" t="n">
        <v>3495</v>
      </c>
      <c r="J271" s="8" t="n">
        <v>-91801.0690481954</v>
      </c>
      <c r="K271" s="8" t="n">
        <v>1901</v>
      </c>
      <c r="L271" s="0" t="n">
        <v>81895705439</v>
      </c>
      <c r="O271" s="8" t="n">
        <v>67577.850385353</v>
      </c>
      <c r="P271" s="8" t="n">
        <v>-275337.355</v>
      </c>
      <c r="Q271" s="8" t="n">
        <v>198177.85</v>
      </c>
      <c r="R271" s="8" t="n">
        <v>-77159.5049999999</v>
      </c>
      <c r="S271" s="8" t="n">
        <v>-38579.7525</v>
      </c>
      <c r="U271" s="8" t="n">
        <v>-77846.3</v>
      </c>
      <c r="V271" s="8" t="n">
        <v>-223856.355</v>
      </c>
      <c r="W271" s="8" t="n">
        <v>-111928.1775</v>
      </c>
      <c r="X271" s="8" t="n">
        <v>-34081.8775000001</v>
      </c>
      <c r="Y271" s="8" t="n">
        <v>578151.573948581</v>
      </c>
      <c r="Z271" s="8" t="n">
        <v>26770.3399332497</v>
      </c>
      <c r="AA271" s="8" t="n">
        <v>28248.0089982447</v>
      </c>
      <c r="AB271" s="8" t="n">
        <v>-69019.7605540015</v>
      </c>
      <c r="AD271" s="24" t="n">
        <v>-6.12553437104462</v>
      </c>
      <c r="AE271" s="8" t="n">
        <v>-5.92706597363319</v>
      </c>
      <c r="AF271" s="8" t="n">
        <v>-9.27449792312928</v>
      </c>
      <c r="AH271" s="8" t="n">
        <v>-10.0585076753405</v>
      </c>
      <c r="AI271" s="25" t="n">
        <v>-5.36867929479911</v>
      </c>
      <c r="AJ271" s="8" t="n">
        <v>-8.22691704436603</v>
      </c>
      <c r="AK271" s="8" t="n">
        <v>-8.07212444915028</v>
      </c>
      <c r="AM271" s="8" t="n">
        <v>8.01168586253061</v>
      </c>
      <c r="AO271" s="24" t="n">
        <v>1.88615149148599</v>
      </c>
      <c r="AP271" s="8" t="n">
        <v>2.08461988889742</v>
      </c>
      <c r="AQ271" s="8" t="n">
        <v>-1.26281206059867</v>
      </c>
      <c r="AS271" s="8" t="n">
        <v>-2.04682181280985</v>
      </c>
      <c r="AT271" s="8" t="n">
        <v>2.6430065677315</v>
      </c>
      <c r="AU271" s="8" t="n">
        <v>-0.21523118183542</v>
      </c>
      <c r="AV271" s="8" t="n">
        <v>-0.0604385866196742</v>
      </c>
      <c r="AX271" s="0" t="n">
        <v>0.931056785973204</v>
      </c>
      <c r="AY271" s="0" t="n">
        <v>0.98623467654946</v>
      </c>
      <c r="AZ271" s="0" t="n">
        <v>0.999494529117384</v>
      </c>
      <c r="BB271" s="16" t="n">
        <v>5.65439611550298E-009</v>
      </c>
      <c r="BC271" s="16" t="n">
        <v>8.41091590018604E-008</v>
      </c>
      <c r="BD271" s="0" t="n">
        <v>0.00199233669961804</v>
      </c>
      <c r="BE271" s="0" t="n">
        <v>0.104884201244525</v>
      </c>
    </row>
    <row r="272" customFormat="false" ht="13.8" hidden="false" customHeight="false" outlineLevel="0" collapsed="false">
      <c r="B272" s="8" t="n">
        <v>44592.317794028</v>
      </c>
      <c r="C272" s="8" t="n">
        <v>4300</v>
      </c>
      <c r="D272" s="8" t="n">
        <v>5.79787234042552</v>
      </c>
      <c r="F272" s="8" t="n">
        <v>1.37166108090834</v>
      </c>
      <c r="G272" s="8" t="n">
        <v>91905.3026380459</v>
      </c>
      <c r="H272" s="8" t="n">
        <v>3500</v>
      </c>
      <c r="J272" s="8" t="n">
        <v>-91905.3026380459</v>
      </c>
      <c r="K272" s="8" t="n">
        <v>1910</v>
      </c>
      <c r="L272" s="0" t="n">
        <v>82362996213</v>
      </c>
      <c r="O272" s="8" t="n">
        <v>67856.106517919</v>
      </c>
      <c r="P272" s="8" t="n">
        <v>-276660</v>
      </c>
      <c r="Q272" s="8" t="n">
        <v>199890</v>
      </c>
      <c r="R272" s="8" t="n">
        <v>-76770</v>
      </c>
      <c r="S272" s="8" t="n">
        <v>-38385</v>
      </c>
      <c r="U272" s="8" t="n">
        <v>-77634</v>
      </c>
      <c r="V272" s="8" t="n">
        <v>-223949</v>
      </c>
      <c r="W272" s="8" t="n">
        <v>-111974.5</v>
      </c>
      <c r="X272" s="8" t="n">
        <v>-34340.5</v>
      </c>
      <c r="Y272" s="8" t="n">
        <v>578982.80125</v>
      </c>
      <c r="Z272" s="8" t="n">
        <v>26631.6408365673</v>
      </c>
      <c r="AA272" s="8" t="n">
        <v>27984.2363817039</v>
      </c>
      <c r="AB272" s="8" t="n">
        <v>-69700.2138880596</v>
      </c>
      <c r="AD272" s="24" t="n">
        <v>-6.18264340179848</v>
      </c>
      <c r="AE272" s="8" t="n">
        <v>-5.98875673747543</v>
      </c>
      <c r="AF272" s="8" t="n">
        <v>-9.34572605840616</v>
      </c>
      <c r="AH272" s="8" t="n">
        <v>-10.1088137504226</v>
      </c>
      <c r="AI272" s="25" t="n">
        <v>-5.41801267711857</v>
      </c>
      <c r="AJ272" s="8" t="n">
        <v>-8.26956488832954</v>
      </c>
      <c r="AK272" s="8" t="n">
        <v>-8.13057385770993</v>
      </c>
      <c r="AM272" s="8" t="n">
        <v>8.06133393537583</v>
      </c>
      <c r="AO272" s="24" t="n">
        <v>1.87869053357735</v>
      </c>
      <c r="AP272" s="8" t="n">
        <v>2.0725771979004</v>
      </c>
      <c r="AQ272" s="8" t="n">
        <v>-1.28439212303033</v>
      </c>
      <c r="AS272" s="8" t="n">
        <v>-2.04747981504677</v>
      </c>
      <c r="AT272" s="8" t="n">
        <v>2.64332125825726</v>
      </c>
      <c r="AU272" s="8" t="n">
        <v>-0.20823095295371</v>
      </c>
      <c r="AV272" s="8" t="n">
        <v>-0.0692399223341007</v>
      </c>
      <c r="AX272" s="0" t="n">
        <v>0.930717532409032</v>
      </c>
      <c r="AY272" s="0" t="n">
        <v>0.986162905370308</v>
      </c>
      <c r="AZ272" s="0" t="n">
        <v>0.999491858015815</v>
      </c>
      <c r="BB272" s="16" t="n">
        <v>5.3284867339361E-009</v>
      </c>
      <c r="BC272" s="16" t="n">
        <v>7.93056492804206E-008</v>
      </c>
      <c r="BD272" s="0" t="n">
        <v>0.00198187924319352</v>
      </c>
      <c r="BE272" s="0" t="n">
        <v>0.104390170668782</v>
      </c>
    </row>
    <row r="273" customFormat="false" ht="13.8" hidden="false" customHeight="false" outlineLevel="0" collapsed="false">
      <c r="B273" s="8" t="n">
        <v>44711.0537325616</v>
      </c>
      <c r="C273" s="8" t="n">
        <v>4300</v>
      </c>
      <c r="D273" s="8" t="n">
        <v>5.85638297872339</v>
      </c>
      <c r="F273" s="8" t="n">
        <v>1.37126133810105</v>
      </c>
      <c r="G273" s="8" t="n">
        <v>92009.7737279773</v>
      </c>
      <c r="H273" s="8" t="n">
        <v>3505</v>
      </c>
      <c r="J273" s="8" t="n">
        <v>-92009.7737279773</v>
      </c>
      <c r="K273" s="8" t="n">
        <v>1920</v>
      </c>
      <c r="L273" s="0" t="n">
        <v>82830286987</v>
      </c>
      <c r="O273" s="8" t="n">
        <v>68134.3849647784</v>
      </c>
      <c r="P273" s="8" t="n">
        <v>-277985.455</v>
      </c>
      <c r="Q273" s="8" t="n">
        <v>201602.15</v>
      </c>
      <c r="R273" s="8" t="n">
        <v>-76383.3049999999</v>
      </c>
      <c r="S273" s="8" t="n">
        <v>-38191.6524999999</v>
      </c>
      <c r="U273" s="8" t="n">
        <v>-77421.7</v>
      </c>
      <c r="V273" s="8" t="n">
        <v>-224044.455</v>
      </c>
      <c r="W273" s="8" t="n">
        <v>-112022.2275</v>
      </c>
      <c r="X273" s="8" t="n">
        <v>-34600.5275000001</v>
      </c>
      <c r="Y273" s="8" t="n">
        <v>579814.052172682</v>
      </c>
      <c r="Z273" s="8" t="n">
        <v>26490.6662605586</v>
      </c>
      <c r="AA273" s="8" t="n">
        <v>27718.7333323881</v>
      </c>
      <c r="AB273" s="8" t="n">
        <v>-70378.9944604995</v>
      </c>
      <c r="AD273" s="24" t="n">
        <v>-6.23962919333427</v>
      </c>
      <c r="AE273" s="8" t="n">
        <v>-6.05029248606227</v>
      </c>
      <c r="AF273" s="8" t="n">
        <v>-9.41665518222392</v>
      </c>
      <c r="AH273" s="8" t="n">
        <v>-10.1589460594263</v>
      </c>
      <c r="AI273" s="25" t="n">
        <v>-5.4671769052698</v>
      </c>
      <c r="AJ273" s="8" t="n">
        <v>-8.31210088007748</v>
      </c>
      <c r="AK273" s="8" t="n">
        <v>-8.18886633113078</v>
      </c>
      <c r="AM273" s="8" t="n">
        <v>8.11080196931493</v>
      </c>
      <c r="AO273" s="24" t="n">
        <v>1.87117277598066</v>
      </c>
      <c r="AP273" s="8" t="n">
        <v>2.06050948325266</v>
      </c>
      <c r="AQ273" s="8" t="n">
        <v>-1.30585321290899</v>
      </c>
      <c r="AS273" s="8" t="n">
        <v>-2.04814409011139</v>
      </c>
      <c r="AT273" s="8" t="n">
        <v>2.64362506404513</v>
      </c>
      <c r="AU273" s="8" t="n">
        <v>-0.201298910762553</v>
      </c>
      <c r="AV273" s="8" t="n">
        <v>-0.0780643618158483</v>
      </c>
      <c r="AX273" s="0" t="n">
        <v>0.930377708813966</v>
      </c>
      <c r="AY273" s="0" t="n">
        <v>0.98609097160728</v>
      </c>
      <c r="AZ273" s="0" t="n">
        <v>0.999489180487559</v>
      </c>
      <c r="BB273" s="16" t="n">
        <v>5.02210817763848E-009</v>
      </c>
      <c r="BC273" s="16" t="n">
        <v>7.4787380437535E-008</v>
      </c>
      <c r="BD273" s="0" t="n">
        <v>0.00197150616973159</v>
      </c>
      <c r="BE273" s="0" t="n">
        <v>0.103899597712044</v>
      </c>
    </row>
    <row r="274" customFormat="false" ht="13.8" hidden="false" customHeight="false" outlineLevel="0" collapsed="false">
      <c r="B274" s="8" t="n">
        <v>44829.4991451245</v>
      </c>
      <c r="C274" s="8" t="n">
        <v>4300</v>
      </c>
      <c r="D274" s="8" t="n">
        <v>5.91489361702126</v>
      </c>
      <c r="F274" s="8" t="n">
        <v>1.37086626364405</v>
      </c>
      <c r="G274" s="8" t="n">
        <v>92114.4819791873</v>
      </c>
      <c r="H274" s="8" t="n">
        <v>3510</v>
      </c>
      <c r="J274" s="8" t="n">
        <v>-92114.4819791873</v>
      </c>
      <c r="K274" s="8" t="n">
        <v>1929</v>
      </c>
      <c r="L274" s="0" t="n">
        <v>83297577762</v>
      </c>
      <c r="O274" s="8" t="n">
        <v>68412.6856940989</v>
      </c>
      <c r="P274" s="8" t="n">
        <v>-279313.72</v>
      </c>
      <c r="Q274" s="8" t="n">
        <v>203314.3</v>
      </c>
      <c r="R274" s="8" t="n">
        <v>-75999.4199999999</v>
      </c>
      <c r="S274" s="8" t="n">
        <v>-37999.71</v>
      </c>
      <c r="U274" s="8" t="n">
        <v>-77209.4</v>
      </c>
      <c r="V274" s="8" t="n">
        <v>-224142.72</v>
      </c>
      <c r="W274" s="8" t="n">
        <v>-112071.36</v>
      </c>
      <c r="X274" s="8" t="n">
        <v>-34861.96</v>
      </c>
      <c r="Y274" s="8" t="n">
        <v>580645.326789003</v>
      </c>
      <c r="Z274" s="8" t="n">
        <v>26347.4118846017</v>
      </c>
      <c r="AA274" s="8" t="n">
        <v>27451.4974666029</v>
      </c>
      <c r="AB274" s="8" t="n">
        <v>-71056.0953162051</v>
      </c>
      <c r="AD274" s="24" t="n">
        <v>-6.29667168988147</v>
      </c>
      <c r="AE274" s="8" t="n">
        <v>-6.11185323304447</v>
      </c>
      <c r="AF274" s="8" t="n">
        <v>-9.48746560358371</v>
      </c>
      <c r="AH274" s="8" t="n">
        <v>-10.2090846028409</v>
      </c>
      <c r="AI274" s="25" t="n">
        <v>-5.51635195457341</v>
      </c>
      <c r="AJ274" s="8" t="n">
        <v>-8.35470476711986</v>
      </c>
      <c r="AK274" s="8" t="n">
        <v>-8.24718180958488</v>
      </c>
      <c r="AM274" s="8" t="n">
        <v>8.16027000325402</v>
      </c>
      <c r="AO274" s="24" t="n">
        <v>1.86359831337255</v>
      </c>
      <c r="AP274" s="8" t="n">
        <v>2.04841677020955</v>
      </c>
      <c r="AQ274" s="8" t="n">
        <v>-1.32719560032969</v>
      </c>
      <c r="AS274" s="8" t="n">
        <v>-2.04881459958685</v>
      </c>
      <c r="AT274" s="8" t="n">
        <v>2.64391804868061</v>
      </c>
      <c r="AU274" s="8" t="n">
        <v>-0.194434763865843</v>
      </c>
      <c r="AV274" s="8" t="n">
        <v>-0.08691180633086</v>
      </c>
      <c r="AX274" s="0" t="n">
        <v>0.930037318459577</v>
      </c>
      <c r="AY274" s="0" t="n">
        <v>0.986018875705073</v>
      </c>
      <c r="AZ274" s="0" t="n">
        <v>0.999486496546541</v>
      </c>
      <c r="BB274" s="16" t="n">
        <v>4.7335573428108E-009</v>
      </c>
      <c r="BC274" s="16" t="n">
        <v>7.05294952944844E-008</v>
      </c>
      <c r="BD274" s="0" t="n">
        <v>0.00196121660365621</v>
      </c>
      <c r="BE274" s="0" t="n">
        <v>0.103412452912888</v>
      </c>
    </row>
    <row r="275" customFormat="false" ht="13.8" hidden="false" customHeight="false" outlineLevel="0" collapsed="false">
      <c r="B275" s="8" t="n">
        <v>44947.6545280598</v>
      </c>
      <c r="C275" s="8" t="n">
        <v>4300</v>
      </c>
      <c r="D275" s="8" t="n">
        <v>5.97340425531913</v>
      </c>
      <c r="F275" s="8" t="n">
        <v>1.3704758325949</v>
      </c>
      <c r="G275" s="8" t="n">
        <v>92219.4270538393</v>
      </c>
      <c r="H275" s="8" t="n">
        <v>3515</v>
      </c>
      <c r="J275" s="8" t="n">
        <v>-92219.4270538393</v>
      </c>
      <c r="K275" s="8" t="n">
        <v>1938</v>
      </c>
      <c r="L275" s="0" t="n">
        <v>83764868536</v>
      </c>
      <c r="O275" s="8" t="n">
        <v>68691.0086741392</v>
      </c>
      <c r="P275" s="8" t="n">
        <v>-280644.795</v>
      </c>
      <c r="Q275" s="8" t="n">
        <v>205026.45</v>
      </c>
      <c r="R275" s="8" t="n">
        <v>-75618.345</v>
      </c>
      <c r="S275" s="8" t="n">
        <v>-37809.1725</v>
      </c>
      <c r="U275" s="8" t="n">
        <v>-76997.1</v>
      </c>
      <c r="V275" s="8" t="n">
        <v>-224243.795</v>
      </c>
      <c r="W275" s="8" t="n">
        <v>-112121.8975</v>
      </c>
      <c r="X275" s="8" t="n">
        <v>-35124.7975000001</v>
      </c>
      <c r="Y275" s="8" t="n">
        <v>581476.625171497</v>
      </c>
      <c r="Z275" s="8" t="n">
        <v>26201.8733952134</v>
      </c>
      <c r="AA275" s="8" t="n">
        <v>27182.526404103</v>
      </c>
      <c r="AB275" s="8" t="n">
        <v>-71731.5095136543</v>
      </c>
      <c r="AD275" s="24" t="n">
        <v>-6.35369053891144</v>
      </c>
      <c r="AE275" s="8" t="n">
        <v>-6.17335869504598</v>
      </c>
      <c r="AF275" s="8" t="n">
        <v>-9.55807733336251</v>
      </c>
      <c r="AH275" s="8" t="n">
        <v>-10.2591490843546</v>
      </c>
      <c r="AI275" s="25" t="n">
        <v>-5.56545750372028</v>
      </c>
      <c r="AJ275" s="8" t="n">
        <v>-8.39729600157219</v>
      </c>
      <c r="AK275" s="8" t="n">
        <v>-8.30543993675359</v>
      </c>
      <c r="AM275" s="8" t="n">
        <v>8.20965777904671</v>
      </c>
      <c r="AO275" s="24" t="n">
        <v>1.85596724013527</v>
      </c>
      <c r="AP275" s="8" t="n">
        <v>2.03629908400073</v>
      </c>
      <c r="AQ275" s="8" t="n">
        <v>-1.3484195543158</v>
      </c>
      <c r="AS275" s="8" t="n">
        <v>-2.04949130530789</v>
      </c>
      <c r="AT275" s="8" t="n">
        <v>2.64420027532643</v>
      </c>
      <c r="AU275" s="8" t="n">
        <v>-0.187638222525477</v>
      </c>
      <c r="AV275" s="8" t="n">
        <v>-0.095782157706878</v>
      </c>
      <c r="AX275" s="0" t="n">
        <v>0.929696364617216</v>
      </c>
      <c r="AY275" s="0" t="n">
        <v>0.985946618109191</v>
      </c>
      <c r="AZ275" s="0" t="n">
        <v>0.999483806206718</v>
      </c>
      <c r="BB275" s="16" t="n">
        <v>4.46198998942686E-009</v>
      </c>
      <c r="BC275" s="16" t="n">
        <v>6.65198804156539E-008</v>
      </c>
      <c r="BD275" s="0" t="n">
        <v>0.0019510096803424</v>
      </c>
      <c r="BE275" s="0" t="n">
        <v>0.102928707088174</v>
      </c>
    </row>
    <row r="276" customFormat="false" ht="13.8" hidden="false" customHeight="false" outlineLevel="0" collapsed="false">
      <c r="B276" s="8" t="n">
        <v>45065.5203759386</v>
      </c>
      <c r="C276" s="8" t="n">
        <v>4300</v>
      </c>
      <c r="D276" s="8" t="n">
        <v>6.03191489361701</v>
      </c>
      <c r="F276" s="8" t="n">
        <v>1.37009002016714</v>
      </c>
      <c r="G276" s="8" t="n">
        <v>92324.6086150575</v>
      </c>
      <c r="H276" s="8" t="n">
        <v>3520</v>
      </c>
      <c r="J276" s="8" t="n">
        <v>-92324.6086150575</v>
      </c>
      <c r="K276" s="8" t="n">
        <v>1947</v>
      </c>
      <c r="L276" s="0" t="n">
        <v>84233628768</v>
      </c>
      <c r="O276" s="8" t="n">
        <v>68969.3538732481</v>
      </c>
      <c r="P276" s="8" t="n">
        <v>-281978.68</v>
      </c>
      <c r="Q276" s="8" t="n">
        <v>206738.6</v>
      </c>
      <c r="R276" s="8" t="n">
        <v>-75240.0799999999</v>
      </c>
      <c r="S276" s="8" t="n">
        <v>-37620.0399999999</v>
      </c>
      <c r="U276" s="8" t="n">
        <v>-76784.8</v>
      </c>
      <c r="V276" s="8" t="n">
        <v>-224347.68</v>
      </c>
      <c r="W276" s="8" t="n">
        <v>-112173.84</v>
      </c>
      <c r="X276" s="8" t="n">
        <v>-35389.0400000001</v>
      </c>
      <c r="Y276" s="8" t="n">
        <v>582307.947392849</v>
      </c>
      <c r="Z276" s="8" t="n">
        <v>26054.0464860262</v>
      </c>
      <c r="AA276" s="8" t="n">
        <v>26911.8177680831</v>
      </c>
      <c r="AB276" s="8" t="n">
        <v>-72405.2301248696</v>
      </c>
      <c r="AD276" s="24" t="n">
        <v>-6.41073268115151</v>
      </c>
      <c r="AE276" s="8" t="n">
        <v>-6.23485588167935</v>
      </c>
      <c r="AF276" s="8" t="n">
        <v>-9.62853767433442</v>
      </c>
      <c r="AH276" s="8" t="n">
        <v>-10.3091865008684</v>
      </c>
      <c r="AI276" s="25" t="n">
        <v>-5.61454052478354</v>
      </c>
      <c r="AJ276" s="8" t="n">
        <v>-8.43992133015901</v>
      </c>
      <c r="AK276" s="8" t="n">
        <v>-8.36368764983886</v>
      </c>
      <c r="AM276" s="8" t="n">
        <v>8.25901233150942</v>
      </c>
      <c r="AO276" s="24" t="n">
        <v>1.84827965035791</v>
      </c>
      <c r="AP276" s="8" t="n">
        <v>2.02415644983007</v>
      </c>
      <c r="AQ276" s="8" t="n">
        <v>-1.369525342825</v>
      </c>
      <c r="AS276" s="8" t="n">
        <v>-2.05017416935896</v>
      </c>
      <c r="AT276" s="8" t="n">
        <v>2.64447180672588</v>
      </c>
      <c r="AU276" s="8" t="n">
        <v>-0.180908998649592</v>
      </c>
      <c r="AV276" s="8" t="n">
        <v>-0.104675318329436</v>
      </c>
      <c r="AX276" s="0" t="n">
        <v>0.929354850557895</v>
      </c>
      <c r="AY276" s="0" t="n">
        <v>0.985874199265932</v>
      </c>
      <c r="AZ276" s="0" t="n">
        <v>0.99948110948208</v>
      </c>
      <c r="BB276" s="16" t="n">
        <v>4.20626909277063E-009</v>
      </c>
      <c r="BC276" s="16" t="n">
        <v>6.27420235607423E-008</v>
      </c>
      <c r="BD276" s="0" t="n">
        <v>0.00194088454595704</v>
      </c>
      <c r="BE276" s="0" t="n">
        <v>0.102448331330411</v>
      </c>
    </row>
    <row r="277" customFormat="false" ht="13.8" hidden="false" customHeight="false" outlineLevel="0" collapsed="false">
      <c r="B277" s="8" t="n">
        <v>45183.0971815684</v>
      </c>
      <c r="C277" s="8" t="n">
        <v>4300</v>
      </c>
      <c r="D277" s="8" t="n">
        <v>6.09042553191488</v>
      </c>
      <c r="F277" s="8" t="n">
        <v>1.36970880172912</v>
      </c>
      <c r="G277" s="8" t="n">
        <v>92430.0263269233</v>
      </c>
      <c r="H277" s="8" t="n">
        <v>3525</v>
      </c>
      <c r="J277" s="8" t="n">
        <v>-92430.0263269233</v>
      </c>
      <c r="K277" s="8" t="n">
        <v>1957</v>
      </c>
      <c r="L277" s="0" t="n">
        <v>84710531239</v>
      </c>
      <c r="O277" s="8" t="n">
        <v>69247.7212598646</v>
      </c>
      <c r="P277" s="8" t="n">
        <v>-283315.375</v>
      </c>
      <c r="Q277" s="8" t="n">
        <v>208450.75</v>
      </c>
      <c r="R277" s="8" t="n">
        <v>-74864.625</v>
      </c>
      <c r="S277" s="8" t="n">
        <v>-37432.3125</v>
      </c>
      <c r="U277" s="8" t="n">
        <v>-76572.5</v>
      </c>
      <c r="V277" s="8" t="n">
        <v>-224454.375</v>
      </c>
      <c r="W277" s="8" t="n">
        <v>-112227.1875</v>
      </c>
      <c r="X277" s="8" t="n">
        <v>-35654.6875</v>
      </c>
      <c r="Y277" s="8" t="n">
        <v>583139.293525902</v>
      </c>
      <c r="Z277" s="8" t="n">
        <v>25903.926857765</v>
      </c>
      <c r="AA277" s="8" t="n">
        <v>26639.3691851663</v>
      </c>
      <c r="AB277" s="8" t="n">
        <v>-73077.2502353697</v>
      </c>
      <c r="AD277" s="24" t="n">
        <v>-6.46783124613439</v>
      </c>
      <c r="AE277" s="8" t="n">
        <v>-6.2963779910967</v>
      </c>
      <c r="AF277" s="8" t="n">
        <v>-9.69888011672726</v>
      </c>
      <c r="AH277" s="8" t="n">
        <v>-10.3592300380444</v>
      </c>
      <c r="AI277" s="25" t="n">
        <v>-5.66363417876607</v>
      </c>
      <c r="AJ277" s="8" t="n">
        <v>-8.48261368975303</v>
      </c>
      <c r="AK277" s="8" t="n">
        <v>-8.42195807511004</v>
      </c>
      <c r="AM277" s="8" t="n">
        <v>8.30836688397213</v>
      </c>
      <c r="AO277" s="24" t="n">
        <v>1.84053563783774</v>
      </c>
      <c r="AP277" s="8" t="n">
        <v>2.01198889287543</v>
      </c>
      <c r="AQ277" s="8" t="n">
        <v>-1.39051323275513</v>
      </c>
      <c r="AS277" s="8" t="n">
        <v>-2.05086315407228</v>
      </c>
      <c r="AT277" s="8" t="n">
        <v>2.64473270520607</v>
      </c>
      <c r="AU277" s="8" t="n">
        <v>-0.174246805780901</v>
      </c>
      <c r="AV277" s="8" t="n">
        <v>-0.113591191137908</v>
      </c>
      <c r="AX277" s="0" t="n">
        <v>0.929012779552173</v>
      </c>
      <c r="AY277" s="0" t="n">
        <v>0.98580161962237</v>
      </c>
      <c r="AZ277" s="0" t="n">
        <v>0.99947840638665</v>
      </c>
      <c r="BB277" s="16" t="n">
        <v>3.96537827260864E-009</v>
      </c>
      <c r="BC277" s="16" t="n">
        <v>5.91811722698151E-008</v>
      </c>
      <c r="BD277" s="0" t="n">
        <v>0.00193084035730252</v>
      </c>
      <c r="BE277" s="0" t="n">
        <v>0.101971297005141</v>
      </c>
    </row>
    <row r="278" customFormat="false" ht="13.8" hidden="false" customHeight="false" outlineLevel="0" collapsed="false">
      <c r="B278" s="8" t="n">
        <v>45300.385436</v>
      </c>
      <c r="C278" s="8" t="n">
        <v>4300</v>
      </c>
      <c r="D278" s="8" t="n">
        <v>6.14893617021275</v>
      </c>
      <c r="F278" s="8" t="n">
        <v>1.36933215280287</v>
      </c>
      <c r="G278" s="8" t="n">
        <v>92535.679854471</v>
      </c>
      <c r="H278" s="8" t="n">
        <v>3530</v>
      </c>
      <c r="J278" s="8" t="n">
        <v>-92535.679854471</v>
      </c>
      <c r="K278" s="8" t="n">
        <v>1966</v>
      </c>
      <c r="L278" s="0" t="n">
        <v>85189511621</v>
      </c>
      <c r="O278" s="8" t="n">
        <v>69526.1108025168</v>
      </c>
      <c r="P278" s="8" t="n">
        <v>-284654.88</v>
      </c>
      <c r="Q278" s="8" t="n">
        <v>210162.9</v>
      </c>
      <c r="R278" s="8" t="n">
        <v>-74491.9799999998</v>
      </c>
      <c r="S278" s="8" t="n">
        <v>-37245.9899999999</v>
      </c>
      <c r="U278" s="8" t="n">
        <v>-76360.2</v>
      </c>
      <c r="V278" s="8" t="n">
        <v>-224563.88</v>
      </c>
      <c r="W278" s="8" t="n">
        <v>-112281.94</v>
      </c>
      <c r="X278" s="8" t="n">
        <v>-35921.74</v>
      </c>
      <c r="Y278" s="8" t="n">
        <v>583970.663643651</v>
      </c>
      <c r="Z278" s="8" t="n">
        <v>25751.5102182236</v>
      </c>
      <c r="AA278" s="8" t="n">
        <v>26365.1782853949</v>
      </c>
      <c r="AB278" s="8" t="n">
        <v>-73747.5629441214</v>
      </c>
      <c r="AD278" s="24" t="n">
        <v>-6.52507246632002</v>
      </c>
      <c r="AE278" s="8" t="n">
        <v>-6.358011324113</v>
      </c>
      <c r="AF278" s="8" t="n">
        <v>-9.7691912523516</v>
      </c>
      <c r="AH278" s="8" t="n">
        <v>-10.4093659844275</v>
      </c>
      <c r="AI278" s="25" t="n">
        <v>-5.71282472972036</v>
      </c>
      <c r="AJ278" s="8" t="n">
        <v>-8.52545912148658</v>
      </c>
      <c r="AK278" s="8" t="n">
        <v>-8.48033744202309</v>
      </c>
      <c r="AM278" s="8" t="n">
        <v>8.3578077624015</v>
      </c>
      <c r="AO278" s="24" t="n">
        <v>1.83273529608148</v>
      </c>
      <c r="AP278" s="8" t="n">
        <v>1.9997964382885</v>
      </c>
      <c r="AQ278" s="8" t="n">
        <v>-1.4113834899501</v>
      </c>
      <c r="AS278" s="8" t="n">
        <v>-2.05155822202596</v>
      </c>
      <c r="AT278" s="8" t="n">
        <v>2.64498303268114</v>
      </c>
      <c r="AU278" s="8" t="n">
        <v>-0.167651359085085</v>
      </c>
      <c r="AV278" s="8" t="n">
        <v>-0.122529679621595</v>
      </c>
      <c r="AX278" s="0" t="n">
        <v>0.928670154870048</v>
      </c>
      <c r="AY278" s="0" t="n">
        <v>0.985728879626344</v>
      </c>
      <c r="AZ278" s="0" t="n">
        <v>0.999475696934479</v>
      </c>
      <c r="BB278" s="16" t="n">
        <v>3.73826101980481E-009</v>
      </c>
      <c r="BC278" s="16" t="n">
        <v>5.58219384147998E-008</v>
      </c>
      <c r="BD278" s="0" t="n">
        <v>0.00192087628166277</v>
      </c>
      <c r="BE278" s="0" t="n">
        <v>0.101497575748345</v>
      </c>
    </row>
    <row r="279" customFormat="false" ht="13.8" hidden="false" customHeight="false" outlineLevel="0" collapsed="false">
      <c r="B279" s="8" t="n">
        <v>45417.3856285379</v>
      </c>
      <c r="C279" s="8" t="n">
        <v>4300</v>
      </c>
      <c r="D279" s="8" t="n">
        <v>6.20744680851062</v>
      </c>
      <c r="F279" s="8" t="n">
        <v>1.3689600490629</v>
      </c>
      <c r="G279" s="8" t="n">
        <v>92641.5688636839</v>
      </c>
      <c r="H279" s="8" t="n">
        <v>3535</v>
      </c>
      <c r="J279" s="8" t="n">
        <v>-92641.5688636839</v>
      </c>
      <c r="K279" s="8" t="n">
        <v>1976</v>
      </c>
      <c r="L279" s="0" t="n">
        <v>85668492003</v>
      </c>
      <c r="O279" s="8" t="n">
        <v>69804.5224698223</v>
      </c>
      <c r="P279" s="8" t="n">
        <v>-285997.195</v>
      </c>
      <c r="Q279" s="8" t="n">
        <v>211875.05</v>
      </c>
      <c r="R279" s="8" t="n">
        <v>-74122.1449999999</v>
      </c>
      <c r="S279" s="8" t="n">
        <v>-37061.0725</v>
      </c>
      <c r="U279" s="8" t="n">
        <v>-76147.9</v>
      </c>
      <c r="V279" s="8" t="n">
        <v>-224676.195</v>
      </c>
      <c r="W279" s="8" t="n">
        <v>-112338.0975</v>
      </c>
      <c r="X279" s="8" t="n">
        <v>-36190.1975</v>
      </c>
      <c r="Y279" s="8" t="n">
        <v>584802.057819248</v>
      </c>
      <c r="Z279" s="8" t="n">
        <v>25596.7922822417</v>
      </c>
      <c r="AA279" s="8" t="n">
        <v>26089.2427022198</v>
      </c>
      <c r="AB279" s="8" t="n">
        <v>-74416.1613634911</v>
      </c>
      <c r="AD279" s="24" t="n">
        <v>-6.58240485748123</v>
      </c>
      <c r="AE279" s="8" t="n">
        <v>-6.4197044645931</v>
      </c>
      <c r="AF279" s="8" t="n">
        <v>-9.83941995499344</v>
      </c>
      <c r="AH279" s="8" t="n">
        <v>-10.4595429118299</v>
      </c>
      <c r="AI279" s="25" t="n">
        <v>-5.76206072513222</v>
      </c>
      <c r="AJ279" s="8" t="n">
        <v>-8.56840595112712</v>
      </c>
      <c r="AK279" s="8" t="n">
        <v>-8.53877426360358</v>
      </c>
      <c r="AM279" s="8" t="n">
        <v>8.40728357578776</v>
      </c>
      <c r="AO279" s="24" t="n">
        <v>1.82487871830653</v>
      </c>
      <c r="AP279" s="8" t="n">
        <v>1.98757911119466</v>
      </c>
      <c r="AQ279" s="8" t="n">
        <v>-1.43213637920568</v>
      </c>
      <c r="AS279" s="8" t="n">
        <v>-2.0522593360421</v>
      </c>
      <c r="AT279" s="8" t="n">
        <v>2.64522285065554</v>
      </c>
      <c r="AU279" s="8" t="n">
        <v>-0.161122375339357</v>
      </c>
      <c r="AV279" s="8" t="n">
        <v>-0.131490687815819</v>
      </c>
      <c r="AX279" s="0" t="n">
        <v>0.928326979780842</v>
      </c>
      <c r="AY279" s="0" t="n">
        <v>0.985655979726433</v>
      </c>
      <c r="AZ279" s="0" t="n">
        <v>0.999472981139651</v>
      </c>
      <c r="BB279" s="16" t="n">
        <v>3.52423453795013E-009</v>
      </c>
      <c r="BC279" s="16" t="n">
        <v>5.26544800233668E-008</v>
      </c>
      <c r="BD279" s="0" t="n">
        <v>0.00191099149665192</v>
      </c>
      <c r="BE279" s="0" t="n">
        <v>0.101027139463866</v>
      </c>
    </row>
    <row r="280" customFormat="false" ht="13.8" hidden="false" customHeight="false" outlineLevel="0" collapsed="false">
      <c r="B280" s="8" t="n">
        <v>45534.0982467479</v>
      </c>
      <c r="C280" s="8" t="n">
        <v>4300</v>
      </c>
      <c r="D280" s="8" t="n">
        <v>6.26595744680849</v>
      </c>
      <c r="F280" s="8" t="n">
        <v>1.36859246633511</v>
      </c>
      <c r="G280" s="8" t="n">
        <v>92747.69302149</v>
      </c>
      <c r="H280" s="8" t="n">
        <v>3540</v>
      </c>
      <c r="J280" s="8" t="n">
        <v>-92747.69302149</v>
      </c>
      <c r="K280" s="8" t="n">
        <v>1985</v>
      </c>
      <c r="L280" s="0" t="n">
        <v>86147472385</v>
      </c>
      <c r="O280" s="8" t="n">
        <v>70082.9562304873</v>
      </c>
      <c r="P280" s="8" t="n">
        <v>-287342.32</v>
      </c>
      <c r="Q280" s="8" t="n">
        <v>213587.2</v>
      </c>
      <c r="R280" s="8" t="n">
        <v>-73755.1200000001</v>
      </c>
      <c r="S280" s="8" t="n">
        <v>-36877.56</v>
      </c>
      <c r="U280" s="8" t="n">
        <v>-75935.6</v>
      </c>
      <c r="V280" s="8" t="n">
        <v>-224791.32</v>
      </c>
      <c r="W280" s="8" t="n">
        <v>-112395.66</v>
      </c>
      <c r="X280" s="8" t="n">
        <v>-36460.0600000001</v>
      </c>
      <c r="Y280" s="8" t="n">
        <v>585633.476126</v>
      </c>
      <c r="Z280" s="8" t="n">
        <v>25439.7687716822</v>
      </c>
      <c r="AA280" s="8" t="n">
        <v>25811.5600724907</v>
      </c>
      <c r="AB280" s="8" t="n">
        <v>-75083.0386191974</v>
      </c>
      <c r="AD280" s="24" t="n">
        <v>-6.63979339173174</v>
      </c>
      <c r="AE280" s="8" t="n">
        <v>-6.48142245248121</v>
      </c>
      <c r="AF280" s="8" t="n">
        <v>-9.90953155344929</v>
      </c>
      <c r="AH280" s="8" t="n">
        <v>-10.509725848359</v>
      </c>
      <c r="AI280" s="25" t="n">
        <v>-5.81130716894689</v>
      </c>
      <c r="AJ280" s="8" t="n">
        <v>-8.61141896209506</v>
      </c>
      <c r="AK280" s="8" t="n">
        <v>-8.5972335094721</v>
      </c>
      <c r="AM280" s="8" t="n">
        <v>8.45675938917402</v>
      </c>
      <c r="AO280" s="24" t="n">
        <v>1.81696599744228</v>
      </c>
      <c r="AP280" s="8" t="n">
        <v>1.97533693669281</v>
      </c>
      <c r="AQ280" s="8" t="n">
        <v>-1.45277216427527</v>
      </c>
      <c r="AS280" s="8" t="n">
        <v>-2.05296645918497</v>
      </c>
      <c r="AT280" s="8" t="n">
        <v>2.64545222022713</v>
      </c>
      <c r="AU280" s="8" t="n">
        <v>-0.154659572921042</v>
      </c>
      <c r="AV280" s="8" t="n">
        <v>-0.140474120298078</v>
      </c>
      <c r="AX280" s="0" t="n">
        <v>0.927983257553091</v>
      </c>
      <c r="AY280" s="0" t="n">
        <v>0.985582920371948</v>
      </c>
      <c r="AZ280" s="0" t="n">
        <v>0.999470259016278</v>
      </c>
      <c r="BB280" s="16" t="n">
        <v>3.32260568048057E-009</v>
      </c>
      <c r="BC280" s="16" t="n">
        <v>4.96687754567444E-008</v>
      </c>
      <c r="BD280" s="0" t="n">
        <v>0.00190118519006543</v>
      </c>
      <c r="BE280" s="0" t="n">
        <v>0.100559960320855</v>
      </c>
    </row>
    <row r="281" customFormat="false" ht="13.8" hidden="false" customHeight="false" outlineLevel="0" collapsed="false">
      <c r="B281" s="8" t="n">
        <v>45650.5237764651</v>
      </c>
      <c r="C281" s="8" t="n">
        <v>4300</v>
      </c>
      <c r="D281" s="8" t="n">
        <v>6.32446808510637</v>
      </c>
      <c r="F281" s="8" t="n">
        <v>1.36822938059566</v>
      </c>
      <c r="G281" s="8" t="n">
        <v>92854.0519957584</v>
      </c>
      <c r="H281" s="8" t="n">
        <v>3545</v>
      </c>
      <c r="J281" s="8" t="n">
        <v>-92854.0519957584</v>
      </c>
      <c r="K281" s="8" t="n">
        <v>1994</v>
      </c>
      <c r="L281" s="0" t="n">
        <v>86626452766</v>
      </c>
      <c r="O281" s="8" t="n">
        <v>70361.4120533066</v>
      </c>
      <c r="P281" s="8" t="n">
        <v>-288690.255</v>
      </c>
      <c r="Q281" s="8" t="n">
        <v>215299.35</v>
      </c>
      <c r="R281" s="8" t="n">
        <v>-73390.905</v>
      </c>
      <c r="S281" s="8" t="n">
        <v>-36695.4525</v>
      </c>
      <c r="U281" s="8" t="n">
        <v>-75723.3</v>
      </c>
      <c r="V281" s="8" t="n">
        <v>-224909.255</v>
      </c>
      <c r="W281" s="8" t="n">
        <v>-112454.6275</v>
      </c>
      <c r="X281" s="8" t="n">
        <v>-36731.3275000001</v>
      </c>
      <c r="Y281" s="8" t="n">
        <v>586464.91863737</v>
      </c>
      <c r="Z281" s="8" t="n">
        <v>25280.4354154077</v>
      </c>
      <c r="AA281" s="8" t="n">
        <v>25532.1280364453</v>
      </c>
      <c r="AB281" s="8" t="n">
        <v>-75748.1878502631</v>
      </c>
      <c r="AD281" s="24" t="n">
        <v>-6.69674587931347</v>
      </c>
      <c r="AE281" s="8" t="n">
        <v>-6.54267316558956</v>
      </c>
      <c r="AF281" s="8" t="n">
        <v>-9.97903421332044</v>
      </c>
      <c r="AH281" s="8" t="n">
        <v>-10.5594226602039</v>
      </c>
      <c r="AI281" s="25" t="n">
        <v>-5.86007190335444</v>
      </c>
      <c r="AJ281" s="8" t="n">
        <v>-8.6540057772411</v>
      </c>
      <c r="AK281" s="8" t="n">
        <v>-8.65522298762901</v>
      </c>
      <c r="AM281" s="8" t="n">
        <v>8.50574310544479</v>
      </c>
      <c r="AO281" s="24" t="n">
        <v>1.80899722613132</v>
      </c>
      <c r="AP281" s="8" t="n">
        <v>1.96306993985523</v>
      </c>
      <c r="AQ281" s="8" t="n">
        <v>-1.47329110787565</v>
      </c>
      <c r="AS281" s="8" t="n">
        <v>-2.05367955475914</v>
      </c>
      <c r="AT281" s="8" t="n">
        <v>2.64567120209035</v>
      </c>
      <c r="AU281" s="8" t="n">
        <v>-0.14826267179631</v>
      </c>
      <c r="AV281" s="8" t="n">
        <v>-0.149479882184218</v>
      </c>
      <c r="AX281" s="0" t="n">
        <v>0.927638991454433</v>
      </c>
      <c r="AY281" s="0" t="n">
        <v>0.985509702012911</v>
      </c>
      <c r="AZ281" s="0" t="n">
        <v>0.999467530578504</v>
      </c>
      <c r="BB281" s="16" t="n">
        <v>3.13353501758258E-009</v>
      </c>
      <c r="BC281" s="16" t="n">
        <v>4.68675468907084E-008</v>
      </c>
      <c r="BD281" s="0" t="n">
        <v>0.00189145655973362</v>
      </c>
      <c r="BE281" s="0" t="n">
        <v>0.100096010751231</v>
      </c>
    </row>
    <row r="282" customFormat="false" ht="13.8" hidden="false" customHeight="false" outlineLevel="0" collapsed="false">
      <c r="B282" s="8" t="n">
        <v>45766.662701803</v>
      </c>
      <c r="C282" s="8" t="n">
        <v>4300</v>
      </c>
      <c r="D282" s="8" t="n">
        <v>6.38297872340424</v>
      </c>
      <c r="F282" s="8" t="n">
        <v>1.36787076796983</v>
      </c>
      <c r="G282" s="8" t="n">
        <v>92960.6454552949</v>
      </c>
      <c r="H282" s="8" t="n">
        <v>3550</v>
      </c>
      <c r="J282" s="8" t="n">
        <v>-92960.6454552949</v>
      </c>
      <c r="K282" s="8" t="n">
        <v>2004</v>
      </c>
      <c r="L282" s="0" t="n">
        <v>87105433148</v>
      </c>
      <c r="O282" s="8" t="n">
        <v>70639.8899071628</v>
      </c>
      <c r="P282" s="8" t="n">
        <v>-290041</v>
      </c>
      <c r="Q282" s="8" t="n">
        <v>217011.5</v>
      </c>
      <c r="R282" s="8" t="n">
        <v>-73029.5</v>
      </c>
      <c r="S282" s="8" t="n">
        <v>-36514.75</v>
      </c>
      <c r="U282" s="8" t="n">
        <v>-75511</v>
      </c>
      <c r="V282" s="8" t="n">
        <v>-225030</v>
      </c>
      <c r="W282" s="8" t="n">
        <v>-112515</v>
      </c>
      <c r="X282" s="8" t="n">
        <v>-37004</v>
      </c>
      <c r="Y282" s="8" t="n">
        <v>587296.385426974</v>
      </c>
      <c r="Z282" s="8" t="n">
        <v>25118.7879492587</v>
      </c>
      <c r="AA282" s="8" t="n">
        <v>25250.9442377004</v>
      </c>
      <c r="AB282" s="8" t="n">
        <v>-76411.6022089681</v>
      </c>
      <c r="AD282" s="24" t="n">
        <v>-6.75359850411904</v>
      </c>
      <c r="AE282" s="8" t="n">
        <v>-6.60379285512238</v>
      </c>
      <c r="AF282" s="8" t="n">
        <v>-10.0482644725425</v>
      </c>
      <c r="AH282" s="8" t="n">
        <v>-10.6089695871574</v>
      </c>
      <c r="AI282" s="25" t="n">
        <v>-5.90869114431039</v>
      </c>
      <c r="AJ282" s="8" t="n">
        <v>-8.69650239435878</v>
      </c>
      <c r="AK282" s="8" t="n">
        <v>-8.71307887997442</v>
      </c>
      <c r="AM282" s="8" t="n">
        <v>8.55457100084978</v>
      </c>
      <c r="AO282" s="24" t="n">
        <v>1.80097249673074</v>
      </c>
      <c r="AP282" s="8" t="n">
        <v>1.9507781457274</v>
      </c>
      <c r="AQ282" s="8" t="n">
        <v>-1.49369347169268</v>
      </c>
      <c r="AS282" s="8" t="n">
        <v>-2.05439858630766</v>
      </c>
      <c r="AT282" s="8" t="n">
        <v>2.64587985653939</v>
      </c>
      <c r="AU282" s="8" t="n">
        <v>-0.141931393508997</v>
      </c>
      <c r="AV282" s="8" t="n">
        <v>-0.158507879124639</v>
      </c>
      <c r="AX282" s="0" t="n">
        <v>0.927294184751503</v>
      </c>
      <c r="AY282" s="0" t="n">
        <v>0.985436325100041</v>
      </c>
      <c r="AZ282" s="0" t="n">
        <v>0.999464795840499</v>
      </c>
      <c r="BB282" s="16" t="n">
        <v>2.9556151725908E-009</v>
      </c>
      <c r="BC282" s="16" t="n">
        <v>4.4230055071951E-008</v>
      </c>
      <c r="BD282" s="0" t="n">
        <v>0.00188180481337759</v>
      </c>
      <c r="BE282" s="0" t="n">
        <v>0.0996352634471703</v>
      </c>
    </row>
    <row r="283" customFormat="false" ht="13.8" hidden="false" customHeight="false" outlineLevel="0" collapsed="false">
      <c r="B283" s="8" t="n">
        <v>45882.515505161</v>
      </c>
      <c r="C283" s="8" t="n">
        <v>4300</v>
      </c>
      <c r="D283" s="8" t="n">
        <v>6.44148936170211</v>
      </c>
      <c r="F283" s="8" t="n">
        <v>1.36751660473092</v>
      </c>
      <c r="G283" s="8" t="n">
        <v>93067.4730698384</v>
      </c>
      <c r="H283" s="8" t="n">
        <v>3555</v>
      </c>
      <c r="J283" s="8" t="n">
        <v>-93067.4730698384</v>
      </c>
      <c r="K283" s="8" t="n">
        <v>2013</v>
      </c>
      <c r="L283" s="0" t="n">
        <v>87584413530</v>
      </c>
      <c r="O283" s="8" t="n">
        <v>70918.3897610263</v>
      </c>
      <c r="P283" s="8" t="n">
        <v>-291394.555</v>
      </c>
      <c r="Q283" s="8" t="n">
        <v>218723.65</v>
      </c>
      <c r="R283" s="8" t="n">
        <v>-72670.9049999999</v>
      </c>
      <c r="S283" s="8" t="n">
        <v>-36335.4524999999</v>
      </c>
      <c r="U283" s="8" t="n">
        <v>-75298.7</v>
      </c>
      <c r="V283" s="8" t="n">
        <v>-225153.555</v>
      </c>
      <c r="W283" s="8" t="n">
        <v>-112576.7775</v>
      </c>
      <c r="X283" s="8" t="n">
        <v>-37278.0775</v>
      </c>
      <c r="Y283" s="8" t="n">
        <v>588127.876568585</v>
      </c>
      <c r="Z283" s="8" t="n">
        <v>24954.8221160298</v>
      </c>
      <c r="AA283" s="8" t="n">
        <v>24968.006323241</v>
      </c>
      <c r="AB283" s="8" t="n">
        <v>-77073.2748608021</v>
      </c>
      <c r="AD283" s="24" t="n">
        <v>-6.81050699494144</v>
      </c>
      <c r="AE283" s="8" t="n">
        <v>-6.66493731692689</v>
      </c>
      <c r="AF283" s="8" t="n">
        <v>-10.1173784126417</v>
      </c>
      <c r="AH283" s="8" t="n">
        <v>-10.658522413865</v>
      </c>
      <c r="AI283" s="25" t="n">
        <v>-5.95732065278354</v>
      </c>
      <c r="AJ283" s="8" t="n">
        <v>-8.73906435742425</v>
      </c>
      <c r="AK283" s="8" t="n">
        <v>-8.77095691355532</v>
      </c>
      <c r="AM283" s="8" t="n">
        <v>8.60339889625476</v>
      </c>
      <c r="AO283" s="24" t="n">
        <v>1.79289190131332</v>
      </c>
      <c r="AP283" s="8" t="n">
        <v>1.93846157932787</v>
      </c>
      <c r="AQ283" s="8" t="n">
        <v>-1.51397951638695</v>
      </c>
      <c r="AS283" s="8" t="n">
        <v>-2.05512351761025</v>
      </c>
      <c r="AT283" s="8" t="n">
        <v>2.64607824347122</v>
      </c>
      <c r="AU283" s="8" t="n">
        <v>-0.135665461169489</v>
      </c>
      <c r="AV283" s="8" t="n">
        <v>-0.167558017300561</v>
      </c>
      <c r="AX283" s="0" t="n">
        <v>0.926948840709823</v>
      </c>
      <c r="AY283" s="0" t="n">
        <v>0.98536279008474</v>
      </c>
      <c r="AZ283" s="0" t="n">
        <v>0.999462054816463</v>
      </c>
      <c r="BB283" s="16" t="n">
        <v>2.78791648414973E-009</v>
      </c>
      <c r="BC283" s="16" t="n">
        <v>4.17426660160877E-008</v>
      </c>
      <c r="BD283" s="0" t="n">
        <v>0.00187222916846752</v>
      </c>
      <c r="BE283" s="0" t="n">
        <v>0.0991776913586081</v>
      </c>
    </row>
    <row r="284" customFormat="false" ht="13.8" hidden="false" customHeight="false" outlineLevel="0" collapsed="false">
      <c r="B284" s="8" t="n">
        <v>45998.082667233</v>
      </c>
      <c r="C284" s="8" t="n">
        <v>4300</v>
      </c>
      <c r="D284" s="8" t="n">
        <v>6.49999999999998</v>
      </c>
      <c r="F284" s="8" t="n">
        <v>1.36716686729916</v>
      </c>
      <c r="G284" s="8" t="n">
        <v>93174.5345100567</v>
      </c>
      <c r="H284" s="8" t="n">
        <v>3560</v>
      </c>
      <c r="J284" s="8" t="n">
        <v>-93174.5345100567</v>
      </c>
      <c r="K284" s="8" t="n">
        <v>2022</v>
      </c>
      <c r="L284" s="0" t="n">
        <v>88063393911</v>
      </c>
      <c r="O284" s="8" t="n">
        <v>71196.9115839547</v>
      </c>
      <c r="P284" s="8" t="n">
        <v>-292750.92</v>
      </c>
      <c r="Q284" s="8" t="n">
        <v>220435.8</v>
      </c>
      <c r="R284" s="8" t="n">
        <v>-72315.1199999999</v>
      </c>
      <c r="S284" s="8" t="n">
        <v>-36157.5599999999</v>
      </c>
      <c r="U284" s="8" t="n">
        <v>-75086.4</v>
      </c>
      <c r="V284" s="8" t="n">
        <v>-225279.92</v>
      </c>
      <c r="W284" s="8" t="n">
        <v>-112639.96</v>
      </c>
      <c r="X284" s="8" t="n">
        <v>-37553.56</v>
      </c>
      <c r="Y284" s="8" t="n">
        <v>588959.392136133</v>
      </c>
      <c r="Z284" s="8" t="n">
        <v>24788.533665448</v>
      </c>
      <c r="AA284" s="8" t="n">
        <v>24683.3119434106</v>
      </c>
      <c r="AB284" s="8" t="n">
        <v>-77733.1989844181</v>
      </c>
      <c r="AD284" s="24" t="n">
        <v>-6.86706358147699</v>
      </c>
      <c r="AE284" s="8" t="n">
        <v>-6.72569884749767</v>
      </c>
      <c r="AF284" s="8" t="n">
        <v>-10.1859686147452</v>
      </c>
      <c r="AH284" s="8" t="n">
        <v>-10.7076734258273</v>
      </c>
      <c r="AI284" s="25" t="n">
        <v>-6.0055526907571</v>
      </c>
      <c r="AJ284" s="8" t="n">
        <v>-8.78128371258953</v>
      </c>
      <c r="AK284" s="8" t="n">
        <v>-8.82844931656604</v>
      </c>
      <c r="AM284" s="8" t="n">
        <v>8.65181911314579</v>
      </c>
      <c r="AO284" s="24" t="n">
        <v>1.7847555316688</v>
      </c>
      <c r="AP284" s="8" t="n">
        <v>1.92612026564812</v>
      </c>
      <c r="AQ284" s="8" t="n">
        <v>-1.53414950159938</v>
      </c>
      <c r="AS284" s="8" t="n">
        <v>-2.05585431268149</v>
      </c>
      <c r="AT284" s="8" t="n">
        <v>2.64626642238869</v>
      </c>
      <c r="AU284" s="8" t="n">
        <v>-0.129464599443741</v>
      </c>
      <c r="AV284" s="8" t="n">
        <v>-0.17663020342025</v>
      </c>
      <c r="AX284" s="0" t="n">
        <v>0.926602962593696</v>
      </c>
      <c r="AY284" s="0" t="n">
        <v>0.985289097419075</v>
      </c>
      <c r="AZ284" s="0" t="n">
        <v>0.999459307520625</v>
      </c>
      <c r="BB284" s="16" t="n">
        <v>2.63046178443206E-009</v>
      </c>
      <c r="BC284" s="16" t="n">
        <v>3.94059828965927E-008</v>
      </c>
      <c r="BD284" s="0" t="n">
        <v>0.00186272885208326</v>
      </c>
      <c r="BE284" s="0" t="n">
        <v>0.0987232676907616</v>
      </c>
    </row>
    <row r="285" customFormat="false" ht="13.8" hidden="false" customHeight="false" outlineLevel="0" collapsed="false">
      <c r="B285" s="8" t="n">
        <v>46113.3646670152</v>
      </c>
      <c r="C285" s="8" t="n">
        <v>4300</v>
      </c>
      <c r="D285" s="8" t="n">
        <v>6.55851063829786</v>
      </c>
      <c r="F285" s="8" t="n">
        <v>1.36682153224063</v>
      </c>
      <c r="G285" s="8" t="n">
        <v>93281.8294475429</v>
      </c>
      <c r="H285" s="8" t="n">
        <v>3565</v>
      </c>
      <c r="J285" s="8" t="n">
        <v>-93281.8294475429</v>
      </c>
      <c r="K285" s="8" t="n">
        <v>2032</v>
      </c>
      <c r="L285" s="0" t="n">
        <v>88542374293</v>
      </c>
      <c r="O285" s="8" t="n">
        <v>71475.4553450926</v>
      </c>
      <c r="P285" s="8" t="n">
        <v>-294110.095</v>
      </c>
      <c r="Q285" s="8" t="n">
        <v>222147.95</v>
      </c>
      <c r="R285" s="8" t="n">
        <v>-71962.145</v>
      </c>
      <c r="S285" s="8" t="n">
        <v>-35981.0725</v>
      </c>
      <c r="U285" s="8" t="n">
        <v>-74874.1</v>
      </c>
      <c r="V285" s="8" t="n">
        <v>-225409.095</v>
      </c>
      <c r="W285" s="8" t="n">
        <v>-112704.5475</v>
      </c>
      <c r="X285" s="8" t="n">
        <v>-37830.4475</v>
      </c>
      <c r="Y285" s="8" t="n">
        <v>589790.932203702</v>
      </c>
      <c r="Z285" s="8" t="n">
        <v>24619.9183541498</v>
      </c>
      <c r="AA285" s="8" t="n">
        <v>24396.8587519017</v>
      </c>
      <c r="AB285" s="8" t="n">
        <v>-78391.3677715854</v>
      </c>
      <c r="AD285" s="24" t="n">
        <v>-6.92357841895938</v>
      </c>
      <c r="AE285" s="8" t="n">
        <v>-6.78638766861206</v>
      </c>
      <c r="AF285" s="8" t="n">
        <v>-10.2543455842213</v>
      </c>
      <c r="AH285" s="8" t="n">
        <v>-10.7567328340335</v>
      </c>
      <c r="AI285" s="25" t="n">
        <v>-6.05369744586088</v>
      </c>
      <c r="AJ285" s="8" t="n">
        <v>-8.82347043280682</v>
      </c>
      <c r="AK285" s="8" t="n">
        <v>-8.88586624297983</v>
      </c>
      <c r="AM285" s="8" t="n">
        <v>8.70014189826446</v>
      </c>
      <c r="AO285" s="24" t="n">
        <v>1.77656347930508</v>
      </c>
      <c r="AP285" s="8" t="n">
        <v>1.9137542296524</v>
      </c>
      <c r="AQ285" s="8" t="n">
        <v>-1.55420368595682</v>
      </c>
      <c r="AS285" s="8" t="n">
        <v>-2.05659093576906</v>
      </c>
      <c r="AT285" s="8" t="n">
        <v>2.64644445240358</v>
      </c>
      <c r="AU285" s="8" t="n">
        <v>-0.123328534542354</v>
      </c>
      <c r="AV285" s="8" t="n">
        <v>-0.185724344715365</v>
      </c>
      <c r="AX285" s="0" t="n">
        <v>0.926256553666096</v>
      </c>
      <c r="AY285" s="0" t="n">
        <v>0.985215247555762</v>
      </c>
      <c r="AZ285" s="0" t="n">
        <v>0.99945655396724</v>
      </c>
      <c r="BB285" s="16" t="n">
        <v>2.48214383796405E-009</v>
      </c>
      <c r="BC285" s="16" t="n">
        <v>3.72036694291264E-008</v>
      </c>
      <c r="BD285" s="0" t="n">
        <v>0.00185330310077713</v>
      </c>
      <c r="BE285" s="0" t="n">
        <v>0.0982719659016757</v>
      </c>
    </row>
    <row r="286" customFormat="false" ht="13.8" hidden="false" customHeight="false" outlineLevel="0" collapsed="false">
      <c r="B286" s="8" t="n">
        <v>46228.3619818147</v>
      </c>
      <c r="C286" s="8" t="n">
        <v>4300</v>
      </c>
      <c r="D286" s="8" t="n">
        <v>6.61702127659573</v>
      </c>
      <c r="F286" s="8" t="n">
        <v>1.36648057626615</v>
      </c>
      <c r="G286" s="8" t="n">
        <v>93389.3575548109</v>
      </c>
      <c r="H286" s="8" t="n">
        <v>3570</v>
      </c>
      <c r="J286" s="8" t="n">
        <v>-93389.3575548109</v>
      </c>
      <c r="K286" s="8" t="n">
        <v>2041</v>
      </c>
      <c r="L286" s="0" t="n">
        <v>89023179148</v>
      </c>
      <c r="O286" s="8" t="n">
        <v>71754.021013671</v>
      </c>
      <c r="P286" s="8" t="n">
        <v>-295472.08</v>
      </c>
      <c r="Q286" s="8" t="n">
        <v>223860.1</v>
      </c>
      <c r="R286" s="8" t="n">
        <v>-71611.9799999999</v>
      </c>
      <c r="S286" s="8" t="n">
        <v>-35805.99</v>
      </c>
      <c r="U286" s="8" t="n">
        <v>-74661.8</v>
      </c>
      <c r="V286" s="8" t="n">
        <v>-225541.08</v>
      </c>
      <c r="W286" s="8" t="n">
        <v>-112770.54</v>
      </c>
      <c r="X286" s="8" t="n">
        <v>-38108.7400000001</v>
      </c>
      <c r="Y286" s="8" t="n">
        <v>590622.496845531</v>
      </c>
      <c r="Z286" s="8" t="n">
        <v>24448.9719456594</v>
      </c>
      <c r="AA286" s="8" t="n">
        <v>24108.6444057456</v>
      </c>
      <c r="AB286" s="8" t="n">
        <v>-79047.7744271432</v>
      </c>
      <c r="AD286" s="24" t="n">
        <v>-6.98014884793365</v>
      </c>
      <c r="AE286" s="8" t="n">
        <v>-6.84710118710553</v>
      </c>
      <c r="AF286" s="8" t="n">
        <v>-10.3226070104607</v>
      </c>
      <c r="AH286" s="8" t="n">
        <v>-10.8057980347351</v>
      </c>
      <c r="AI286" s="25" t="n">
        <v>-6.10185229114356</v>
      </c>
      <c r="AJ286" s="8" t="n">
        <v>-8.86572167759289</v>
      </c>
      <c r="AK286" s="8" t="n">
        <v>-8.9433050323204</v>
      </c>
      <c r="AM286" s="8" t="n">
        <v>8.74846468338313</v>
      </c>
      <c r="AO286" s="24" t="n">
        <v>1.76831583544948</v>
      </c>
      <c r="AP286" s="8" t="n">
        <v>1.9013634962776</v>
      </c>
      <c r="AQ286" s="8" t="n">
        <v>-1.57414232707758</v>
      </c>
      <c r="AS286" s="8" t="n">
        <v>-2.05733335135197</v>
      </c>
      <c r="AT286" s="8" t="n">
        <v>2.64661239223957</v>
      </c>
      <c r="AU286" s="8" t="n">
        <v>-0.117256994209759</v>
      </c>
      <c r="AV286" s="8" t="n">
        <v>-0.194840348937269</v>
      </c>
      <c r="AX286" s="0" t="n">
        <v>0.925909617188568</v>
      </c>
      <c r="AY286" s="0" t="n">
        <v>0.985141240948153</v>
      </c>
      <c r="AZ286" s="0" t="n">
        <v>0.999453794170589</v>
      </c>
      <c r="BB286" s="16" t="n">
        <v>2.34228725475105E-009</v>
      </c>
      <c r="BC286" s="16" t="n">
        <v>3.51258285272733E-008</v>
      </c>
      <c r="BD286" s="0" t="n">
        <v>0.00184395116043902</v>
      </c>
      <c r="BE286" s="0" t="n">
        <v>0.0978237596997862</v>
      </c>
    </row>
    <row r="287" customFormat="false" ht="13.8" hidden="false" customHeight="false" outlineLevel="0" collapsed="false">
      <c r="B287" s="8" t="n">
        <v>46343.0750872574</v>
      </c>
      <c r="C287" s="8" t="n">
        <v>4300</v>
      </c>
      <c r="D287" s="8" t="n">
        <v>6.6755319148936</v>
      </c>
      <c r="F287" s="8" t="n">
        <v>1.36614397623027</v>
      </c>
      <c r="G287" s="8" t="n">
        <v>93497.1185052924</v>
      </c>
      <c r="H287" s="8" t="n">
        <v>3575</v>
      </c>
      <c r="J287" s="8" t="n">
        <v>-93497.1185052924</v>
      </c>
      <c r="K287" s="8" t="n">
        <v>2051</v>
      </c>
      <c r="L287" s="0" t="n">
        <v>89514219795</v>
      </c>
      <c r="O287" s="8" t="n">
        <v>72032.6085590073</v>
      </c>
      <c r="P287" s="8" t="n">
        <v>-296836.875</v>
      </c>
      <c r="Q287" s="8" t="n">
        <v>225572.25</v>
      </c>
      <c r="R287" s="8" t="n">
        <v>-71264.625</v>
      </c>
      <c r="S287" s="8" t="n">
        <v>-35632.3125</v>
      </c>
      <c r="U287" s="8" t="n">
        <v>-74449.5</v>
      </c>
      <c r="V287" s="8" t="n">
        <v>-225675.875</v>
      </c>
      <c r="W287" s="8" t="n">
        <v>-112837.9375</v>
      </c>
      <c r="X287" s="8" t="n">
        <v>-38388.4375</v>
      </c>
      <c r="Y287" s="8" t="n">
        <v>591454.086136019</v>
      </c>
      <c r="Z287" s="8" t="n">
        <v>24275.6902103655</v>
      </c>
      <c r="AA287" s="8" t="n">
        <v>23818.666565302</v>
      </c>
      <c r="AB287" s="8" t="n">
        <v>-79702.4121689549</v>
      </c>
      <c r="AD287" s="24" t="n">
        <v>-7.03726786339452</v>
      </c>
      <c r="AE287" s="8" t="n">
        <v>-6.90833246401134</v>
      </c>
      <c r="AF287" s="8" t="n">
        <v>-10.3912462360214</v>
      </c>
      <c r="AH287" s="8" t="n">
        <v>-10.8553620785833</v>
      </c>
      <c r="AI287" s="25" t="n">
        <v>-6.15051025420917</v>
      </c>
      <c r="AJ287" s="8" t="n">
        <v>-8.90853026215794</v>
      </c>
      <c r="AK287" s="8" t="n">
        <v>-9.00125867879783</v>
      </c>
      <c r="AM287" s="8" t="n">
        <v>8.79728055444443</v>
      </c>
      <c r="AO287" s="24" t="n">
        <v>1.76001269104991</v>
      </c>
      <c r="AP287" s="8" t="n">
        <v>1.88894809043309</v>
      </c>
      <c r="AQ287" s="8" t="n">
        <v>-1.59396568157695</v>
      </c>
      <c r="AS287" s="8" t="n">
        <v>-2.05808152413882</v>
      </c>
      <c r="AT287" s="8" t="n">
        <v>2.64677030023526</v>
      </c>
      <c r="AU287" s="8" t="n">
        <v>-0.111249707713504</v>
      </c>
      <c r="AV287" s="8" t="n">
        <v>-0.203978124353395</v>
      </c>
      <c r="AX287" s="0" t="n">
        <v>0.925562156421122</v>
      </c>
      <c r="AY287" s="0" t="n">
        <v>0.985067078050221</v>
      </c>
      <c r="AZ287" s="0" t="n">
        <v>0.99945102814498</v>
      </c>
      <c r="BB287" s="16" t="n">
        <v>2.20977606971437E-009</v>
      </c>
      <c r="BC287" s="16" t="n">
        <v>3.31559295995003E-008</v>
      </c>
      <c r="BD287" s="0" t="n">
        <v>0.00183467228616361</v>
      </c>
      <c r="BE287" s="0" t="n">
        <v>0.0973786230415037</v>
      </c>
    </row>
    <row r="288" customFormat="false" ht="13.8" hidden="false" customHeight="false" outlineLevel="0" collapsed="false">
      <c r="B288" s="8" t="n">
        <v>46457.504457296</v>
      </c>
      <c r="C288" s="8" t="n">
        <v>4300</v>
      </c>
      <c r="D288" s="8" t="n">
        <v>6.73404255319147</v>
      </c>
      <c r="F288" s="8" t="n">
        <v>1.36581170913013</v>
      </c>
      <c r="G288" s="8" t="n">
        <v>93605.1119733321</v>
      </c>
      <c r="H288" s="8" t="n">
        <v>3580</v>
      </c>
      <c r="J288" s="8" t="n">
        <v>-93605.1119733321</v>
      </c>
      <c r="K288" s="8" t="n">
        <v>2060</v>
      </c>
      <c r="L288" s="0" t="n">
        <v>90005260442</v>
      </c>
      <c r="O288" s="8" t="n">
        <v>72311.2179505045</v>
      </c>
      <c r="P288" s="8" t="n">
        <v>-298204.48</v>
      </c>
      <c r="Q288" s="8" t="n">
        <v>227284.4</v>
      </c>
      <c r="R288" s="8" t="n">
        <v>-70920.0799999999</v>
      </c>
      <c r="S288" s="8" t="n">
        <v>-35460.0399999999</v>
      </c>
      <c r="U288" s="8" t="n">
        <v>-74237.2</v>
      </c>
      <c r="V288" s="8" t="n">
        <v>-225813.48</v>
      </c>
      <c r="W288" s="8" t="n">
        <v>-112906.74</v>
      </c>
      <c r="X288" s="8" t="n">
        <v>-38669.5400000001</v>
      </c>
      <c r="Y288" s="8" t="n">
        <v>592285.700149716</v>
      </c>
      <c r="Z288" s="8" t="n">
        <v>24100.0689255004</v>
      </c>
      <c r="AA288" s="8" t="n">
        <v>23526.922894251</v>
      </c>
      <c r="AB288" s="8" t="n">
        <v>-80355.2742278614</v>
      </c>
      <c r="AD288" s="24" t="n">
        <v>-7.09452123188762</v>
      </c>
      <c r="AE288" s="8" t="n">
        <v>-6.9696673316631</v>
      </c>
      <c r="AF288" s="8" t="n">
        <v>-10.4598493737363</v>
      </c>
      <c r="AH288" s="8" t="n">
        <v>-10.9050107877298</v>
      </c>
      <c r="AI288" s="25" t="n">
        <v>-6.19925713431659</v>
      </c>
      <c r="AJ288" s="8" t="n">
        <v>-8.95148177449732</v>
      </c>
      <c r="AK288" s="8" t="n">
        <v>-9.05931294840739</v>
      </c>
      <c r="AM288" s="8" t="n">
        <v>8.84617536866372</v>
      </c>
      <c r="AO288" s="24" t="n">
        <v>1.7516541367761</v>
      </c>
      <c r="AP288" s="8" t="n">
        <v>1.87650803700062</v>
      </c>
      <c r="AQ288" s="8" t="n">
        <v>-1.6136740050726</v>
      </c>
      <c r="AS288" s="8" t="n">
        <v>-2.05883541906605</v>
      </c>
      <c r="AT288" s="8" t="n">
        <v>2.64691823434713</v>
      </c>
      <c r="AU288" s="8" t="n">
        <v>-0.105306405833599</v>
      </c>
      <c r="AV288" s="8" t="n">
        <v>-0.213137579743667</v>
      </c>
      <c r="AX288" s="0" t="n">
        <v>0.925214174622129</v>
      </c>
      <c r="AY288" s="0" t="n">
        <v>0.984992759316541</v>
      </c>
      <c r="AZ288" s="0" t="n">
        <v>0.99944825590475</v>
      </c>
      <c r="BB288" s="16" t="n">
        <v>2.08475355828589E-009</v>
      </c>
      <c r="BC288" s="16" t="n">
        <v>3.12963092419671E-008</v>
      </c>
      <c r="BD288" s="0" t="n">
        <v>0.00182546574211976</v>
      </c>
      <c r="BE288" s="0" t="n">
        <v>0.0969365301288174</v>
      </c>
    </row>
    <row r="289" customFormat="false" ht="13.8" hidden="false" customHeight="false" outlineLevel="0" collapsed="false">
      <c r="B289" s="8" t="n">
        <v>46571.650564217</v>
      </c>
      <c r="C289" s="8" t="n">
        <v>4300</v>
      </c>
      <c r="D289" s="8" t="n">
        <v>6.79255319148935</v>
      </c>
      <c r="F289" s="8" t="n">
        <v>1.36548375210447</v>
      </c>
      <c r="G289" s="8" t="n">
        <v>93713.3376341848</v>
      </c>
      <c r="H289" s="8" t="n">
        <v>3585</v>
      </c>
      <c r="J289" s="8" t="n">
        <v>-93713.3376341848</v>
      </c>
      <c r="K289" s="8" t="n">
        <v>2070</v>
      </c>
      <c r="L289" s="0" t="n">
        <v>90496301090</v>
      </c>
      <c r="O289" s="8" t="n">
        <v>72589.8491576513</v>
      </c>
      <c r="P289" s="8" t="n">
        <v>-299574.895</v>
      </c>
      <c r="Q289" s="8" t="n">
        <v>228996.55</v>
      </c>
      <c r="R289" s="8" t="n">
        <v>-70578.345</v>
      </c>
      <c r="S289" s="8" t="n">
        <v>-35289.1725</v>
      </c>
      <c r="U289" s="8" t="n">
        <v>-74024.9</v>
      </c>
      <c r="V289" s="8" t="n">
        <v>-225953.895</v>
      </c>
      <c r="W289" s="8" t="n">
        <v>-112976.9475</v>
      </c>
      <c r="X289" s="8" t="n">
        <v>-38952.0475000001</v>
      </c>
      <c r="Y289" s="8" t="n">
        <v>593117.338961331</v>
      </c>
      <c r="Z289" s="8" t="n">
        <v>23922.1038751169</v>
      </c>
      <c r="AA289" s="8" t="n">
        <v>23233.4110595814</v>
      </c>
      <c r="AB289" s="8" t="n">
        <v>-81006.3538476363</v>
      </c>
      <c r="AD289" s="24" t="n">
        <v>-7.15182991986219</v>
      </c>
      <c r="AE289" s="8" t="n">
        <v>-7.03102682204884</v>
      </c>
      <c r="AF289" s="8" t="n">
        <v>-10.5283377350731</v>
      </c>
      <c r="AH289" s="8" t="n">
        <v>-10.9546651841792</v>
      </c>
      <c r="AI289" s="25" t="n">
        <v>-6.24801393073059</v>
      </c>
      <c r="AJ289" s="8" t="n">
        <v>-8.994497003735</v>
      </c>
      <c r="AK289" s="8" t="n">
        <v>-9.1173888072799</v>
      </c>
      <c r="AM289" s="8" t="n">
        <v>8.89507018288301</v>
      </c>
      <c r="AO289" s="24" t="n">
        <v>1.74324026302082</v>
      </c>
      <c r="AP289" s="8" t="n">
        <v>1.86404336083417</v>
      </c>
      <c r="AQ289" s="8" t="n">
        <v>-1.63326755219008</v>
      </c>
      <c r="AS289" s="8" t="n">
        <v>-2.05959500129622</v>
      </c>
      <c r="AT289" s="8" t="n">
        <v>2.64705625215242</v>
      </c>
      <c r="AU289" s="8" t="n">
        <v>-0.0994268208519913</v>
      </c>
      <c r="AV289" s="8" t="n">
        <v>-0.222318624396888</v>
      </c>
      <c r="AX289" s="0" t="n">
        <v>0.924865675048216</v>
      </c>
      <c r="AY289" s="0" t="n">
        <v>0.984918285202278</v>
      </c>
      <c r="AZ289" s="0" t="n">
        <v>0.999445477464256</v>
      </c>
      <c r="BB289" s="16" t="n">
        <v>1.96688593635285E-009</v>
      </c>
      <c r="BC289" s="16" t="n">
        <v>2.95421416667529E-008</v>
      </c>
      <c r="BD289" s="0" t="n">
        <v>0.00181633080142201</v>
      </c>
      <c r="BE289" s="0" t="n">
        <v>0.096497455406919</v>
      </c>
    </row>
    <row r="290" customFormat="false" ht="13.8" hidden="false" customHeight="false" outlineLevel="0" collapsed="false">
      <c r="B290" s="8" t="n">
        <v>46685.5138786505</v>
      </c>
      <c r="C290" s="8" t="n">
        <v>4300</v>
      </c>
      <c r="D290" s="8" t="n">
        <v>6.85106382978722</v>
      </c>
      <c r="F290" s="8" t="n">
        <v>1.36516008243259</v>
      </c>
      <c r="G290" s="8" t="n">
        <v>93821.7951640108</v>
      </c>
      <c r="H290" s="8" t="n">
        <v>3590</v>
      </c>
      <c r="J290" s="8" t="n">
        <v>-93821.7951640108</v>
      </c>
      <c r="K290" s="8" t="n">
        <v>2079</v>
      </c>
      <c r="L290" s="0" t="n">
        <v>90987341737</v>
      </c>
      <c r="O290" s="8" t="n">
        <v>72868.5021500213</v>
      </c>
      <c r="P290" s="8" t="n">
        <v>-300948.12</v>
      </c>
      <c r="Q290" s="8" t="n">
        <v>230708.7</v>
      </c>
      <c r="R290" s="8" t="n">
        <v>-70239.42</v>
      </c>
      <c r="S290" s="8" t="n">
        <v>-35119.71</v>
      </c>
      <c r="U290" s="8" t="n">
        <v>-73812.6</v>
      </c>
      <c r="V290" s="8" t="n">
        <v>-226097.12</v>
      </c>
      <c r="W290" s="8" t="n">
        <v>-113048.56</v>
      </c>
      <c r="X290" s="8" t="n">
        <v>-39235.9600000001</v>
      </c>
      <c r="Y290" s="8" t="n">
        <v>593949.00264573</v>
      </c>
      <c r="Z290" s="8" t="n">
        <v>23741.7908500669</v>
      </c>
      <c r="AA290" s="8" t="n">
        <v>22938.128731582</v>
      </c>
      <c r="AB290" s="8" t="n">
        <v>-81655.6442849399</v>
      </c>
      <c r="AD290" s="24" t="n">
        <v>-7.2085829414064</v>
      </c>
      <c r="AE290" s="8" t="n">
        <v>-7.09180001454762</v>
      </c>
      <c r="AF290" s="8" t="n">
        <v>-10.5961006778756</v>
      </c>
      <c r="AH290" s="8" t="n">
        <v>-11.0037143375238</v>
      </c>
      <c r="AI290" s="25" t="n">
        <v>-6.29616969045528</v>
      </c>
      <c r="AJ290" s="8" t="n">
        <v>-9.03696478784949</v>
      </c>
      <c r="AK290" s="8" t="n">
        <v>-9.17487526941464</v>
      </c>
      <c r="AM290" s="8" t="n">
        <v>8.94335410130741</v>
      </c>
      <c r="AO290" s="24" t="n">
        <v>1.73477115990101</v>
      </c>
      <c r="AP290" s="8" t="n">
        <v>1.85155408675979</v>
      </c>
      <c r="AQ290" s="8" t="n">
        <v>-1.65274657656816</v>
      </c>
      <c r="AS290" s="8" t="n">
        <v>-2.06036023621635</v>
      </c>
      <c r="AT290" s="8" t="n">
        <v>2.64718441085213</v>
      </c>
      <c r="AU290" s="8" t="n">
        <v>-0.0936106865420809</v>
      </c>
      <c r="AV290" s="8" t="n">
        <v>-0.231521168107225</v>
      </c>
      <c r="AX290" s="0" t="n">
        <v>0.924516660954171</v>
      </c>
      <c r="AY290" s="0" t="n">
        <v>0.984843656163173</v>
      </c>
      <c r="AZ290" s="0" t="n">
        <v>0.999442692837883</v>
      </c>
      <c r="BB290" s="16" t="n">
        <v>1.85641152455068E-009</v>
      </c>
      <c r="BC290" s="16" t="n">
        <v>2.78971865313234E-008</v>
      </c>
      <c r="BD290" s="0" t="n">
        <v>0.00180726674600408</v>
      </c>
      <c r="BE290" s="0" t="n">
        <v>0.0960613735618458</v>
      </c>
    </row>
    <row r="291" customFormat="false" ht="13.8" hidden="false" customHeight="false" outlineLevel="0" collapsed="false">
      <c r="B291" s="8" t="n">
        <v>46799.0948695765</v>
      </c>
      <c r="C291" s="8" t="n">
        <v>4300</v>
      </c>
      <c r="D291" s="8" t="n">
        <v>6.90957446808509</v>
      </c>
      <c r="F291" s="8" t="n">
        <v>1.36484067753328</v>
      </c>
      <c r="G291" s="8" t="n">
        <v>93930.4842398727</v>
      </c>
      <c r="H291" s="8" t="n">
        <v>3595</v>
      </c>
      <c r="J291" s="8" t="n">
        <v>-93930.4842398727</v>
      </c>
      <c r="K291" s="8" t="n">
        <v>2089</v>
      </c>
      <c r="L291" s="0" t="n">
        <v>91478382384</v>
      </c>
      <c r="O291" s="8" t="n">
        <v>73147.176897273</v>
      </c>
      <c r="P291" s="8" t="n">
        <v>-302324.155</v>
      </c>
      <c r="Q291" s="8" t="n">
        <v>232420.85</v>
      </c>
      <c r="R291" s="8" t="n">
        <v>-69903.3049999999</v>
      </c>
      <c r="S291" s="8" t="n">
        <v>-34951.6524999999</v>
      </c>
      <c r="U291" s="8" t="n">
        <v>-73600.3</v>
      </c>
      <c r="V291" s="8" t="n">
        <v>-226243.155</v>
      </c>
      <c r="W291" s="8" t="n">
        <v>-113121.5775</v>
      </c>
      <c r="X291" s="8" t="n">
        <v>-39521.2775000001</v>
      </c>
      <c r="Y291" s="8" t="n">
        <v>594780.691277934</v>
      </c>
      <c r="Z291" s="8" t="n">
        <v>23559.1256479798</v>
      </c>
      <c r="AA291" s="8" t="n">
        <v>22641.0735838322</v>
      </c>
      <c r="AB291" s="8" t="n">
        <v>-82303.1388092737</v>
      </c>
      <c r="AD291" s="24" t="n">
        <v>-7.2653799744003</v>
      </c>
      <c r="AE291" s="8" t="n">
        <v>-7.15258665208382</v>
      </c>
      <c r="AF291" s="8" t="n">
        <v>-10.6637382225235</v>
      </c>
      <c r="AH291" s="8" t="n">
        <v>-11.0527579810955</v>
      </c>
      <c r="AI291" s="25" t="n">
        <v>-6.34432412438554</v>
      </c>
      <c r="AJ291" s="8" t="n">
        <v>-9.07948462981772</v>
      </c>
      <c r="AK291" s="8" t="n">
        <v>-9.23237201283004</v>
      </c>
      <c r="AM291" s="8" t="n">
        <v>8.99162689165935</v>
      </c>
      <c r="AO291" s="24" t="n">
        <v>1.72624691725905</v>
      </c>
      <c r="AP291" s="8" t="n">
        <v>1.83904023957553</v>
      </c>
      <c r="AQ291" s="8" t="n">
        <v>-1.6721113308642</v>
      </c>
      <c r="AS291" s="8" t="n">
        <v>-2.06113108943618</v>
      </c>
      <c r="AT291" s="8" t="n">
        <v>2.64730276727381</v>
      </c>
      <c r="AU291" s="8" t="n">
        <v>-0.0878577381583667</v>
      </c>
      <c r="AV291" s="8" t="n">
        <v>-0.240745121170688</v>
      </c>
      <c r="AX291" s="0" t="n">
        <v>0.924167135592837</v>
      </c>
      <c r="AY291" s="0" t="n">
        <v>0.984768872655524</v>
      </c>
      <c r="AZ291" s="0" t="n">
        <v>0.999439902040041</v>
      </c>
      <c r="BB291" s="16" t="n">
        <v>1.75222526009891E-009</v>
      </c>
      <c r="BC291" s="16" t="n">
        <v>2.63450113695394E-008</v>
      </c>
      <c r="BD291" s="0" t="n">
        <v>0.00179827286649452</v>
      </c>
      <c r="BE291" s="0" t="n">
        <v>0.0956282595181448</v>
      </c>
    </row>
    <row r="292" customFormat="false" ht="13.8" hidden="false" customHeight="false" outlineLevel="0" collapsed="false">
      <c r="B292" s="8" t="n">
        <v>46912.3940043337</v>
      </c>
      <c r="C292" s="8" t="n">
        <v>4300</v>
      </c>
      <c r="D292" s="8" t="n">
        <v>6.96808510638296</v>
      </c>
      <c r="F292" s="8" t="n">
        <v>1.36452551496381</v>
      </c>
      <c r="G292" s="8" t="n">
        <v>94039.4045397312</v>
      </c>
      <c r="H292" s="8" t="n">
        <v>3600</v>
      </c>
      <c r="J292" s="8" t="n">
        <v>-94039.4045397312</v>
      </c>
      <c r="K292" s="8" t="n">
        <v>2098</v>
      </c>
      <c r="L292" s="0" t="n">
        <v>91969423031</v>
      </c>
      <c r="O292" s="8" t="n">
        <v>73425.8733691493</v>
      </c>
      <c r="P292" s="8" t="n">
        <v>-303703</v>
      </c>
      <c r="Q292" s="8" t="n">
        <v>234133</v>
      </c>
      <c r="R292" s="8" t="n">
        <v>-69570</v>
      </c>
      <c r="S292" s="8" t="n">
        <v>-34785</v>
      </c>
      <c r="U292" s="8" t="n">
        <v>-73388</v>
      </c>
      <c r="V292" s="8" t="n">
        <v>-226392</v>
      </c>
      <c r="W292" s="8" t="n">
        <v>-113196</v>
      </c>
      <c r="X292" s="8" t="n">
        <v>-39808</v>
      </c>
      <c r="Y292" s="8" t="n">
        <v>595612.40493312</v>
      </c>
      <c r="Z292" s="8" t="n">
        <v>23374.1040732401</v>
      </c>
      <c r="AA292" s="8" t="n">
        <v>22342.2432931918</v>
      </c>
      <c r="AB292" s="8" t="n">
        <v>-82948.8307029364</v>
      </c>
      <c r="AD292" s="24" t="n">
        <v>-7.32216955208277</v>
      </c>
      <c r="AE292" s="8" t="n">
        <v>-7.2133353326954</v>
      </c>
      <c r="AF292" s="8" t="n">
        <v>-10.7311992435061</v>
      </c>
      <c r="AH292" s="8" t="n">
        <v>-11.1017447035332</v>
      </c>
      <c r="AI292" s="25" t="n">
        <v>-6.3924257988722</v>
      </c>
      <c r="AJ292" s="8" t="n">
        <v>-9.12200488917282</v>
      </c>
      <c r="AK292" s="8" t="n">
        <v>-9.28982757112829</v>
      </c>
      <c r="AM292" s="8" t="n">
        <v>9.03983717674666</v>
      </c>
      <c r="AO292" s="24" t="n">
        <v>1.71766762466389</v>
      </c>
      <c r="AP292" s="8" t="n">
        <v>1.82650184405126</v>
      </c>
      <c r="AQ292" s="8" t="n">
        <v>-1.69136206675943</v>
      </c>
      <c r="AS292" s="8" t="n">
        <v>-2.06190752678652</v>
      </c>
      <c r="AT292" s="8" t="n">
        <v>2.64741137787446</v>
      </c>
      <c r="AU292" s="8" t="n">
        <v>-0.0821677124261622</v>
      </c>
      <c r="AV292" s="8" t="n">
        <v>-0.249990394381632</v>
      </c>
      <c r="AX292" s="0" t="n">
        <v>0.923817102215013</v>
      </c>
      <c r="AY292" s="0" t="n">
        <v>0.984693935136176</v>
      </c>
      <c r="AZ292" s="0" t="n">
        <v>0.999437105085163</v>
      </c>
      <c r="BB292" s="16" t="n">
        <v>1.6540132169959E-009</v>
      </c>
      <c r="BC292" s="16" t="n">
        <v>2.4881049296493E-008</v>
      </c>
      <c r="BD292" s="0" t="n">
        <v>0.00178934846209421</v>
      </c>
      <c r="BE292" s="0" t="n">
        <v>0.095198088436555</v>
      </c>
    </row>
    <row r="293" customFormat="false" ht="13.8" hidden="false" customHeight="false" outlineLevel="0" collapsed="false">
      <c r="B293" s="8" t="n">
        <v>47025.4117486262</v>
      </c>
      <c r="C293" s="8" t="n">
        <v>4300</v>
      </c>
      <c r="D293" s="8" t="n">
        <v>7.02659574468084</v>
      </c>
      <c r="F293" s="8" t="n">
        <v>1.36421457241894</v>
      </c>
      <c r="G293" s="8" t="n">
        <v>94148.5557424418</v>
      </c>
      <c r="H293" s="8" t="n">
        <v>3605</v>
      </c>
      <c r="J293" s="8" t="n">
        <v>-94148.5557424418</v>
      </c>
      <c r="K293" s="8" t="n">
        <v>2107</v>
      </c>
      <c r="L293" s="0" t="n">
        <v>92460463679</v>
      </c>
      <c r="O293" s="8" t="n">
        <v>73704.5915354769</v>
      </c>
      <c r="P293" s="8" t="n">
        <v>-305084.655</v>
      </c>
      <c r="Q293" s="8" t="n">
        <v>235845.15</v>
      </c>
      <c r="R293" s="8" t="n">
        <v>-69239.5049999998</v>
      </c>
      <c r="S293" s="8" t="n">
        <v>-34619.7524999999</v>
      </c>
      <c r="U293" s="8" t="n">
        <v>-73175.7</v>
      </c>
      <c r="V293" s="8" t="n">
        <v>-226543.655</v>
      </c>
      <c r="W293" s="8" t="n">
        <v>-113271.8275</v>
      </c>
      <c r="X293" s="8" t="n">
        <v>-40096.1275</v>
      </c>
      <c r="Y293" s="8" t="n">
        <v>596444.143686623</v>
      </c>
      <c r="Z293" s="8" t="n">
        <v>23186.7219369664</v>
      </c>
      <c r="AA293" s="8" t="n">
        <v>22041.6355397916</v>
      </c>
      <c r="AB293" s="8" t="n">
        <v>-83592.713260978</v>
      </c>
      <c r="AD293" s="24" t="n">
        <v>-7.37846514944543</v>
      </c>
      <c r="AE293" s="8" t="n">
        <v>-7.27355959592909</v>
      </c>
      <c r="AF293" s="8" t="n">
        <v>-10.7979975558219</v>
      </c>
      <c r="AH293" s="8" t="n">
        <v>-11.1501880351753</v>
      </c>
      <c r="AI293" s="25" t="n">
        <v>-6.43998822211434</v>
      </c>
      <c r="AJ293" s="8" t="n">
        <v>-9.16403886838904</v>
      </c>
      <c r="AK293" s="8" t="n">
        <v>-9.346755419887</v>
      </c>
      <c r="AM293" s="8" t="n">
        <v>9.08749852085767</v>
      </c>
      <c r="AO293" s="24" t="n">
        <v>1.70903337141224</v>
      </c>
      <c r="AP293" s="8" t="n">
        <v>1.81393892492858</v>
      </c>
      <c r="AQ293" s="8" t="n">
        <v>-1.71049903496427</v>
      </c>
      <c r="AS293" s="8" t="n">
        <v>-2.0626895143176</v>
      </c>
      <c r="AT293" s="8" t="n">
        <v>2.64751029874333</v>
      </c>
      <c r="AU293" s="8" t="n">
        <v>-0.076540347531374</v>
      </c>
      <c r="AV293" s="8" t="n">
        <v>-0.259256899029328</v>
      </c>
      <c r="AX293" s="0" t="n">
        <v>0.923466564069358</v>
      </c>
      <c r="AY293" s="0" t="n">
        <v>0.984618844062504</v>
      </c>
      <c r="AZ293" s="0" t="n">
        <v>0.999434301987705</v>
      </c>
      <c r="BB293" s="16" t="n">
        <v>1.56186285022333E-009</v>
      </c>
      <c r="BC293" s="16" t="n">
        <v>2.35067635483255E-008</v>
      </c>
      <c r="BD293" s="0" t="n">
        <v>0.0017804928404559</v>
      </c>
      <c r="BE293" s="0" t="n">
        <v>0.0947708357117109</v>
      </c>
    </row>
    <row r="294" customFormat="false" ht="13.8" hidden="false" customHeight="false" outlineLevel="0" collapsed="false">
      <c r="B294" s="8" t="n">
        <v>47138.1485665317</v>
      </c>
      <c r="C294" s="8" t="n">
        <v>4300</v>
      </c>
      <c r="D294" s="8" t="n">
        <v>7.08510638297871</v>
      </c>
      <c r="F294" s="8" t="n">
        <v>1.36390782772987</v>
      </c>
      <c r="G294" s="8" t="n">
        <v>94257.9375277506</v>
      </c>
      <c r="H294" s="8" t="n">
        <v>3610</v>
      </c>
      <c r="J294" s="8" t="n">
        <v>-94257.9375277506</v>
      </c>
      <c r="K294" s="8" t="n">
        <v>2117</v>
      </c>
      <c r="L294" s="0" t="n">
        <v>92951504326</v>
      </c>
      <c r="O294" s="8" t="n">
        <v>73983.3313661666</v>
      </c>
      <c r="P294" s="8" t="n">
        <v>-306469.12</v>
      </c>
      <c r="Q294" s="8" t="n">
        <v>237557.3</v>
      </c>
      <c r="R294" s="8" t="n">
        <v>-68911.82</v>
      </c>
      <c r="S294" s="8" t="n">
        <v>-34455.91</v>
      </c>
      <c r="U294" s="8" t="n">
        <v>-72963.4</v>
      </c>
      <c r="V294" s="8" t="n">
        <v>-226698.12</v>
      </c>
      <c r="W294" s="8" t="n">
        <v>-113349.06</v>
      </c>
      <c r="X294" s="8" t="n">
        <v>-40385.6600000001</v>
      </c>
      <c r="Y294" s="8" t="n">
        <v>597275.907613935</v>
      </c>
      <c r="Z294" s="8" t="n">
        <v>22996.9750569898</v>
      </c>
      <c r="AA294" s="8" t="n">
        <v>21739.2480070242</v>
      </c>
      <c r="AB294" s="8" t="n">
        <v>-84234.7797911562</v>
      </c>
      <c r="AD294" s="24" t="n">
        <v>-7.43481561843895</v>
      </c>
      <c r="AE294" s="8" t="n">
        <v>-7.333808358048</v>
      </c>
      <c r="AF294" s="8" t="n">
        <v>-10.8646823501922</v>
      </c>
      <c r="AH294" s="8" t="n">
        <v>-11.1986368832661</v>
      </c>
      <c r="AI294" s="25" t="n">
        <v>-6.48756027936393</v>
      </c>
      <c r="AJ294" s="8" t="n">
        <v>-9.2061352480791</v>
      </c>
      <c r="AK294" s="8" t="n">
        <v>-9.40370441186318</v>
      </c>
      <c r="AM294" s="8" t="n">
        <v>9.13515986496868</v>
      </c>
      <c r="AO294" s="24" t="n">
        <v>1.70034424652973</v>
      </c>
      <c r="AP294" s="8" t="n">
        <v>1.80135150692068</v>
      </c>
      <c r="AQ294" s="8" t="n">
        <v>-1.72952248522354</v>
      </c>
      <c r="AS294" s="8" t="n">
        <v>-2.06347701829743</v>
      </c>
      <c r="AT294" s="8" t="n">
        <v>2.64759958560475</v>
      </c>
      <c r="AU294" s="8" t="n">
        <v>-0.0709753831104221</v>
      </c>
      <c r="AV294" s="8" t="n">
        <v>-0.268544546894504</v>
      </c>
      <c r="AX294" s="0" t="n">
        <v>0.92311552440229</v>
      </c>
      <c r="AY294" s="0" t="n">
        <v>0.984543599892397</v>
      </c>
      <c r="AZ294" s="0" t="n">
        <v>0.999431492762146</v>
      </c>
      <c r="BB294" s="16" t="n">
        <v>1.47490610974585E-009</v>
      </c>
      <c r="BC294" s="16" t="n">
        <v>2.22092307641979E-008</v>
      </c>
      <c r="BD294" s="0" t="n">
        <v>0.0017717053175657</v>
      </c>
      <c r="BE294" s="0" t="n">
        <v>0.094346476969865</v>
      </c>
    </row>
    <row r="295" customFormat="false" ht="13.8" hidden="false" customHeight="false" outlineLevel="0" collapsed="false">
      <c r="B295" s="8" t="n">
        <v>47250.6049205102</v>
      </c>
      <c r="C295" s="8" t="n">
        <v>4300</v>
      </c>
      <c r="D295" s="8" t="n">
        <v>7.14361702127658</v>
      </c>
      <c r="F295" s="8" t="n">
        <v>1.36360525886329</v>
      </c>
      <c r="G295" s="8" t="n">
        <v>94367.5495762908</v>
      </c>
      <c r="H295" s="8" t="n">
        <v>3615</v>
      </c>
      <c r="J295" s="8" t="n">
        <v>-94367.5495762908</v>
      </c>
      <c r="K295" s="8" t="n">
        <v>2126</v>
      </c>
      <c r="L295" s="0" t="n">
        <v>93442544973</v>
      </c>
      <c r="O295" s="8" t="n">
        <v>74262.0928312122</v>
      </c>
      <c r="P295" s="8" t="n">
        <v>-307856.395</v>
      </c>
      <c r="Q295" s="8" t="n">
        <v>239269.45</v>
      </c>
      <c r="R295" s="8" t="n">
        <v>-68586.945</v>
      </c>
      <c r="S295" s="8" t="n">
        <v>-34293.4725</v>
      </c>
      <c r="U295" s="8" t="n">
        <v>-72751.1</v>
      </c>
      <c r="V295" s="8" t="n">
        <v>-226855.395</v>
      </c>
      <c r="W295" s="8" t="n">
        <v>-113427.6975</v>
      </c>
      <c r="X295" s="8" t="n">
        <v>-40676.5975000001</v>
      </c>
      <c r="Y295" s="8" t="n">
        <v>598107.696790703</v>
      </c>
      <c r="Z295" s="8" t="n">
        <v>22804.8592578321</v>
      </c>
      <c r="AA295" s="8" t="n">
        <v>21435.0783815342</v>
      </c>
      <c r="AB295" s="8" t="n">
        <v>-84875.023613891</v>
      </c>
      <c r="AD295" s="24" t="n">
        <v>-7.49125895595782</v>
      </c>
      <c r="AE295" s="8" t="n">
        <v>-7.39411968001765</v>
      </c>
      <c r="AF295" s="8" t="n">
        <v>-10.9312919610516</v>
      </c>
      <c r="AH295" s="8" t="n">
        <v>-11.24712929994</v>
      </c>
      <c r="AI295" s="25" t="n">
        <v>-6.53518000090897</v>
      </c>
      <c r="AJ295" s="8" t="n">
        <v>-9.24833185497007</v>
      </c>
      <c r="AK295" s="8" t="n">
        <v>-9.46071254497587</v>
      </c>
      <c r="AM295" s="8" t="n">
        <v>9.1828592947299</v>
      </c>
      <c r="AO295" s="24" t="n">
        <v>1.69160033877208</v>
      </c>
      <c r="AP295" s="8" t="n">
        <v>1.78873961471225</v>
      </c>
      <c r="AQ295" s="8" t="n">
        <v>-1.74843266632167</v>
      </c>
      <c r="AS295" s="8" t="n">
        <v>-2.06427000521012</v>
      </c>
      <c r="AT295" s="8" t="n">
        <v>2.64767929382092</v>
      </c>
      <c r="AU295" s="8" t="n">
        <v>-0.0654725602401722</v>
      </c>
      <c r="AV295" s="8" t="n">
        <v>-0.277853250245967</v>
      </c>
      <c r="AX295" s="0" t="n">
        <v>0.92276398645789</v>
      </c>
      <c r="AY295" s="0" t="n">
        <v>0.984468203084246</v>
      </c>
      <c r="AZ295" s="0" t="n">
        <v>0.999428677422988</v>
      </c>
      <c r="BB295" s="16" t="n">
        <v>1.39281619618131E-009</v>
      </c>
      <c r="BC295" s="16" t="n">
        <v>2.0983654385384E-008</v>
      </c>
      <c r="BD295" s="0" t="n">
        <v>0.00176298521762636</v>
      </c>
      <c r="BE295" s="0" t="n">
        <v>0.0939249880666302</v>
      </c>
    </row>
    <row r="296" customFormat="false" ht="13.8" hidden="false" customHeight="false" outlineLevel="0" collapsed="false">
      <c r="B296" s="8" t="n">
        <v>47362.7812714099</v>
      </c>
      <c r="C296" s="8" t="n">
        <v>4300</v>
      </c>
      <c r="D296" s="8" t="n">
        <v>7.20212765957445</v>
      </c>
      <c r="F296" s="8" t="n">
        <v>1.36330684392036</v>
      </c>
      <c r="G296" s="8" t="n">
        <v>94477.3915695794</v>
      </c>
      <c r="H296" s="8" t="n">
        <v>3620</v>
      </c>
      <c r="J296" s="8" t="n">
        <v>-94477.3915695794</v>
      </c>
      <c r="K296" s="8" t="n">
        <v>2136</v>
      </c>
      <c r="L296" s="0" t="n">
        <v>93935548762</v>
      </c>
      <c r="O296" s="8" t="n">
        <v>74540.8759006908</v>
      </c>
      <c r="P296" s="8" t="n">
        <v>-309246.48</v>
      </c>
      <c r="Q296" s="8" t="n">
        <v>240981.6</v>
      </c>
      <c r="R296" s="8" t="n">
        <v>-68264.88</v>
      </c>
      <c r="S296" s="8" t="n">
        <v>-34132.44</v>
      </c>
      <c r="U296" s="8" t="n">
        <v>-72538.8</v>
      </c>
      <c r="V296" s="8" t="n">
        <v>-227015.48</v>
      </c>
      <c r="W296" s="8" t="n">
        <v>-113507.74</v>
      </c>
      <c r="X296" s="8" t="n">
        <v>-40968.9400000001</v>
      </c>
      <c r="Y296" s="8" t="n">
        <v>598939.511292732</v>
      </c>
      <c r="Z296" s="8" t="n">
        <v>22610.3703706849</v>
      </c>
      <c r="AA296" s="8" t="n">
        <v>21129.1243532088</v>
      </c>
      <c r="AB296" s="8" t="n">
        <v>-85513.4380622219</v>
      </c>
      <c r="AD296" s="24" t="n">
        <v>-7.54789019633827</v>
      </c>
      <c r="AE296" s="8" t="n">
        <v>-7.45458866000523</v>
      </c>
      <c r="AF296" s="8" t="n">
        <v>-10.9979217590524</v>
      </c>
      <c r="AH296" s="8" t="n">
        <v>-11.2957603747189</v>
      </c>
      <c r="AI296" s="25" t="n">
        <v>-6.58294245456991</v>
      </c>
      <c r="AJ296" s="8" t="n">
        <v>-9.29072355439254</v>
      </c>
      <c r="AK296" s="8" t="n">
        <v>-9.51787485480176</v>
      </c>
      <c r="AM296" s="8" t="n">
        <v>9.23069193296453</v>
      </c>
      <c r="AO296" s="24" t="n">
        <v>1.68280173662626</v>
      </c>
      <c r="AP296" s="8" t="n">
        <v>1.7761032729593</v>
      </c>
      <c r="AQ296" s="8" t="n">
        <v>-1.76722982608786</v>
      </c>
      <c r="AS296" s="8" t="n">
        <v>-2.06506844175435</v>
      </c>
      <c r="AT296" s="8" t="n">
        <v>2.64774947839462</v>
      </c>
      <c r="AU296" s="8" t="n">
        <v>-0.0600316214280106</v>
      </c>
      <c r="AV296" s="8" t="n">
        <v>-0.28718292183723</v>
      </c>
      <c r="AX296" s="0" t="n">
        <v>0.922411953477808</v>
      </c>
      <c r="AY296" s="0" t="n">
        <v>0.98439265409693</v>
      </c>
      <c r="AZ296" s="0" t="n">
        <v>0.999425855984756</v>
      </c>
      <c r="BB296" s="16" t="n">
        <v>1.31524703423704E-009</v>
      </c>
      <c r="BC296" s="16" t="n">
        <v>1.9824936419817E-008</v>
      </c>
      <c r="BD296" s="0" t="n">
        <v>0.00175433187294245</v>
      </c>
      <c r="BE296" s="0" t="n">
        <v>0.093506345084741</v>
      </c>
    </row>
    <row r="297" customFormat="false" ht="13.8" hidden="false" customHeight="false" outlineLevel="0" collapsed="false">
      <c r="B297" s="8" t="n">
        <v>47474.6780784762</v>
      </c>
      <c r="C297" s="8" t="n">
        <v>4300</v>
      </c>
      <c r="D297" s="8" t="n">
        <v>7.26063829787233</v>
      </c>
      <c r="F297" s="8" t="n">
        <v>1.36301256113575</v>
      </c>
      <c r="G297" s="8" t="n">
        <v>94587.4631900128</v>
      </c>
      <c r="H297" s="8" t="n">
        <v>3625</v>
      </c>
      <c r="J297" s="8" t="n">
        <v>-94587.4631900128</v>
      </c>
      <c r="K297" s="8" t="n">
        <v>2146</v>
      </c>
      <c r="L297" s="0" t="n">
        <v>94437353951</v>
      </c>
      <c r="O297" s="8" t="n">
        <v>74819.6805447617</v>
      </c>
      <c r="P297" s="8" t="n">
        <v>-310639.375</v>
      </c>
      <c r="Q297" s="8" t="n">
        <v>242693.75</v>
      </c>
      <c r="R297" s="8" t="n">
        <v>-67945.625</v>
      </c>
      <c r="S297" s="8" t="n">
        <v>-33972.8125</v>
      </c>
      <c r="U297" s="8" t="n">
        <v>-72326.5</v>
      </c>
      <c r="V297" s="8" t="n">
        <v>-227178.375</v>
      </c>
      <c r="W297" s="8" t="n">
        <v>-113589.1875</v>
      </c>
      <c r="X297" s="8" t="n">
        <v>-41262.6875</v>
      </c>
      <c r="Y297" s="8" t="n">
        <v>599771.351195984</v>
      </c>
      <c r="Z297" s="8" t="n">
        <v>22413.5042333883</v>
      </c>
      <c r="AA297" s="8" t="n">
        <v>20821.3836151688</v>
      </c>
      <c r="AB297" s="8" t="n">
        <v>-86150.0164817629</v>
      </c>
      <c r="AD297" s="24" t="n">
        <v>-7.60457604288752</v>
      </c>
      <c r="AE297" s="8" t="n">
        <v>-7.51508206491002</v>
      </c>
      <c r="AF297" s="8" t="n">
        <v>-11.0644387826004</v>
      </c>
      <c r="AH297" s="8" t="n">
        <v>-11.3443968660409</v>
      </c>
      <c r="AI297" s="25" t="n">
        <v>-6.63071437722717</v>
      </c>
      <c r="AJ297" s="8" t="n">
        <v>-9.33317688180114</v>
      </c>
      <c r="AK297" s="8" t="n">
        <v>-9.57505804610232</v>
      </c>
      <c r="AM297" s="8" t="n">
        <v>9.27852457119916</v>
      </c>
      <c r="AO297" s="24" t="n">
        <v>1.67394852831164</v>
      </c>
      <c r="AP297" s="8" t="n">
        <v>1.76344250628914</v>
      </c>
      <c r="AQ297" s="8" t="n">
        <v>-1.78591421140122</v>
      </c>
      <c r="AS297" s="8" t="n">
        <v>-2.0658722948417</v>
      </c>
      <c r="AT297" s="8" t="n">
        <v>2.64781019397199</v>
      </c>
      <c r="AU297" s="8" t="n">
        <v>-0.0546523106019758</v>
      </c>
      <c r="AV297" s="8" t="n">
        <v>-0.296533474903155</v>
      </c>
      <c r="AX297" s="0" t="n">
        <v>0.922059428701165</v>
      </c>
      <c r="AY297" s="0" t="n">
        <v>0.984316953389799</v>
      </c>
      <c r="AZ297" s="0" t="n">
        <v>0.999423028461994</v>
      </c>
      <c r="BB297" s="16" t="n">
        <v>1.2420473773749E-009</v>
      </c>
      <c r="BC297" s="16" t="n">
        <v>1.87309056705108E-008</v>
      </c>
      <c r="BD297" s="0" t="n">
        <v>0.00174574462380741</v>
      </c>
      <c r="BE297" s="0" t="n">
        <v>0.0930905243318354</v>
      </c>
    </row>
    <row r="298" customFormat="false" ht="13.8" hidden="false" customHeight="false" outlineLevel="0" collapsed="false">
      <c r="B298" s="8" t="n">
        <v>47586.2957993582</v>
      </c>
      <c r="C298" s="8" t="n">
        <v>4300</v>
      </c>
      <c r="D298" s="8" t="n">
        <v>7.3191489361702</v>
      </c>
      <c r="F298" s="8" t="n">
        <v>1.36272238887663</v>
      </c>
      <c r="G298" s="8" t="n">
        <v>94697.7641208637</v>
      </c>
      <c r="H298" s="8" t="n">
        <v>3630</v>
      </c>
      <c r="J298" s="8" t="n">
        <v>-94697.7641208637</v>
      </c>
      <c r="K298" s="8" t="n">
        <v>2155</v>
      </c>
      <c r="L298" s="0" t="n">
        <v>94940841181</v>
      </c>
      <c r="O298" s="8" t="n">
        <v>75098.5067336672</v>
      </c>
      <c r="P298" s="8" t="n">
        <v>-312035.08</v>
      </c>
      <c r="Q298" s="8" t="n">
        <v>244405.9</v>
      </c>
      <c r="R298" s="8" t="n">
        <v>-67629.1799999999</v>
      </c>
      <c r="S298" s="8" t="n">
        <v>-33814.5899999999</v>
      </c>
      <c r="U298" s="8" t="n">
        <v>-72114.2</v>
      </c>
      <c r="V298" s="8" t="n">
        <v>-227344.08</v>
      </c>
      <c r="W298" s="8" t="n">
        <v>-113672.04</v>
      </c>
      <c r="X298" s="8" t="n">
        <v>-41557.8400000001</v>
      </c>
      <c r="Y298" s="8" t="n">
        <v>600603.216576578</v>
      </c>
      <c r="Z298" s="8" t="n">
        <v>22214.2566904096</v>
      </c>
      <c r="AA298" s="8" t="n">
        <v>20511.8538637585</v>
      </c>
      <c r="AB298" s="8" t="n">
        <v>-86784.7522306595</v>
      </c>
      <c r="AD298" s="24" t="n">
        <v>-7.66130339649334</v>
      </c>
      <c r="AE298" s="8" t="n">
        <v>-7.57558685897427</v>
      </c>
      <c r="AF298" s="8" t="n">
        <v>-11.1308302664703</v>
      </c>
      <c r="AH298" s="8" t="n">
        <v>-11.3930257298695</v>
      </c>
      <c r="AI298" s="25" t="n">
        <v>-6.67848270342928</v>
      </c>
      <c r="AJ298" s="8" t="n">
        <v>-9.37567857137541</v>
      </c>
      <c r="AK298" s="8" t="n">
        <v>-9.63224902143112</v>
      </c>
      <c r="AM298" s="8" t="n">
        <v>9.32634419827445</v>
      </c>
      <c r="AO298" s="24" t="n">
        <v>1.66504080178111</v>
      </c>
      <c r="AP298" s="8" t="n">
        <v>1.75075733930018</v>
      </c>
      <c r="AQ298" s="8" t="n">
        <v>-1.80448606819588</v>
      </c>
      <c r="AS298" s="8" t="n">
        <v>-2.06668153159508</v>
      </c>
      <c r="AT298" s="8" t="n">
        <v>2.64786149484517</v>
      </c>
      <c r="AU298" s="8" t="n">
        <v>-0.0493343731009641</v>
      </c>
      <c r="AV298" s="8" t="n">
        <v>-0.305904823156667</v>
      </c>
      <c r="AX298" s="0" t="n">
        <v>0.921706415364459</v>
      </c>
      <c r="AY298" s="0" t="n">
        <v>0.984241101422661</v>
      </c>
      <c r="AZ298" s="0" t="n">
        <v>0.999420194869269</v>
      </c>
      <c r="BB298" s="16" t="n">
        <v>1.17297693189842E-009</v>
      </c>
      <c r="BC298" s="16" t="n">
        <v>1.76980419699198E-008</v>
      </c>
      <c r="BD298" s="0" t="n">
        <v>0.00173722281839233</v>
      </c>
      <c r="BE298" s="0" t="n">
        <v>0.0926775023382558</v>
      </c>
    </row>
    <row r="299" customFormat="false" ht="13.8" hidden="false" customHeight="false" outlineLevel="0" collapsed="false">
      <c r="B299" s="8" t="n">
        <v>47697.6348901172</v>
      </c>
      <c r="C299" s="8" t="n">
        <v>4300</v>
      </c>
      <c r="D299" s="8" t="n">
        <v>7.37765957446807</v>
      </c>
      <c r="F299" s="8" t="n">
        <v>1.36243630564177</v>
      </c>
      <c r="G299" s="8" t="n">
        <v>94808.2940462774</v>
      </c>
      <c r="H299" s="8" t="n">
        <v>3635</v>
      </c>
      <c r="J299" s="8" t="n">
        <v>-94808.2940462774</v>
      </c>
      <c r="K299" s="8" t="n">
        <v>2165</v>
      </c>
      <c r="L299" s="0" t="n">
        <v>95444328411</v>
      </c>
      <c r="O299" s="8" t="n">
        <v>75377.3544377309</v>
      </c>
      <c r="P299" s="8" t="n">
        <v>-313433.595</v>
      </c>
      <c r="Q299" s="8" t="n">
        <v>246118.05</v>
      </c>
      <c r="R299" s="8" t="n">
        <v>-67315.5449999999</v>
      </c>
      <c r="S299" s="8" t="n">
        <v>-33657.7725</v>
      </c>
      <c r="U299" s="8" t="n">
        <v>-71901.9</v>
      </c>
      <c r="V299" s="8" t="n">
        <v>-227512.595</v>
      </c>
      <c r="W299" s="8" t="n">
        <v>-113756.2975</v>
      </c>
      <c r="X299" s="8" t="n">
        <v>-41854.3975000001</v>
      </c>
      <c r="Y299" s="8" t="n">
        <v>601435.107510791</v>
      </c>
      <c r="Z299" s="8" t="n">
        <v>22012.6235928226</v>
      </c>
      <c r="AA299" s="8" t="n">
        <v>20200.532798537</v>
      </c>
      <c r="AB299" s="8" t="n">
        <v>-87417.6386795451</v>
      </c>
      <c r="AD299" s="24" t="n">
        <v>-7.71806430768553</v>
      </c>
      <c r="AE299" s="8" t="n">
        <v>-7.63609515584591</v>
      </c>
      <c r="AF299" s="8" t="n">
        <v>-11.1970885938738</v>
      </c>
      <c r="AH299" s="8" t="n">
        <v>-11.441639071755</v>
      </c>
      <c r="AI299" s="25" t="n">
        <v>-6.7262395174527</v>
      </c>
      <c r="AJ299" s="8" t="n">
        <v>-9.41822050807282</v>
      </c>
      <c r="AK299" s="8" t="n">
        <v>-9.68943983319321</v>
      </c>
      <c r="AM299" s="8" t="n">
        <v>9.37414295240778</v>
      </c>
      <c r="AO299" s="24" t="n">
        <v>1.65607864472225</v>
      </c>
      <c r="AP299" s="8" t="n">
        <v>1.73804779656187</v>
      </c>
      <c r="AQ299" s="8" t="n">
        <v>-1.82294564146603</v>
      </c>
      <c r="AS299" s="8" t="n">
        <v>-2.06749611934717</v>
      </c>
      <c r="AT299" s="8" t="n">
        <v>2.64790343495508</v>
      </c>
      <c r="AU299" s="8" t="n">
        <v>-0.0440775556650426</v>
      </c>
      <c r="AV299" s="8" t="n">
        <v>-0.315296880785432</v>
      </c>
      <c r="AX299" s="0" t="n">
        <v>0.921352916701474</v>
      </c>
      <c r="AY299" s="0" t="n">
        <v>0.984165098655771</v>
      </c>
      <c r="AZ299" s="0" t="n">
        <v>0.999417355221169</v>
      </c>
      <c r="BB299" s="16" t="n">
        <v>1.10780454311521E-009</v>
      </c>
      <c r="BC299" s="16" t="n">
        <v>1.67229550976494E-008</v>
      </c>
      <c r="BD299" s="0" t="n">
        <v>0.00172876581263646</v>
      </c>
      <c r="BE299" s="0" t="n">
        <v>0.0922672558548685</v>
      </c>
    </row>
    <row r="300" customFormat="false" ht="13.8" hidden="false" customHeight="false" outlineLevel="0" collapsed="false">
      <c r="B300" s="8" t="n">
        <v>47808.6958052325</v>
      </c>
      <c r="C300" s="8" t="n">
        <v>4300</v>
      </c>
      <c r="D300" s="8" t="n">
        <v>7.43617021276594</v>
      </c>
      <c r="F300" s="8" t="n">
        <v>1.36215429006052</v>
      </c>
      <c r="G300" s="8" t="n">
        <v>94919.052651268</v>
      </c>
      <c r="H300" s="8" t="n">
        <v>3640</v>
      </c>
      <c r="J300" s="8" t="n">
        <v>-94919.052651268</v>
      </c>
      <c r="K300" s="8" t="n">
        <v>2174</v>
      </c>
      <c r="L300" s="0" t="n">
        <v>95947815641</v>
      </c>
      <c r="O300" s="8" t="n">
        <v>75656.2236273585</v>
      </c>
      <c r="P300" s="8" t="n">
        <v>-314834.92</v>
      </c>
      <c r="Q300" s="8" t="n">
        <v>247830.2</v>
      </c>
      <c r="R300" s="8" t="n">
        <v>-67004.72</v>
      </c>
      <c r="S300" s="8" t="n">
        <v>-33502.36</v>
      </c>
      <c r="U300" s="8" t="n">
        <v>-71689.6</v>
      </c>
      <c r="V300" s="8" t="n">
        <v>-227683.92</v>
      </c>
      <c r="W300" s="8" t="n">
        <v>-113841.96</v>
      </c>
      <c r="X300" s="8" t="n">
        <v>-42152.3600000001</v>
      </c>
      <c r="Y300" s="8" t="n">
        <v>602267.024075056</v>
      </c>
      <c r="Z300" s="8" t="n">
        <v>21808.6007982864</v>
      </c>
      <c r="AA300" s="8" t="n">
        <v>19887.418122269</v>
      </c>
      <c r="AB300" s="8" t="n">
        <v>-88048.6692114973</v>
      </c>
      <c r="AD300" s="24" t="n">
        <v>-7.77487956198267</v>
      </c>
      <c r="AE300" s="8" t="n">
        <v>-7.69662780392654</v>
      </c>
      <c r="AF300" s="8" t="n">
        <v>-11.2632348818121</v>
      </c>
      <c r="AH300" s="8" t="n">
        <v>-11.49025773218</v>
      </c>
      <c r="AI300" s="25" t="n">
        <v>-6.77400563864715</v>
      </c>
      <c r="AJ300" s="8" t="n">
        <v>-9.46082331296693</v>
      </c>
      <c r="AK300" s="8" t="n">
        <v>-9.74665126898974</v>
      </c>
      <c r="AM300" s="8" t="n">
        <v>9.42194170654112</v>
      </c>
      <c r="AO300" s="24" t="n">
        <v>1.64706214455844</v>
      </c>
      <c r="AP300" s="8" t="n">
        <v>1.72531390261458</v>
      </c>
      <c r="AQ300" s="8" t="n">
        <v>-1.84129317527093</v>
      </c>
      <c r="AS300" s="8" t="n">
        <v>-2.06831602563887</v>
      </c>
      <c r="AT300" s="8" t="n">
        <v>2.64793606789397</v>
      </c>
      <c r="AU300" s="8" t="n">
        <v>-0.0388816064258095</v>
      </c>
      <c r="AV300" s="8" t="n">
        <v>-0.32470956244862</v>
      </c>
      <c r="AX300" s="0" t="n">
        <v>0.920998935943184</v>
      </c>
      <c r="AY300" s="0" t="n">
        <v>0.984088945549812</v>
      </c>
      <c r="AZ300" s="0" t="n">
        <v>0.9994145095323</v>
      </c>
      <c r="BB300" s="16" t="n">
        <v>1.04629433601508E-009</v>
      </c>
      <c r="BC300" s="16" t="n">
        <v>1.58021758824456E-008</v>
      </c>
      <c r="BD300" s="0" t="n">
        <v>0.00172037297013952</v>
      </c>
      <c r="BE300" s="0" t="n">
        <v>0.0918597618509039</v>
      </c>
    </row>
    <row r="301" customFormat="false" ht="13.8" hidden="false" customHeight="false" outlineLevel="0" collapsed="false">
      <c r="B301" s="8" t="n">
        <v>47919.4789976109</v>
      </c>
      <c r="C301" s="8" t="n">
        <v>4300</v>
      </c>
      <c r="D301" s="8" t="n">
        <v>7.49468085106382</v>
      </c>
      <c r="F301" s="8" t="n">
        <v>1.3618763208919</v>
      </c>
      <c r="G301" s="8" t="n">
        <v>95030.0396217151</v>
      </c>
      <c r="H301" s="8" t="n">
        <v>3645</v>
      </c>
      <c r="J301" s="8" t="n">
        <v>-95030.0396217151</v>
      </c>
      <c r="K301" s="8" t="n">
        <v>2184</v>
      </c>
      <c r="L301" s="0" t="n">
        <v>96451302871</v>
      </c>
      <c r="O301" s="8" t="n">
        <v>75935.1142730368</v>
      </c>
      <c r="P301" s="8" t="n">
        <v>-316239.055</v>
      </c>
      <c r="Q301" s="8" t="n">
        <v>249542.35</v>
      </c>
      <c r="R301" s="8" t="n">
        <v>-66696.7049999999</v>
      </c>
      <c r="S301" s="8" t="n">
        <v>-33348.3524999999</v>
      </c>
      <c r="U301" s="8" t="n">
        <v>-71477.3</v>
      </c>
      <c r="V301" s="8" t="n">
        <v>-227858.055</v>
      </c>
      <c r="W301" s="8" t="n">
        <v>-113929.0275</v>
      </c>
      <c r="X301" s="8" t="n">
        <v>-42451.7275000001</v>
      </c>
      <c r="Y301" s="8" t="n">
        <v>603098.966345964</v>
      </c>
      <c r="Z301" s="8" t="n">
        <v>21602.1841710249</v>
      </c>
      <c r="AA301" s="8" t="n">
        <v>19572.5075409151</v>
      </c>
      <c r="AB301" s="8" t="n">
        <v>-88677.8372219957</v>
      </c>
      <c r="AD301" s="24" t="n">
        <v>-7.83141103695957</v>
      </c>
      <c r="AE301" s="8" t="n">
        <v>-7.75684674344008</v>
      </c>
      <c r="AF301" s="8" t="n">
        <v>-11.3289313381495</v>
      </c>
      <c r="AH301" s="8" t="n">
        <v>-11.5385436436273</v>
      </c>
      <c r="AI301" s="25" t="n">
        <v>-6.82144297850145</v>
      </c>
      <c r="AJ301" s="8" t="n">
        <v>-9.50314870030643</v>
      </c>
      <c r="AK301" s="8" t="n">
        <v>-9.80354520868324</v>
      </c>
      <c r="AM301" s="8" t="n">
        <v>9.46940242540958</v>
      </c>
      <c r="AO301" s="24" t="n">
        <v>1.63799138845001</v>
      </c>
      <c r="AP301" s="8" t="n">
        <v>1.7125556819695</v>
      </c>
      <c r="AQ301" s="8" t="n">
        <v>-1.85952891273997</v>
      </c>
      <c r="AS301" s="8" t="n">
        <v>-2.06914121821771</v>
      </c>
      <c r="AT301" s="8" t="n">
        <v>2.64795944690813</v>
      </c>
      <c r="AU301" s="8" t="n">
        <v>-0.0337462748968538</v>
      </c>
      <c r="AV301" s="8" t="n">
        <v>-0.334142783273659</v>
      </c>
      <c r="AX301" s="0" t="n">
        <v>0.920644476317666</v>
      </c>
      <c r="AY301" s="0" t="n">
        <v>0.984012642565884</v>
      </c>
      <c r="AZ301" s="0" t="n">
        <v>0.999411657817291</v>
      </c>
      <c r="BB301" s="16" t="n">
        <v>9.88430405971296E-010</v>
      </c>
      <c r="BC301" s="16" t="n">
        <v>1.49355512652315E-008</v>
      </c>
      <c r="BD301" s="0" t="n">
        <v>0.00171204366205571</v>
      </c>
      <c r="BE301" s="0" t="n">
        <v>0.0914549975118149</v>
      </c>
    </row>
    <row r="302" customFormat="false" ht="13.8" hidden="false" customHeight="false" outlineLevel="0" collapsed="false">
      <c r="B302" s="8" t="n">
        <v>48029.9849185932</v>
      </c>
      <c r="C302" s="8" t="n">
        <v>4300</v>
      </c>
      <c r="D302" s="8" t="n">
        <v>7.55319148936169</v>
      </c>
      <c r="F302" s="8" t="n">
        <v>1.36160237702366</v>
      </c>
      <c r="G302" s="8" t="n">
        <v>95141.2546443599</v>
      </c>
      <c r="H302" s="8" t="n">
        <v>3650</v>
      </c>
      <c r="J302" s="8" t="n">
        <v>-95141.2546443599</v>
      </c>
      <c r="K302" s="8" t="n">
        <v>2194</v>
      </c>
      <c r="L302" s="0" t="n">
        <v>96954790101</v>
      </c>
      <c r="O302" s="8" t="n">
        <v>76214.0263453336</v>
      </c>
      <c r="P302" s="8" t="n">
        <v>-317646</v>
      </c>
      <c r="Q302" s="8" t="n">
        <v>251254.5</v>
      </c>
      <c r="R302" s="8" t="n">
        <v>-66391.5</v>
      </c>
      <c r="S302" s="8" t="n">
        <v>-33195.75</v>
      </c>
      <c r="U302" s="8" t="n">
        <v>-71265</v>
      </c>
      <c r="V302" s="8" t="n">
        <v>-228035</v>
      </c>
      <c r="W302" s="8" t="n">
        <v>-114017.5</v>
      </c>
      <c r="X302" s="8" t="n">
        <v>-42752.5</v>
      </c>
      <c r="Y302" s="8" t="n">
        <v>603930.934400264</v>
      </c>
      <c r="Z302" s="8" t="n">
        <v>21393.3695818053</v>
      </c>
      <c r="AA302" s="8" t="n">
        <v>19255.7987636227</v>
      </c>
      <c r="AB302" s="8" t="n">
        <v>-89305.1361188787</v>
      </c>
      <c r="AD302" s="24" t="n">
        <v>-7.88774713375661</v>
      </c>
      <c r="AE302" s="8" t="n">
        <v>-7.81684043794339</v>
      </c>
      <c r="AF302" s="8" t="n">
        <v>-11.3942666931294</v>
      </c>
      <c r="AH302" s="8" t="n">
        <v>-11.5865852620883</v>
      </c>
      <c r="AI302" s="25" t="n">
        <v>-6.8686399721514</v>
      </c>
      <c r="AJ302" s="8" t="n">
        <v>-9.54528490901621</v>
      </c>
      <c r="AK302" s="8" t="n">
        <v>-9.86021005590493</v>
      </c>
      <c r="AM302" s="8" t="n">
        <v>9.5166135970519</v>
      </c>
      <c r="AO302" s="24" t="n">
        <v>1.62886646329529</v>
      </c>
      <c r="AP302" s="8" t="n">
        <v>1.69977315910851</v>
      </c>
      <c r="AQ302" s="8" t="n">
        <v>-1.87765309607754</v>
      </c>
      <c r="AS302" s="8" t="n">
        <v>-2.06997166503636</v>
      </c>
      <c r="AT302" s="8" t="n">
        <v>2.6479736249005</v>
      </c>
      <c r="AU302" s="8" t="n">
        <v>-0.0286713119643052</v>
      </c>
      <c r="AV302" s="8" t="n">
        <v>-0.343596458853032</v>
      </c>
      <c r="AX302" s="0" t="n">
        <v>0.920289541050004</v>
      </c>
      <c r="AY302" s="0" t="n">
        <v>0.983936190165492</v>
      </c>
      <c r="AZ302" s="0" t="n">
        <v>0.999408800090786</v>
      </c>
      <c r="BB302" s="16" t="n">
        <v>9.33937054485139E-010</v>
      </c>
      <c r="BC302" s="16" t="n">
        <v>1.41189995174253E-008</v>
      </c>
      <c r="BD302" s="0" t="n">
        <v>0.00170377726698924</v>
      </c>
      <c r="BE302" s="0" t="n">
        <v>0.0910529402371545</v>
      </c>
    </row>
    <row r="303" customFormat="false" ht="13.8" hidden="false" customHeight="false" outlineLevel="0" collapsed="false">
      <c r="B303" s="8" t="n">
        <v>48140.2140179606</v>
      </c>
      <c r="C303" s="8" t="n">
        <v>4300</v>
      </c>
      <c r="D303" s="8" t="n">
        <v>7.61170212765956</v>
      </c>
      <c r="F303" s="8" t="n">
        <v>1.36133243747132</v>
      </c>
      <c r="G303" s="8" t="n">
        <v>95252.6974068019</v>
      </c>
      <c r="H303" s="8" t="n">
        <v>3655</v>
      </c>
      <c r="J303" s="8" t="n">
        <v>-95252.6974068019</v>
      </c>
      <c r="K303" s="8" t="n">
        <v>2203</v>
      </c>
      <c r="L303" s="0" t="n">
        <v>97458277331</v>
      </c>
      <c r="O303" s="8" t="n">
        <v>76492.9598148974</v>
      </c>
      <c r="P303" s="8" t="n">
        <v>-319055.755</v>
      </c>
      <c r="Q303" s="8" t="n">
        <v>252966.65</v>
      </c>
      <c r="R303" s="8" t="n">
        <v>-66089.1049999998</v>
      </c>
      <c r="S303" s="8" t="n">
        <v>-33044.5524999999</v>
      </c>
      <c r="U303" s="8" t="n">
        <v>-71052.7</v>
      </c>
      <c r="V303" s="8" t="n">
        <v>-228214.755</v>
      </c>
      <c r="W303" s="8" t="n">
        <v>-114107.3775</v>
      </c>
      <c r="X303" s="8" t="n">
        <v>-43054.6775</v>
      </c>
      <c r="Y303" s="8" t="n">
        <v>604762.928314861</v>
      </c>
      <c r="Z303" s="8" t="n">
        <v>21182.1529079189</v>
      </c>
      <c r="AA303" s="8" t="n">
        <v>18937.2895027173</v>
      </c>
      <c r="AB303" s="8" t="n">
        <v>-89930.5593223006</v>
      </c>
      <c r="AD303" s="24" t="n">
        <v>-7.94413731296238</v>
      </c>
      <c r="AE303" s="8" t="n">
        <v>-7.8768584102101</v>
      </c>
      <c r="AF303" s="8" t="n">
        <v>-11.4594907352623</v>
      </c>
      <c r="AH303" s="8" t="n">
        <v>-11.6346321029453</v>
      </c>
      <c r="AI303" s="25" t="n">
        <v>-6.915846114261</v>
      </c>
      <c r="AJ303" s="8" t="n">
        <v>-9.58748123857164</v>
      </c>
      <c r="AK303" s="8" t="n">
        <v>-9.91689527393533</v>
      </c>
      <c r="AM303" s="8" t="n">
        <v>9.56382476869422</v>
      </c>
      <c r="AO303" s="24" t="n">
        <v>1.61968745573184</v>
      </c>
      <c r="AP303" s="8" t="n">
        <v>1.68696635848413</v>
      </c>
      <c r="AQ303" s="8" t="n">
        <v>-1.89566596656804</v>
      </c>
      <c r="AS303" s="8" t="n">
        <v>-2.07080733425109</v>
      </c>
      <c r="AT303" s="8" t="n">
        <v>2.64797865443322</v>
      </c>
      <c r="AU303" s="8" t="n">
        <v>-0.0236564698774173</v>
      </c>
      <c r="AV303" s="8" t="n">
        <v>-0.353070505241106</v>
      </c>
      <c r="AX303" s="0" t="n">
        <v>0.919934133362204</v>
      </c>
      <c r="AY303" s="0" t="n">
        <v>0.983859588810526</v>
      </c>
      <c r="AZ303" s="0" t="n">
        <v>0.999405936367451</v>
      </c>
      <c r="BB303" s="16" t="n">
        <v>8.82482166703492E-010</v>
      </c>
      <c r="BC303" s="16" t="n">
        <v>1.33475768378522E-008</v>
      </c>
      <c r="BD303" s="0" t="n">
        <v>0.00169557317089173</v>
      </c>
      <c r="BE303" s="0" t="n">
        <v>0.0906535676384732</v>
      </c>
    </row>
    <row r="304" customFormat="false" ht="13.8" hidden="false" customHeight="false" outlineLevel="0" collapsed="false">
      <c r="B304" s="8" t="n">
        <v>48250.166743943</v>
      </c>
      <c r="C304" s="8" t="n">
        <v>4300</v>
      </c>
      <c r="D304" s="8" t="n">
        <v>7.67021276595743</v>
      </c>
      <c r="F304" s="8" t="n">
        <v>1.3610664813773</v>
      </c>
      <c r="G304" s="8" t="n">
        <v>95364.3675974954</v>
      </c>
      <c r="H304" s="8" t="n">
        <v>3660</v>
      </c>
      <c r="J304" s="8" t="n">
        <v>-95364.3675974954</v>
      </c>
      <c r="K304" s="8" t="n">
        <v>2213</v>
      </c>
      <c r="L304" s="0" t="n">
        <v>97961764560</v>
      </c>
      <c r="O304" s="8" t="n">
        <v>76771.9146524569</v>
      </c>
      <c r="P304" s="8" t="n">
        <v>-320468.32</v>
      </c>
      <c r="Q304" s="8" t="n">
        <v>254678.8</v>
      </c>
      <c r="R304" s="8" t="n">
        <v>-65789.5199999999</v>
      </c>
      <c r="S304" s="8" t="n">
        <v>-32894.76</v>
      </c>
      <c r="U304" s="8" t="n">
        <v>-70840.4</v>
      </c>
      <c r="V304" s="8" t="n">
        <v>-228397.32</v>
      </c>
      <c r="W304" s="8" t="n">
        <v>-114198.66</v>
      </c>
      <c r="X304" s="8" t="n">
        <v>-43358.26</v>
      </c>
      <c r="Y304" s="8" t="n">
        <v>605594.94816682</v>
      </c>
      <c r="Z304" s="8" t="n">
        <v>20968.530033159</v>
      </c>
      <c r="AA304" s="8" t="n">
        <v>18616.9774736929</v>
      </c>
      <c r="AB304" s="8" t="n">
        <v>-90554.1002646898</v>
      </c>
      <c r="AD304" s="24" t="n">
        <v>-8.00013864626755</v>
      </c>
      <c r="AE304" s="8" t="n">
        <v>-7.93645779388563</v>
      </c>
      <c r="AF304" s="8" t="n">
        <v>-11.5241608629857</v>
      </c>
      <c r="AH304" s="8" t="n">
        <v>-11.6822412926253</v>
      </c>
      <c r="AI304" s="25" t="n">
        <v>-6.96261851067481</v>
      </c>
      <c r="AJ304" s="8" t="n">
        <v>-9.62929460064429</v>
      </c>
      <c r="AK304" s="8" t="n">
        <v>-9.97315793735596</v>
      </c>
      <c r="AM304" s="8" t="n">
        <v>9.610593098405</v>
      </c>
      <c r="AO304" s="24" t="n">
        <v>1.61045445213745</v>
      </c>
      <c r="AP304" s="8" t="n">
        <v>1.67413530451937</v>
      </c>
      <c r="AQ304" s="8" t="n">
        <v>-1.91356776458071</v>
      </c>
      <c r="AS304" s="8" t="n">
        <v>-2.07164819422028</v>
      </c>
      <c r="AT304" s="8" t="n">
        <v>2.64797458773019</v>
      </c>
      <c r="AU304" s="8" t="n">
        <v>-0.0187015022392918</v>
      </c>
      <c r="AV304" s="8" t="n">
        <v>-0.362564838950958</v>
      </c>
      <c r="AX304" s="0" t="n">
        <v>0.9195782564731</v>
      </c>
      <c r="AY304" s="0" t="n">
        <v>0.983782838963257</v>
      </c>
      <c r="AZ304" s="0" t="n">
        <v>0.999403066661971</v>
      </c>
      <c r="BB304" s="16" t="n">
        <v>8.34106915532742E-010</v>
      </c>
      <c r="BC304" s="16" t="n">
        <v>1.26219778087926E-008</v>
      </c>
      <c r="BD304" s="0" t="n">
        <v>0.001687430766961</v>
      </c>
      <c r="BE304" s="0" t="n">
        <v>0.0902568575372346</v>
      </c>
    </row>
    <row r="305" customFormat="false" ht="13.8" hidden="false" customHeight="false" outlineLevel="0" collapsed="false">
      <c r="B305" s="8" t="n">
        <v>48359.8435432266</v>
      </c>
      <c r="C305" s="8" t="n">
        <v>4300</v>
      </c>
      <c r="D305" s="8" t="n">
        <v>7.7287234042553</v>
      </c>
      <c r="F305" s="8" t="n">
        <v>1.36080448800995</v>
      </c>
      <c r="G305" s="8" t="n">
        <v>95476.2649057459</v>
      </c>
      <c r="H305" s="8" t="n">
        <v>3665</v>
      </c>
      <c r="J305" s="8" t="n">
        <v>-95476.2649057459</v>
      </c>
      <c r="K305" s="8" t="n">
        <v>2222</v>
      </c>
      <c r="L305" s="0" t="n">
        <v>98465251790</v>
      </c>
      <c r="O305" s="8" t="n">
        <v>77050.8908288209</v>
      </c>
      <c r="P305" s="8" t="n">
        <v>-321883.695</v>
      </c>
      <c r="Q305" s="8" t="n">
        <v>256390.95</v>
      </c>
      <c r="R305" s="8" t="n">
        <v>-65492.7450000001</v>
      </c>
      <c r="S305" s="8" t="n">
        <v>-32746.3725</v>
      </c>
      <c r="U305" s="8" t="n">
        <v>-70628.1</v>
      </c>
      <c r="V305" s="8" t="n">
        <v>-228582.695</v>
      </c>
      <c r="W305" s="8" t="n">
        <v>-114291.3475</v>
      </c>
      <c r="X305" s="8" t="n">
        <v>-43663.2475000001</v>
      </c>
      <c r="Y305" s="8" t="n">
        <v>606426.994033362</v>
      </c>
      <c r="Z305" s="8" t="n">
        <v>20752.4968478016</v>
      </c>
      <c r="AA305" s="8" t="n">
        <v>18294.860395203</v>
      </c>
      <c r="AB305" s="8" t="n">
        <v>-91175.7523907063</v>
      </c>
      <c r="AD305" s="24" t="n">
        <v>-8.05605906631868</v>
      </c>
      <c r="AE305" s="8" t="n">
        <v>-7.99594658334231</v>
      </c>
      <c r="AF305" s="8" t="n">
        <v>-11.5885853345245</v>
      </c>
      <c r="AH305" s="8" t="n">
        <v>-11.7297208184529</v>
      </c>
      <c r="AI305" s="25" t="n">
        <v>-7.00926512827027</v>
      </c>
      <c r="AJ305" s="8" t="n">
        <v>-9.67103276894758</v>
      </c>
      <c r="AK305" s="8" t="n">
        <v>-10.0293059819012</v>
      </c>
      <c r="AM305" s="8" t="n">
        <v>9.65722660494997</v>
      </c>
      <c r="AO305" s="24" t="n">
        <v>1.60116753863129</v>
      </c>
      <c r="AP305" s="8" t="n">
        <v>1.66128002160766</v>
      </c>
      <c r="AQ305" s="8" t="n">
        <v>-1.93135872957451</v>
      </c>
      <c r="AS305" s="8" t="n">
        <v>-2.07249421350289</v>
      </c>
      <c r="AT305" s="8" t="n">
        <v>2.6479614766797</v>
      </c>
      <c r="AU305" s="8" t="n">
        <v>-0.0138061639976104</v>
      </c>
      <c r="AV305" s="8" t="n">
        <v>-0.372079376951255</v>
      </c>
      <c r="AX305" s="0" t="n">
        <v>0.919221913598272</v>
      </c>
      <c r="AY305" s="0" t="n">
        <v>0.983705941086314</v>
      </c>
      <c r="AZ305" s="0" t="n">
        <v>0.999400190989046</v>
      </c>
      <c r="BB305" s="16" t="n">
        <v>7.8847490539034E-010</v>
      </c>
      <c r="BC305" s="16" t="n">
        <v>1.19371813958382E-008</v>
      </c>
      <c r="BD305" s="0" t="n">
        <v>0.00167934945554156</v>
      </c>
      <c r="BE305" s="0" t="n">
        <v>0.0898627879627503</v>
      </c>
    </row>
    <row r="306" customFormat="false" ht="13.8" hidden="false" customHeight="false" outlineLevel="0" collapsed="false">
      <c r="B306" s="8" t="n">
        <v>48469.2448609598</v>
      </c>
      <c r="C306" s="8" t="n">
        <v>4300</v>
      </c>
      <c r="D306" s="8" t="n">
        <v>7.78723404255318</v>
      </c>
      <c r="F306" s="8" t="n">
        <v>1.36054643676267</v>
      </c>
      <c r="G306" s="8" t="n">
        <v>95588.3890217066</v>
      </c>
      <c r="H306" s="8" t="n">
        <v>3670</v>
      </c>
      <c r="J306" s="8" t="n">
        <v>-95588.3890217066</v>
      </c>
      <c r="K306" s="8" t="n">
        <v>2232</v>
      </c>
      <c r="L306" s="0" t="n">
        <v>98968739020</v>
      </c>
      <c r="O306" s="8" t="n">
        <v>77329.8883148777</v>
      </c>
      <c r="P306" s="8" t="n">
        <v>-323301.88</v>
      </c>
      <c r="Q306" s="8" t="n">
        <v>258103.1</v>
      </c>
      <c r="R306" s="8" t="n">
        <v>-65198.78</v>
      </c>
      <c r="S306" s="8" t="n">
        <v>-32599.39</v>
      </c>
      <c r="U306" s="8" t="n">
        <v>-70415.8</v>
      </c>
      <c r="V306" s="8" t="n">
        <v>-228770.88</v>
      </c>
      <c r="W306" s="8" t="n">
        <v>-114385.44</v>
      </c>
      <c r="X306" s="8" t="n">
        <v>-43969.6400000001</v>
      </c>
      <c r="Y306" s="8" t="n">
        <v>607259.065991867</v>
      </c>
      <c r="Z306" s="8" t="n">
        <v>20534.0492485846</v>
      </c>
      <c r="AA306" s="8" t="n">
        <v>17970.9359890519</v>
      </c>
      <c r="AB306" s="8" t="n">
        <v>-91795.5091571998</v>
      </c>
      <c r="AD306" s="24" t="n">
        <v>-8.11203331041995</v>
      </c>
      <c r="AE306" s="8" t="n">
        <v>-8.05545957738217</v>
      </c>
      <c r="AF306" s="8" t="n">
        <v>-11.6528992115979</v>
      </c>
      <c r="AH306" s="8" t="n">
        <v>-11.777205472352</v>
      </c>
      <c r="AI306" s="25" t="n">
        <v>-7.05592073865808</v>
      </c>
      <c r="AJ306" s="8" t="n">
        <v>-9.71283032293043</v>
      </c>
      <c r="AK306" s="8" t="n">
        <v>-10.0854741481581</v>
      </c>
      <c r="AM306" s="8" t="n">
        <v>9.70386011149494</v>
      </c>
      <c r="AO306" s="24" t="n">
        <v>1.59182680107499</v>
      </c>
      <c r="AP306" s="8" t="n">
        <v>1.64840053411277</v>
      </c>
      <c r="AQ306" s="8" t="n">
        <v>-1.94903910010297</v>
      </c>
      <c r="AS306" s="8" t="n">
        <v>-2.07334536085702</v>
      </c>
      <c r="AT306" s="8" t="n">
        <v>2.64793937283686</v>
      </c>
      <c r="AU306" s="8" t="n">
        <v>-0.00897021143548882</v>
      </c>
      <c r="AV306" s="8" t="n">
        <v>-0.381614036663155</v>
      </c>
      <c r="AX306" s="0" t="n">
        <v>0.918865107949954</v>
      </c>
      <c r="AY306" s="0" t="n">
        <v>0.983628895642677</v>
      </c>
      <c r="AZ306" s="0" t="n">
        <v>0.999397309363394</v>
      </c>
      <c r="BB306" s="16" t="n">
        <v>7.45367780086131E-010</v>
      </c>
      <c r="BC306" s="16" t="n">
        <v>1.12899441747025E-008</v>
      </c>
      <c r="BD306" s="0" t="n">
        <v>0.00167132864402666</v>
      </c>
      <c r="BE306" s="0" t="n">
        <v>0.0894713371501333</v>
      </c>
    </row>
    <row r="307" customFormat="false" ht="13.8" hidden="false" customHeight="false" outlineLevel="0" collapsed="false">
      <c r="B307" s="8" t="n">
        <v>48578.3711407611</v>
      </c>
      <c r="C307" s="8" t="n">
        <v>4300</v>
      </c>
      <c r="D307" s="8" t="n">
        <v>7.84574468085105</v>
      </c>
      <c r="F307" s="8" t="n">
        <v>1.360292307153</v>
      </c>
      <c r="G307" s="8" t="n">
        <v>95700.739636375</v>
      </c>
      <c r="H307" s="8" t="n">
        <v>3675</v>
      </c>
      <c r="J307" s="8" t="n">
        <v>-95700.739636375</v>
      </c>
      <c r="K307" s="8" t="n">
        <v>2242</v>
      </c>
      <c r="L307" s="0" t="n">
        <v>99479251450</v>
      </c>
      <c r="O307" s="8" t="n">
        <v>77608.907081595</v>
      </c>
      <c r="P307" s="8" t="n">
        <v>-324722.875</v>
      </c>
      <c r="Q307" s="8" t="n">
        <v>259815.25</v>
      </c>
      <c r="R307" s="8" t="n">
        <v>-64907.625</v>
      </c>
      <c r="S307" s="8" t="n">
        <v>-32453.8125</v>
      </c>
      <c r="U307" s="8" t="n">
        <v>-70203.5</v>
      </c>
      <c r="V307" s="8" t="n">
        <v>-228961.875</v>
      </c>
      <c r="W307" s="8" t="n">
        <v>-114480.9375</v>
      </c>
      <c r="X307" s="8" t="n">
        <v>-44277.4375</v>
      </c>
      <c r="Y307" s="8" t="n">
        <v>608091.164119873</v>
      </c>
      <c r="Z307" s="8" t="n">
        <v>20313.1831386873</v>
      </c>
      <c r="AA307" s="8" t="n">
        <v>17645.2019801852</v>
      </c>
      <c r="AB307" s="8" t="n">
        <v>-92413.364033168</v>
      </c>
      <c r="AD307" s="24" t="n">
        <v>-8.16860679247344</v>
      </c>
      <c r="AE307" s="8" t="n">
        <v>-8.11554225117851</v>
      </c>
      <c r="AF307" s="8" t="n">
        <v>-11.7176482313661</v>
      </c>
      <c r="AH307" s="8" t="n">
        <v>-11.8252407227856</v>
      </c>
      <c r="AI307" s="25" t="n">
        <v>-7.10313079012108</v>
      </c>
      <c r="AJ307" s="8" t="n">
        <v>-9.75523251970959</v>
      </c>
      <c r="AK307" s="8" t="n">
        <v>-10.1422078535044</v>
      </c>
      <c r="AM307" s="8" t="n">
        <v>9.75103911754719</v>
      </c>
      <c r="AO307" s="24" t="n">
        <v>1.58243232507376</v>
      </c>
      <c r="AP307" s="8" t="n">
        <v>1.63549686636868</v>
      </c>
      <c r="AQ307" s="8" t="n">
        <v>-1.96660911381893</v>
      </c>
      <c r="AS307" s="8" t="n">
        <v>-2.07420160523844</v>
      </c>
      <c r="AT307" s="8" t="n">
        <v>2.64790832742611</v>
      </c>
      <c r="AU307" s="8" t="n">
        <v>-0.00419340216240438</v>
      </c>
      <c r="AV307" s="8" t="n">
        <v>-0.391168735957217</v>
      </c>
      <c r="AX307" s="0" t="n">
        <v>0.918507842736948</v>
      </c>
      <c r="AY307" s="0" t="n">
        <v>0.98355170309566</v>
      </c>
      <c r="AZ307" s="0" t="n">
        <v>0.999394421799753</v>
      </c>
      <c r="BB307" s="16" t="n">
        <v>7.04422938481201E-010</v>
      </c>
      <c r="BC307" s="16" t="n">
        <v>1.06748300254633E-008</v>
      </c>
      <c r="BD307" s="0" t="n">
        <v>0.00166336774676176</v>
      </c>
      <c r="BE307" s="0" t="n">
        <v>0.0890824835382706</v>
      </c>
    </row>
    <row r="308" customFormat="false" ht="13.8" hidden="false" customHeight="false" outlineLevel="0" collapsed="false">
      <c r="B308" s="8" t="n">
        <v>48687.222824726</v>
      </c>
      <c r="C308" s="8" t="n">
        <v>4300</v>
      </c>
      <c r="D308" s="8" t="n">
        <v>7.90425531914892</v>
      </c>
      <c r="F308" s="8" t="n">
        <v>1.36004207882175</v>
      </c>
      <c r="G308" s="8" t="n">
        <v>95813.3164415894</v>
      </c>
      <c r="H308" s="8" t="n">
        <v>3680</v>
      </c>
      <c r="J308" s="8" t="n">
        <v>-95813.3164415894</v>
      </c>
      <c r="K308" s="8" t="n">
        <v>2251</v>
      </c>
      <c r="L308" s="0" t="n">
        <v>99995588085</v>
      </c>
      <c r="O308" s="8" t="n">
        <v>77887.9471000196</v>
      </c>
      <c r="P308" s="8" t="n">
        <v>-326146.68</v>
      </c>
      <c r="Q308" s="8" t="n">
        <v>261527.4</v>
      </c>
      <c r="R308" s="8" t="n">
        <v>-64619.2799999999</v>
      </c>
      <c r="S308" s="8" t="n">
        <v>-32309.6399999999</v>
      </c>
      <c r="U308" s="8" t="n">
        <v>-69991.2</v>
      </c>
      <c r="V308" s="8" t="n">
        <v>-229155.68</v>
      </c>
      <c r="W308" s="8" t="n">
        <v>-114577.84</v>
      </c>
      <c r="X308" s="8" t="n">
        <v>-44586.64</v>
      </c>
      <c r="Y308" s="8" t="n">
        <v>608923.288495073</v>
      </c>
      <c r="Z308" s="8" t="n">
        <v>20089.8944277109</v>
      </c>
      <c r="AA308" s="8" t="n">
        <v>17317.6560966813</v>
      </c>
      <c r="AB308" s="8" t="n">
        <v>-93029.3104997148</v>
      </c>
      <c r="AD308" s="24" t="n">
        <v>-8.22525789357891</v>
      </c>
      <c r="AE308" s="8" t="n">
        <v>-8.17567304687682</v>
      </c>
      <c r="AF308" s="8" t="n">
        <v>-11.7823110970357</v>
      </c>
      <c r="AH308" s="8" t="n">
        <v>-11.8733050053554</v>
      </c>
      <c r="AI308" s="25" t="n">
        <v>-7.15037369821255</v>
      </c>
      <c r="AJ308" s="8" t="n">
        <v>-9.79771758466148</v>
      </c>
      <c r="AK308" s="8" t="n">
        <v>-10.1989854827067</v>
      </c>
      <c r="AM308" s="8" t="n">
        <v>9.79824208955632</v>
      </c>
      <c r="AO308" s="24" t="n">
        <v>1.57298419597741</v>
      </c>
      <c r="AP308" s="8" t="n">
        <v>1.6225690426795</v>
      </c>
      <c r="AQ308" s="8" t="n">
        <v>-1.98406900747936</v>
      </c>
      <c r="AS308" s="8" t="n">
        <v>-2.07506291579909</v>
      </c>
      <c r="AT308" s="8" t="n">
        <v>2.64786839134377</v>
      </c>
      <c r="AU308" s="8" t="n">
        <v>0.000524504894836797</v>
      </c>
      <c r="AV308" s="8" t="n">
        <v>-0.400743393150371</v>
      </c>
      <c r="AX308" s="0" t="n">
        <v>0.918150121164543</v>
      </c>
      <c r="AY308" s="0" t="n">
        <v>0.983474363908903</v>
      </c>
      <c r="AZ308" s="0" t="n">
        <v>0.999391528312875</v>
      </c>
      <c r="BB308" s="16" t="n">
        <v>6.65743300286379E-010</v>
      </c>
      <c r="BC308" s="16" t="n">
        <v>1.00934497978527E-008</v>
      </c>
      <c r="BD308" s="0" t="n">
        <v>0.00165546618494965</v>
      </c>
      <c r="BE308" s="0" t="n">
        <v>0.0886962057678141</v>
      </c>
    </row>
    <row r="309" customFormat="false" ht="13.8" hidden="false" customHeight="false" outlineLevel="0" collapsed="false">
      <c r="B309" s="8" t="n">
        <v>48795.8003534352</v>
      </c>
      <c r="C309" s="8" t="n">
        <v>4300</v>
      </c>
      <c r="D309" s="8" t="n">
        <v>7.96276595744679</v>
      </c>
      <c r="F309" s="8" t="n">
        <v>1.35979573153207</v>
      </c>
      <c r="G309" s="8" t="n">
        <v>95926.1191300254</v>
      </c>
      <c r="H309" s="8" t="n">
        <v>3685</v>
      </c>
      <c r="J309" s="8" t="n">
        <v>-95926.1191300254</v>
      </c>
      <c r="K309" s="8" t="n">
        <v>2261</v>
      </c>
      <c r="L309" s="16" t="n">
        <v>100512000000</v>
      </c>
      <c r="O309" s="8" t="n">
        <v>78167.0083412767</v>
      </c>
      <c r="P309" s="8" t="n">
        <v>-327573.295</v>
      </c>
      <c r="Q309" s="8" t="n">
        <v>263239.55</v>
      </c>
      <c r="R309" s="8" t="n">
        <v>-64333.7449999999</v>
      </c>
      <c r="S309" s="8" t="n">
        <v>-32166.8724999999</v>
      </c>
      <c r="U309" s="8" t="n">
        <v>-69778.9</v>
      </c>
      <c r="V309" s="8" t="n">
        <v>-229352.295</v>
      </c>
      <c r="W309" s="8" t="n">
        <v>-114676.1475</v>
      </c>
      <c r="X309" s="8" t="n">
        <v>-44897.2475</v>
      </c>
      <c r="Y309" s="8" t="n">
        <v>609755.439195323</v>
      </c>
      <c r="Z309" s="8" t="n">
        <v>19864.179031658</v>
      </c>
      <c r="AA309" s="8" t="n">
        <v>16988.2960697423</v>
      </c>
      <c r="AB309" s="8" t="n">
        <v>-93643.3420500095</v>
      </c>
      <c r="AD309" s="24" t="n">
        <v>-8.28188620722104</v>
      </c>
      <c r="AE309" s="8" t="n">
        <v>-8.23575161878316</v>
      </c>
      <c r="AF309" s="8" t="n">
        <v>-11.8467877230526</v>
      </c>
      <c r="AH309" s="8" t="n">
        <v>-11.9212979679883</v>
      </c>
      <c r="AI309" s="25" t="n">
        <v>-7.19754909094214</v>
      </c>
      <c r="AJ309" s="8" t="n">
        <v>-9.84018495660155</v>
      </c>
      <c r="AK309" s="8" t="n">
        <v>-10.2557066331054</v>
      </c>
      <c r="AM309" s="8" t="n">
        <v>9.84536870610256</v>
      </c>
      <c r="AO309" s="24" t="n">
        <v>1.56348249888152</v>
      </c>
      <c r="AP309" s="8" t="n">
        <v>1.6096170873194</v>
      </c>
      <c r="AQ309" s="8" t="n">
        <v>-2.00141901695003</v>
      </c>
      <c r="AS309" s="8" t="n">
        <v>-2.07592926188569</v>
      </c>
      <c r="AT309" s="8" t="n">
        <v>2.64781961516042</v>
      </c>
      <c r="AU309" s="8" t="n">
        <v>0.00518374950101541</v>
      </c>
      <c r="AV309" s="8" t="n">
        <v>-0.410337927002859</v>
      </c>
      <c r="AX309" s="0" t="n">
        <v>0.917791946434424</v>
      </c>
      <c r="AY309" s="0" t="n">
        <v>0.983396878546352</v>
      </c>
      <c r="AZ309" s="0" t="n">
        <v>0.999388628917528</v>
      </c>
      <c r="BB309" s="16" t="n">
        <v>6.29238902277038E-010</v>
      </c>
      <c r="BC309" s="16" t="n">
        <v>9.54449116187465E-009</v>
      </c>
      <c r="BD309" s="0" t="n">
        <v>0.00164762338655687</v>
      </c>
      <c r="BE309" s="0" t="n">
        <v>0.0883124826791895</v>
      </c>
    </row>
    <row r="310" customFormat="false" ht="13.8" hidden="false" customHeight="false" outlineLevel="0" collapsed="false">
      <c r="B310" s="8" t="n">
        <v>48904.1041659595</v>
      </c>
      <c r="C310" s="8" t="n">
        <v>4300</v>
      </c>
      <c r="D310" s="8" t="n">
        <v>8.02127659574467</v>
      </c>
      <c r="F310" s="8" t="n">
        <v>1.35955324516864</v>
      </c>
      <c r="G310" s="8" t="n">
        <v>96039.1473951928</v>
      </c>
      <c r="H310" s="8" t="n">
        <v>3690</v>
      </c>
      <c r="J310" s="8" t="n">
        <v>-96039.1473951928</v>
      </c>
      <c r="K310" s="8" t="n">
        <v>2271</v>
      </c>
      <c r="L310" s="16" t="n">
        <v>101028000000</v>
      </c>
      <c r="O310" s="8" t="n">
        <v>78446.0907765703</v>
      </c>
      <c r="P310" s="8" t="n">
        <v>-329002.72</v>
      </c>
      <c r="Q310" s="8" t="n">
        <v>264951.7</v>
      </c>
      <c r="R310" s="8" t="n">
        <v>-64051.02</v>
      </c>
      <c r="S310" s="8" t="n">
        <v>-32025.51</v>
      </c>
      <c r="U310" s="8" t="n">
        <v>-69566.6</v>
      </c>
      <c r="V310" s="8" t="n">
        <v>-229551.72</v>
      </c>
      <c r="W310" s="8" t="n">
        <v>-114775.86</v>
      </c>
      <c r="X310" s="8" t="n">
        <v>-45209.26</v>
      </c>
      <c r="Y310" s="8" t="n">
        <v>610587.616298635</v>
      </c>
      <c r="Z310" s="8" t="n">
        <v>19636.0328729125</v>
      </c>
      <c r="AA310" s="8" t="n">
        <v>16657.1196336848</v>
      </c>
      <c r="AB310" s="8" t="n">
        <v>-94255.4521892451</v>
      </c>
      <c r="AD310" s="24" t="n">
        <v>-8.3382788247832</v>
      </c>
      <c r="AE310" s="8" t="n">
        <v>-8.29556511887908</v>
      </c>
      <c r="AF310" s="8" t="n">
        <v>-11.9108655206219</v>
      </c>
      <c r="AH310" s="8" t="n">
        <v>-11.9690067564499</v>
      </c>
      <c r="AI310" s="25" t="n">
        <v>-7.24444409428822</v>
      </c>
      <c r="AJ310" s="8" t="n">
        <v>-9.88242157329022</v>
      </c>
      <c r="AK310" s="8" t="n">
        <v>-10.3121584001269</v>
      </c>
      <c r="AM310" s="8" t="n">
        <v>9.8922061434116</v>
      </c>
      <c r="AO310" s="24" t="n">
        <v>1.5539273186284</v>
      </c>
      <c r="AP310" s="8" t="n">
        <v>1.59664102453252</v>
      </c>
      <c r="AQ310" s="8" t="n">
        <v>-2.01865937721025</v>
      </c>
      <c r="AS310" s="8" t="n">
        <v>-2.07680061303827</v>
      </c>
      <c r="AT310" s="8" t="n">
        <v>2.64776204912338</v>
      </c>
      <c r="AU310" s="8" t="n">
        <v>0.00978457012138145</v>
      </c>
      <c r="AV310" s="8" t="n">
        <v>-0.419952256715255</v>
      </c>
      <c r="AX310" s="0" t="n">
        <v>0.917433321744594</v>
      </c>
      <c r="AY310" s="0" t="n">
        <v>0.983319247472251</v>
      </c>
      <c r="AZ310" s="0" t="n">
        <v>0.999385723628498</v>
      </c>
      <c r="BB310" s="16" t="n">
        <v>5.94857443869966E-010</v>
      </c>
      <c r="BC310" s="16" t="n">
        <v>9.02721035120039E-009</v>
      </c>
      <c r="BD310" s="0" t="n">
        <v>0.00163983878622176</v>
      </c>
      <c r="BE310" s="0" t="n">
        <v>0.0879312933106248</v>
      </c>
    </row>
    <row r="311" customFormat="false" ht="13.8" hidden="false" customHeight="false" outlineLevel="0" collapsed="false">
      <c r="B311" s="8" t="n">
        <v>49012.1346998685</v>
      </c>
      <c r="C311" s="8" t="n">
        <v>4300</v>
      </c>
      <c r="D311" s="8" t="n">
        <v>8.07978723404254</v>
      </c>
      <c r="F311" s="8" t="n">
        <v>1.35931459973672</v>
      </c>
      <c r="G311" s="8" t="n">
        <v>96152.4009314318</v>
      </c>
      <c r="H311" s="8" t="n">
        <v>3695</v>
      </c>
      <c r="J311" s="8" t="n">
        <v>-96152.4009314318</v>
      </c>
      <c r="K311" s="8" t="n">
        <v>2281</v>
      </c>
      <c r="L311" s="16" t="n">
        <v>101545000000</v>
      </c>
      <c r="O311" s="8" t="n">
        <v>78725.1943771819</v>
      </c>
      <c r="P311" s="8" t="n">
        <v>-330434.955</v>
      </c>
      <c r="Q311" s="8" t="n">
        <v>266663.85</v>
      </c>
      <c r="R311" s="8" t="n">
        <v>-63771.1049999999</v>
      </c>
      <c r="S311" s="8" t="n">
        <v>-31885.5525</v>
      </c>
      <c r="U311" s="8" t="n">
        <v>-69354.3</v>
      </c>
      <c r="V311" s="8" t="n">
        <v>-229753.955</v>
      </c>
      <c r="W311" s="8" t="n">
        <v>-114876.9775</v>
      </c>
      <c r="X311" s="8" t="n">
        <v>-45522.6775000001</v>
      </c>
      <c r="Y311" s="8" t="n">
        <v>611419.819883177</v>
      </c>
      <c r="Z311" s="8" t="n">
        <v>19405.4518802201</v>
      </c>
      <c r="AA311" s="8" t="n">
        <v>16324.1245259315</v>
      </c>
      <c r="AB311" s="8" t="n">
        <v>-94865.6344345977</v>
      </c>
      <c r="AD311" s="24" t="n">
        <v>-8.39472484091238</v>
      </c>
      <c r="AE311" s="8" t="n">
        <v>-8.35540270218779</v>
      </c>
      <c r="AF311" s="8" t="n">
        <v>-11.9748339030782</v>
      </c>
      <c r="AH311" s="8" t="n">
        <v>-12.0167205197094</v>
      </c>
      <c r="AI311" s="25" t="n">
        <v>-7.29134783756155</v>
      </c>
      <c r="AJ311" s="8" t="n">
        <v>-9.92471637679021</v>
      </c>
      <c r="AK311" s="8" t="n">
        <v>-10.3686298826461</v>
      </c>
      <c r="AM311" s="8" t="n">
        <v>9.93904358072065</v>
      </c>
      <c r="AO311" s="24" t="n">
        <v>1.54431873980827</v>
      </c>
      <c r="AP311" s="8" t="n">
        <v>1.58364087853286</v>
      </c>
      <c r="AQ311" s="8" t="n">
        <v>-2.03579032235754</v>
      </c>
      <c r="AS311" s="8" t="n">
        <v>-2.0776769389888</v>
      </c>
      <c r="AT311" s="8" t="n">
        <v>2.6476957431591</v>
      </c>
      <c r="AU311" s="8" t="n">
        <v>0.0143272039304405</v>
      </c>
      <c r="AV311" s="8" t="n">
        <v>-0.429586301925477</v>
      </c>
      <c r="AX311" s="0" t="n">
        <v>0.917074250289286</v>
      </c>
      <c r="AY311" s="0" t="n">
        <v>0.983241471151128</v>
      </c>
      <c r="AZ311" s="0" t="n">
        <v>0.999382812460584</v>
      </c>
      <c r="BB311" s="16" t="n">
        <v>5.62375564901144E-010</v>
      </c>
      <c r="BC311" s="16" t="n">
        <v>8.53826460139623E-009</v>
      </c>
      <c r="BD311" s="0" t="n">
        <v>0.00163211182516377</v>
      </c>
      <c r="BE311" s="0" t="n">
        <v>0.0875526168961961</v>
      </c>
    </row>
    <row r="312" customFormat="false" ht="13.8" hidden="false" customHeight="false" outlineLevel="0" collapsed="false">
      <c r="B312" s="8" t="n">
        <v>49119.8923912364</v>
      </c>
      <c r="C312" s="8" t="n">
        <v>4300</v>
      </c>
      <c r="D312" s="8" t="n">
        <v>8.13829787234041</v>
      </c>
      <c r="F312" s="8" t="n">
        <v>1.35907977536135</v>
      </c>
      <c r="G312" s="8" t="n">
        <v>96265.87943391</v>
      </c>
      <c r="H312" s="8" t="n">
        <v>3700</v>
      </c>
      <c r="J312" s="8" t="n">
        <v>-96265.87943391</v>
      </c>
      <c r="K312" s="8" t="n">
        <v>2290</v>
      </c>
      <c r="L312" s="16" t="n">
        <v>102061000000</v>
      </c>
      <c r="O312" s="8" t="n">
        <v>79004.3191144712</v>
      </c>
      <c r="P312" s="8" t="n">
        <v>-331870</v>
      </c>
      <c r="Q312" s="8" t="n">
        <v>268376</v>
      </c>
      <c r="R312" s="8" t="n">
        <v>-63494</v>
      </c>
      <c r="S312" s="8" t="n">
        <v>-31747</v>
      </c>
      <c r="U312" s="8" t="n">
        <v>-69142</v>
      </c>
      <c r="V312" s="8" t="n">
        <v>-229959</v>
      </c>
      <c r="W312" s="8" t="n">
        <v>-114979.5</v>
      </c>
      <c r="X312" s="8" t="n">
        <v>-45837.5</v>
      </c>
      <c r="Y312" s="8" t="n">
        <v>612252.05002728</v>
      </c>
      <c r="Z312" s="8" t="n">
        <v>19172.4319886686</v>
      </c>
      <c r="AA312" s="8" t="n">
        <v>15989.3084870024</v>
      </c>
      <c r="AB312" s="8" t="n">
        <v>-95473.8823151857</v>
      </c>
      <c r="AD312" s="24" t="n">
        <v>-8.45096301570681</v>
      </c>
      <c r="AE312" s="8" t="n">
        <v>-8.4150031889628</v>
      </c>
      <c r="AF312" s="8" t="n">
        <v>-12.0384319480792</v>
      </c>
      <c r="AH312" s="8" t="n">
        <v>-12.0641780721267</v>
      </c>
      <c r="AI312" s="25" t="n">
        <v>-7.33799911559148</v>
      </c>
      <c r="AJ312" s="8" t="n">
        <v>-9.96680797564636</v>
      </c>
      <c r="AK312" s="8" t="n">
        <v>-10.4248598451729</v>
      </c>
      <c r="AM312" s="8" t="n">
        <v>9.98561986246703</v>
      </c>
      <c r="AO312" s="24" t="n">
        <v>1.53465684676022</v>
      </c>
      <c r="AP312" s="8" t="n">
        <v>1.57061667350423</v>
      </c>
      <c r="AQ312" s="8" t="n">
        <v>-2.05281208561221</v>
      </c>
      <c r="AS312" s="8" t="n">
        <v>-2.07855820965971</v>
      </c>
      <c r="AT312" s="8" t="n">
        <v>2.64762074687555</v>
      </c>
      <c r="AU312" s="8" t="n">
        <v>0.0188118868206673</v>
      </c>
      <c r="AV312" s="8" t="n">
        <v>-0.439239982705824</v>
      </c>
      <c r="AX312" s="0" t="n">
        <v>0.916714735258888</v>
      </c>
      <c r="AY312" s="0" t="n">
        <v>0.98316355004778</v>
      </c>
      <c r="AZ312" s="0" t="n">
        <v>0.999379895428601</v>
      </c>
      <c r="BB312" s="16" t="n">
        <v>5.31767027040226E-010</v>
      </c>
      <c r="BC312" s="16" t="n">
        <v>8.07729864756386E-009</v>
      </c>
      <c r="BD312" s="0" t="n">
        <v>0.00162444195109429</v>
      </c>
      <c r="BE312" s="0" t="n">
        <v>0.0871764328638918</v>
      </c>
    </row>
    <row r="313" customFormat="false" ht="13.8" hidden="false" customHeight="false" outlineLevel="0" collapsed="false">
      <c r="B313" s="8" t="n">
        <v>49227.3776746499</v>
      </c>
      <c r="C313" s="8" t="n">
        <v>4300</v>
      </c>
      <c r="D313" s="8" t="n">
        <v>8.19680851063828</v>
      </c>
      <c r="F313" s="8" t="n">
        <v>1.35884875228648</v>
      </c>
      <c r="G313" s="8" t="n">
        <v>96379.5825986188</v>
      </c>
      <c r="H313" s="8" t="n">
        <v>3705</v>
      </c>
      <c r="J313" s="8" t="n">
        <v>-96379.5825986188</v>
      </c>
      <c r="K313" s="8" t="n">
        <v>2300</v>
      </c>
      <c r="L313" s="16" t="n">
        <v>102577000000</v>
      </c>
      <c r="O313" s="8" t="n">
        <v>79283.464959875</v>
      </c>
      <c r="P313" s="8" t="n">
        <v>-333307.855</v>
      </c>
      <c r="Q313" s="8" t="n">
        <v>270088.15</v>
      </c>
      <c r="R313" s="8" t="n">
        <v>-63219.7049999999</v>
      </c>
      <c r="S313" s="8" t="n">
        <v>-31609.8524999999</v>
      </c>
      <c r="U313" s="8" t="n">
        <v>-68929.7</v>
      </c>
      <c r="V313" s="8" t="n">
        <v>-230166.855</v>
      </c>
      <c r="W313" s="8" t="n">
        <v>-115083.4275</v>
      </c>
      <c r="X313" s="8" t="n">
        <v>-46153.7275000001</v>
      </c>
      <c r="Y313" s="8" t="n">
        <v>613084.30680943</v>
      </c>
      <c r="Z313" s="8" t="n">
        <v>18936.9691396674</v>
      </c>
      <c r="AA313" s="8" t="n">
        <v>15652.6692605059</v>
      </c>
      <c r="AB313" s="8" t="n">
        <v>-96080.189372029</v>
      </c>
      <c r="AD313" s="24" t="n">
        <v>-8.50696003438406</v>
      </c>
      <c r="AE313" s="8" t="n">
        <v>-8.47433332435725</v>
      </c>
      <c r="AF313" s="8" t="n">
        <v>-12.1016266572794</v>
      </c>
      <c r="AH313" s="8" t="n">
        <v>-12.11134615312</v>
      </c>
      <c r="AI313" s="25" t="n">
        <v>-7.38436464839277</v>
      </c>
      <c r="AJ313" s="8" t="n">
        <v>-10.0086629045462</v>
      </c>
      <c r="AK313" s="8" t="n">
        <v>-10.4808149775175</v>
      </c>
      <c r="AM313" s="8" t="n">
        <v>10.0319017579574</v>
      </c>
      <c r="AO313" s="24" t="n">
        <v>1.52494172357334</v>
      </c>
      <c r="AP313" s="8" t="n">
        <v>1.55756843360015</v>
      </c>
      <c r="AQ313" s="8" t="n">
        <v>-2.06972489932202</v>
      </c>
      <c r="AS313" s="8" t="n">
        <v>-2.07944439516257</v>
      </c>
      <c r="AT313" s="8" t="n">
        <v>2.64753710956463</v>
      </c>
      <c r="AU313" s="8" t="n">
        <v>0.0232388534111705</v>
      </c>
      <c r="AV313" s="8" t="n">
        <v>-0.44891321956007</v>
      </c>
      <c r="AX313" s="0" t="n">
        <v>0.916354779839852</v>
      </c>
      <c r="AY313" s="0" t="n">
        <v>0.983085484627265</v>
      </c>
      <c r="AZ313" s="0" t="n">
        <v>0.999376972547378</v>
      </c>
      <c r="BB313" s="16" t="n">
        <v>5.02928239021071E-010</v>
      </c>
      <c r="BC313" s="16" t="n">
        <v>7.64278063749199E-009</v>
      </c>
      <c r="BD313" s="0" t="n">
        <v>0.00161682861812878</v>
      </c>
      <c r="BE313" s="0" t="n">
        <v>0.0868027208336954</v>
      </c>
    </row>
    <row r="314" customFormat="false" ht="13.8" hidden="false" customHeight="false" outlineLevel="0" collapsed="false">
      <c r="B314" s="8" t="n">
        <v>49334.5909832151</v>
      </c>
      <c r="C314" s="8" t="n">
        <v>4300</v>
      </c>
      <c r="D314" s="8" t="n">
        <v>8.25531914893615</v>
      </c>
      <c r="F314" s="8" t="n">
        <v>1.3586215108741</v>
      </c>
      <c r="G314" s="8" t="n">
        <v>96493.51012237</v>
      </c>
      <c r="H314" s="8" t="n">
        <v>3710</v>
      </c>
      <c r="J314" s="8" t="n">
        <v>-96493.51012237</v>
      </c>
      <c r="K314" s="8" t="n">
        <v>2309</v>
      </c>
      <c r="L314" s="16" t="n">
        <v>103094000000</v>
      </c>
      <c r="O314" s="8" t="n">
        <v>79562.6318849074</v>
      </c>
      <c r="P314" s="8" t="n">
        <v>-334748.52</v>
      </c>
      <c r="Q314" s="8" t="n">
        <v>271800.3</v>
      </c>
      <c r="R314" s="8" t="n">
        <v>-62948.22</v>
      </c>
      <c r="S314" s="8" t="n">
        <v>-31474.11</v>
      </c>
      <c r="U314" s="8" t="n">
        <v>-68717.4</v>
      </c>
      <c r="V314" s="8" t="n">
        <v>-230377.52</v>
      </c>
      <c r="W314" s="8" t="n">
        <v>-115188.76</v>
      </c>
      <c r="X314" s="8" t="n">
        <v>-46471.3600000001</v>
      </c>
      <c r="Y314" s="8" t="n">
        <v>613916.590308273</v>
      </c>
      <c r="Z314" s="8" t="n">
        <v>18699.0592809288</v>
      </c>
      <c r="AA314" s="8" t="n">
        <v>15314.2045931294</v>
      </c>
      <c r="AB314" s="8" t="n">
        <v>-96684.5491580092</v>
      </c>
      <c r="AD314" s="24" t="n">
        <v>-8.56301019935997</v>
      </c>
      <c r="AE314" s="8" t="n">
        <v>-8.53368747050394</v>
      </c>
      <c r="AF314" s="8" t="n">
        <v>-12.1647126484144</v>
      </c>
      <c r="AH314" s="8" t="n">
        <v>-12.1585191192444</v>
      </c>
      <c r="AI314" s="25" t="n">
        <v>-7.4307387732432</v>
      </c>
      <c r="AJ314" s="8" t="n">
        <v>-10.0505753163914</v>
      </c>
      <c r="AK314" s="8" t="n">
        <v>-10.5367895868682</v>
      </c>
      <c r="AM314" s="8" t="n">
        <v>10.0781836534477</v>
      </c>
      <c r="AO314" s="24" t="n">
        <v>1.51517345408773</v>
      </c>
      <c r="AP314" s="8" t="n">
        <v>1.54449618294376</v>
      </c>
      <c r="AQ314" s="8" t="n">
        <v>-2.08652899496673</v>
      </c>
      <c r="AS314" s="8" t="n">
        <v>-2.08033546579666</v>
      </c>
      <c r="AT314" s="8" t="n">
        <v>2.6474448802045</v>
      </c>
      <c r="AU314" s="8" t="n">
        <v>0.0276083370562568</v>
      </c>
      <c r="AV314" s="8" t="n">
        <v>-0.458605933420525</v>
      </c>
      <c r="AX314" s="0" t="n">
        <v>0.915994387214623</v>
      </c>
      <c r="AY314" s="0" t="n">
        <v>0.983007275354886</v>
      </c>
      <c r="AZ314" s="0" t="n">
        <v>0.999374043831759</v>
      </c>
      <c r="BB314" s="16" t="n">
        <v>4.75670943281162E-010</v>
      </c>
      <c r="BC314" s="16" t="n">
        <v>7.23188824934908E-009</v>
      </c>
      <c r="BD314" s="0" t="n">
        <v>0.00160927128670026</v>
      </c>
      <c r="BE314" s="0" t="n">
        <v>0.0864314606156856</v>
      </c>
    </row>
    <row r="315" customFormat="false" ht="13.8" hidden="false" customHeight="false" outlineLevel="0" collapsed="false">
      <c r="B315" s="8" t="n">
        <v>49441.5327485625</v>
      </c>
      <c r="C315" s="8" t="n">
        <v>4300</v>
      </c>
      <c r="D315" s="8" t="n">
        <v>8.31382978723402</v>
      </c>
      <c r="F315" s="8" t="n">
        <v>1.35839803160341</v>
      </c>
      <c r="G315" s="8" t="n">
        <v>96607.6617027928</v>
      </c>
      <c r="H315" s="8" t="n">
        <v>3715</v>
      </c>
      <c r="J315" s="8" t="n">
        <v>-96607.6617027928</v>
      </c>
      <c r="K315" s="8" t="n">
        <v>2319</v>
      </c>
      <c r="L315" s="16" t="n">
        <v>103610000000</v>
      </c>
      <c r="O315" s="8" t="n">
        <v>79841.8198611591</v>
      </c>
      <c r="P315" s="8" t="n">
        <v>-336191.995</v>
      </c>
      <c r="Q315" s="8" t="n">
        <v>273512.45</v>
      </c>
      <c r="R315" s="8" t="n">
        <v>-62679.545</v>
      </c>
      <c r="S315" s="8" t="n">
        <v>-31339.7725</v>
      </c>
      <c r="U315" s="8" t="n">
        <v>-68505.1</v>
      </c>
      <c r="V315" s="8" t="n">
        <v>-230590.995</v>
      </c>
      <c r="W315" s="8" t="n">
        <v>-115295.4975</v>
      </c>
      <c r="X315" s="8" t="n">
        <v>-46790.3975000001</v>
      </c>
      <c r="Y315" s="8" t="n">
        <v>614748.900602613</v>
      </c>
      <c r="Z315" s="8" t="n">
        <v>18458.6983664482</v>
      </c>
      <c r="AA315" s="8" t="n">
        <v>14973.9122346321</v>
      </c>
      <c r="AB315" s="8" t="n">
        <v>-97286.9552378288</v>
      </c>
      <c r="AD315" s="24" t="n">
        <v>-8.61871398619405</v>
      </c>
      <c r="AE315" s="8" t="n">
        <v>-8.59266616246181</v>
      </c>
      <c r="AF315" s="8" t="n">
        <v>-12.2272907112522</v>
      </c>
      <c r="AH315" s="8" t="n">
        <v>-12.2052975001372</v>
      </c>
      <c r="AI315" s="25" t="n">
        <v>-7.47672200062772</v>
      </c>
      <c r="AJ315" s="8" t="n">
        <v>-10.0921455382356</v>
      </c>
      <c r="AK315" s="8" t="n">
        <v>-10.5923841537348</v>
      </c>
      <c r="AM315" s="8" t="n">
        <v>10.1240661080896</v>
      </c>
      <c r="AO315" s="24" t="n">
        <v>1.50535212189555</v>
      </c>
      <c r="AP315" s="8" t="n">
        <v>1.53139994562779</v>
      </c>
      <c r="AQ315" s="8" t="n">
        <v>-2.10322460316264</v>
      </c>
      <c r="AS315" s="8" t="n">
        <v>-2.08123139204762</v>
      </c>
      <c r="AT315" s="8" t="n">
        <v>2.64734410746188</v>
      </c>
      <c r="AU315" s="8" t="n">
        <v>0.0319205698539593</v>
      </c>
      <c r="AV315" s="8" t="n">
        <v>-0.468318045645172</v>
      </c>
      <c r="AX315" s="0" t="n">
        <v>0.915633560561555</v>
      </c>
      <c r="AY315" s="0" t="n">
        <v>0.982928922696178</v>
      </c>
      <c r="AZ315" s="0" t="n">
        <v>0.999371109296601</v>
      </c>
      <c r="BB315" s="16" t="n">
        <v>4.50010862036543E-010</v>
      </c>
      <c r="BC315" s="16" t="n">
        <v>6.84489623251308E-009</v>
      </c>
      <c r="BD315" s="0" t="n">
        <v>0.00160176942347417</v>
      </c>
      <c r="BE315" s="0" t="n">
        <v>0.0860626322081546</v>
      </c>
    </row>
    <row r="316" customFormat="false" ht="13.8" hidden="false" customHeight="false" outlineLevel="0" collapsed="false">
      <c r="B316" s="8" t="n">
        <v>49548.2034008566</v>
      </c>
      <c r="C316" s="8" t="n">
        <v>4300</v>
      </c>
      <c r="D316" s="8" t="n">
        <v>8.3723404255319</v>
      </c>
      <c r="F316" s="8" t="n">
        <v>1.35817829507001</v>
      </c>
      <c r="G316" s="8" t="n">
        <v>96722.0370383302</v>
      </c>
      <c r="H316" s="8" t="n">
        <v>3720</v>
      </c>
      <c r="J316" s="8" t="n">
        <v>-96722.0370383302</v>
      </c>
      <c r="K316" s="8" t="n">
        <v>2329</v>
      </c>
      <c r="L316" s="16" t="n">
        <v>104126000000</v>
      </c>
      <c r="O316" s="8" t="n">
        <v>80121.0288602973</v>
      </c>
      <c r="P316" s="8" t="n">
        <v>-337638.28</v>
      </c>
      <c r="Q316" s="8" t="n">
        <v>275224.6</v>
      </c>
      <c r="R316" s="8" t="n">
        <v>-62413.6799999999</v>
      </c>
      <c r="S316" s="8" t="n">
        <v>-31206.8399999999</v>
      </c>
      <c r="U316" s="8" t="n">
        <v>-68292.8</v>
      </c>
      <c r="V316" s="8" t="n">
        <v>-230807.28</v>
      </c>
      <c r="W316" s="8" t="n">
        <v>-115403.64</v>
      </c>
      <c r="X316" s="8" t="n">
        <v>-47110.8400000001</v>
      </c>
      <c r="Y316" s="8" t="n">
        <v>615581.237771414</v>
      </c>
      <c r="Z316" s="8" t="n">
        <v>18215.8823564843</v>
      </c>
      <c r="AA316" s="8" t="n">
        <v>14631.7899378349</v>
      </c>
      <c r="AB316" s="8" t="n">
        <v>-97887.401187972</v>
      </c>
      <c r="AD316" s="24" t="n">
        <v>-8.67432398387343</v>
      </c>
      <c r="AE316" s="8" t="n">
        <v>-8.65152204850109</v>
      </c>
      <c r="AF316" s="8" t="n">
        <v>-12.2896137478826</v>
      </c>
      <c r="AH316" s="8" t="n">
        <v>-12.2519339388016</v>
      </c>
      <c r="AI316" s="25" t="n">
        <v>-7.52256695452107</v>
      </c>
      <c r="AJ316" s="8" t="n">
        <v>-10.133626011561</v>
      </c>
      <c r="AK316" s="8" t="n">
        <v>-10.6478512722303</v>
      </c>
      <c r="AM316" s="8" t="n">
        <v>10.1698017942155</v>
      </c>
      <c r="AO316" s="24" t="n">
        <v>1.49547781034207</v>
      </c>
      <c r="AP316" s="8" t="n">
        <v>1.51827974571441</v>
      </c>
      <c r="AQ316" s="8" t="n">
        <v>-2.11981195366709</v>
      </c>
      <c r="AS316" s="8" t="n">
        <v>-2.08213214458609</v>
      </c>
      <c r="AT316" s="8" t="n">
        <v>2.64723483969443</v>
      </c>
      <c r="AU316" s="8" t="n">
        <v>0.03617578265447</v>
      </c>
      <c r="AV316" s="8" t="n">
        <v>-0.478049478014803</v>
      </c>
      <c r="AX316" s="0" t="n">
        <v>0.915272303054832</v>
      </c>
      <c r="AY316" s="0" t="n">
        <v>0.982850427116899</v>
      </c>
      <c r="AZ316" s="0" t="n">
        <v>0.999368168956774</v>
      </c>
      <c r="BB316" s="16" t="n">
        <v>4.25786514189197E-010</v>
      </c>
      <c r="BC316" s="16" t="n">
        <v>6.4793829012804E-009</v>
      </c>
      <c r="BD316" s="0" t="n">
        <v>0.00159432250126449</v>
      </c>
      <c r="BE316" s="0" t="n">
        <v>0.0856962157957445</v>
      </c>
    </row>
    <row r="317" customFormat="false" ht="13.8" hidden="false" customHeight="false" outlineLevel="0" collapsed="false">
      <c r="B317" s="8" t="n">
        <v>49654.6033687999</v>
      </c>
      <c r="C317" s="8" t="n">
        <v>4300</v>
      </c>
      <c r="D317" s="8" t="n">
        <v>8.43085106382977</v>
      </c>
      <c r="F317" s="8" t="n">
        <v>1.35796228198503</v>
      </c>
      <c r="G317" s="8" t="n">
        <v>96836.635828236</v>
      </c>
      <c r="H317" s="8" t="n">
        <v>3725</v>
      </c>
      <c r="J317" s="8" t="n">
        <v>-96836.635828236</v>
      </c>
      <c r="K317" s="8" t="n">
        <v>2338</v>
      </c>
      <c r="L317" s="16" t="n">
        <v>104643000000</v>
      </c>
      <c r="O317" s="8" t="n">
        <v>80400.2588540655</v>
      </c>
      <c r="P317" s="8" t="n">
        <v>-339087.375</v>
      </c>
      <c r="Q317" s="8" t="n">
        <v>276936.75</v>
      </c>
      <c r="R317" s="8" t="n">
        <v>-62150.625</v>
      </c>
      <c r="S317" s="8" t="n">
        <v>-31075.3125</v>
      </c>
      <c r="U317" s="8" t="n">
        <v>-68080.5</v>
      </c>
      <c r="V317" s="8" t="n">
        <v>-231026.375</v>
      </c>
      <c r="W317" s="8" t="n">
        <v>-115513.1875</v>
      </c>
      <c r="X317" s="8" t="n">
        <v>-47432.6875</v>
      </c>
      <c r="Y317" s="8" t="n">
        <v>616413.601893797</v>
      </c>
      <c r="Z317" s="8" t="n">
        <v>17970.6072175402</v>
      </c>
      <c r="AA317" s="8" t="n">
        <v>14287.8354586123</v>
      </c>
      <c r="AB317" s="8" t="n">
        <v>-98485.8805966642</v>
      </c>
      <c r="AD317" s="24" t="n">
        <v>-8.72998687781472</v>
      </c>
      <c r="AE317" s="8" t="n">
        <v>-8.71040187310618</v>
      </c>
      <c r="AF317" s="8" t="n">
        <v>-12.3518287557244</v>
      </c>
      <c r="AH317" s="8" t="n">
        <v>-12.2985751746078</v>
      </c>
      <c r="AI317" s="25" t="n">
        <v>-7.56842035538843</v>
      </c>
      <c r="AJ317" s="8" t="n">
        <v>-10.1751632752729</v>
      </c>
      <c r="AK317" s="8" t="n">
        <v>-10.7033376330716</v>
      </c>
      <c r="AM317" s="8" t="n">
        <v>10.2155374803414</v>
      </c>
      <c r="AO317" s="24" t="n">
        <v>1.48555060252667</v>
      </c>
      <c r="AP317" s="8" t="n">
        <v>1.50513560723522</v>
      </c>
      <c r="AQ317" s="8" t="n">
        <v>-2.13629127538297</v>
      </c>
      <c r="AS317" s="8" t="n">
        <v>-2.08303769426635</v>
      </c>
      <c r="AT317" s="8" t="n">
        <v>2.64711712495297</v>
      </c>
      <c r="AU317" s="8" t="n">
        <v>0.0403742050685105</v>
      </c>
      <c r="AV317" s="8" t="n">
        <v>-0.487800152730173</v>
      </c>
      <c r="AX317" s="0" t="n">
        <v>0.914910617864394</v>
      </c>
      <c r="AY317" s="0" t="n">
        <v>0.982771789083013</v>
      </c>
      <c r="AZ317" s="0" t="n">
        <v>0.999365222827163</v>
      </c>
      <c r="BB317" s="16" t="n">
        <v>4.028808044574E-010</v>
      </c>
      <c r="BC317" s="16" t="n">
        <v>6.13359756629519E-009</v>
      </c>
      <c r="BD317" s="0" t="n">
        <v>0.00158692999895114</v>
      </c>
      <c r="BE317" s="0" t="n">
        <v>0.0853321917476006</v>
      </c>
    </row>
    <row r="318" customFormat="false" ht="13.8" hidden="false" customHeight="false" outlineLevel="0" collapsed="false">
      <c r="B318" s="8" t="n">
        <v>49760.7330796421</v>
      </c>
      <c r="C318" s="8" t="n">
        <v>4300</v>
      </c>
      <c r="D318" s="8" t="n">
        <v>8.48936170212764</v>
      </c>
      <c r="F318" s="8" t="n">
        <v>1.35774997317435</v>
      </c>
      <c r="G318" s="8" t="n">
        <v>96951.4577725712</v>
      </c>
      <c r="H318" s="8" t="n">
        <v>3730</v>
      </c>
      <c r="J318" s="8" t="n">
        <v>-96951.4577725712</v>
      </c>
      <c r="K318" s="8" t="n">
        <v>2348</v>
      </c>
      <c r="L318" s="16" t="n">
        <v>105168000000</v>
      </c>
      <c r="O318" s="8" t="n">
        <v>80679.5098142829</v>
      </c>
      <c r="P318" s="8" t="n">
        <v>-340539.28</v>
      </c>
      <c r="Q318" s="8" t="n">
        <v>278648.9</v>
      </c>
      <c r="R318" s="8" t="n">
        <v>-61890.3799999998</v>
      </c>
      <c r="S318" s="8" t="n">
        <v>-30945.1899999999</v>
      </c>
      <c r="U318" s="8" t="n">
        <v>-67868.2</v>
      </c>
      <c r="V318" s="8" t="n">
        <v>-231248.28</v>
      </c>
      <c r="W318" s="8" t="n">
        <v>-115624.14</v>
      </c>
      <c r="X318" s="8" t="n">
        <v>-47755.94</v>
      </c>
      <c r="Y318" s="8" t="n">
        <v>617245.993049043</v>
      </c>
      <c r="Z318" s="8" t="n">
        <v>17722.8689223441</v>
      </c>
      <c r="AA318" s="8" t="n">
        <v>13942.0465558842</v>
      </c>
      <c r="AB318" s="8" t="n">
        <v>-99082.387063833</v>
      </c>
      <c r="AD318" s="24" t="n">
        <v>-8.78635737966647</v>
      </c>
      <c r="AE318" s="8" t="n">
        <v>-8.76996040677924</v>
      </c>
      <c r="AF318" s="8" t="n">
        <v>-12.4145907573336</v>
      </c>
      <c r="AH318" s="8" t="n">
        <v>-12.3458759730954</v>
      </c>
      <c r="AI318" s="25" t="n">
        <v>-7.61493694998657</v>
      </c>
      <c r="AJ318" s="8" t="n">
        <v>-10.2174118954947</v>
      </c>
      <c r="AK318" s="8" t="n">
        <v>-10.7594979533796</v>
      </c>
      <c r="AM318" s="8" t="n">
        <v>10.2619279609704</v>
      </c>
      <c r="AO318" s="24" t="n">
        <v>1.47557058130393</v>
      </c>
      <c r="AP318" s="8" t="n">
        <v>1.49196755419117</v>
      </c>
      <c r="AQ318" s="8" t="n">
        <v>-2.15266279636315</v>
      </c>
      <c r="AS318" s="8" t="n">
        <v>-2.08394801212501</v>
      </c>
      <c r="AT318" s="8" t="n">
        <v>2.64699101098383</v>
      </c>
      <c r="AU318" s="8" t="n">
        <v>0.0445160654756597</v>
      </c>
      <c r="AV318" s="8" t="n">
        <v>-0.4975699924092</v>
      </c>
      <c r="AX318" s="0" t="n">
        <v>0.914548508155854</v>
      </c>
      <c r="AY318" s="0" t="n">
        <v>0.982693009060683</v>
      </c>
      <c r="AZ318" s="0" t="n">
        <v>0.999362270922661</v>
      </c>
      <c r="BB318" s="16" t="n">
        <v>3.81077447470108E-010</v>
      </c>
      <c r="BC318" s="16" t="n">
        <v>5.80427527202499E-009</v>
      </c>
      <c r="BD318" s="0" t="n">
        <v>0.00157959140139872</v>
      </c>
      <c r="BE318" s="0" t="n">
        <v>0.0849705406155429</v>
      </c>
    </row>
    <row r="319" customFormat="false" ht="13.8" hidden="false" customHeight="false" outlineLevel="0" collapsed="false">
      <c r="B319" s="8" t="n">
        <v>49866.5929591841</v>
      </c>
      <c r="C319" s="8" t="n">
        <v>4300</v>
      </c>
      <c r="D319" s="8" t="n">
        <v>8.54787234042551</v>
      </c>
      <c r="F319" s="8" t="n">
        <v>1.35754134957776</v>
      </c>
      <c r="G319" s="8" t="n">
        <v>97066.5025722011</v>
      </c>
      <c r="H319" s="8" t="n">
        <v>3735</v>
      </c>
      <c r="J319" s="8" t="n">
        <v>-97066.5025722011</v>
      </c>
      <c r="K319" s="8" t="n">
        <v>2358</v>
      </c>
      <c r="L319" s="16" t="n">
        <v>105698000000</v>
      </c>
      <c r="O319" s="8" t="n">
        <v>80958.7817128445</v>
      </c>
      <c r="P319" s="8" t="n">
        <v>-341993.995</v>
      </c>
      <c r="Q319" s="8" t="n">
        <v>280361.05</v>
      </c>
      <c r="R319" s="8" t="n">
        <v>-61632.945</v>
      </c>
      <c r="S319" s="8" t="n">
        <v>-30816.4725</v>
      </c>
      <c r="U319" s="8" t="n">
        <v>-67655.9</v>
      </c>
      <c r="V319" s="8" t="n">
        <v>-231472.995</v>
      </c>
      <c r="W319" s="8" t="n">
        <v>-115736.4975</v>
      </c>
      <c r="X319" s="8" t="n">
        <v>-48080.5975000001</v>
      </c>
      <c r="Y319" s="8" t="n">
        <v>618078.411316593</v>
      </c>
      <c r="Z319" s="8" t="n">
        <v>17472.6634498298</v>
      </c>
      <c r="AA319" s="8" t="n">
        <v>13594.4209916067</v>
      </c>
      <c r="AB319" s="8" t="n">
        <v>-99676.9142010684</v>
      </c>
      <c r="AD319" s="24" t="n">
        <v>-8.84278555983773</v>
      </c>
      <c r="AE319" s="8" t="n">
        <v>-8.82954777856986</v>
      </c>
      <c r="AF319" s="8" t="n">
        <v>-12.4772501329372</v>
      </c>
      <c r="AH319" s="8" t="n">
        <v>-12.3931864585019</v>
      </c>
      <c r="AI319" s="25" t="n">
        <v>-7.66146684389129</v>
      </c>
      <c r="AJ319" s="8" t="n">
        <v>-10.2597217980897</v>
      </c>
      <c r="AK319" s="8" t="n">
        <v>-10.8156823092065</v>
      </c>
      <c r="AM319" s="8" t="n">
        <v>10.3083233891223</v>
      </c>
      <c r="AO319" s="24" t="n">
        <v>1.46553782928458</v>
      </c>
      <c r="AP319" s="8" t="n">
        <v>1.47877561055244</v>
      </c>
      <c r="AQ319" s="8" t="n">
        <v>-2.16892674381492</v>
      </c>
      <c r="AS319" s="8" t="n">
        <v>-2.08486306937963</v>
      </c>
      <c r="AT319" s="8" t="n">
        <v>2.64685654523101</v>
      </c>
      <c r="AU319" s="8" t="n">
        <v>0.0486015910325621</v>
      </c>
      <c r="AV319" s="8" t="n">
        <v>-0.507358920084155</v>
      </c>
      <c r="AX319" s="0" t="n">
        <v>0.914185977090428</v>
      </c>
      <c r="AY319" s="0" t="n">
        <v>0.982614087516255</v>
      </c>
      <c r="AZ319" s="0" t="n">
        <v>0.999359313258178</v>
      </c>
      <c r="BB319" s="16" t="n">
        <v>3.6046600144894E-010</v>
      </c>
      <c r="BC319" s="16" t="n">
        <v>5.4928053676493E-009</v>
      </c>
      <c r="BD319" s="0" t="n">
        <v>0.00157230619937632</v>
      </c>
      <c r="BE319" s="0" t="n">
        <v>0.0846112431322546</v>
      </c>
    </row>
    <row r="320" customFormat="false" ht="13.8" hidden="false" customHeight="false" outlineLevel="0" collapsed="false">
      <c r="B320" s="8" t="n">
        <v>49972.1834317873</v>
      </c>
      <c r="C320" s="8" t="n">
        <v>4300</v>
      </c>
      <c r="D320" s="8" t="n">
        <v>8.60638297872338</v>
      </c>
      <c r="F320" s="8" t="n">
        <v>1.35733639224816</v>
      </c>
      <c r="G320" s="8" t="n">
        <v>97181.7699287917</v>
      </c>
      <c r="H320" s="8" t="n">
        <v>3740</v>
      </c>
      <c r="J320" s="8" t="n">
        <v>-97181.7699287917</v>
      </c>
      <c r="K320" s="8" t="n">
        <v>2368</v>
      </c>
      <c r="L320" s="16" t="n">
        <v>106228000000</v>
      </c>
      <c r="O320" s="8" t="n">
        <v>81238.0745217201</v>
      </c>
      <c r="P320" s="8" t="n">
        <v>-343451.52</v>
      </c>
      <c r="Q320" s="8" t="n">
        <v>282073.2</v>
      </c>
      <c r="R320" s="8" t="n">
        <v>-61378.32</v>
      </c>
      <c r="S320" s="8" t="n">
        <v>-30689.16</v>
      </c>
      <c r="U320" s="8" t="n">
        <v>-67443.6</v>
      </c>
      <c r="V320" s="8" t="n">
        <v>-231700.52</v>
      </c>
      <c r="W320" s="8" t="n">
        <v>-115850.26</v>
      </c>
      <c r="X320" s="8" t="n">
        <v>-48406.6600000001</v>
      </c>
      <c r="Y320" s="8" t="n">
        <v>618910.856776044</v>
      </c>
      <c r="Z320" s="8" t="n">
        <v>17219.986785118</v>
      </c>
      <c r="AA320" s="8" t="n">
        <v>13244.956530764</v>
      </c>
      <c r="AB320" s="8" t="n">
        <v>-100269.455631584</v>
      </c>
      <c r="AD320" s="24" t="n">
        <v>-8.89914269973015</v>
      </c>
      <c r="AE320" s="8" t="n">
        <v>-8.88903532830826</v>
      </c>
      <c r="AF320" s="8" t="n">
        <v>-12.539678472671</v>
      </c>
      <c r="AH320" s="8" t="n">
        <v>-12.4403779659942</v>
      </c>
      <c r="AI320" s="25" t="n">
        <v>-7.7078813537282</v>
      </c>
      <c r="AJ320" s="8" t="n">
        <v>-10.3019641208856</v>
      </c>
      <c r="AK320" s="8" t="n">
        <v>-10.8717619877656</v>
      </c>
      <c r="AM320" s="8" t="n">
        <v>10.3545951285667</v>
      </c>
      <c r="AO320" s="24" t="n">
        <v>1.45545242883655</v>
      </c>
      <c r="AP320" s="8" t="n">
        <v>1.46555980025844</v>
      </c>
      <c r="AQ320" s="8" t="n">
        <v>-2.18508334410434</v>
      </c>
      <c r="AS320" s="8" t="n">
        <v>-2.08578283742748</v>
      </c>
      <c r="AT320" s="8" t="n">
        <v>2.6467137748385</v>
      </c>
      <c r="AU320" s="8" t="n">
        <v>0.0526310076811357</v>
      </c>
      <c r="AV320" s="8" t="n">
        <v>-0.517166859198905</v>
      </c>
      <c r="AX320" s="0" t="n">
        <v>0.913823027824856</v>
      </c>
      <c r="AY320" s="0" t="n">
        <v>0.982535024916247</v>
      </c>
      <c r="AZ320" s="0" t="n">
        <v>0.999356349848633</v>
      </c>
      <c r="BB320" s="16" t="n">
        <v>3.41005865406995E-010</v>
      </c>
      <c r="BC320" s="16" t="n">
        <v>5.19859518269862E-009</v>
      </c>
      <c r="BD320" s="0" t="n">
        <v>0.00156507388947877</v>
      </c>
      <c r="BE320" s="0" t="n">
        <v>0.0842542802094883</v>
      </c>
    </row>
    <row r="321" customFormat="false" ht="13.8" hidden="false" customHeight="false" outlineLevel="0" collapsed="false">
      <c r="B321" s="8" t="n">
        <v>50077.5049203782</v>
      </c>
      <c r="C321" s="8" t="n">
        <v>4300</v>
      </c>
      <c r="D321" s="8" t="n">
        <v>8.66489361702125</v>
      </c>
      <c r="F321" s="8" t="n">
        <v>1.35713508235078</v>
      </c>
      <c r="G321" s="8" t="n">
        <v>97297.2595448067</v>
      </c>
      <c r="H321" s="8" t="n">
        <v>3745</v>
      </c>
      <c r="J321" s="8" t="n">
        <v>-97297.2595448067</v>
      </c>
      <c r="K321" s="8" t="n">
        <v>2378</v>
      </c>
      <c r="L321" s="16" t="n">
        <v>106757000000</v>
      </c>
      <c r="O321" s="8" t="n">
        <v>81517.388212955</v>
      </c>
      <c r="P321" s="8" t="n">
        <v>-344911.855</v>
      </c>
      <c r="Q321" s="8" t="n">
        <v>283785.35</v>
      </c>
      <c r="R321" s="8" t="n">
        <v>-61126.5049999999</v>
      </c>
      <c r="S321" s="8" t="n">
        <v>-30563.2525</v>
      </c>
      <c r="U321" s="8" t="n">
        <v>-67231.3</v>
      </c>
      <c r="V321" s="8" t="n">
        <v>-231930.855</v>
      </c>
      <c r="W321" s="8" t="n">
        <v>-115965.4275</v>
      </c>
      <c r="X321" s="8" t="n">
        <v>-48734.1275000001</v>
      </c>
      <c r="Y321" s="8" t="n">
        <v>619743.329507155</v>
      </c>
      <c r="Z321" s="8" t="n">
        <v>16964.8349194971</v>
      </c>
      <c r="AA321" s="8" t="n">
        <v>12893.6509413597</v>
      </c>
      <c r="AB321" s="8" t="n">
        <v>-100860.004990178</v>
      </c>
      <c r="AD321" s="24" t="n">
        <v>-8.95528367091211</v>
      </c>
      <c r="AE321" s="8" t="n">
        <v>-8.94827798578041</v>
      </c>
      <c r="AF321" s="8" t="n">
        <v>-12.6017309557588</v>
      </c>
      <c r="AH321" s="8" t="n">
        <v>-12.4873054208423</v>
      </c>
      <c r="AI321" s="25" t="n">
        <v>-7.75403538634566</v>
      </c>
      <c r="AJ321" s="8" t="n">
        <v>-10.3439935928414</v>
      </c>
      <c r="AK321" s="8" t="n">
        <v>-10.9275918666043</v>
      </c>
      <c r="AM321" s="8" t="n">
        <v>10.4005981329981</v>
      </c>
      <c r="AO321" s="24" t="n">
        <v>1.44531446208599</v>
      </c>
      <c r="AP321" s="8" t="n">
        <v>1.45232014721769</v>
      </c>
      <c r="AQ321" s="8" t="n">
        <v>-2.20113282276065</v>
      </c>
      <c r="AS321" s="8" t="n">
        <v>-2.0867072878442</v>
      </c>
      <c r="AT321" s="8" t="n">
        <v>2.64656274665244</v>
      </c>
      <c r="AU321" s="8" t="n">
        <v>0.0566045401566624</v>
      </c>
      <c r="AV321" s="8" t="n">
        <v>-0.526993733606162</v>
      </c>
      <c r="AX321" s="0" t="n">
        <v>0.913459663511329</v>
      </c>
      <c r="AY321" s="0" t="n">
        <v>0.98245582172734</v>
      </c>
      <c r="AZ321" s="0" t="n">
        <v>0.999353380708956</v>
      </c>
      <c r="BB321" s="16" t="n">
        <v>3.22657719220156E-010</v>
      </c>
      <c r="BC321" s="16" t="n">
        <v>4.92107026601805E-009</v>
      </c>
      <c r="BD321" s="0" t="n">
        <v>0.00155789397404888</v>
      </c>
      <c r="BE321" s="0" t="n">
        <v>0.0838996329362889</v>
      </c>
    </row>
    <row r="322" customFormat="false" ht="13.8" hidden="false" customHeight="false" outlineLevel="0" collapsed="false">
      <c r="B322" s="8" t="n">
        <v>50182.5578464563</v>
      </c>
      <c r="C322" s="8" t="n">
        <v>4300</v>
      </c>
      <c r="D322" s="8" t="n">
        <v>8.72340425531912</v>
      </c>
      <c r="F322" s="8" t="n">
        <v>1.35693740116234</v>
      </c>
      <c r="G322" s="8" t="n">
        <v>97412.9711235046</v>
      </c>
      <c r="H322" s="8" t="n">
        <v>3750</v>
      </c>
      <c r="J322" s="8" t="n">
        <v>-97412.9711235046</v>
      </c>
      <c r="K322" s="8" t="n">
        <v>2388</v>
      </c>
      <c r="L322" s="16" t="n">
        <v>107287000000</v>
      </c>
      <c r="O322" s="8" t="n">
        <v>81796.7227586686</v>
      </c>
      <c r="P322" s="8" t="n">
        <v>-346375</v>
      </c>
      <c r="Q322" s="8" t="n">
        <v>285497.5</v>
      </c>
      <c r="R322" s="8" t="n">
        <v>-60877.5</v>
      </c>
      <c r="S322" s="8" t="n">
        <v>-30438.75</v>
      </c>
      <c r="U322" s="8" t="n">
        <v>-67019</v>
      </c>
      <c r="V322" s="8" t="n">
        <v>-232164</v>
      </c>
      <c r="W322" s="8" t="n">
        <v>-116082</v>
      </c>
      <c r="X322" s="8" t="n">
        <v>-49063</v>
      </c>
      <c r="Y322" s="8" t="n">
        <v>620575.829589844</v>
      </c>
      <c r="Z322" s="8" t="n">
        <v>16707.2038504045</v>
      </c>
      <c r="AA322" s="8" t="n">
        <v>12540.5019944086</v>
      </c>
      <c r="AB322" s="8" t="n">
        <v>-101448.555923194</v>
      </c>
      <c r="AD322" s="24" t="n">
        <v>-9.01147712651113</v>
      </c>
      <c r="AE322" s="8" t="n">
        <v>-9.00754446212161</v>
      </c>
      <c r="AF322" s="8" t="n">
        <v>-12.66367654191</v>
      </c>
      <c r="AH322" s="8" t="n">
        <v>-12.5342375298119</v>
      </c>
      <c r="AI322" s="25" t="n">
        <v>-7.80019763020604</v>
      </c>
      <c r="AJ322" s="8" t="n">
        <v>-10.3860787254336</v>
      </c>
      <c r="AK322" s="8" t="n">
        <v>-10.9834406049942</v>
      </c>
      <c r="AM322" s="8" t="n">
        <v>10.4466011374294</v>
      </c>
      <c r="AO322" s="24" t="n">
        <v>1.43512401091827</v>
      </c>
      <c r="AP322" s="8" t="n">
        <v>1.43905667530779</v>
      </c>
      <c r="AQ322" s="8" t="n">
        <v>-2.21707540448061</v>
      </c>
      <c r="AS322" s="8" t="n">
        <v>-2.08763639238247</v>
      </c>
      <c r="AT322" s="8" t="n">
        <v>2.64640350722336</v>
      </c>
      <c r="AU322" s="8" t="n">
        <v>0.0605224119958303</v>
      </c>
      <c r="AV322" s="8" t="n">
        <v>-0.53683946756475</v>
      </c>
      <c r="AX322" s="0" t="n">
        <v>0.913095887297414</v>
      </c>
      <c r="AY322" s="0" t="n">
        <v>0.98237647841636</v>
      </c>
      <c r="AZ322" s="0" t="n">
        <v>0.99935040585409</v>
      </c>
      <c r="BB322" s="16" t="n">
        <v>3.05307650953356E-010</v>
      </c>
      <c r="BC322" s="16" t="n">
        <v>4.65851674381745E-009</v>
      </c>
      <c r="BD322" s="0" t="n">
        <v>0.001550765961101</v>
      </c>
      <c r="BE322" s="0" t="n">
        <v>0.0835472825772342</v>
      </c>
    </row>
    <row r="323" customFormat="false" ht="13.8" hidden="false" customHeight="false" outlineLevel="0" collapsed="false">
      <c r="B323" s="8" t="n">
        <v>50287.3426300995</v>
      </c>
      <c r="C323" s="8" t="n">
        <v>4300</v>
      </c>
      <c r="D323" s="8" t="n">
        <v>8.781914893617</v>
      </c>
      <c r="F323" s="8" t="n">
        <v>1.35674333007032</v>
      </c>
      <c r="G323" s="8" t="n">
        <v>97528.9043689348</v>
      </c>
      <c r="H323" s="8" t="n">
        <v>3755</v>
      </c>
      <c r="J323" s="8" t="n">
        <v>-97528.9043689348</v>
      </c>
      <c r="K323" s="8" t="n">
        <v>2397</v>
      </c>
      <c r="L323" s="16" t="n">
        <v>107816000000</v>
      </c>
      <c r="O323" s="8" t="n">
        <v>82076.0781310551</v>
      </c>
      <c r="P323" s="8" t="n">
        <v>-347840.955</v>
      </c>
      <c r="Q323" s="8" t="n">
        <v>287209.65</v>
      </c>
      <c r="R323" s="8" t="n">
        <v>-60631.3049999999</v>
      </c>
      <c r="S323" s="8" t="n">
        <v>-30315.6524999999</v>
      </c>
      <c r="U323" s="8" t="n">
        <v>-66806.7</v>
      </c>
      <c r="V323" s="8" t="n">
        <v>-232399.955</v>
      </c>
      <c r="W323" s="8" t="n">
        <v>-116199.9775</v>
      </c>
      <c r="X323" s="8" t="n">
        <v>-49393.2775000001</v>
      </c>
      <c r="Y323" s="8" t="n">
        <v>621408.357104186</v>
      </c>
      <c r="Z323" s="8" t="n">
        <v>16447.0895814073</v>
      </c>
      <c r="AA323" s="8" t="n">
        <v>12185.5074639278</v>
      </c>
      <c r="AB323" s="8" t="n">
        <v>-102035.102088483</v>
      </c>
      <c r="AD323" s="24" t="n">
        <v>-9.06738397822444</v>
      </c>
      <c r="AE323" s="8" t="n">
        <v>-9.06649572682808</v>
      </c>
      <c r="AF323" s="8" t="n">
        <v>-12.7251764483361</v>
      </c>
      <c r="AH323" s="8" t="n">
        <v>-12.5808352581742</v>
      </c>
      <c r="AI323" s="25" t="n">
        <v>-7.8460290323951</v>
      </c>
      <c r="AJ323" s="8" t="n">
        <v>-10.4278802896587</v>
      </c>
      <c r="AK323" s="8" t="n">
        <v>-11.0389691209403</v>
      </c>
      <c r="AM323" s="8" t="n">
        <v>10.4922651352034</v>
      </c>
      <c r="AO323" s="24" t="n">
        <v>1.42488115697896</v>
      </c>
      <c r="AP323" s="8" t="n">
        <v>1.42576940837532</v>
      </c>
      <c r="AQ323" s="8" t="n">
        <v>-2.23291131313274</v>
      </c>
      <c r="AS323" s="8" t="n">
        <v>-2.08857012297082</v>
      </c>
      <c r="AT323" s="8" t="n">
        <v>2.6462361028083</v>
      </c>
      <c r="AU323" s="8" t="n">
        <v>0.0643848455447283</v>
      </c>
      <c r="AV323" s="8" t="n">
        <v>-0.546703985736925</v>
      </c>
      <c r="AX323" s="0" t="n">
        <v>0.912731702325986</v>
      </c>
      <c r="AY323" s="0" t="n">
        <v>0.982296995450273</v>
      </c>
      <c r="AZ323" s="0" t="n">
        <v>0.999347425298987</v>
      </c>
      <c r="BB323" s="16" t="n">
        <v>2.88957131088343E-010</v>
      </c>
      <c r="BC323" s="16" t="n">
        <v>4.41097880948266E-009</v>
      </c>
      <c r="BD323" s="0" t="n">
        <v>0.00154368936424567</v>
      </c>
      <c r="BE323" s="0" t="n">
        <v>0.0831972105706917</v>
      </c>
    </row>
    <row r="324" customFormat="false" ht="13.8" hidden="false" customHeight="false" outlineLevel="0" collapsed="false">
      <c r="B324" s="8" t="n">
        <v>50391.8596899712</v>
      </c>
      <c r="C324" s="8" t="n">
        <v>4300</v>
      </c>
      <c r="D324" s="8" t="n">
        <v>8.84042553191487</v>
      </c>
      <c r="F324" s="8" t="n">
        <v>1.35655285057213</v>
      </c>
      <c r="G324" s="8" t="n">
        <v>97645.058985935</v>
      </c>
      <c r="H324" s="8" t="n">
        <v>3760</v>
      </c>
      <c r="J324" s="8" t="n">
        <v>-97645.058985935</v>
      </c>
      <c r="K324" s="8" t="n">
        <v>2407</v>
      </c>
      <c r="L324" s="16" t="n">
        <v>108346000000</v>
      </c>
      <c r="O324" s="8" t="n">
        <v>82355.4543023825</v>
      </c>
      <c r="P324" s="8" t="n">
        <v>-349309.72</v>
      </c>
      <c r="Q324" s="8" t="n">
        <v>288921.8</v>
      </c>
      <c r="R324" s="8" t="n">
        <v>-60387.9199999999</v>
      </c>
      <c r="S324" s="8" t="n">
        <v>-30193.96</v>
      </c>
      <c r="U324" s="8" t="n">
        <v>-66594.4</v>
      </c>
      <c r="V324" s="8" t="n">
        <v>-232638.72</v>
      </c>
      <c r="W324" s="8" t="n">
        <v>-116319.36</v>
      </c>
      <c r="X324" s="8" t="n">
        <v>-49724.9600000001</v>
      </c>
      <c r="Y324" s="8" t="n">
        <v>622240.912130419</v>
      </c>
      <c r="Z324" s="8" t="n">
        <v>16184.4881221842</v>
      </c>
      <c r="AA324" s="8" t="n">
        <v>11828.6651269289</v>
      </c>
      <c r="AB324" s="8" t="n">
        <v>-102619.637155364</v>
      </c>
      <c r="AD324" s="24" t="n">
        <v>-9.12315658143255</v>
      </c>
      <c r="AE324" s="8" t="n">
        <v>-9.12528419287158</v>
      </c>
      <c r="AF324" s="8" t="n">
        <v>-12.7863833348691</v>
      </c>
      <c r="AH324" s="8" t="n">
        <v>-12.6272510148197</v>
      </c>
      <c r="AI324" s="25" t="n">
        <v>-7.89168198373439</v>
      </c>
      <c r="AJ324" s="8" t="n">
        <v>-10.4695505011407</v>
      </c>
      <c r="AK324" s="8" t="n">
        <v>-11.0943297762931</v>
      </c>
      <c r="AM324" s="8" t="n">
        <v>10.5377425631074</v>
      </c>
      <c r="AO324" s="24" t="n">
        <v>1.41458598167486</v>
      </c>
      <c r="AP324" s="8" t="n">
        <v>1.41245837023583</v>
      </c>
      <c r="AQ324" s="8" t="n">
        <v>-2.24864077176167</v>
      </c>
      <c r="AS324" s="8" t="n">
        <v>-2.08950845171228</v>
      </c>
      <c r="AT324" s="8" t="n">
        <v>2.64606057937301</v>
      </c>
      <c r="AU324" s="8" t="n">
        <v>0.0681920619667428</v>
      </c>
      <c r="AV324" s="8" t="n">
        <v>-0.556587213185656</v>
      </c>
      <c r="AX324" s="0" t="n">
        <v>0.912367111735147</v>
      </c>
      <c r="AY324" s="0" t="n">
        <v>0.982217373296169</v>
      </c>
      <c r="AZ324" s="0" t="n">
        <v>0.999344439058608</v>
      </c>
      <c r="BB324" s="16" t="n">
        <v>2.73521247935365E-010</v>
      </c>
      <c r="BC324" s="16" t="n">
        <v>4.17718130192656E-009</v>
      </c>
      <c r="BD324" s="0" t="n">
        <v>0.0015366637026154</v>
      </c>
      <c r="BE324" s="0" t="n">
        <v>0.0828493985270929</v>
      </c>
    </row>
    <row r="325" customFormat="false" ht="13.8" hidden="false" customHeight="false" outlineLevel="0" collapsed="false">
      <c r="B325" s="8" t="n">
        <v>50496.1094433271</v>
      </c>
      <c r="C325" s="8" t="n">
        <v>4300</v>
      </c>
      <c r="D325" s="8" t="n">
        <v>8.89893617021274</v>
      </c>
      <c r="F325" s="8" t="n">
        <v>1.35636594427438</v>
      </c>
      <c r="G325" s="8" t="n">
        <v>97761.4346801281</v>
      </c>
      <c r="H325" s="8" t="n">
        <v>3765</v>
      </c>
      <c r="J325" s="8" t="n">
        <v>-97761.4346801281</v>
      </c>
      <c r="K325" s="8" t="n">
        <v>2417</v>
      </c>
      <c r="L325" s="16" t="n">
        <v>108876000000</v>
      </c>
      <c r="O325" s="8" t="n">
        <v>82634.8512449926</v>
      </c>
      <c r="P325" s="8" t="n">
        <v>-350781.295</v>
      </c>
      <c r="Q325" s="8" t="n">
        <v>290633.95</v>
      </c>
      <c r="R325" s="8" t="n">
        <v>-60147.345</v>
      </c>
      <c r="S325" s="8" t="n">
        <v>-30073.6725</v>
      </c>
      <c r="U325" s="8" t="n">
        <v>-66382.1</v>
      </c>
      <c r="V325" s="8" t="n">
        <v>-232880.295</v>
      </c>
      <c r="W325" s="8" t="n">
        <v>-116440.1475</v>
      </c>
      <c r="X325" s="8" t="n">
        <v>-50058.0475000001</v>
      </c>
      <c r="Y325" s="8" t="n">
        <v>623073.494748937</v>
      </c>
      <c r="Z325" s="8" t="n">
        <v>15919.3954885064</v>
      </c>
      <c r="AA325" s="8" t="n">
        <v>11469.9727634093</v>
      </c>
      <c r="AB325" s="8" t="n">
        <v>-103202.154804586</v>
      </c>
      <c r="AD325" s="24" t="n">
        <v>-9.17898142483647</v>
      </c>
      <c r="AE325" s="8" t="n">
        <v>-9.18409640633769</v>
      </c>
      <c r="AF325" s="8" t="n">
        <v>-12.8474839936037</v>
      </c>
      <c r="AH325" s="8" t="n">
        <v>-12.6736713418946</v>
      </c>
      <c r="AI325" s="25" t="n">
        <v>-7.93734300841729</v>
      </c>
      <c r="AJ325" s="8" t="n">
        <v>-10.511275709761</v>
      </c>
      <c r="AK325" s="8" t="n">
        <v>-11.1497090663834</v>
      </c>
      <c r="AM325" s="8" t="n">
        <v>10.5832199910114</v>
      </c>
      <c r="AO325" s="24" t="n">
        <v>1.40423856617493</v>
      </c>
      <c r="AP325" s="8" t="n">
        <v>1.39912358467371</v>
      </c>
      <c r="AQ325" s="8" t="n">
        <v>-2.26426400259234</v>
      </c>
      <c r="AS325" s="8" t="n">
        <v>-2.09045135088315</v>
      </c>
      <c r="AT325" s="8" t="n">
        <v>2.64587698259411</v>
      </c>
      <c r="AU325" s="8" t="n">
        <v>0.071944281250429</v>
      </c>
      <c r="AV325" s="8" t="n">
        <v>-0.566489075371997</v>
      </c>
      <c r="AX325" s="0" t="n">
        <v>0.912002118658165</v>
      </c>
      <c r="AY325" s="0" t="n">
        <v>0.982137612421253</v>
      </c>
      <c r="AZ325" s="0" t="n">
        <v>0.999341447147927</v>
      </c>
      <c r="BB325" s="16" t="n">
        <v>2.58919008454144E-010</v>
      </c>
      <c r="BC325" s="16" t="n">
        <v>3.95590648811969E-009</v>
      </c>
      <c r="BD325" s="0" t="n">
        <v>0.00152968850079163</v>
      </c>
      <c r="BE325" s="0" t="n">
        <v>0.082503828227224</v>
      </c>
    </row>
    <row r="326" customFormat="false" ht="13.8" hidden="false" customHeight="false" outlineLevel="0" collapsed="false">
      <c r="B326" s="8" t="n">
        <v>50600.0923060199</v>
      </c>
      <c r="C326" s="8" t="n">
        <v>4300</v>
      </c>
      <c r="D326" s="8" t="n">
        <v>8.95744680851061</v>
      </c>
      <c r="F326" s="8" t="n">
        <v>1.35618259289207</v>
      </c>
      <c r="G326" s="8" t="n">
        <v>97878.0311579186</v>
      </c>
      <c r="H326" s="8" t="n">
        <v>3770</v>
      </c>
      <c r="J326" s="8" t="n">
        <v>-97878.0311579186</v>
      </c>
      <c r="K326" s="8" t="n">
        <v>2427</v>
      </c>
      <c r="L326" s="16" t="n">
        <v>109405000000</v>
      </c>
      <c r="O326" s="8" t="n">
        <v>82914.2689313007</v>
      </c>
      <c r="P326" s="8" t="n">
        <v>-352255.68</v>
      </c>
      <c r="Q326" s="8" t="n">
        <v>292346.1</v>
      </c>
      <c r="R326" s="8" t="n">
        <v>-59909.5799999999</v>
      </c>
      <c r="S326" s="8" t="n">
        <v>-29954.7899999999</v>
      </c>
      <c r="U326" s="8" t="n">
        <v>-66169.8</v>
      </c>
      <c r="V326" s="8" t="n">
        <v>-233124.68</v>
      </c>
      <c r="W326" s="8" t="n">
        <v>-116562.34</v>
      </c>
      <c r="X326" s="8" t="n">
        <v>-50392.5400000001</v>
      </c>
      <c r="Y326" s="8" t="n">
        <v>623906.105040294</v>
      </c>
      <c r="Z326" s="8" t="n">
        <v>15651.8077022191</v>
      </c>
      <c r="AA326" s="8" t="n">
        <v>11109.428156344</v>
      </c>
      <c r="AB326" s="8" t="n">
        <v>-103782.648728292</v>
      </c>
      <c r="AD326" s="24" t="n">
        <v>-9.23435466258405</v>
      </c>
      <c r="AE326" s="8" t="n">
        <v>-9.24242857855319</v>
      </c>
      <c r="AF326" s="8" t="n">
        <v>-12.9079748810297</v>
      </c>
      <c r="AH326" s="8" t="n">
        <v>-12.7195924469272</v>
      </c>
      <c r="AI326" s="25" t="n">
        <v>-7.98250829613429</v>
      </c>
      <c r="AJ326" s="8" t="n">
        <v>-10.5525519317781</v>
      </c>
      <c r="AK326" s="8" t="n">
        <v>-11.2046031521478</v>
      </c>
      <c r="AM326" s="8" t="n">
        <v>10.6281936539954</v>
      </c>
      <c r="AO326" s="24" t="n">
        <v>1.39383899141135</v>
      </c>
      <c r="AP326" s="8" t="n">
        <v>1.38576507544221</v>
      </c>
      <c r="AQ326" s="8" t="n">
        <v>-2.27978122703428</v>
      </c>
      <c r="AS326" s="8" t="n">
        <v>-2.09139879293176</v>
      </c>
      <c r="AT326" s="8" t="n">
        <v>2.64568535786111</v>
      </c>
      <c r="AU326" s="8" t="n">
        <v>0.0756417222172964</v>
      </c>
      <c r="AV326" s="8" t="n">
        <v>-0.576409498152427</v>
      </c>
      <c r="AX326" s="0" t="n">
        <v>0.911636726223395</v>
      </c>
      <c r="AY326" s="0" t="n">
        <v>0.982057713292831</v>
      </c>
      <c r="AZ326" s="0" t="n">
        <v>0.999338449581924</v>
      </c>
      <c r="BB326" s="16" t="n">
        <v>2.451759623825E-010</v>
      </c>
      <c r="BC326" s="16" t="n">
        <v>3.74756284815612E-009</v>
      </c>
      <c r="BD326" s="0" t="n">
        <v>0.00152276328873272</v>
      </c>
      <c r="BE326" s="0" t="n">
        <v>0.0821604816205331</v>
      </c>
    </row>
    <row r="327" customFormat="false" ht="13.8" hidden="false" customHeight="false" outlineLevel="0" collapsed="false">
      <c r="B327" s="8" t="n">
        <v>50703.8086925084</v>
      </c>
      <c r="C327" s="8" t="n">
        <v>4300</v>
      </c>
      <c r="D327" s="8" t="n">
        <v>9.01595744680848</v>
      </c>
      <c r="F327" s="8" t="n">
        <v>1.35600277824787</v>
      </c>
      <c r="G327" s="8" t="n">
        <v>97994.8481264899</v>
      </c>
      <c r="H327" s="8" t="n">
        <v>3775</v>
      </c>
      <c r="J327" s="8" t="n">
        <v>-97994.8481264899</v>
      </c>
      <c r="K327" s="8" t="n">
        <v>2436</v>
      </c>
      <c r="L327" s="16" t="n">
        <v>109935000000</v>
      </c>
      <c r="O327" s="8" t="n">
        <v>83193.7073337953</v>
      </c>
      <c r="P327" s="8" t="n">
        <v>-353732.875</v>
      </c>
      <c r="Q327" s="8" t="n">
        <v>294058.25</v>
      </c>
      <c r="R327" s="8" t="n">
        <v>-59674.625</v>
      </c>
      <c r="S327" s="8" t="n">
        <v>-29837.3125</v>
      </c>
      <c r="U327" s="8" t="n">
        <v>-65957.5</v>
      </c>
      <c r="V327" s="8" t="n">
        <v>-233371.875</v>
      </c>
      <c r="W327" s="8" t="n">
        <v>-116685.9375</v>
      </c>
      <c r="X327" s="8" t="n">
        <v>-50728.4375</v>
      </c>
      <c r="Y327" s="8" t="n">
        <v>624738.743085207</v>
      </c>
      <c r="Z327" s="8" t="n">
        <v>15381.7207912231</v>
      </c>
      <c r="AA327" s="8" t="n">
        <v>10747.0290916773</v>
      </c>
      <c r="AB327" s="8" t="n">
        <v>-104361.112629979</v>
      </c>
      <c r="AD327" s="24" t="n">
        <v>-9.28976697999515</v>
      </c>
      <c r="AE327" s="8" t="n">
        <v>-9.30077145181229</v>
      </c>
      <c r="AF327" s="8" t="n">
        <v>-12.9683469837613</v>
      </c>
      <c r="AH327" s="8" t="n">
        <v>-12.7655050685528</v>
      </c>
      <c r="AI327" s="25" t="n">
        <v>-8.02766856779694</v>
      </c>
      <c r="AJ327" s="8" t="n">
        <v>-10.5938697155461</v>
      </c>
      <c r="AK327" s="8" t="n">
        <v>-11.2595027258518</v>
      </c>
      <c r="AM327" s="8" t="n">
        <v>10.6731543180756</v>
      </c>
      <c r="AO327" s="24" t="n">
        <v>1.38338733808045</v>
      </c>
      <c r="AP327" s="8" t="n">
        <v>1.37238286626331</v>
      </c>
      <c r="AQ327" s="8" t="n">
        <v>-2.29519266568571</v>
      </c>
      <c r="AS327" s="8" t="n">
        <v>-2.09235075047721</v>
      </c>
      <c r="AT327" s="8" t="n">
        <v>2.64548575027866</v>
      </c>
      <c r="AU327" s="8" t="n">
        <v>0.079284602529524</v>
      </c>
      <c r="AV327" s="8" t="n">
        <v>-0.58634840777624</v>
      </c>
      <c r="AX327" s="0" t="n">
        <v>0.911270937554216</v>
      </c>
      <c r="AY327" s="0" t="n">
        <v>0.9819776763783</v>
      </c>
      <c r="AZ327" s="0" t="n">
        <v>0.99933544637559</v>
      </c>
      <c r="BB327" s="16" t="n">
        <v>2.32172175936004E-010</v>
      </c>
      <c r="BC327" s="16" t="n">
        <v>3.55033468565978E-009</v>
      </c>
      <c r="BD327" s="0" t="n">
        <v>0.00151588760170306</v>
      </c>
      <c r="BE327" s="0" t="n">
        <v>0.0818193408234541</v>
      </c>
    </row>
    <row r="328" customFormat="false" ht="13.8" hidden="false" customHeight="false" outlineLevel="0" collapsed="false">
      <c r="B328" s="8" t="n">
        <v>50807.2590158617</v>
      </c>
      <c r="C328" s="8" t="n">
        <v>4300</v>
      </c>
      <c r="D328" s="8" t="n">
        <v>9.07446808510635</v>
      </c>
      <c r="F328" s="8" t="n">
        <v>1.35582648227133</v>
      </c>
      <c r="G328" s="8" t="n">
        <v>98111.8852938011</v>
      </c>
      <c r="H328" s="8" t="n">
        <v>3780</v>
      </c>
      <c r="J328" s="8" t="n">
        <v>-98111.8852938011</v>
      </c>
      <c r="K328" s="8" t="n">
        <v>2446</v>
      </c>
      <c r="L328" s="16" t="n">
        <v>110464000000</v>
      </c>
      <c r="O328" s="8" t="n">
        <v>83473.1664250376</v>
      </c>
      <c r="P328" s="8" t="n">
        <v>-355212.88</v>
      </c>
      <c r="Q328" s="8" t="n">
        <v>295770.4</v>
      </c>
      <c r="R328" s="8" t="n">
        <v>-59442.4799999998</v>
      </c>
      <c r="S328" s="8" t="n">
        <v>-29721.2399999999</v>
      </c>
      <c r="U328" s="8" t="n">
        <v>-65745.2</v>
      </c>
      <c r="V328" s="8" t="n">
        <v>-233621.88</v>
      </c>
      <c r="W328" s="8" t="n">
        <v>-116810.94</v>
      </c>
      <c r="X328" s="8" t="n">
        <v>-51065.74</v>
      </c>
      <c r="Y328" s="8" t="n">
        <v>625571.408964549</v>
      </c>
      <c r="Z328" s="8" t="n">
        <v>15109.1307894565</v>
      </c>
      <c r="AA328" s="8" t="n">
        <v>10382.7733583146</v>
      </c>
      <c r="AB328" s="8" t="n">
        <v>-104937.540224459</v>
      </c>
      <c r="AD328" s="24" t="n">
        <v>-9.34535842433201</v>
      </c>
      <c r="AE328" s="8" t="n">
        <v>-9.35926513014797</v>
      </c>
      <c r="AF328" s="8" t="n">
        <v>-13.0287406493135</v>
      </c>
      <c r="AH328" s="8" t="n">
        <v>-12.8115493072839</v>
      </c>
      <c r="AI328" s="25" t="n">
        <v>-8.07296390630717</v>
      </c>
      <c r="AJ328" s="8" t="n">
        <v>-10.635368972278</v>
      </c>
      <c r="AK328" s="8" t="n">
        <v>-11.3145478418586</v>
      </c>
      <c r="AM328" s="8" t="n">
        <v>10.7182421109757</v>
      </c>
      <c r="AO328" s="24" t="n">
        <v>1.37288368664369</v>
      </c>
      <c r="AP328" s="8" t="n">
        <v>1.35897698082773</v>
      </c>
      <c r="AQ328" s="8" t="n">
        <v>-2.3104985383378</v>
      </c>
      <c r="AS328" s="8" t="n">
        <v>-2.09330719630817</v>
      </c>
      <c r="AT328" s="8" t="n">
        <v>2.64527820466853</v>
      </c>
      <c r="AU328" s="8" t="n">
        <v>0.0828731386976548</v>
      </c>
      <c r="AV328" s="8" t="n">
        <v>-0.59630573088295</v>
      </c>
      <c r="AX328" s="0" t="n">
        <v>0.910904755768958</v>
      </c>
      <c r="AY328" s="0" t="n">
        <v>0.981897502145139</v>
      </c>
      <c r="AZ328" s="0" t="n">
        <v>0.999332437543925</v>
      </c>
      <c r="BB328" s="16" t="n">
        <v>2.1984960310691E-010</v>
      </c>
      <c r="BC328" s="16" t="n">
        <v>3.36334977689122E-009</v>
      </c>
      <c r="BD328" s="0" t="n">
        <v>0.00150906098020321</v>
      </c>
      <c r="BE328" s="0" t="n">
        <v>0.0814803881177469</v>
      </c>
    </row>
    <row r="329" customFormat="false" ht="13.8" hidden="false" customHeight="false" outlineLevel="0" collapsed="false">
      <c r="B329" s="8" t="n">
        <v>50910.4436877659</v>
      </c>
      <c r="C329" s="8" t="n">
        <v>4300</v>
      </c>
      <c r="D329" s="8" t="n">
        <v>9.13297872340423</v>
      </c>
      <c r="F329" s="8" t="n">
        <v>1.35565368699817</v>
      </c>
      <c r="G329" s="8" t="n">
        <v>98229.1423685839</v>
      </c>
      <c r="H329" s="8" t="n">
        <v>3785</v>
      </c>
      <c r="J329" s="8" t="n">
        <v>-98229.1423685839</v>
      </c>
      <c r="K329" s="8" t="n">
        <v>2456</v>
      </c>
      <c r="L329" s="16" t="n">
        <v>111001000000</v>
      </c>
      <c r="O329" s="8" t="n">
        <v>83752.6461776616</v>
      </c>
      <c r="P329" s="8" t="n">
        <v>-356695.695</v>
      </c>
      <c r="Q329" s="8" t="n">
        <v>297482.55</v>
      </c>
      <c r="R329" s="8" t="n">
        <v>-59213.1449999999</v>
      </c>
      <c r="S329" s="8" t="n">
        <v>-29606.5725</v>
      </c>
      <c r="U329" s="8" t="n">
        <v>-65532.9</v>
      </c>
      <c r="V329" s="8" t="n">
        <v>-233874.695</v>
      </c>
      <c r="W329" s="8" t="n">
        <v>-116937.3475</v>
      </c>
      <c r="X329" s="8" t="n">
        <v>-51404.4475</v>
      </c>
      <c r="Y329" s="8" t="n">
        <v>626404.102759353</v>
      </c>
      <c r="Z329" s="8" t="n">
        <v>14834.0337368759</v>
      </c>
      <c r="AA329" s="8" t="n">
        <v>10016.658748114</v>
      </c>
      <c r="AB329" s="8" t="n">
        <v>-105511.925237825</v>
      </c>
      <c r="AD329" s="24" t="n">
        <v>-9.40129192160054</v>
      </c>
      <c r="AE329" s="8" t="n">
        <v>-9.41807259613439</v>
      </c>
      <c r="AF329" s="8" t="n">
        <v>-13.089319102908</v>
      </c>
      <c r="AH329" s="8" t="n">
        <v>-12.8578881423108</v>
      </c>
      <c r="AI329" s="25" t="n">
        <v>-8.11855727335749</v>
      </c>
      <c r="AJ329" s="8" t="n">
        <v>-10.677212492841</v>
      </c>
      <c r="AK329" s="8" t="n">
        <v>-11.3699014334289</v>
      </c>
      <c r="AM329" s="8" t="n">
        <v>10.7636200389292</v>
      </c>
      <c r="AO329" s="24" t="n">
        <v>1.36232811732866</v>
      </c>
      <c r="AP329" s="8" t="n">
        <v>1.34554744279481</v>
      </c>
      <c r="AQ329" s="8" t="n">
        <v>-2.32569906397876</v>
      </c>
      <c r="AS329" s="8" t="n">
        <v>-2.09426810338163</v>
      </c>
      <c r="AT329" s="8" t="n">
        <v>2.64506276557171</v>
      </c>
      <c r="AU329" s="8" t="n">
        <v>0.0864075460881678</v>
      </c>
      <c r="AV329" s="8" t="n">
        <v>-0.606281394499706</v>
      </c>
      <c r="AX329" s="0" t="n">
        <v>0.910538183980838</v>
      </c>
      <c r="AY329" s="0" t="n">
        <v>0.981817191060892</v>
      </c>
      <c r="AZ329" s="0" t="n">
        <v>0.999329423101935</v>
      </c>
      <c r="BB329" s="16" t="n">
        <v>2.08153450430814E-010</v>
      </c>
      <c r="BC329" s="16" t="n">
        <v>3.18578402556397E-009</v>
      </c>
      <c r="BD329" s="0" t="n">
        <v>0.00150228296990116</v>
      </c>
      <c r="BE329" s="0" t="n">
        <v>0.0811436059488537</v>
      </c>
    </row>
    <row r="330" customFormat="false" ht="13.8" hidden="false" customHeight="false" outlineLevel="0" collapsed="false">
      <c r="B330" s="8" t="n">
        <v>51013.3631185307</v>
      </c>
      <c r="C330" s="8" t="n">
        <v>4300</v>
      </c>
      <c r="D330" s="8" t="n">
        <v>9.1914893617021</v>
      </c>
      <c r="F330" s="8" t="n">
        <v>1.35548437456947</v>
      </c>
      <c r="G330" s="8" t="n">
        <v>98346.6190603393</v>
      </c>
      <c r="H330" s="8" t="n">
        <v>3790</v>
      </c>
      <c r="J330" s="8" t="n">
        <v>-98346.6190603393</v>
      </c>
      <c r="K330" s="8" t="n">
        <v>2466</v>
      </c>
      <c r="L330" s="16" t="n">
        <v>111544000000</v>
      </c>
      <c r="O330" s="8" t="n">
        <v>84032.1465643735</v>
      </c>
      <c r="P330" s="8" t="n">
        <v>-358181.32</v>
      </c>
      <c r="Q330" s="8" t="n">
        <v>299194.7</v>
      </c>
      <c r="R330" s="8" t="n">
        <v>-58986.6200000001</v>
      </c>
      <c r="S330" s="8" t="n">
        <v>-29493.31</v>
      </c>
      <c r="U330" s="8" t="n">
        <v>-65320.6</v>
      </c>
      <c r="V330" s="8" t="n">
        <v>-234130.32</v>
      </c>
      <c r="W330" s="8" t="n">
        <v>-117065.16</v>
      </c>
      <c r="X330" s="8" t="n">
        <v>-51744.5600000001</v>
      </c>
      <c r="Y330" s="8" t="n">
        <v>627236.824550814</v>
      </c>
      <c r="Z330" s="8" t="n">
        <v>14556.4256794389</v>
      </c>
      <c r="AA330" s="8" t="n">
        <v>9648.68305587856</v>
      </c>
      <c r="AB330" s="8" t="n">
        <v>-106084.261407411</v>
      </c>
      <c r="AD330" s="24" t="n">
        <v>-9.4572772567526</v>
      </c>
      <c r="AE330" s="8" t="n">
        <v>-9.47690369109009</v>
      </c>
      <c r="AF330" s="8" t="n">
        <v>-13.1497924276806</v>
      </c>
      <c r="AH330" s="8" t="n">
        <v>-12.9042314117043</v>
      </c>
      <c r="AI330" s="25" t="n">
        <v>-8.16415848963214</v>
      </c>
      <c r="AJ330" s="8" t="n">
        <v>-10.7191099279515</v>
      </c>
      <c r="AK330" s="8" t="n">
        <v>-11.4252732929213</v>
      </c>
      <c r="AM330" s="8" t="n">
        <v>10.8089979668826</v>
      </c>
      <c r="AO330" s="24" t="n">
        <v>1.35172071013</v>
      </c>
      <c r="AP330" s="8" t="n">
        <v>1.33209427579251</v>
      </c>
      <c r="AQ330" s="8" t="n">
        <v>-2.34079446079796</v>
      </c>
      <c r="AS330" s="8" t="n">
        <v>-2.09523344482173</v>
      </c>
      <c r="AT330" s="8" t="n">
        <v>2.64483947725046</v>
      </c>
      <c r="AU330" s="8" t="n">
        <v>0.0898880389310578</v>
      </c>
      <c r="AV330" s="8" t="n">
        <v>-0.616275326038735</v>
      </c>
      <c r="AX330" s="0" t="n">
        <v>0.910171225297887</v>
      </c>
      <c r="AY330" s="0" t="n">
        <v>0.981736743593165</v>
      </c>
      <c r="AZ330" s="0" t="n">
        <v>0.999326403064636</v>
      </c>
      <c r="BB330" s="16" t="n">
        <v>1.97086295002861E-010</v>
      </c>
      <c r="BC330" s="16" t="n">
        <v>3.01769021485744E-009</v>
      </c>
      <c r="BD330" s="0" t="n">
        <v>0.00149555312156453</v>
      </c>
      <c r="BE330" s="0" t="n">
        <v>0.0808089769242714</v>
      </c>
    </row>
    <row r="331" customFormat="false" ht="13.8" hidden="false" customHeight="false" outlineLevel="0" collapsed="false">
      <c r="B331" s="8" t="n">
        <v>51116.0177170953</v>
      </c>
      <c r="C331" s="8" t="n">
        <v>4300</v>
      </c>
      <c r="D331" s="8" t="n">
        <v>9.24999999999997</v>
      </c>
      <c r="F331" s="8" t="n">
        <v>1.35531852723103</v>
      </c>
      <c r="G331" s="8" t="n">
        <v>98464.3150793352</v>
      </c>
      <c r="H331" s="8" t="n">
        <v>3795</v>
      </c>
      <c r="J331" s="8" t="n">
        <v>-98464.3150793352</v>
      </c>
      <c r="K331" s="8" t="n">
        <v>2476</v>
      </c>
      <c r="L331" s="16" t="n">
        <v>112087000000</v>
      </c>
      <c r="O331" s="8" t="n">
        <v>84311.6675579516</v>
      </c>
      <c r="P331" s="8" t="n">
        <v>-359669.755</v>
      </c>
      <c r="Q331" s="8" t="n">
        <v>300906.85</v>
      </c>
      <c r="R331" s="8" t="n">
        <v>-58762.905</v>
      </c>
      <c r="S331" s="8" t="n">
        <v>-29381.4525</v>
      </c>
      <c r="U331" s="8" t="n">
        <v>-65108.3</v>
      </c>
      <c r="V331" s="8" t="n">
        <v>-234388.755</v>
      </c>
      <c r="W331" s="8" t="n">
        <v>-117194.3775</v>
      </c>
      <c r="X331" s="8" t="n">
        <v>-52086.0775000001</v>
      </c>
      <c r="Y331" s="8" t="n">
        <v>628069.574420285</v>
      </c>
      <c r="Z331" s="8" t="n">
        <v>14276.3026690852</v>
      </c>
      <c r="AA331" s="8" t="n">
        <v>9278.84407934753</v>
      </c>
      <c r="AB331" s="8" t="n">
        <v>-106654.542481757</v>
      </c>
      <c r="AD331" s="24" t="n">
        <v>-9.51325373935813</v>
      </c>
      <c r="AE331" s="8" t="n">
        <v>-9.53569778075116</v>
      </c>
      <c r="AF331" s="8" t="n">
        <v>-13.2101002303585</v>
      </c>
      <c r="AH331" s="8" t="n">
        <v>-12.950518478087</v>
      </c>
      <c r="AI331" s="25" t="n">
        <v>-8.20970690047817</v>
      </c>
      <c r="AJ331" s="8" t="n">
        <v>-10.7610004538412</v>
      </c>
      <c r="AK331" s="8" t="n">
        <v>-11.4806027374633</v>
      </c>
      <c r="AM331" s="8" t="n">
        <v>10.8543152841685</v>
      </c>
      <c r="AO331" s="24" t="n">
        <v>1.34106154481037</v>
      </c>
      <c r="AP331" s="8" t="n">
        <v>1.31861750341734</v>
      </c>
      <c r="AQ331" s="8" t="n">
        <v>-2.35578494619</v>
      </c>
      <c r="AS331" s="8" t="n">
        <v>-2.09620319391851</v>
      </c>
      <c r="AT331" s="8" t="n">
        <v>2.64460838369033</v>
      </c>
      <c r="AU331" s="8" t="n">
        <v>0.0933148303273086</v>
      </c>
      <c r="AV331" s="8" t="n">
        <v>-0.62628745329481</v>
      </c>
      <c r="AX331" s="0" t="n">
        <v>0.909803882822889</v>
      </c>
      <c r="AY331" s="0" t="n">
        <v>0.981656160209608</v>
      </c>
      <c r="AZ331" s="0" t="n">
        <v>0.99932337744705</v>
      </c>
      <c r="BB331" s="16" t="n">
        <v>1.86620439080456E-010</v>
      </c>
      <c r="BC331" s="16" t="n">
        <v>2.85865733632962E-009</v>
      </c>
      <c r="BD331" s="0" t="n">
        <v>0.00148887099099378</v>
      </c>
      <c r="BE331" s="0" t="n">
        <v>0.0804764838119401</v>
      </c>
    </row>
    <row r="332" customFormat="false" ht="13.8" hidden="false" customHeight="false" outlineLevel="0" collapsed="false">
      <c r="B332" s="8" t="n">
        <v>51218.4078910353</v>
      </c>
      <c r="C332" s="8" t="n">
        <v>4300</v>
      </c>
      <c r="D332" s="8" t="n">
        <v>9.30851063829784</v>
      </c>
      <c r="F332" s="8" t="n">
        <v>1.35515612733256</v>
      </c>
      <c r="G332" s="8" t="n">
        <v>98582.2301366026</v>
      </c>
      <c r="H332" s="8" t="n">
        <v>3800</v>
      </c>
      <c r="J332" s="8" t="n">
        <v>-98582.2301366026</v>
      </c>
      <c r="K332" s="8" t="n">
        <v>2486</v>
      </c>
      <c r="L332" s="16" t="n">
        <v>112631000000</v>
      </c>
      <c r="O332" s="8" t="n">
        <v>84591.2091312457</v>
      </c>
      <c r="P332" s="8" t="n">
        <v>-361161</v>
      </c>
      <c r="Q332" s="8" t="n">
        <v>302619</v>
      </c>
      <c r="R332" s="8" t="n">
        <v>-58542</v>
      </c>
      <c r="S332" s="8" t="n">
        <v>-29271</v>
      </c>
      <c r="U332" s="8" t="n">
        <v>-64896</v>
      </c>
      <c r="V332" s="8" t="n">
        <v>-234650</v>
      </c>
      <c r="W332" s="8" t="n">
        <v>-117325</v>
      </c>
      <c r="X332" s="8" t="n">
        <v>-52429</v>
      </c>
      <c r="Y332" s="8" t="n">
        <v>628902.35244928</v>
      </c>
      <c r="Z332" s="8" t="n">
        <v>13993.6607637191</v>
      </c>
      <c r="AA332" s="8" t="n">
        <v>8907.13961918882</v>
      </c>
      <c r="AB332" s="8" t="n">
        <v>-107222.762220569</v>
      </c>
      <c r="AD332" s="24" t="n">
        <v>-9.56925354487697</v>
      </c>
      <c r="AE332" s="8" t="n">
        <v>-9.59448709654411</v>
      </c>
      <c r="AF332" s="8" t="n">
        <v>-13.2702749825372</v>
      </c>
      <c r="AH332" s="8" t="n">
        <v>-12.9967815699052</v>
      </c>
      <c r="AI332" s="25" t="n">
        <v>-8.25523471717619</v>
      </c>
      <c r="AJ332" s="8" t="n">
        <v>-10.8029161135221</v>
      </c>
      <c r="AK332" s="8" t="n">
        <v>-11.5359219502211</v>
      </c>
      <c r="AM332" s="8" t="n">
        <v>10.8996042457784</v>
      </c>
      <c r="AO332" s="24" t="n">
        <v>1.33035070090143</v>
      </c>
      <c r="AP332" s="8" t="n">
        <v>1.30511714923429</v>
      </c>
      <c r="AQ332" s="8" t="n">
        <v>-2.37067073675882</v>
      </c>
      <c r="AS332" s="8" t="n">
        <v>-2.09717732412679</v>
      </c>
      <c r="AT332" s="8" t="n">
        <v>2.64436952860221</v>
      </c>
      <c r="AU332" s="8" t="n">
        <v>0.0966881322563084</v>
      </c>
      <c r="AV332" s="8" t="n">
        <v>-0.636317704442728</v>
      </c>
      <c r="AX332" s="0" t="n">
        <v>0.909436159653315</v>
      </c>
      <c r="AY332" s="0" t="n">
        <v>0.981575441377907</v>
      </c>
      <c r="AZ332" s="0" t="n">
        <v>0.999320346264208</v>
      </c>
      <c r="BB332" s="16" t="n">
        <v>1.76719238295284E-010</v>
      </c>
      <c r="BC332" s="16" t="n">
        <v>2.70813645281678E-009</v>
      </c>
      <c r="BD332" s="0" t="n">
        <v>0.00148223613895655</v>
      </c>
      <c r="BE332" s="0" t="n">
        <v>0.0801461095386475</v>
      </c>
    </row>
    <row r="333" customFormat="false" ht="13.8" hidden="false" customHeight="false" outlineLevel="0" collapsed="false">
      <c r="B333" s="8" t="n">
        <v>51320.5340465679</v>
      </c>
      <c r="C333" s="8" t="n">
        <v>4300</v>
      </c>
      <c r="D333" s="8" t="n">
        <v>9.36702127659571</v>
      </c>
      <c r="F333" s="8" t="n">
        <v>1.35499715732698</v>
      </c>
      <c r="G333" s="8" t="n">
        <v>98700.3639439332</v>
      </c>
      <c r="H333" s="8" t="n">
        <v>3805</v>
      </c>
      <c r="J333" s="8" t="n">
        <v>-98700.3639439332</v>
      </c>
      <c r="K333" s="8" t="n">
        <v>2495</v>
      </c>
      <c r="L333" s="16" t="n">
        <v>113174000000</v>
      </c>
      <c r="O333" s="8" t="n">
        <v>84870.7712571774</v>
      </c>
      <c r="P333" s="8" t="n">
        <v>-362655.055</v>
      </c>
      <c r="Q333" s="8" t="n">
        <v>304331.15</v>
      </c>
      <c r="R333" s="8" t="n">
        <v>-58323.9049999999</v>
      </c>
      <c r="S333" s="8" t="n">
        <v>-29161.9524999999</v>
      </c>
      <c r="U333" s="8" t="n">
        <v>-64683.7</v>
      </c>
      <c r="V333" s="8" t="n">
        <v>-234914.055</v>
      </c>
      <c r="W333" s="8" t="n">
        <v>-117457.0275</v>
      </c>
      <c r="X333" s="8" t="n">
        <v>-52773.3275000001</v>
      </c>
      <c r="Y333" s="8" t="n">
        <v>629735.158719472</v>
      </c>
      <c r="Z333" s="8" t="n">
        <v>13708.496027191</v>
      </c>
      <c r="AA333" s="8" t="n">
        <v>8533.56747899062</v>
      </c>
      <c r="AB333" s="8" t="n">
        <v>-107788.914394684</v>
      </c>
      <c r="AD333" s="24" t="n">
        <v>-9.62526591648724</v>
      </c>
      <c r="AE333" s="8" t="n">
        <v>-9.65326093741517</v>
      </c>
      <c r="AF333" s="8" t="n">
        <v>-13.3303062225137</v>
      </c>
      <c r="AH333" s="8" t="n">
        <v>-13.0430099832569</v>
      </c>
      <c r="AI333" s="25" t="n">
        <v>-8.30073121876771</v>
      </c>
      <c r="AJ333" s="8" t="n">
        <v>-10.8448460186088</v>
      </c>
      <c r="AK333" s="8" t="n">
        <v>-11.5912201822268</v>
      </c>
      <c r="AM333" s="8" t="n">
        <v>10.944854174192</v>
      </c>
      <c r="AO333" s="24" t="n">
        <v>1.31958825770476</v>
      </c>
      <c r="AP333" s="8" t="n">
        <v>1.29159323677683</v>
      </c>
      <c r="AQ333" s="8" t="n">
        <v>-2.38545204832165</v>
      </c>
      <c r="AS333" s="8" t="n">
        <v>-2.09815580906494</v>
      </c>
      <c r="AT333" s="8" t="n">
        <v>2.6441229554243</v>
      </c>
      <c r="AU333" s="8" t="n">
        <v>0.100008155583242</v>
      </c>
      <c r="AV333" s="8" t="n">
        <v>-0.646366008034831</v>
      </c>
      <c r="AX333" s="0" t="n">
        <v>0.909068058881255</v>
      </c>
      <c r="AY333" s="0" t="n">
        <v>0.981494587565772</v>
      </c>
      <c r="AZ333" s="0" t="n">
        <v>0.999317309531147</v>
      </c>
      <c r="BB333" s="16" t="n">
        <v>1.67352769176603E-010</v>
      </c>
      <c r="BC333" s="16" t="n">
        <v>2.56568061612055E-009</v>
      </c>
      <c r="BD333" s="0" t="n">
        <v>0.00147564813112276</v>
      </c>
      <c r="BE333" s="0" t="n">
        <v>0.0798178371884488</v>
      </c>
    </row>
    <row r="334" customFormat="false" ht="13.8" hidden="false" customHeight="false" outlineLevel="0" collapsed="false">
      <c r="B334" s="8" t="n">
        <v>51422.3965885586</v>
      </c>
      <c r="C334" s="8" t="n">
        <v>4300</v>
      </c>
      <c r="D334" s="8" t="n">
        <v>9.42553191489358</v>
      </c>
      <c r="F334" s="8" t="n">
        <v>1.35484159976972</v>
      </c>
      <c r="G334" s="8" t="n">
        <v>98818.7162138758</v>
      </c>
      <c r="H334" s="8" t="n">
        <v>3810</v>
      </c>
      <c r="J334" s="8" t="n">
        <v>-98818.7162138758</v>
      </c>
      <c r="K334" s="8" t="n">
        <v>2505</v>
      </c>
      <c r="L334" s="16" t="n">
        <v>113717000000</v>
      </c>
      <c r="O334" s="8" t="n">
        <v>85150.3539087391</v>
      </c>
      <c r="P334" s="8" t="n">
        <v>-364151.92</v>
      </c>
      <c r="Q334" s="8" t="n">
        <v>306043.3</v>
      </c>
      <c r="R334" s="8" t="n">
        <v>-58108.6199999999</v>
      </c>
      <c r="S334" s="8" t="n">
        <v>-29054.3099999999</v>
      </c>
      <c r="U334" s="8" t="n">
        <v>-64471.4</v>
      </c>
      <c r="V334" s="8" t="n">
        <v>-235180.92</v>
      </c>
      <c r="W334" s="8" t="n">
        <v>-117590.46</v>
      </c>
      <c r="X334" s="8" t="n">
        <v>-53119.06</v>
      </c>
      <c r="Y334" s="8" t="n">
        <v>630567.993312696</v>
      </c>
      <c r="Z334" s="8" t="n">
        <v>13420.8045292799</v>
      </c>
      <c r="AA334" s="8" t="n">
        <v>8158.1254652534</v>
      </c>
      <c r="AB334" s="8" t="n">
        <v>-108352.992786036</v>
      </c>
      <c r="AD334" s="24" t="n">
        <v>-9.68087143719777</v>
      </c>
      <c r="AE334" s="8" t="n">
        <v>-9.71159994194379</v>
      </c>
      <c r="AF334" s="8" t="n">
        <v>-13.3897748274037</v>
      </c>
      <c r="AH334" s="8" t="n">
        <v>-13.0887843540043</v>
      </c>
      <c r="AI334" s="25" t="n">
        <v>-8.34577702416651</v>
      </c>
      <c r="AJ334" s="8" t="n">
        <v>-10.8863706214242</v>
      </c>
      <c r="AK334" s="8" t="n">
        <v>-11.6460780244891</v>
      </c>
      <c r="AM334" s="8" t="n">
        <v>10.9896457314906</v>
      </c>
      <c r="AO334" s="24" t="n">
        <v>1.30877429429283</v>
      </c>
      <c r="AP334" s="8" t="n">
        <v>1.27804578954682</v>
      </c>
      <c r="AQ334" s="8" t="n">
        <v>-2.40012909591311</v>
      </c>
      <c r="AS334" s="8" t="n">
        <v>-2.09913862251371</v>
      </c>
      <c r="AT334" s="8" t="n">
        <v>2.6438687073241</v>
      </c>
      <c r="AU334" s="8" t="n">
        <v>0.103275110066379</v>
      </c>
      <c r="AV334" s="8" t="n">
        <v>-0.656432292998498</v>
      </c>
      <c r="AX334" s="0" t="n">
        <v>0.908699583593356</v>
      </c>
      <c r="AY334" s="0" t="n">
        <v>0.98141359924093</v>
      </c>
      <c r="AZ334" s="0" t="n">
        <v>0.999314267262909</v>
      </c>
      <c r="BB334" s="16" t="n">
        <v>1.58529903083658E-010</v>
      </c>
      <c r="BC334" s="16" t="n">
        <v>2.43143702449343E-009</v>
      </c>
      <c r="BD334" s="0" t="n">
        <v>0.00146910653800087</v>
      </c>
      <c r="BE334" s="0" t="n">
        <v>0.0794916500011021</v>
      </c>
    </row>
    <row r="335" customFormat="false" ht="13.8" hidden="false" customHeight="false" outlineLevel="0" collapsed="false">
      <c r="B335" s="8" t="n">
        <v>51523.9959205269</v>
      </c>
      <c r="C335" s="8" t="n">
        <v>4300</v>
      </c>
      <c r="D335" s="8" t="n">
        <v>9.48404255319145</v>
      </c>
      <c r="F335" s="8" t="n">
        <v>1.35468943731799</v>
      </c>
      <c r="G335" s="8" t="n">
        <v>98937.2866597341</v>
      </c>
      <c r="H335" s="8" t="n">
        <v>3815</v>
      </c>
      <c r="J335" s="8" t="n">
        <v>-98937.2866597341</v>
      </c>
      <c r="K335" s="8" t="n">
        <v>2515</v>
      </c>
      <c r="L335" s="16" t="n">
        <v>114261000000</v>
      </c>
      <c r="O335" s="8" t="n">
        <v>85429.9570589944</v>
      </c>
      <c r="P335" s="8" t="n">
        <v>-365651.595</v>
      </c>
      <c r="Q335" s="8" t="n">
        <v>307755.45</v>
      </c>
      <c r="R335" s="8" t="n">
        <v>-57896.145</v>
      </c>
      <c r="S335" s="8" t="n">
        <v>-28948.0725</v>
      </c>
      <c r="U335" s="8" t="n">
        <v>-64259.1</v>
      </c>
      <c r="V335" s="8" t="n">
        <v>-235450.595</v>
      </c>
      <c r="W335" s="8" t="n">
        <v>-117725.2975</v>
      </c>
      <c r="X335" s="8" t="n">
        <v>-53466.1975</v>
      </c>
      <c r="Y335" s="8" t="n">
        <v>631400.856310944</v>
      </c>
      <c r="Z335" s="8" t="n">
        <v>13130.5823456754</v>
      </c>
      <c r="AA335" s="8" t="n">
        <v>7780.81138738207</v>
      </c>
      <c r="AB335" s="8" t="n">
        <v>-108914.991187614</v>
      </c>
      <c r="AD335" s="24" t="n">
        <v>-9.73652839927929</v>
      </c>
      <c r="AE335" s="8" t="n">
        <v>-9.76996245777473</v>
      </c>
      <c r="AF335" s="8" t="n">
        <v>-13.4491393825783</v>
      </c>
      <c r="AH335" s="8" t="n">
        <v>-13.1345630272043</v>
      </c>
      <c r="AI335" s="25" t="n">
        <v>-8.39083046158883</v>
      </c>
      <c r="AJ335" s="8" t="n">
        <v>-10.9279480844249</v>
      </c>
      <c r="AK335" s="8" t="n">
        <v>-11.7009537774229</v>
      </c>
      <c r="AM335" s="8" t="n">
        <v>11.0344372887892</v>
      </c>
      <c r="AO335" s="24" t="n">
        <v>1.29790888950991</v>
      </c>
      <c r="AP335" s="8" t="n">
        <v>1.26447483101447</v>
      </c>
      <c r="AQ335" s="8" t="n">
        <v>-2.41470209378909</v>
      </c>
      <c r="AS335" s="8" t="n">
        <v>-2.10012573841511</v>
      </c>
      <c r="AT335" s="8" t="n">
        <v>2.64360682720037</v>
      </c>
      <c r="AU335" s="8" t="n">
        <v>0.106489204364349</v>
      </c>
      <c r="AV335" s="8" t="n">
        <v>-0.66651648863371</v>
      </c>
      <c r="AX335" s="0" t="n">
        <v>0.90833073687076</v>
      </c>
      <c r="AY335" s="0" t="n">
        <v>0.981332476871109</v>
      </c>
      <c r="AZ335" s="0" t="n">
        <v>0.999311219474544</v>
      </c>
      <c r="BB335" s="16" t="n">
        <v>1.50177215823691E-010</v>
      </c>
      <c r="BC335" s="16" t="n">
        <v>2.30429028607907E-009</v>
      </c>
      <c r="BD335" s="0" t="n">
        <v>0.00146261093487497</v>
      </c>
      <c r="BE335" s="0" t="n">
        <v>0.0791675313705199</v>
      </c>
    </row>
    <row r="336" customFormat="false" ht="13.8" hidden="false" customHeight="false" outlineLevel="0" collapsed="false">
      <c r="B336" s="8" t="n">
        <v>51625.3324446534</v>
      </c>
      <c r="C336" s="8" t="n">
        <v>4300</v>
      </c>
      <c r="D336" s="8" t="n">
        <v>9.54255319148933</v>
      </c>
      <c r="F336" s="8" t="n">
        <v>1.35454065273007</v>
      </c>
      <c r="G336" s="8" t="n">
        <v>99056.0749955631</v>
      </c>
      <c r="H336" s="8" t="n">
        <v>3820</v>
      </c>
      <c r="J336" s="8" t="n">
        <v>-99056.0749955631</v>
      </c>
      <c r="K336" s="8" t="n">
        <v>2525</v>
      </c>
      <c r="L336" s="16" t="n">
        <v>114804000000</v>
      </c>
      <c r="O336" s="8" t="n">
        <v>85709.5806810773</v>
      </c>
      <c r="P336" s="8" t="n">
        <v>-367154.08</v>
      </c>
      <c r="Q336" s="8" t="n">
        <v>309467.6</v>
      </c>
      <c r="R336" s="8" t="n">
        <v>-57686.4799999999</v>
      </c>
      <c r="S336" s="8" t="n">
        <v>-28843.24</v>
      </c>
      <c r="U336" s="8" t="n">
        <v>-64046.8</v>
      </c>
      <c r="V336" s="8" t="n">
        <v>-235723.08</v>
      </c>
      <c r="W336" s="8" t="n">
        <v>-117861.54</v>
      </c>
      <c r="X336" s="8" t="n">
        <v>-53814.7400000001</v>
      </c>
      <c r="Y336" s="8" t="n">
        <v>632233.747796371</v>
      </c>
      <c r="Z336" s="8" t="n">
        <v>12837.8255579598</v>
      </c>
      <c r="AA336" s="8" t="n">
        <v>7401.62305767776</v>
      </c>
      <c r="AB336" s="8" t="n">
        <v>-109474.903403429</v>
      </c>
      <c r="AD336" s="24" t="n">
        <v>-9.79200409491797</v>
      </c>
      <c r="AE336" s="8" t="n">
        <v>-9.82811583227268</v>
      </c>
      <c r="AF336" s="8" t="n">
        <v>-13.5081674723218</v>
      </c>
      <c r="AH336" s="8" t="n">
        <v>-13.1801133477623</v>
      </c>
      <c r="AI336" s="25" t="n">
        <v>-8.43565885920588</v>
      </c>
      <c r="AJ336" s="8" t="n">
        <v>-10.9693455708477</v>
      </c>
      <c r="AK336" s="8" t="n">
        <v>-11.7556147415016</v>
      </c>
      <c r="AM336" s="8" t="n">
        <v>11.078996216891</v>
      </c>
      <c r="AO336" s="24" t="n">
        <v>1.28699212197302</v>
      </c>
      <c r="AP336" s="8" t="n">
        <v>1.25088038461832</v>
      </c>
      <c r="AQ336" s="8" t="n">
        <v>-2.4291712554308</v>
      </c>
      <c r="AS336" s="8" t="n">
        <v>-2.10111713087126</v>
      </c>
      <c r="AT336" s="8" t="n">
        <v>2.64333735768512</v>
      </c>
      <c r="AU336" s="8" t="n">
        <v>0.109650646043325</v>
      </c>
      <c r="AV336" s="8" t="n">
        <v>-0.676618524610608</v>
      </c>
      <c r="AX336" s="0" t="n">
        <v>0.907961521789038</v>
      </c>
      <c r="AY336" s="0" t="n">
        <v>0.981251220924031</v>
      </c>
      <c r="AZ336" s="0" t="n">
        <v>0.999308166181107</v>
      </c>
      <c r="BB336" s="16" t="n">
        <v>1.42288421372474E-010</v>
      </c>
      <c r="BC336" s="16" t="n">
        <v>2.18415362815191E-009</v>
      </c>
      <c r="BD336" s="0" t="n">
        <v>0.00145616090174283</v>
      </c>
      <c r="BE336" s="0" t="n">
        <v>0.0788454648432356</v>
      </c>
    </row>
    <row r="337" customFormat="false" ht="13.8" hidden="false" customHeight="false" outlineLevel="0" collapsed="false">
      <c r="B337" s="8" t="n">
        <v>51726.4065617838</v>
      </c>
      <c r="C337" s="8" t="n">
        <v>4300</v>
      </c>
      <c r="D337" s="8" t="n">
        <v>9.6010638297872</v>
      </c>
      <c r="F337" s="8" t="n">
        <v>1.35439522886462</v>
      </c>
      <c r="G337" s="8" t="n">
        <v>99175.0809361662</v>
      </c>
      <c r="H337" s="8" t="n">
        <v>3825</v>
      </c>
      <c r="J337" s="8" t="n">
        <v>-99175.0809361662</v>
      </c>
      <c r="K337" s="8" t="n">
        <v>2535</v>
      </c>
      <c r="L337" s="16" t="n">
        <v>115347000000</v>
      </c>
      <c r="O337" s="8" t="n">
        <v>85989.2247481922</v>
      </c>
      <c r="P337" s="8" t="n">
        <v>-368659.375</v>
      </c>
      <c r="Q337" s="8" t="n">
        <v>311179.75</v>
      </c>
      <c r="R337" s="8" t="n">
        <v>-57479.625</v>
      </c>
      <c r="S337" s="8" t="n">
        <v>-28739.8125</v>
      </c>
      <c r="U337" s="8" t="n">
        <v>-63834.5</v>
      </c>
      <c r="V337" s="8" t="n">
        <v>-235998.375</v>
      </c>
      <c r="W337" s="8" t="n">
        <v>-117999.1875</v>
      </c>
      <c r="X337" s="8" t="n">
        <v>-54164.6875</v>
      </c>
      <c r="Y337" s="8" t="n">
        <v>633066.66785129</v>
      </c>
      <c r="Z337" s="8" t="n">
        <v>12542.5302535908</v>
      </c>
      <c r="AA337" s="8" t="n">
        <v>7020.55829132994</v>
      </c>
      <c r="AB337" s="8" t="n">
        <v>-110032.723248479</v>
      </c>
      <c r="AD337" s="24" t="n">
        <v>-9.84727464948783</v>
      </c>
      <c r="AE337" s="8" t="n">
        <v>-9.88603624579553</v>
      </c>
      <c r="AF337" s="8" t="n">
        <v>-13.5668355131093</v>
      </c>
      <c r="AH337" s="8" t="n">
        <v>-13.2254114937039</v>
      </c>
      <c r="AI337" s="25" t="n">
        <v>-8.48023837841524</v>
      </c>
      <c r="AJ337" s="8" t="n">
        <v>-11.0105390779765</v>
      </c>
      <c r="AK337" s="8" t="n">
        <v>-11.8100370505278</v>
      </c>
      <c r="AM337" s="8" t="n">
        <v>11.1232987195607</v>
      </c>
      <c r="AO337" s="24" t="n">
        <v>1.27602407007287</v>
      </c>
      <c r="AP337" s="8" t="n">
        <v>1.23726247376517</v>
      </c>
      <c r="AQ337" s="8" t="n">
        <v>-2.44353679354862</v>
      </c>
      <c r="AS337" s="8" t="n">
        <v>-2.10211277414319</v>
      </c>
      <c r="AT337" s="8" t="n">
        <v>2.64306034114546</v>
      </c>
      <c r="AU337" s="8" t="n">
        <v>0.112759641584162</v>
      </c>
      <c r="AV337" s="8" t="n">
        <v>-0.686738330967059</v>
      </c>
      <c r="AX337" s="0" t="n">
        <v>0.907591941418133</v>
      </c>
      <c r="AY337" s="0" t="n">
        <v>0.981169831867402</v>
      </c>
      <c r="AZ337" s="0" t="n">
        <v>0.999305107397659</v>
      </c>
      <c r="BB337" s="16" t="n">
        <v>1.34838408739662E-010</v>
      </c>
      <c r="BC337" s="16" t="n">
        <v>2.07065095325441E-009</v>
      </c>
      <c r="BD337" s="0" t="n">
        <v>0.00144975602325487</v>
      </c>
      <c r="BE337" s="0" t="n">
        <v>0.0785254341168847</v>
      </c>
    </row>
    <row r="338" customFormat="false" ht="13.8" hidden="false" customHeight="false" outlineLevel="0" collapsed="false">
      <c r="B338" s="8" t="n">
        <v>51827.2186714362</v>
      </c>
      <c r="C338" s="8" t="n">
        <v>4300</v>
      </c>
      <c r="D338" s="8" t="n">
        <v>9.65957446808507</v>
      </c>
      <c r="F338" s="8" t="n">
        <v>1.35425314867998</v>
      </c>
      <c r="G338" s="8" t="n">
        <v>99294.3041970927</v>
      </c>
      <c r="H338" s="8" t="n">
        <v>3830</v>
      </c>
      <c r="J338" s="8" t="n">
        <v>-99294.3041970927</v>
      </c>
      <c r="K338" s="8" t="n">
        <v>2545</v>
      </c>
      <c r="L338" s="16" t="n">
        <v>115891000000</v>
      </c>
      <c r="O338" s="8" t="n">
        <v>86268.8892336136</v>
      </c>
      <c r="P338" s="8" t="n">
        <v>-370167.48</v>
      </c>
      <c r="Q338" s="8" t="n">
        <v>312891.9</v>
      </c>
      <c r="R338" s="8" t="n">
        <v>-57275.5799999999</v>
      </c>
      <c r="S338" s="8" t="n">
        <v>-28637.79</v>
      </c>
      <c r="U338" s="8" t="n">
        <v>-63622.2</v>
      </c>
      <c r="V338" s="8" t="n">
        <v>-236276.48</v>
      </c>
      <c r="W338" s="8" t="n">
        <v>-118138.24</v>
      </c>
      <c r="X338" s="8" t="n">
        <v>-54516.0400000001</v>
      </c>
      <c r="Y338" s="8" t="n">
        <v>633899.616558178</v>
      </c>
      <c r="Z338" s="8" t="n">
        <v>12244.6925258833</v>
      </c>
      <c r="AA338" s="8" t="n">
        <v>6637.61490640871</v>
      </c>
      <c r="AB338" s="8" t="n">
        <v>-110588.44454871</v>
      </c>
      <c r="AD338" s="24" t="n">
        <v>-9.90259641025556</v>
      </c>
      <c r="AE338" s="8" t="n">
        <v>-9.94398010040023</v>
      </c>
      <c r="AF338" s="8" t="n">
        <v>-13.6254001423163</v>
      </c>
      <c r="AH338" s="8" t="n">
        <v>-13.2707138648801</v>
      </c>
      <c r="AI338" s="25" t="n">
        <v>-8.52482540254473</v>
      </c>
      <c r="AJ338" s="8" t="n">
        <v>-11.0517848258408</v>
      </c>
      <c r="AK338" s="8" t="n">
        <v>-11.8644770603366</v>
      </c>
      <c r="AM338" s="8" t="n">
        <v>11.1676012222303</v>
      </c>
      <c r="AO338" s="24" t="n">
        <v>1.26500481197475</v>
      </c>
      <c r="AP338" s="8" t="n">
        <v>1.22362112183007</v>
      </c>
      <c r="AQ338" s="8" t="n">
        <v>-2.45779892008604</v>
      </c>
      <c r="AS338" s="8" t="n">
        <v>-2.10311264264978</v>
      </c>
      <c r="AT338" s="8" t="n">
        <v>2.64277581968557</v>
      </c>
      <c r="AU338" s="8" t="n">
        <v>0.115816396389495</v>
      </c>
      <c r="AV338" s="8" t="n">
        <v>-0.696875838106288</v>
      </c>
      <c r="AX338" s="0" t="n">
        <v>0.907221998822295</v>
      </c>
      <c r="AY338" s="0" t="n">
        <v>0.981088310168896</v>
      </c>
      <c r="AZ338" s="0" t="n">
        <v>0.999302043139265</v>
      </c>
      <c r="BB338" s="16" t="n">
        <v>1.27782697906775E-010</v>
      </c>
      <c r="BC338" s="16" t="n">
        <v>1.96310788772081E-009</v>
      </c>
      <c r="BD338" s="0" t="n">
        <v>0.00144339588865402</v>
      </c>
      <c r="BE338" s="0" t="n">
        <v>0.0782074230387018</v>
      </c>
    </row>
    <row r="339" customFormat="false" ht="13.8" hidden="false" customHeight="false" outlineLevel="0" collapsed="false">
      <c r="B339" s="8" t="n">
        <v>51927.7691718082</v>
      </c>
      <c r="C339" s="8" t="n">
        <v>4300</v>
      </c>
      <c r="D339" s="8" t="n">
        <v>9.71808510638294</v>
      </c>
      <c r="F339" s="8" t="n">
        <v>1.35411439523348</v>
      </c>
      <c r="G339" s="8" t="n">
        <v>99413.7444946344</v>
      </c>
      <c r="H339" s="8" t="n">
        <v>3835</v>
      </c>
      <c r="J339" s="8" t="n">
        <v>-99413.7444946344</v>
      </c>
      <c r="K339" s="8" t="n">
        <v>2555</v>
      </c>
      <c r="L339" s="16" t="n">
        <v>116434000000</v>
      </c>
      <c r="O339" s="8" t="n">
        <v>86548.5741106857</v>
      </c>
      <c r="P339" s="8" t="n">
        <v>-371678.395</v>
      </c>
      <c r="Q339" s="8" t="n">
        <v>314604.05</v>
      </c>
      <c r="R339" s="8" t="n">
        <v>-57074.345</v>
      </c>
      <c r="S339" s="8" t="n">
        <v>-28537.1725</v>
      </c>
      <c r="U339" s="8" t="n">
        <v>-63409.9</v>
      </c>
      <c r="V339" s="8" t="n">
        <v>-236557.395</v>
      </c>
      <c r="W339" s="8" t="n">
        <v>-118278.6975</v>
      </c>
      <c r="X339" s="8" t="n">
        <v>-54868.7975000001</v>
      </c>
      <c r="Y339" s="8" t="n">
        <v>634732.593999669</v>
      </c>
      <c r="Z339" s="8" t="n">
        <v>11944.3084739923</v>
      </c>
      <c r="AA339" s="8" t="n">
        <v>6252.79072385648</v>
      </c>
      <c r="AB339" s="8" t="n">
        <v>-111142.061140983</v>
      </c>
      <c r="AD339" s="24" t="n">
        <v>-9.95781623653262</v>
      </c>
      <c r="AE339" s="8" t="n">
        <v>-10.0017943099959</v>
      </c>
      <c r="AF339" s="8" t="n">
        <v>-13.6837085083757</v>
      </c>
      <c r="AH339" s="8" t="n">
        <v>-13.3158673731187</v>
      </c>
      <c r="AI339" s="25" t="n">
        <v>-8.56926682700345</v>
      </c>
      <c r="AJ339" s="8" t="n">
        <v>-11.0929295473614</v>
      </c>
      <c r="AK339" s="8" t="n">
        <v>-11.9187816389466</v>
      </c>
      <c r="AM339" s="8" t="n">
        <v>11.2117506621521</v>
      </c>
      <c r="AO339" s="24" t="n">
        <v>1.25393442561948</v>
      </c>
      <c r="AP339" s="8" t="n">
        <v>1.20995635215624</v>
      </c>
      <c r="AQ339" s="8" t="n">
        <v>-2.47195784622356</v>
      </c>
      <c r="AS339" s="8" t="n">
        <v>-2.10411671096661</v>
      </c>
      <c r="AT339" s="8" t="n">
        <v>2.64248383514865</v>
      </c>
      <c r="AU339" s="8" t="n">
        <v>0.118821114790748</v>
      </c>
      <c r="AV339" s="8" t="n">
        <v>-0.707030976794458</v>
      </c>
      <c r="AX339" s="0" t="n">
        <v>0.906851697060024</v>
      </c>
      <c r="AY339" s="0" t="n">
        <v>0.981006656296155</v>
      </c>
      <c r="AZ339" s="0" t="n">
        <v>0.999298973420996</v>
      </c>
      <c r="BB339" s="16" t="n">
        <v>1.2111085477618E-010</v>
      </c>
      <c r="BC339" s="16" t="n">
        <v>1.86137212171662E-009</v>
      </c>
      <c r="BD339" s="0" t="n">
        <v>0.0014370800917165</v>
      </c>
      <c r="BE339" s="0" t="n">
        <v>0.0778914156040324</v>
      </c>
    </row>
    <row r="340" customFormat="false" ht="13.8" hidden="false" customHeight="false" outlineLevel="0" collapsed="false">
      <c r="B340" s="8" t="n">
        <v>52028.0584597801</v>
      </c>
      <c r="C340" s="8" t="n">
        <v>4300</v>
      </c>
      <c r="D340" s="8" t="n">
        <v>9.77659574468081</v>
      </c>
      <c r="F340" s="8" t="n">
        <v>1.35397895168076</v>
      </c>
      <c r="G340" s="8" t="n">
        <v>99533.4015458228</v>
      </c>
      <c r="H340" s="8" t="n">
        <v>3840</v>
      </c>
      <c r="J340" s="8" t="n">
        <v>-99533.4015458228</v>
      </c>
      <c r="K340" s="8" t="n">
        <v>2564</v>
      </c>
      <c r="L340" s="16" t="n">
        <v>116978000000</v>
      </c>
      <c r="O340" s="8" t="n">
        <v>86828.2793528222</v>
      </c>
      <c r="P340" s="8" t="n">
        <v>-373192.12</v>
      </c>
      <c r="Q340" s="8" t="n">
        <v>316316.2</v>
      </c>
      <c r="R340" s="8" t="n">
        <v>-56875.92</v>
      </c>
      <c r="S340" s="8" t="n">
        <v>-28437.96</v>
      </c>
      <c r="U340" s="8" t="n">
        <v>-63197.6</v>
      </c>
      <c r="V340" s="8" t="n">
        <v>-236841.12</v>
      </c>
      <c r="W340" s="8" t="n">
        <v>-118420.56</v>
      </c>
      <c r="X340" s="8" t="n">
        <v>-55222.9600000001</v>
      </c>
      <c r="Y340" s="8" t="n">
        <v>635565.600258557</v>
      </c>
      <c r="Z340" s="8" t="n">
        <v>11641.3742028954</v>
      </c>
      <c r="AA340" s="8" t="n">
        <v>5866.08356748056</v>
      </c>
      <c r="AB340" s="8" t="n">
        <v>-111693.566873035</v>
      </c>
      <c r="AD340" s="24" t="n">
        <v>-10.0130648200952</v>
      </c>
      <c r="AE340" s="8" t="n">
        <v>-10.0596096207644</v>
      </c>
      <c r="AF340" s="8" t="n">
        <v>-13.741891591202</v>
      </c>
      <c r="AH340" s="8" t="n">
        <v>-13.3610027626443</v>
      </c>
      <c r="AI340" s="25" t="n">
        <v>-8.61369337970082</v>
      </c>
      <c r="AJ340" s="8" t="n">
        <v>-11.1341038087644</v>
      </c>
      <c r="AK340" s="8" t="n">
        <v>-11.9730814869778</v>
      </c>
      <c r="AM340" s="8" t="n">
        <v>11.2558778088195</v>
      </c>
      <c r="AO340" s="24" t="n">
        <v>1.24281298872432</v>
      </c>
      <c r="AP340" s="8" t="n">
        <v>1.19626818805506</v>
      </c>
      <c r="AQ340" s="8" t="n">
        <v>-2.48601378238247</v>
      </c>
      <c r="AS340" s="8" t="n">
        <v>-2.10512495382483</v>
      </c>
      <c r="AT340" s="8" t="n">
        <v>2.64218442911868</v>
      </c>
      <c r="AU340" s="8" t="n">
        <v>0.121774000055128</v>
      </c>
      <c r="AV340" s="8" t="n">
        <v>-0.717203678158329</v>
      </c>
      <c r="AX340" s="0" t="n">
        <v>0.906481039184008</v>
      </c>
      <c r="AY340" s="0" t="n">
        <v>0.980924870716768</v>
      </c>
      <c r="AZ340" s="0" t="n">
        <v>0.999295898257926</v>
      </c>
      <c r="BB340" s="16" t="n">
        <v>1.14792605562175E-010</v>
      </c>
      <c r="BC340" s="16" t="n">
        <v>1.76498597459471E-009</v>
      </c>
      <c r="BD340" s="0" t="n">
        <v>0.00143080823069337</v>
      </c>
      <c r="BE340" s="0" t="n">
        <v>0.0775773959548595</v>
      </c>
    </row>
    <row r="341" customFormat="false" ht="13.8" hidden="false" customHeight="false" outlineLevel="0" collapsed="false">
      <c r="B341" s="8" t="n">
        <v>52128.0869309227</v>
      </c>
      <c r="C341" s="8" t="n">
        <v>4300</v>
      </c>
      <c r="D341" s="8" t="n">
        <v>9.83510638297868</v>
      </c>
      <c r="F341" s="8" t="n">
        <v>1.35384680127507</v>
      </c>
      <c r="G341" s="8" t="n">
        <v>99653.2750684265</v>
      </c>
      <c r="H341" s="8" t="n">
        <v>3845</v>
      </c>
      <c r="J341" s="8" t="n">
        <v>-99653.2750684265</v>
      </c>
      <c r="K341" s="8" t="n">
        <v>2574</v>
      </c>
      <c r="L341" s="16" t="n">
        <v>117533000000</v>
      </c>
      <c r="O341" s="8" t="n">
        <v>87108.0049335062</v>
      </c>
      <c r="P341" s="8" t="n">
        <v>-374708.655</v>
      </c>
      <c r="Q341" s="8" t="n">
        <v>318028.35</v>
      </c>
      <c r="R341" s="8" t="n">
        <v>-56680.3049999999</v>
      </c>
      <c r="S341" s="8" t="n">
        <v>-28340.1524999999</v>
      </c>
      <c r="U341" s="8" t="n">
        <v>-62985.3</v>
      </c>
      <c r="V341" s="8" t="n">
        <v>-237127.655</v>
      </c>
      <c r="W341" s="8" t="n">
        <v>-118563.8275</v>
      </c>
      <c r="X341" s="8" t="n">
        <v>-55578.5275000001</v>
      </c>
      <c r="Y341" s="8" t="n">
        <v>636398.6354178</v>
      </c>
      <c r="Z341" s="8" t="n">
        <v>11335.8858233756</v>
      </c>
      <c r="AA341" s="8" t="n">
        <v>5477.49126394544</v>
      </c>
      <c r="AB341" s="8" t="n">
        <v>-112242.955603448</v>
      </c>
      <c r="AD341" s="24" t="n">
        <v>-10.0685249805496</v>
      </c>
      <c r="AE341" s="8" t="n">
        <v>-10.1176089065275</v>
      </c>
      <c r="AF341" s="8" t="n">
        <v>-13.8001324975623</v>
      </c>
      <c r="AH341" s="8" t="n">
        <v>-13.4063029054436</v>
      </c>
      <c r="AI341" s="25" t="n">
        <v>-8.65828791641109</v>
      </c>
      <c r="AJ341" s="8" t="n">
        <v>-11.175490304941</v>
      </c>
      <c r="AK341" s="8" t="n">
        <v>-12.0275594330164</v>
      </c>
      <c r="AM341" s="8" t="n">
        <v>11.3001655593335</v>
      </c>
      <c r="AO341" s="24" t="n">
        <v>1.23164057878389</v>
      </c>
      <c r="AP341" s="8" t="n">
        <v>1.18255665280602</v>
      </c>
      <c r="AQ341" s="8" t="n">
        <v>-2.49996693822876</v>
      </c>
      <c r="AS341" s="8" t="n">
        <v>-2.10613734611012</v>
      </c>
      <c r="AT341" s="8" t="n">
        <v>2.64187764292241</v>
      </c>
      <c r="AU341" s="8" t="n">
        <v>0.124675254392533</v>
      </c>
      <c r="AV341" s="8" t="n">
        <v>-0.727393873682916</v>
      </c>
      <c r="AX341" s="0" t="n">
        <v>0.906110028241065</v>
      </c>
      <c r="AY341" s="0" t="n">
        <v>0.980842953898267</v>
      </c>
      <c r="AZ341" s="0" t="n">
        <v>0.999292817665134</v>
      </c>
      <c r="BB341" s="16" t="n">
        <v>1.08797471300605E-010</v>
      </c>
      <c r="BC341" s="16" t="n">
        <v>1.67348779015159E-009</v>
      </c>
      <c r="BD341" s="0" t="n">
        <v>0.00142457990825307</v>
      </c>
      <c r="BE341" s="0" t="n">
        <v>0.0772653483783451</v>
      </c>
    </row>
    <row r="342" customFormat="false" ht="13.8" hidden="false" customHeight="false" outlineLevel="0" collapsed="false">
      <c r="B342" s="8" t="n">
        <v>52227.8549795029</v>
      </c>
      <c r="C342" s="8" t="n">
        <v>4300</v>
      </c>
      <c r="D342" s="8" t="n">
        <v>9.89361702127655</v>
      </c>
      <c r="F342" s="8" t="n">
        <v>1.35371792736664</v>
      </c>
      <c r="G342" s="8" t="n">
        <v>99773.3647809482</v>
      </c>
      <c r="H342" s="8" t="n">
        <v>3850</v>
      </c>
      <c r="J342" s="8" t="n">
        <v>-99773.3647809482</v>
      </c>
      <c r="K342" s="8" t="n">
        <v>2584</v>
      </c>
      <c r="L342" s="16" t="n">
        <v>118090000000</v>
      </c>
      <c r="O342" s="8" t="n">
        <v>87387.7508262895</v>
      </c>
      <c r="P342" s="8" t="n">
        <v>-376228</v>
      </c>
      <c r="Q342" s="8" t="n">
        <v>319740.5</v>
      </c>
      <c r="R342" s="8" t="n">
        <v>-56487.5</v>
      </c>
      <c r="S342" s="8" t="n">
        <v>-28243.75</v>
      </c>
      <c r="U342" s="8" t="n">
        <v>-62773</v>
      </c>
      <c r="V342" s="8" t="n">
        <v>-237417</v>
      </c>
      <c r="W342" s="8" t="n">
        <v>-118708.5</v>
      </c>
      <c r="X342" s="8" t="n">
        <v>-55935.5</v>
      </c>
      <c r="Y342" s="8" t="n">
        <v>637231.699560514</v>
      </c>
      <c r="Z342" s="8" t="n">
        <v>11027.8394520033</v>
      </c>
      <c r="AA342" s="8" t="n">
        <v>5087.01164276432</v>
      </c>
      <c r="AB342" s="8" t="n">
        <v>-112790.221201611</v>
      </c>
      <c r="AD342" s="24" t="n">
        <v>-10.1244382903907</v>
      </c>
      <c r="AE342" s="8" t="n">
        <v>-10.176033793805</v>
      </c>
      <c r="AF342" s="8" t="n">
        <v>-13.8586730861386</v>
      </c>
      <c r="AH342" s="8" t="n">
        <v>-13.4520094263232</v>
      </c>
      <c r="AI342" s="25" t="n">
        <v>-8.70329204583058</v>
      </c>
      <c r="AJ342" s="8" t="n">
        <v>-11.2173304844993</v>
      </c>
      <c r="AK342" s="8" t="n">
        <v>-12.0824570586708</v>
      </c>
      <c r="AM342" s="8" t="n">
        <v>11.3448555634617</v>
      </c>
      <c r="AO342" s="24" t="n">
        <v>1.22041727307103</v>
      </c>
      <c r="AP342" s="8" t="n">
        <v>1.1688217696567</v>
      </c>
      <c r="AQ342" s="8" t="n">
        <v>-2.51381752267686</v>
      </c>
      <c r="AS342" s="8" t="n">
        <v>-2.10715386286152</v>
      </c>
      <c r="AT342" s="8" t="n">
        <v>2.64156351763112</v>
      </c>
      <c r="AU342" s="8" t="n">
        <v>0.127525078962414</v>
      </c>
      <c r="AV342" s="8" t="n">
        <v>-0.737601495209145</v>
      </c>
      <c r="AX342" s="0" t="n">
        <v>0.905738667272088</v>
      </c>
      <c r="AY342" s="0" t="n">
        <v>0.980760906308117</v>
      </c>
      <c r="AZ342" s="0" t="n">
        <v>0.999289731657703</v>
      </c>
      <c r="BB342" s="16" t="n">
        <v>1.03094918707265E-010</v>
      </c>
      <c r="BC342" s="16" t="n">
        <v>1.58641425992955E-009</v>
      </c>
      <c r="BD342" s="0" t="n">
        <v>0.00141839473142469</v>
      </c>
      <c r="BE342" s="0" t="n">
        <v>0.0769552573053858</v>
      </c>
    </row>
    <row r="343" customFormat="false" ht="13.8" hidden="false" customHeight="false" outlineLevel="0" collapsed="false">
      <c r="B343" s="8" t="n">
        <v>52327.3629984887</v>
      </c>
      <c r="C343" s="8" t="n">
        <v>4300</v>
      </c>
      <c r="D343" s="8" t="n">
        <v>9.95212765957443</v>
      </c>
      <c r="F343" s="8" t="n">
        <v>1.35359231340198</v>
      </c>
      <c r="G343" s="8" t="n">
        <v>99893.6704026215</v>
      </c>
      <c r="H343" s="8" t="n">
        <v>3855</v>
      </c>
      <c r="J343" s="8" t="n">
        <v>-99893.6704026215</v>
      </c>
      <c r="K343" s="8" t="n">
        <v>2594</v>
      </c>
      <c r="L343" s="16" t="n">
        <v>118648000000</v>
      </c>
      <c r="O343" s="8" t="n">
        <v>87667.5170047928</v>
      </c>
      <c r="P343" s="8" t="n">
        <v>-377750.155</v>
      </c>
      <c r="Q343" s="8" t="n">
        <v>321452.65</v>
      </c>
      <c r="R343" s="8" t="n">
        <v>-56297.5049999998</v>
      </c>
      <c r="S343" s="8" t="n">
        <v>-28148.7524999999</v>
      </c>
      <c r="U343" s="8" t="n">
        <v>-62560.7</v>
      </c>
      <c r="V343" s="8" t="n">
        <v>-237709.155</v>
      </c>
      <c r="W343" s="8" t="n">
        <v>-118854.5775</v>
      </c>
      <c r="X343" s="8" t="n">
        <v>-56293.8775</v>
      </c>
      <c r="Y343" s="8" t="n">
        <v>638064.792769975</v>
      </c>
      <c r="Z343" s="8" t="n">
        <v>10717.2312111199</v>
      </c>
      <c r="AA343" s="8" t="n">
        <v>4694.642536292</v>
      </c>
      <c r="AB343" s="8" t="n">
        <v>-113335.357547685</v>
      </c>
      <c r="AD343" s="24" t="n">
        <v>-10.1804024189521</v>
      </c>
      <c r="AE343" s="8" t="n">
        <v>-10.2344820057672</v>
      </c>
      <c r="AF343" s="8" t="n">
        <v>-13.9171113114833</v>
      </c>
      <c r="AH343" s="8" t="n">
        <v>-13.4977200468603</v>
      </c>
      <c r="AI343" s="25" t="n">
        <v>-8.74830347352736</v>
      </c>
      <c r="AJ343" s="8" t="n">
        <v>-11.2592218937093</v>
      </c>
      <c r="AK343" s="8" t="n">
        <v>-12.1373720425215</v>
      </c>
      <c r="AM343" s="8" t="n">
        <v>11.3895455675899</v>
      </c>
      <c r="AO343" s="24" t="n">
        <v>1.20914314863776</v>
      </c>
      <c r="AP343" s="8" t="n">
        <v>1.15506356182271</v>
      </c>
      <c r="AQ343" s="8" t="n">
        <v>-2.52756574389345</v>
      </c>
      <c r="AS343" s="8" t="n">
        <v>-2.1081744792704</v>
      </c>
      <c r="AT343" s="8" t="n">
        <v>2.64124209406254</v>
      </c>
      <c r="AU343" s="8" t="n">
        <v>0.130323673880604</v>
      </c>
      <c r="AV343" s="8" t="n">
        <v>-0.74782647493157</v>
      </c>
      <c r="AX343" s="0" t="n">
        <v>0.905366959311983</v>
      </c>
      <c r="AY343" s="0" t="n">
        <v>0.980678728413704</v>
      </c>
      <c r="AZ343" s="0" t="n">
        <v>0.999286640250719</v>
      </c>
      <c r="BB343" s="16" t="n">
        <v>9.76944280096772E-011</v>
      </c>
      <c r="BC343" s="16" t="n">
        <v>1.50391723778807E-009</v>
      </c>
      <c r="BD343" s="0" t="n">
        <v>0.00141225231154216</v>
      </c>
      <c r="BE343" s="0" t="n">
        <v>0.0766471073091832</v>
      </c>
    </row>
    <row r="344" customFormat="false" ht="13.8" hidden="false" customHeight="false" outlineLevel="0" collapsed="false">
      <c r="B344" s="8" t="n">
        <v>52426.6113795561</v>
      </c>
      <c r="C344" s="8" t="n">
        <v>4300</v>
      </c>
      <c r="D344" s="8" t="n">
        <v>10.0106382978723</v>
      </c>
      <c r="F344" s="8" t="n">
        <v>1.35346994292321</v>
      </c>
      <c r="G344" s="8" t="n">
        <v>100014.191653408</v>
      </c>
      <c r="H344" s="8" t="n">
        <v>3860</v>
      </c>
      <c r="J344" s="8" t="n">
        <v>-100014.191653408</v>
      </c>
      <c r="K344" s="8" t="n">
        <v>2604</v>
      </c>
      <c r="L344" s="16" t="n">
        <v>119205000000</v>
      </c>
      <c r="O344" s="8" t="n">
        <v>87947.3034427051</v>
      </c>
      <c r="P344" s="8" t="n">
        <v>-379275.12</v>
      </c>
      <c r="Q344" s="8" t="n">
        <v>323164.8</v>
      </c>
      <c r="R344" s="8" t="n">
        <v>-56110.3199999999</v>
      </c>
      <c r="S344" s="8" t="n">
        <v>-28055.16</v>
      </c>
      <c r="U344" s="8" t="n">
        <v>-62348.4</v>
      </c>
      <c r="V344" s="8" t="n">
        <v>-238004.12</v>
      </c>
      <c r="W344" s="8" t="n">
        <v>-119002.06</v>
      </c>
      <c r="X344" s="8" t="n">
        <v>-56653.6600000001</v>
      </c>
      <c r="Y344" s="8" t="n">
        <v>638897.915129623</v>
      </c>
      <c r="Z344" s="8" t="n">
        <v>10404.0572288204</v>
      </c>
      <c r="AA344" s="8" t="n">
        <v>4300.3817797169</v>
      </c>
      <c r="AB344" s="8" t="n">
        <v>-113878.358532567</v>
      </c>
      <c r="AD344" s="24" t="n">
        <v>-10.2360648295517</v>
      </c>
      <c r="AE344" s="8" t="n">
        <v>-10.2926010593801</v>
      </c>
      <c r="AF344" s="8" t="n">
        <v>-13.975094921169</v>
      </c>
      <c r="AH344" s="8" t="n">
        <v>-13.5430822825471</v>
      </c>
      <c r="AI344" s="25" t="n">
        <v>-8.79296969908519</v>
      </c>
      <c r="AJ344" s="8" t="n">
        <v>-11.3008118736417</v>
      </c>
      <c r="AK344" s="8" t="n">
        <v>-12.1919518572639</v>
      </c>
      <c r="AM344" s="8" t="n">
        <v>11.4338831118678</v>
      </c>
      <c r="AO344" s="24" t="n">
        <v>1.19781828231613</v>
      </c>
      <c r="AP344" s="8" t="n">
        <v>1.14128205248769</v>
      </c>
      <c r="AQ344" s="8" t="n">
        <v>-2.54121180930121</v>
      </c>
      <c r="AS344" s="8" t="n">
        <v>-2.10919917067935</v>
      </c>
      <c r="AT344" s="8" t="n">
        <v>2.64091341278261</v>
      </c>
      <c r="AU344" s="8" t="n">
        <v>0.133071238226053</v>
      </c>
      <c r="AV344" s="8" t="n">
        <v>-0.758068745396056</v>
      </c>
      <c r="AX344" s="0" t="n">
        <v>0.904994907389617</v>
      </c>
      <c r="AY344" s="0" t="n">
        <v>0.980596420682324</v>
      </c>
      <c r="AZ344" s="0" t="n">
        <v>0.99928354345927</v>
      </c>
      <c r="BB344" s="16" t="n">
        <v>9.25986082255925E-011</v>
      </c>
      <c r="BC344" s="16" t="n">
        <v>1.42604294527979E-009</v>
      </c>
      <c r="BD344" s="0" t="n">
        <v>0.00140615226418914</v>
      </c>
      <c r="BE344" s="0" t="n">
        <v>0.0763408831038289</v>
      </c>
    </row>
    <row r="345" customFormat="false" ht="13.8" hidden="false" customHeight="false" outlineLevel="0" collapsed="false">
      <c r="B345" s="8" t="n">
        <v>52525.6005130938</v>
      </c>
      <c r="C345" s="8" t="n">
        <v>4300</v>
      </c>
      <c r="D345" s="8" t="n">
        <v>10.0691489361702</v>
      </c>
      <c r="F345" s="8" t="n">
        <v>1.35335079956745</v>
      </c>
      <c r="G345" s="8" t="n">
        <v>100134.928253996</v>
      </c>
      <c r="H345" s="8" t="n">
        <v>3865</v>
      </c>
      <c r="J345" s="8" t="n">
        <v>-100134.928253996</v>
      </c>
      <c r="K345" s="8" t="n">
        <v>2614</v>
      </c>
      <c r="L345" s="16" t="n">
        <v>119763000000</v>
      </c>
      <c r="O345" s="8" t="n">
        <v>88227.1101137837</v>
      </c>
      <c r="P345" s="8" t="n">
        <v>-380802.895</v>
      </c>
      <c r="Q345" s="8" t="n">
        <v>324876.95</v>
      </c>
      <c r="R345" s="8" t="n">
        <v>-55925.945</v>
      </c>
      <c r="S345" s="8" t="n">
        <v>-27962.9725</v>
      </c>
      <c r="U345" s="8" t="n">
        <v>-62136.1</v>
      </c>
      <c r="V345" s="8" t="n">
        <v>-238301.895</v>
      </c>
      <c r="W345" s="8" t="n">
        <v>-119150.9475</v>
      </c>
      <c r="X345" s="8" t="n">
        <v>-57014.8475000001</v>
      </c>
      <c r="Y345" s="8" t="n">
        <v>639731.066723055</v>
      </c>
      <c r="Z345" s="8" t="n">
        <v>10088.3136389358</v>
      </c>
      <c r="AA345" s="8" t="n">
        <v>3904.22721105348</v>
      </c>
      <c r="AB345" s="8" t="n">
        <v>-114419.218057859</v>
      </c>
      <c r="AD345" s="24" t="n">
        <v>-10.291659586659</v>
      </c>
      <c r="AE345" s="8" t="n">
        <v>-10.3506250725749</v>
      </c>
      <c r="AF345" s="8" t="n">
        <v>-14.0328582629607</v>
      </c>
      <c r="AH345" s="8" t="n">
        <v>-13.5883302499592</v>
      </c>
      <c r="AI345" s="25" t="n">
        <v>-8.83752482327079</v>
      </c>
      <c r="AJ345" s="8" t="n">
        <v>-11.3423343673305</v>
      </c>
      <c r="AK345" s="8" t="n">
        <v>-12.2464305768756</v>
      </c>
      <c r="AM345" s="8" t="n">
        <v>11.4781023373781</v>
      </c>
      <c r="AO345" s="24" t="n">
        <v>1.18644275071913</v>
      </c>
      <c r="AP345" s="8" t="n">
        <v>1.12747726480322</v>
      </c>
      <c r="AQ345" s="8" t="n">
        <v>-2.55475592558255</v>
      </c>
      <c r="AS345" s="8" t="n">
        <v>-2.11022791258114</v>
      </c>
      <c r="AT345" s="8" t="n">
        <v>2.64057751410731</v>
      </c>
      <c r="AU345" s="8" t="n">
        <v>0.135767970047561</v>
      </c>
      <c r="AV345" s="8" t="n">
        <v>-0.768328239497525</v>
      </c>
      <c r="AX345" s="0" t="n">
        <v>0.904622514527759</v>
      </c>
      <c r="AY345" s="0" t="n">
        <v>0.980513983581179</v>
      </c>
      <c r="AZ345" s="0" t="n">
        <v>0.999280441298449</v>
      </c>
      <c r="BB345" s="16" t="n">
        <v>8.77773894643155E-011</v>
      </c>
      <c r="BC345" s="16" t="n">
        <v>1.35233415459196E-009</v>
      </c>
      <c r="BD345" s="0" t="n">
        <v>0.00140009420914484</v>
      </c>
      <c r="BE345" s="0" t="n">
        <v>0.0760365695429039</v>
      </c>
    </row>
    <row r="346" customFormat="false" ht="13.8" hidden="false" customHeight="false" outlineLevel="0" collapsed="false">
      <c r="B346" s="8" t="n">
        <v>52624.3307882096</v>
      </c>
      <c r="C346" s="8" t="n">
        <v>4300</v>
      </c>
      <c r="D346" s="8" t="n">
        <v>10.127659574468</v>
      </c>
      <c r="F346" s="8" t="n">
        <v>1.35323486706611</v>
      </c>
      <c r="G346" s="8" t="n">
        <v>100255.879925796</v>
      </c>
      <c r="H346" s="8" t="n">
        <v>3870</v>
      </c>
      <c r="J346" s="8" t="n">
        <v>-100255.879925796</v>
      </c>
      <c r="K346" s="8" t="n">
        <v>2624</v>
      </c>
      <c r="L346" s="16" t="n">
        <v>120320000000</v>
      </c>
      <c r="O346" s="8" t="n">
        <v>88506.9369918538</v>
      </c>
      <c r="P346" s="8" t="n">
        <v>-382333.48</v>
      </c>
      <c r="Q346" s="8" t="n">
        <v>326589.1</v>
      </c>
      <c r="R346" s="8" t="n">
        <v>-55744.3799999999</v>
      </c>
      <c r="S346" s="8" t="n">
        <v>-27872.19</v>
      </c>
      <c r="U346" s="8" t="n">
        <v>-61923.8</v>
      </c>
      <c r="V346" s="8" t="n">
        <v>-238602.48</v>
      </c>
      <c r="W346" s="8" t="n">
        <v>-119301.24</v>
      </c>
      <c r="X346" s="8" t="n">
        <v>-57377.4400000001</v>
      </c>
      <c r="Y346" s="8" t="n">
        <v>640564.247634032</v>
      </c>
      <c r="Z346" s="8" t="n">
        <v>9769.99658101672</v>
      </c>
      <c r="AA346" s="8" t="n">
        <v>3506.17667113437</v>
      </c>
      <c r="AB346" s="8" t="n">
        <v>-114957.930035829</v>
      </c>
      <c r="AD346" s="24" t="n">
        <v>-10.3472068045297</v>
      </c>
      <c r="AE346" s="8" t="n">
        <v>-10.4085742128824</v>
      </c>
      <c r="AF346" s="8" t="n">
        <v>-14.0904217334546</v>
      </c>
      <c r="AH346" s="8" t="n">
        <v>-13.633484115389</v>
      </c>
      <c r="AI346" s="25" t="n">
        <v>-8.88198899666685</v>
      </c>
      <c r="AJ346" s="8" t="n">
        <v>-11.3838093684009</v>
      </c>
      <c r="AK346" s="8" t="n">
        <v>-12.300828325249</v>
      </c>
      <c r="AM346" s="8" t="n">
        <v>11.5222234347713</v>
      </c>
      <c r="AO346" s="24" t="n">
        <v>1.17501663024159</v>
      </c>
      <c r="AP346" s="8" t="n">
        <v>1.11364922188887</v>
      </c>
      <c r="AQ346" s="8" t="n">
        <v>-2.56819829868331</v>
      </c>
      <c r="AS346" s="8" t="n">
        <v>-2.11126068061766</v>
      </c>
      <c r="AT346" s="8" t="n">
        <v>2.64023443810445</v>
      </c>
      <c r="AU346" s="8" t="n">
        <v>0.138414066370414</v>
      </c>
      <c r="AV346" s="8" t="n">
        <v>-0.778604890477695</v>
      </c>
      <c r="AX346" s="0" t="n">
        <v>0.904249783743029</v>
      </c>
      <c r="AY346" s="0" t="n">
        <v>0.980431417577359</v>
      </c>
      <c r="AZ346" s="0" t="n">
        <v>0.999277333783349</v>
      </c>
      <c r="BB346" s="16" t="n">
        <v>8.32145545337241E-011</v>
      </c>
      <c r="BC346" s="16" t="n">
        <v>1.28254635812664E-009</v>
      </c>
      <c r="BD346" s="0" t="n">
        <v>0.00139407777033051</v>
      </c>
      <c r="BE346" s="0" t="n">
        <v>0.0757341516180904</v>
      </c>
    </row>
    <row r="347" customFormat="false" ht="13.8" hidden="false" customHeight="false" outlineLevel="0" collapsed="false">
      <c r="B347" s="8" t="n">
        <v>52722.8025927362</v>
      </c>
      <c r="C347" s="8" t="n">
        <v>4300</v>
      </c>
      <c r="D347" s="8" t="n">
        <v>10.1861702127659</v>
      </c>
      <c r="F347" s="8" t="n">
        <v>1.35312212924428</v>
      </c>
      <c r="G347" s="8" t="n">
        <v>100377.046390937</v>
      </c>
      <c r="H347" s="8" t="n">
        <v>3875</v>
      </c>
      <c r="J347" s="8" t="n">
        <v>-100377.046390937</v>
      </c>
      <c r="K347" s="8" t="n">
        <v>2634</v>
      </c>
      <c r="L347" s="16" t="n">
        <v>120878000000</v>
      </c>
      <c r="O347" s="8" t="n">
        <v>88786.7840508079</v>
      </c>
      <c r="P347" s="8" t="n">
        <v>-383866.875</v>
      </c>
      <c r="Q347" s="8" t="n">
        <v>328301.25</v>
      </c>
      <c r="R347" s="8" t="n">
        <v>-55565.625</v>
      </c>
      <c r="S347" s="8" t="n">
        <v>-27782.8125</v>
      </c>
      <c r="U347" s="8" t="n">
        <v>-61711.5</v>
      </c>
      <c r="V347" s="8" t="n">
        <v>-238905.875</v>
      </c>
      <c r="W347" s="8" t="n">
        <v>-119452.9375</v>
      </c>
      <c r="X347" s="8" t="n">
        <v>-57741.4375</v>
      </c>
      <c r="Y347" s="8" t="n">
        <v>641397.457946472</v>
      </c>
      <c r="Z347" s="8" t="n">
        <v>9449.10220031667</v>
      </c>
      <c r="AA347" s="8" t="n">
        <v>3106.22800360312</v>
      </c>
      <c r="AB347" s="8" t="n">
        <v>-115494.488389381</v>
      </c>
      <c r="AD347" s="24" t="n">
        <v>-10.4024398208756</v>
      </c>
      <c r="AE347" s="8" t="n">
        <v>-10.4661818711046</v>
      </c>
      <c r="AF347" s="8" t="n">
        <v>-14.1475189517531</v>
      </c>
      <c r="AH347" s="8" t="n">
        <v>-13.6782772685156</v>
      </c>
      <c r="AI347" s="25" t="n">
        <v>-8.92609559334123</v>
      </c>
      <c r="AJ347" s="8" t="n">
        <v>-11.4249700947337</v>
      </c>
      <c r="AK347" s="8" t="n">
        <v>-12.3548784498595</v>
      </c>
      <c r="AM347" s="8" t="n">
        <v>11.5659798179367</v>
      </c>
      <c r="AO347" s="24" t="n">
        <v>1.16353999706105</v>
      </c>
      <c r="AP347" s="8" t="n">
        <v>1.0997979468321</v>
      </c>
      <c r="AQ347" s="8" t="n">
        <v>-2.58153913381644</v>
      </c>
      <c r="AS347" s="8" t="n">
        <v>-2.11229745057886</v>
      </c>
      <c r="AT347" s="8" t="n">
        <v>2.63988422459547</v>
      </c>
      <c r="AU347" s="8" t="n">
        <v>0.141009723202992</v>
      </c>
      <c r="AV347" s="8" t="n">
        <v>-0.788898631922835</v>
      </c>
      <c r="AX347" s="0" t="n">
        <v>0.90387671804584</v>
      </c>
      <c r="AY347" s="0" t="n">
        <v>0.980348723137841</v>
      </c>
      <c r="AZ347" s="0" t="n">
        <v>0.999274220929068</v>
      </c>
      <c r="BB347" s="16" t="n">
        <v>7.89079832781763E-011</v>
      </c>
      <c r="BC347" s="16" t="n">
        <v>1.21665196581349E-009</v>
      </c>
      <c r="BD347" s="0" t="n">
        <v>0.00138810257575683</v>
      </c>
      <c r="BE347" s="0" t="n">
        <v>0.0754336144578003</v>
      </c>
    </row>
    <row r="348" customFormat="false" ht="13.8" hidden="false" customHeight="false" outlineLevel="0" collapsed="false">
      <c r="B348" s="8" t="n">
        <v>52821.0163132356</v>
      </c>
      <c r="C348" s="8" t="n">
        <v>4300</v>
      </c>
      <c r="D348" s="8" t="n">
        <v>10.2446808510638</v>
      </c>
      <c r="F348" s="8" t="n">
        <v>1.35301257002007</v>
      </c>
      <c r="G348" s="8" t="n">
        <v>100498.427372266</v>
      </c>
      <c r="H348" s="8" t="n">
        <v>3880</v>
      </c>
      <c r="J348" s="8" t="n">
        <v>-100498.427372266</v>
      </c>
      <c r="K348" s="8" t="n">
        <v>2644</v>
      </c>
      <c r="L348" s="16" t="n">
        <v>121435000000</v>
      </c>
      <c r="O348" s="8" t="n">
        <v>89066.6512646065</v>
      </c>
      <c r="P348" s="8" t="n">
        <v>-385403.08</v>
      </c>
      <c r="Q348" s="8" t="n">
        <v>330013.4</v>
      </c>
      <c r="R348" s="8" t="n">
        <v>-55389.6799999999</v>
      </c>
      <c r="S348" s="8" t="n">
        <v>-27694.8399999999</v>
      </c>
      <c r="U348" s="8" t="n">
        <v>-61499.2</v>
      </c>
      <c r="V348" s="8" t="n">
        <v>-239212.08</v>
      </c>
      <c r="W348" s="8" t="n">
        <v>-119606.04</v>
      </c>
      <c r="X348" s="8" t="n">
        <v>-58106.8400000001</v>
      </c>
      <c r="Y348" s="8" t="n">
        <v>642230.697744459</v>
      </c>
      <c r="Z348" s="8" t="n">
        <v>9125.6266477743</v>
      </c>
      <c r="AA348" s="8" t="n">
        <v>2704.3790549062</v>
      </c>
      <c r="AB348" s="8" t="n">
        <v>-116028.887052015</v>
      </c>
      <c r="AD348" s="24" t="n">
        <v>-10.4577232739636</v>
      </c>
      <c r="AE348" s="8" t="n">
        <v>-10.5238127384139</v>
      </c>
      <c r="AF348" s="8" t="n">
        <v>-14.2045148365679</v>
      </c>
      <c r="AH348" s="8" t="n">
        <v>-13.7230743995039</v>
      </c>
      <c r="AI348" s="25" t="n">
        <v>-8.97020928794505</v>
      </c>
      <c r="AJ348" s="8" t="n">
        <v>-11.4661810655589</v>
      </c>
      <c r="AK348" s="8" t="n">
        <v>-12.4089455988638</v>
      </c>
      <c r="AM348" s="8" t="n">
        <v>11.6097362011022</v>
      </c>
      <c r="AO348" s="24" t="n">
        <v>1.15201292713862</v>
      </c>
      <c r="AP348" s="8" t="n">
        <v>1.08592346268827</v>
      </c>
      <c r="AQ348" s="8" t="n">
        <v>-2.59477863546567</v>
      </c>
      <c r="AS348" s="8" t="n">
        <v>-2.11333819840172</v>
      </c>
      <c r="AT348" s="8" t="n">
        <v>2.63952691315715</v>
      </c>
      <c r="AU348" s="8" t="n">
        <v>0.143555135543329</v>
      </c>
      <c r="AV348" s="8" t="n">
        <v>-0.799209397761571</v>
      </c>
      <c r="AX348" s="0" t="n">
        <v>0.903503320440345</v>
      </c>
      <c r="AY348" s="0" t="n">
        <v>0.980265900729473</v>
      </c>
      <c r="AZ348" s="0" t="n">
        <v>0.999271102750702</v>
      </c>
      <c r="BB348" s="16" t="n">
        <v>7.48266630757147E-011</v>
      </c>
      <c r="BC348" s="16" t="n">
        <v>1.15417763766235E-009</v>
      </c>
      <c r="BD348" s="0" t="n">
        <v>0.0013821682574719</v>
      </c>
      <c r="BE348" s="0" t="n">
        <v>0.0751349433258154</v>
      </c>
    </row>
    <row r="349" customFormat="false" ht="13.8" hidden="false" customHeight="false" outlineLevel="0" collapsed="false">
      <c r="B349" s="8" t="n">
        <v>52918.9723350067</v>
      </c>
      <c r="C349" s="8" t="n">
        <v>4300</v>
      </c>
      <c r="D349" s="8" t="n">
        <v>10.3031914893617</v>
      </c>
      <c r="F349" s="8" t="n">
        <v>1.35290617340401</v>
      </c>
      <c r="G349" s="8" t="n">
        <v>100620.022593345</v>
      </c>
      <c r="H349" s="8" t="n">
        <v>3885</v>
      </c>
      <c r="J349" s="8" t="n">
        <v>-100620.022593345</v>
      </c>
      <c r="K349" s="8" t="n">
        <v>2654</v>
      </c>
      <c r="L349" s="16" t="n">
        <v>121993000000</v>
      </c>
      <c r="O349" s="8" t="n">
        <v>89346.5386072765</v>
      </c>
      <c r="P349" s="8" t="n">
        <v>-386942.095</v>
      </c>
      <c r="Q349" s="8" t="n">
        <v>331725.55</v>
      </c>
      <c r="R349" s="8" t="n">
        <v>-55216.5449999999</v>
      </c>
      <c r="S349" s="8" t="n">
        <v>-27608.2725</v>
      </c>
      <c r="U349" s="8" t="n">
        <v>-61286.9</v>
      </c>
      <c r="V349" s="8" t="n">
        <v>-239521.095</v>
      </c>
      <c r="W349" s="8" t="n">
        <v>-119760.5475</v>
      </c>
      <c r="X349" s="8" t="n">
        <v>-58473.6475000001</v>
      </c>
      <c r="Y349" s="8" t="n">
        <v>643063.967112233</v>
      </c>
      <c r="Z349" s="8" t="n">
        <v>8799.56607999737</v>
      </c>
      <c r="AA349" s="8" t="n">
        <v>2300.62767428556</v>
      </c>
      <c r="AB349" s="8" t="n">
        <v>-116561.119967799</v>
      </c>
      <c r="AD349" s="24" t="n">
        <v>-10.5127497975701</v>
      </c>
      <c r="AE349" s="8" t="n">
        <v>-10.5811595013094</v>
      </c>
      <c r="AF349" s="8" t="n">
        <v>-14.2611023011792</v>
      </c>
      <c r="AH349" s="8" t="n">
        <v>-13.7675681939592</v>
      </c>
      <c r="AI349" s="25" t="n">
        <v>-9.01402275066658</v>
      </c>
      <c r="AJ349" s="8" t="n">
        <v>-11.5071347964044</v>
      </c>
      <c r="AK349" s="8" t="n">
        <v>-12.4627224160526</v>
      </c>
      <c r="AM349" s="8" t="n">
        <v>11.65318529379</v>
      </c>
      <c r="AO349" s="24" t="n">
        <v>1.14043549621987</v>
      </c>
      <c r="AP349" s="8" t="n">
        <v>1.07202579248058</v>
      </c>
      <c r="AQ349" s="8" t="n">
        <v>-2.60791700738916</v>
      </c>
      <c r="AS349" s="8" t="n">
        <v>-2.11438290016918</v>
      </c>
      <c r="AT349" s="8" t="n">
        <v>2.63916254312342</v>
      </c>
      <c r="AU349" s="8" t="n">
        <v>0.146050497385596</v>
      </c>
      <c r="AV349" s="8" t="n">
        <v>-0.809537122262647</v>
      </c>
      <c r="AX349" s="0" t="n">
        <v>0.903129593924386</v>
      </c>
      <c r="AY349" s="0" t="n">
        <v>0.980182950818967</v>
      </c>
      <c r="AZ349" s="0" t="n">
        <v>0.999267979263352</v>
      </c>
      <c r="BB349" s="16" t="n">
        <v>7.09712347015697E-011</v>
      </c>
      <c r="BC349" s="16" t="n">
        <v>1.09513767837681E-009</v>
      </c>
      <c r="BD349" s="0" t="n">
        <v>0.00137627445151015</v>
      </c>
      <c r="BE349" s="0" t="n">
        <v>0.074838123619942</v>
      </c>
    </row>
    <row r="350" customFormat="false" ht="13.8" hidden="false" customHeight="false" outlineLevel="0" collapsed="false">
      <c r="B350" s="8" t="n">
        <v>53016.671042089</v>
      </c>
      <c r="C350" s="8" t="n">
        <v>4300</v>
      </c>
      <c r="D350" s="8" t="n">
        <v>10.3617021276595</v>
      </c>
      <c r="F350" s="8" t="n">
        <v>1.35280292349837</v>
      </c>
      <c r="G350" s="8" t="n">
        <v>100741.831778448</v>
      </c>
      <c r="H350" s="8" t="n">
        <v>3890</v>
      </c>
      <c r="J350" s="8" t="n">
        <v>-100741.831778448</v>
      </c>
      <c r="K350" s="8" t="n">
        <v>2664</v>
      </c>
      <c r="L350" s="16" t="n">
        <v>122550000000</v>
      </c>
      <c r="O350" s="8" t="n">
        <v>89626.4460529122</v>
      </c>
      <c r="P350" s="8" t="n">
        <v>-388483.92</v>
      </c>
      <c r="Q350" s="8" t="n">
        <v>333437.7</v>
      </c>
      <c r="R350" s="8" t="n">
        <v>-55046.22</v>
      </c>
      <c r="S350" s="8" t="n">
        <v>-27523.11</v>
      </c>
      <c r="U350" s="8" t="n">
        <v>-61074.6</v>
      </c>
      <c r="V350" s="8" t="n">
        <v>-239832.92</v>
      </c>
      <c r="W350" s="8" t="n">
        <v>-119916.46</v>
      </c>
      <c r="X350" s="8" t="n">
        <v>-58841.8600000001</v>
      </c>
      <c r="Y350" s="8" t="n">
        <v>643897.266134198</v>
      </c>
      <c r="Z350" s="8" t="n">
        <v>8470.91665924573</v>
      </c>
      <c r="AA350" s="8" t="n">
        <v>1894.97171377123</v>
      </c>
      <c r="AB350" s="8" t="n">
        <v>-117091.181091331</v>
      </c>
      <c r="AD350" s="24" t="n">
        <v>-10.567678887658</v>
      </c>
      <c r="AE350" s="8" t="n">
        <v>-10.6383817082936</v>
      </c>
      <c r="AF350" s="8" t="n">
        <v>-14.3174411201168</v>
      </c>
      <c r="AH350" s="8" t="n">
        <v>-13.8119181996029</v>
      </c>
      <c r="AI350" s="25" t="n">
        <v>-9.05769551390666</v>
      </c>
      <c r="AJ350" s="8" t="n">
        <v>-11.5479906657671</v>
      </c>
      <c r="AK350" s="8" t="n">
        <v>-12.5163684075265</v>
      </c>
      <c r="AM350" s="8" t="n">
        <v>11.6964866674937</v>
      </c>
      <c r="AO350" s="24" t="n">
        <v>1.12880777983572</v>
      </c>
      <c r="AP350" s="8" t="n">
        <v>1.05810495920009</v>
      </c>
      <c r="AQ350" s="8" t="n">
        <v>-2.62095445262306</v>
      </c>
      <c r="AS350" s="8" t="n">
        <v>-2.11543153210918</v>
      </c>
      <c r="AT350" s="8" t="n">
        <v>2.63879115358704</v>
      </c>
      <c r="AU350" s="8" t="n">
        <v>0.148496001726576</v>
      </c>
      <c r="AV350" s="8" t="n">
        <v>-0.819881740032765</v>
      </c>
      <c r="AX350" s="0" t="n">
        <v>0.902755541489444</v>
      </c>
      <c r="AY350" s="0" t="n">
        <v>0.98009987387289</v>
      </c>
      <c r="AZ350" s="0" t="n">
        <v>0.999264850482119</v>
      </c>
      <c r="BB350" s="16" t="n">
        <v>6.73222996006687E-011</v>
      </c>
      <c r="BC350" s="16" t="n">
        <v>1.03923703034328E-009</v>
      </c>
      <c r="BD350" s="0" t="n">
        <v>0.00137042079784189</v>
      </c>
      <c r="BE350" s="0" t="n">
        <v>0.0745431408706798</v>
      </c>
    </row>
    <row r="351" customFormat="false" ht="13.8" hidden="false" customHeight="false" outlineLevel="0" collapsed="false">
      <c r="B351" s="8" t="n">
        <v>53114.1128172693</v>
      </c>
      <c r="C351" s="8" t="n">
        <v>4300</v>
      </c>
      <c r="D351" s="8" t="n">
        <v>10.4202127659574</v>
      </c>
      <c r="F351" s="8" t="n">
        <v>1.35270280449656</v>
      </c>
      <c r="G351" s="8" t="n">
        <v>100863.854652555</v>
      </c>
      <c r="H351" s="8" t="n">
        <v>3895</v>
      </c>
      <c r="J351" s="8" t="n">
        <v>-100863.854652555</v>
      </c>
      <c r="K351" s="8" t="n">
        <v>2673</v>
      </c>
      <c r="L351" s="16" t="n">
        <v>123108000000</v>
      </c>
      <c r="O351" s="8" t="n">
        <v>89906.3735756742</v>
      </c>
      <c r="P351" s="8" t="n">
        <v>-390028.555</v>
      </c>
      <c r="Q351" s="8" t="n">
        <v>335149.85</v>
      </c>
      <c r="R351" s="8" t="n">
        <v>-54878.7049999999</v>
      </c>
      <c r="S351" s="8" t="n">
        <v>-27439.3524999999</v>
      </c>
      <c r="U351" s="8" t="n">
        <v>-60862.3</v>
      </c>
      <c r="V351" s="8" t="n">
        <v>-240147.555</v>
      </c>
      <c r="W351" s="8" t="n">
        <v>-120073.7775</v>
      </c>
      <c r="X351" s="8" t="n">
        <v>-59211.4775000001</v>
      </c>
      <c r="Y351" s="8" t="n">
        <v>644730.594894919</v>
      </c>
      <c r="Z351" s="8" t="n">
        <v>8139.67455341484</v>
      </c>
      <c r="AA351" s="8" t="n">
        <v>1487.40902817369</v>
      </c>
      <c r="AB351" s="8" t="n">
        <v>-117619.064387705</v>
      </c>
      <c r="AD351" s="24" t="n">
        <v>-10.6226859845896</v>
      </c>
      <c r="AE351" s="8" t="n">
        <v>-10.6956548520873</v>
      </c>
      <c r="AF351" s="8" t="n">
        <v>-14.3737070113781</v>
      </c>
      <c r="AH351" s="8" t="n">
        <v>-13.8562999084865</v>
      </c>
      <c r="AI351" s="25" t="n">
        <v>-9.10140305449155</v>
      </c>
      <c r="AJ351" s="8" t="n">
        <v>-11.5889239973208</v>
      </c>
      <c r="AK351" s="8" t="n">
        <v>-12.5700590239073</v>
      </c>
      <c r="AM351" s="8" t="n">
        <v>11.7398158378929</v>
      </c>
      <c r="AO351" s="24" t="n">
        <v>1.11712985330325</v>
      </c>
      <c r="AP351" s="8" t="n">
        <v>1.04416098580564</v>
      </c>
      <c r="AQ351" s="8" t="n">
        <v>-2.63389117348515</v>
      </c>
      <c r="AS351" s="8" t="n">
        <v>-2.11648407059361</v>
      </c>
      <c r="AT351" s="8" t="n">
        <v>2.63841278340135</v>
      </c>
      <c r="AU351" s="8" t="n">
        <v>0.150891840572054</v>
      </c>
      <c r="AV351" s="8" t="n">
        <v>-0.830243186014407</v>
      </c>
      <c r="AX351" s="0" t="n">
        <v>0.902381166120581</v>
      </c>
      <c r="AY351" s="0" t="n">
        <v>0.980016670357654</v>
      </c>
      <c r="AZ351" s="0" t="n">
        <v>0.999261716422103</v>
      </c>
      <c r="BB351" s="16" t="n">
        <v>6.3861951703128E-011</v>
      </c>
      <c r="BC351" s="16" t="n">
        <v>9.86203183465382E-010</v>
      </c>
      <c r="BD351" s="0" t="n">
        <v>0.00136460694032359</v>
      </c>
      <c r="BE351" s="0" t="n">
        <v>0.0742499807399029</v>
      </c>
    </row>
    <row r="352" customFormat="false" ht="13.8" hidden="false" customHeight="false" outlineLevel="0" collapsed="false">
      <c r="B352" s="8" t="n">
        <v>53211.2980420874</v>
      </c>
      <c r="C352" s="8" t="n">
        <v>4300</v>
      </c>
      <c r="D352" s="8" t="n">
        <v>10.4787234042553</v>
      </c>
      <c r="F352" s="8" t="n">
        <v>1.35260580068252</v>
      </c>
      <c r="G352" s="8" t="n">
        <v>100986.090941355</v>
      </c>
      <c r="H352" s="8" t="n">
        <v>3900</v>
      </c>
      <c r="J352" s="8" t="n">
        <v>-100986.090941355</v>
      </c>
      <c r="K352" s="8" t="n">
        <v>2683</v>
      </c>
      <c r="L352" s="16" t="n">
        <v>123666000000</v>
      </c>
      <c r="O352" s="8" t="n">
        <v>90186.3211497897</v>
      </c>
      <c r="P352" s="8" t="n">
        <v>-391576</v>
      </c>
      <c r="Q352" s="8" t="n">
        <v>336862</v>
      </c>
      <c r="R352" s="8" t="n">
        <v>-54714</v>
      </c>
      <c r="S352" s="8" t="n">
        <v>-27357</v>
      </c>
      <c r="U352" s="8" t="n">
        <v>-60650</v>
      </c>
      <c r="V352" s="8" t="n">
        <v>-240465</v>
      </c>
      <c r="W352" s="8" t="n">
        <v>-120232.5</v>
      </c>
      <c r="X352" s="8" t="n">
        <v>-59582.5</v>
      </c>
      <c r="Y352" s="8" t="n">
        <v>645563.95347912</v>
      </c>
      <c r="Z352" s="8" t="n">
        <v>7805.83593601899</v>
      </c>
      <c r="AA352" s="8" t="n">
        <v>1077.93747507627</v>
      </c>
      <c r="AB352" s="8" t="n">
        <v>-118144.763832481</v>
      </c>
      <c r="AD352" s="24" t="n">
        <v>-10.6779158469611</v>
      </c>
      <c r="AE352" s="8" t="n">
        <v>-10.7531237434638</v>
      </c>
      <c r="AF352" s="8" t="n">
        <v>-14.4300450102661</v>
      </c>
      <c r="AH352" s="8" t="n">
        <v>-13.900858130825</v>
      </c>
      <c r="AI352" s="25" t="n">
        <v>-9.14529016750572</v>
      </c>
      <c r="AJ352" s="8" t="n">
        <v>-11.6300794337445</v>
      </c>
      <c r="AK352" s="8" t="n">
        <v>-12.6239390341714</v>
      </c>
      <c r="AM352" s="8" t="n">
        <v>11.7833176386877</v>
      </c>
      <c r="AO352" s="24" t="n">
        <v>1.10540179172662</v>
      </c>
      <c r="AP352" s="8" t="n">
        <v>1.03019389522388</v>
      </c>
      <c r="AQ352" s="8" t="n">
        <v>-2.64672737157839</v>
      </c>
      <c r="AS352" s="8" t="n">
        <v>-2.1175404921373</v>
      </c>
      <c r="AT352" s="8" t="n">
        <v>2.63802747118198</v>
      </c>
      <c r="AU352" s="8" t="n">
        <v>0.15323820494316</v>
      </c>
      <c r="AV352" s="8" t="n">
        <v>-0.840621395483676</v>
      </c>
      <c r="AX352" s="0" t="n">
        <v>0.902006470796395</v>
      </c>
      <c r="AY352" s="0" t="n">
        <v>0.979933340739508</v>
      </c>
      <c r="AZ352" s="0" t="n">
        <v>0.999258577098408</v>
      </c>
      <c r="BB352" s="16" t="n">
        <v>6.05753358435228E-011</v>
      </c>
      <c r="BC352" s="16" t="n">
        <v>9.35810300317616E-010</v>
      </c>
      <c r="BD352" s="0" t="n">
        <v>0.00135883252664889</v>
      </c>
      <c r="BE352" s="0" t="n">
        <v>0.0739586290195556</v>
      </c>
    </row>
    <row r="353" customFormat="false" ht="13.8" hidden="false" customHeight="false" outlineLevel="0" collapsed="false">
      <c r="B353" s="8" t="n">
        <v>53308.2270968403</v>
      </c>
      <c r="C353" s="8" t="n">
        <v>4300</v>
      </c>
      <c r="D353" s="8" t="n">
        <v>10.5372340425531</v>
      </c>
      <c r="F353" s="8" t="n">
        <v>1.35251189643008</v>
      </c>
      <c r="G353" s="8" t="n">
        <v>101108.540371239</v>
      </c>
      <c r="H353" s="8" t="n">
        <v>3905</v>
      </c>
      <c r="J353" s="8" t="n">
        <v>-101108.540371239</v>
      </c>
      <c r="K353" s="8" t="n">
        <v>2693</v>
      </c>
      <c r="L353" s="16" t="n">
        <v>124235000000</v>
      </c>
      <c r="O353" s="8" t="n">
        <v>90466.2887495516</v>
      </c>
      <c r="P353" s="8" t="n">
        <v>-393126.255</v>
      </c>
      <c r="Q353" s="8" t="n">
        <v>338574.15</v>
      </c>
      <c r="R353" s="8" t="n">
        <v>-54552.1049999998</v>
      </c>
      <c r="S353" s="8" t="n">
        <v>-27276.0524999999</v>
      </c>
      <c r="U353" s="8" t="n">
        <v>-60437.7</v>
      </c>
      <c r="V353" s="8" t="n">
        <v>-240785.255</v>
      </c>
      <c r="W353" s="8" t="n">
        <v>-120392.6275</v>
      </c>
      <c r="X353" s="8" t="n">
        <v>-59954.9275</v>
      </c>
      <c r="Y353" s="8" t="n">
        <v>646397.341971689</v>
      </c>
      <c r="Z353" s="8" t="n">
        <v>7469.39698617533</v>
      </c>
      <c r="AA353" s="8" t="n">
        <v>666.554914828332</v>
      </c>
      <c r="AB353" s="8" t="n">
        <v>-118668.273411648</v>
      </c>
      <c r="AD353" s="24" t="n">
        <v>-10.7331957694846</v>
      </c>
      <c r="AE353" s="8" t="n">
        <v>-10.8106157291333</v>
      </c>
      <c r="AF353" s="8" t="n">
        <v>-14.486282687277</v>
      </c>
      <c r="AH353" s="8" t="n">
        <v>-13.9454202128795</v>
      </c>
      <c r="AI353" s="25" t="n">
        <v>-9.18918418417397</v>
      </c>
      <c r="AJ353" s="8" t="n">
        <v>-11.6712841545998</v>
      </c>
      <c r="AK353" s="8" t="n">
        <v>-12.6778357435307</v>
      </c>
      <c r="AM353" s="8" t="n">
        <v>11.8268194394825</v>
      </c>
      <c r="AO353" s="24" t="n">
        <v>1.09362366999789</v>
      </c>
      <c r="AP353" s="8" t="n">
        <v>1.01620371034921</v>
      </c>
      <c r="AQ353" s="8" t="n">
        <v>-2.65946324779448</v>
      </c>
      <c r="AS353" s="8" t="n">
        <v>-2.11860077339702</v>
      </c>
      <c r="AT353" s="8" t="n">
        <v>2.63763525530853</v>
      </c>
      <c r="AU353" s="8" t="n">
        <v>0.155535284882698</v>
      </c>
      <c r="AV353" s="8" t="n">
        <v>-0.851016304048183</v>
      </c>
      <c r="AX353" s="0" t="n">
        <v>0.90163145848897</v>
      </c>
      <c r="AY353" s="0" t="n">
        <v>0.979849885484527</v>
      </c>
      <c r="AZ353" s="0" t="n">
        <v>0.999255432526136</v>
      </c>
      <c r="BB353" s="16" t="n">
        <v>5.74596498373359E-011</v>
      </c>
      <c r="BC353" s="16" t="n">
        <v>8.88018435337495E-010</v>
      </c>
      <c r="BD353" s="0" t="n">
        <v>0.00135309720830032</v>
      </c>
      <c r="BE353" s="0" t="n">
        <v>0.0736690716303605</v>
      </c>
    </row>
    <row r="354" customFormat="false" ht="13.8" hidden="false" customHeight="false" outlineLevel="0" collapsed="false">
      <c r="B354" s="8" t="n">
        <v>53404.9003605887</v>
      </c>
      <c r="C354" s="8" t="n">
        <v>4300</v>
      </c>
      <c r="D354" s="8" t="n">
        <v>10.595744680851</v>
      </c>
      <c r="F354" s="8" t="n">
        <v>1.35242107620236</v>
      </c>
      <c r="G354" s="8" t="n">
        <v>101231.202669299</v>
      </c>
      <c r="H354" s="8" t="n">
        <v>3910</v>
      </c>
      <c r="J354" s="8" t="n">
        <v>-101231.202669299</v>
      </c>
      <c r="K354" s="8" t="n">
        <v>2703</v>
      </c>
      <c r="L354" s="16" t="n">
        <v>124807000000</v>
      </c>
      <c r="O354" s="8" t="n">
        <v>90746.276349319</v>
      </c>
      <c r="P354" s="8" t="n">
        <v>-394679.32</v>
      </c>
      <c r="Q354" s="8" t="n">
        <v>340286.3</v>
      </c>
      <c r="R354" s="8" t="n">
        <v>-54393.0199999999</v>
      </c>
      <c r="S354" s="8" t="n">
        <v>-27196.5099999999</v>
      </c>
      <c r="U354" s="8" t="n">
        <v>-60225.4</v>
      </c>
      <c r="V354" s="8" t="n">
        <v>-241108.32</v>
      </c>
      <c r="W354" s="8" t="n">
        <v>-120554.16</v>
      </c>
      <c r="X354" s="8" t="n">
        <v>-60328.76</v>
      </c>
      <c r="Y354" s="8" t="n">
        <v>647230.760457673</v>
      </c>
      <c r="Z354" s="8" t="n">
        <v>7130.35388858663</v>
      </c>
      <c r="AA354" s="8" t="n">
        <v>253.259210536664</v>
      </c>
      <c r="AB354" s="8" t="n">
        <v>-119189.587121591</v>
      </c>
      <c r="AD354" s="24" t="n">
        <v>-10.7886869878802</v>
      </c>
      <c r="AE354" s="8" t="n">
        <v>-10.8682920966343</v>
      </c>
      <c r="AF354" s="8" t="n">
        <v>-14.5425815529954</v>
      </c>
      <c r="AH354" s="8" t="n">
        <v>-13.9901474418486</v>
      </c>
      <c r="AI354" s="25" t="n">
        <v>-9.23324637675187</v>
      </c>
      <c r="AJ354" s="8" t="n">
        <v>-11.7126992812167</v>
      </c>
      <c r="AK354" s="8" t="n">
        <v>-12.731910398323</v>
      </c>
      <c r="AM354" s="8" t="n">
        <v>11.8704825506781</v>
      </c>
      <c r="AO354" s="24" t="n">
        <v>1.08179556279786</v>
      </c>
      <c r="AP354" s="8" t="n">
        <v>1.00219045404377</v>
      </c>
      <c r="AQ354" s="8" t="n">
        <v>-2.67209900231733</v>
      </c>
      <c r="AS354" s="8" t="n">
        <v>-2.11966489117051</v>
      </c>
      <c r="AT354" s="8" t="n">
        <v>2.63723617392623</v>
      </c>
      <c r="AU354" s="8" t="n">
        <v>0.157783269461367</v>
      </c>
      <c r="AV354" s="8" t="n">
        <v>-0.861427847644901</v>
      </c>
      <c r="AX354" s="0" t="n">
        <v>0.901256132163823</v>
      </c>
      <c r="AY354" s="0" t="n">
        <v>0.979766305058604</v>
      </c>
      <c r="AZ354" s="0" t="n">
        <v>0.999252282720389</v>
      </c>
      <c r="BB354" s="16" t="n">
        <v>5.45008451876682E-011</v>
      </c>
      <c r="BC354" s="16" t="n">
        <v>8.42613675156203E-010</v>
      </c>
      <c r="BD354" s="0" t="n">
        <v>0.00134740064050175</v>
      </c>
      <c r="BE354" s="0" t="n">
        <v>0.0733812946205399</v>
      </c>
    </row>
    <row r="355" customFormat="false" ht="13.8" hidden="false" customHeight="false" outlineLevel="0" collapsed="false">
      <c r="B355" s="8" t="n">
        <v>53501.3182111627</v>
      </c>
      <c r="C355" s="8" t="n">
        <v>4300</v>
      </c>
      <c r="D355" s="8" t="n">
        <v>10.6542553191489</v>
      </c>
      <c r="F355" s="8" t="n">
        <v>1.35233332455116</v>
      </c>
      <c r="G355" s="8" t="n">
        <v>101354.077563325</v>
      </c>
      <c r="H355" s="8" t="n">
        <v>3915</v>
      </c>
      <c r="J355" s="8" t="n">
        <v>-101354.077563325</v>
      </c>
      <c r="K355" s="8" t="n">
        <v>2713</v>
      </c>
      <c r="L355" s="16" t="n">
        <v>125379000000</v>
      </c>
      <c r="O355" s="8" t="n">
        <v>91026.2839235165</v>
      </c>
      <c r="P355" s="8" t="n">
        <v>-396235.195</v>
      </c>
      <c r="Q355" s="8" t="n">
        <v>341998.45</v>
      </c>
      <c r="R355" s="8" t="n">
        <v>-54236.7450000001</v>
      </c>
      <c r="S355" s="8" t="n">
        <v>-27118.3725</v>
      </c>
      <c r="U355" s="8" t="n">
        <v>-60013.1</v>
      </c>
      <c r="V355" s="8" t="n">
        <v>-241434.195</v>
      </c>
      <c r="W355" s="8" t="n">
        <v>-120717.0975</v>
      </c>
      <c r="X355" s="8" t="n">
        <v>-60703.9975000001</v>
      </c>
      <c r="Y355" s="8" t="n">
        <v>648064.209022282</v>
      </c>
      <c r="Z355" s="8" t="n">
        <v>6788.7028335256</v>
      </c>
      <c r="AA355" s="8" t="n">
        <v>-161.951771940658</v>
      </c>
      <c r="AB355" s="8" t="n">
        <v>-119708.698969061</v>
      </c>
      <c r="AD355" s="24" t="n">
        <v>-10.8443213941938</v>
      </c>
      <c r="AE355" s="8" t="n">
        <v>-10.9260847896534</v>
      </c>
      <c r="AF355" s="8" t="n">
        <v>-14.5988737734174</v>
      </c>
      <c r="AH355" s="8" t="n">
        <v>-14.0349717611863</v>
      </c>
      <c r="AI355" s="25" t="n">
        <v>-9.27740867384317</v>
      </c>
      <c r="AJ355" s="8" t="n">
        <v>-11.7542565920068</v>
      </c>
      <c r="AK355" s="8" t="n">
        <v>-12.7860949013289</v>
      </c>
      <c r="AM355" s="8" t="n">
        <v>11.9142389387908</v>
      </c>
      <c r="AO355" s="24" t="n">
        <v>1.06991754459697</v>
      </c>
      <c r="AP355" s="8" t="n">
        <v>0.988154149137396</v>
      </c>
      <c r="AQ355" s="8" t="n">
        <v>-2.68463483462662</v>
      </c>
      <c r="AS355" s="8" t="n">
        <v>-2.12073282239547</v>
      </c>
      <c r="AT355" s="8" t="n">
        <v>2.63683026494763</v>
      </c>
      <c r="AU355" s="8" t="n">
        <v>0.159982346784002</v>
      </c>
      <c r="AV355" s="8" t="n">
        <v>-0.871855962538072</v>
      </c>
      <c r="AX355" s="0" t="n">
        <v>0.90088049477986</v>
      </c>
      <c r="AY355" s="0" t="n">
        <v>0.979682599927443</v>
      </c>
      <c r="AZ355" s="0" t="n">
        <v>0.99924912769627</v>
      </c>
      <c r="BB355" s="16" t="n">
        <v>5.16932182476783E-011</v>
      </c>
      <c r="BC355" s="16" t="n">
        <v>7.99510813925314E-010</v>
      </c>
      <c r="BD355" s="0" t="n">
        <v>0.00134174248217139</v>
      </c>
      <c r="BE355" s="0" t="n">
        <v>0.0730952841645508</v>
      </c>
    </row>
    <row r="356" customFormat="false" ht="13.8" hidden="false" customHeight="false" outlineLevel="0" collapsed="false">
      <c r="B356" s="8" t="n">
        <v>53597.4810251659</v>
      </c>
      <c r="C356" s="8" t="n">
        <v>4300</v>
      </c>
      <c r="D356" s="8" t="n">
        <v>10.7127659574468</v>
      </c>
      <c r="F356" s="8" t="n">
        <v>1.35224862611638</v>
      </c>
      <c r="G356" s="8" t="n">
        <v>101477.164781802</v>
      </c>
      <c r="H356" s="8" t="n">
        <v>3920</v>
      </c>
      <c r="J356" s="8" t="n">
        <v>-101477.164781802</v>
      </c>
      <c r="K356" s="8" t="n">
        <v>2723</v>
      </c>
      <c r="L356" s="16" t="n">
        <v>125951000000</v>
      </c>
      <c r="O356" s="8" t="n">
        <v>91306.3114466337</v>
      </c>
      <c r="P356" s="8" t="n">
        <v>-397793.88</v>
      </c>
      <c r="Q356" s="8" t="n">
        <v>343710.6</v>
      </c>
      <c r="R356" s="8" t="n">
        <v>-54083.28</v>
      </c>
      <c r="S356" s="8" t="n">
        <v>-27041.64</v>
      </c>
      <c r="U356" s="8" t="n">
        <v>-59800.8</v>
      </c>
      <c r="V356" s="8" t="n">
        <v>-241762.88</v>
      </c>
      <c r="W356" s="8" t="n">
        <v>-120881.44</v>
      </c>
      <c r="X356" s="8" t="n">
        <v>-61080.6400000001</v>
      </c>
      <c r="Y356" s="8" t="n">
        <v>648897.687750885</v>
      </c>
      <c r="Z356" s="8" t="n">
        <v>6444.44001681838</v>
      </c>
      <c r="AA356" s="8" t="n">
        <v>-579.080164002458</v>
      </c>
      <c r="AB356" s="8" t="n">
        <v>-120225.602971136</v>
      </c>
      <c r="AD356" s="24" t="n">
        <v>-10.8999347455829</v>
      </c>
      <c r="AE356" s="8" t="n">
        <v>-10.9838296168113</v>
      </c>
      <c r="AF356" s="8" t="n">
        <v>-14.6549953787403</v>
      </c>
      <c r="AH356" s="8" t="n">
        <v>-14.0797289793876</v>
      </c>
      <c r="AI356" s="25" t="n">
        <v>-9.32150686918476</v>
      </c>
      <c r="AJ356" s="8" t="n">
        <v>-11.7957917312433</v>
      </c>
      <c r="AK356" s="8" t="n">
        <v>-12.8402250205561</v>
      </c>
      <c r="AM356" s="8" t="n">
        <v>11.957924435239</v>
      </c>
      <c r="AO356" s="24" t="n">
        <v>1.05798968965608</v>
      </c>
      <c r="AP356" s="8" t="n">
        <v>0.974094818427656</v>
      </c>
      <c r="AQ356" s="8" t="n">
        <v>-2.69707094350125</v>
      </c>
      <c r="AS356" s="8" t="n">
        <v>-2.12180454414861</v>
      </c>
      <c r="AT356" s="8" t="n">
        <v>2.63641756605424</v>
      </c>
      <c r="AU356" s="8" t="n">
        <v>0.16213270399572</v>
      </c>
      <c r="AV356" s="8" t="n">
        <v>-0.882300585317123</v>
      </c>
      <c r="AX356" s="0" t="n">
        <v>0.900504549289326</v>
      </c>
      <c r="AY356" s="0" t="n">
        <v>0.979598770556545</v>
      </c>
      <c r="AZ356" s="0" t="n">
        <v>0.999245967468879</v>
      </c>
      <c r="BB356" s="16" t="n">
        <v>4.90337335734718E-011</v>
      </c>
      <c r="BC356" s="16" t="n">
        <v>7.58665770877949E-010</v>
      </c>
      <c r="BD356" s="0" t="n">
        <v>0.00133612239587562</v>
      </c>
      <c r="BE356" s="0" t="n">
        <v>0.0728110265618318</v>
      </c>
    </row>
    <row r="357" customFormat="false" ht="13.8" hidden="false" customHeight="false" outlineLevel="0" collapsed="false">
      <c r="B357" s="8" t="n">
        <v>53693.3891779822</v>
      </c>
      <c r="C357" s="8" t="n">
        <v>4300</v>
      </c>
      <c r="D357" s="8" t="n">
        <v>10.7712765957446</v>
      </c>
      <c r="F357" s="8" t="n">
        <v>1.35216696562538</v>
      </c>
      <c r="G357" s="8" t="n">
        <v>101600.464053908</v>
      </c>
      <c r="H357" s="8" t="n">
        <v>3925</v>
      </c>
      <c r="J357" s="8" t="n">
        <v>-101600.464053908</v>
      </c>
      <c r="K357" s="8" t="n">
        <v>2733</v>
      </c>
      <c r="L357" s="16" t="n">
        <v>126523000000</v>
      </c>
      <c r="O357" s="8" t="n">
        <v>91586.3588932258</v>
      </c>
      <c r="P357" s="8" t="n">
        <v>-399355.375</v>
      </c>
      <c r="Q357" s="8" t="n">
        <v>345422.75</v>
      </c>
      <c r="R357" s="8" t="n">
        <v>-53932.625</v>
      </c>
      <c r="S357" s="8" t="n">
        <v>-26966.3125</v>
      </c>
      <c r="U357" s="8" t="n">
        <v>-59588.5</v>
      </c>
      <c r="V357" s="8" t="n">
        <v>-242094.375</v>
      </c>
      <c r="W357" s="8" t="n">
        <v>-121047.1875</v>
      </c>
      <c r="X357" s="8" t="n">
        <v>-61458.6875</v>
      </c>
      <c r="Y357" s="8" t="n">
        <v>649731.196729015</v>
      </c>
      <c r="Z357" s="8" t="n">
        <v>6097.56163982823</v>
      </c>
      <c r="AA357" s="8" t="n">
        <v>-998.128094311338</v>
      </c>
      <c r="AB357" s="8" t="n">
        <v>-120740.293155195</v>
      </c>
      <c r="AD357" s="24" t="n">
        <v>-10.955230835048</v>
      </c>
      <c r="AE357" s="8" t="n">
        <v>-11.0412304223955</v>
      </c>
      <c r="AF357" s="8" t="n">
        <v>-14.7106504340981</v>
      </c>
      <c r="AH357" s="8" t="n">
        <v>-14.12412294072</v>
      </c>
      <c r="AI357" s="25" t="n">
        <v>-9.36524479237713</v>
      </c>
      <c r="AJ357" s="8" t="n">
        <v>-11.8370083797873</v>
      </c>
      <c r="AK357" s="8" t="n">
        <v>-12.8940045599699</v>
      </c>
      <c r="AM357" s="8" t="n">
        <v>12.0012429070753</v>
      </c>
      <c r="AO357" s="24" t="n">
        <v>1.04601207202733</v>
      </c>
      <c r="AP357" s="8" t="n">
        <v>0.960012484679779</v>
      </c>
      <c r="AQ357" s="8" t="n">
        <v>-2.70940752702281</v>
      </c>
      <c r="AS357" s="8" t="n">
        <v>-2.12288003364467</v>
      </c>
      <c r="AT357" s="8" t="n">
        <v>2.63599811469817</v>
      </c>
      <c r="AU357" s="8" t="n">
        <v>0.164234527288022</v>
      </c>
      <c r="AV357" s="8" t="n">
        <v>-0.892761652894588</v>
      </c>
      <c r="AX357" s="0" t="n">
        <v>0.900128298637756</v>
      </c>
      <c r="AY357" s="0" t="n">
        <v>0.979514817411205</v>
      </c>
      <c r="AZ357" s="0" t="n">
        <v>0.999242802053318</v>
      </c>
      <c r="BB357" s="16" t="n">
        <v>4.65223230787287E-011</v>
      </c>
      <c r="BC357" s="16" t="n">
        <v>7.2008030021767E-010</v>
      </c>
      <c r="BD357" s="0" t="n">
        <v>0.00133054004778336</v>
      </c>
      <c r="BE357" s="0" t="n">
        <v>0.0725285082355636</v>
      </c>
    </row>
    <row r="358" customFormat="false" ht="13.8" hidden="false" customHeight="false" outlineLevel="0" collapsed="false">
      <c r="B358" s="8" t="n">
        <v>53789.0430437804</v>
      </c>
      <c r="C358" s="8" t="n">
        <v>4300</v>
      </c>
      <c r="D358" s="8" t="n">
        <v>10.8297872340425</v>
      </c>
      <c r="F358" s="8" t="n">
        <v>1.35208832789244</v>
      </c>
      <c r="G358" s="8" t="n">
        <v>101723.975109511</v>
      </c>
      <c r="H358" s="8" t="n">
        <v>3930</v>
      </c>
      <c r="J358" s="8" t="n">
        <v>-101723.975109511</v>
      </c>
      <c r="K358" s="8" t="n">
        <v>2743</v>
      </c>
      <c r="L358" s="16" t="n">
        <v>127095000000</v>
      </c>
      <c r="O358" s="8" t="n">
        <v>91866.4262379124</v>
      </c>
      <c r="P358" s="8" t="n">
        <v>-400919.68</v>
      </c>
      <c r="Q358" s="8" t="n">
        <v>347134.9</v>
      </c>
      <c r="R358" s="8" t="n">
        <v>-53784.7799999999</v>
      </c>
      <c r="S358" s="8" t="n">
        <v>-26892.3899999999</v>
      </c>
      <c r="U358" s="8" t="n">
        <v>-59376.2</v>
      </c>
      <c r="V358" s="8" t="n">
        <v>-242428.68</v>
      </c>
      <c r="W358" s="8" t="n">
        <v>-121214.34</v>
      </c>
      <c r="X358" s="8" t="n">
        <v>-61838.14</v>
      </c>
      <c r="Y358" s="8" t="n">
        <v>650564.736042364</v>
      </c>
      <c r="Z358" s="8" t="n">
        <v>5748.06390943957</v>
      </c>
      <c r="AA358" s="8" t="n">
        <v>-1419.09768880144</v>
      </c>
      <c r="AB358" s="8" t="n">
        <v>-121252.763558881</v>
      </c>
      <c r="AD358" s="24" t="n">
        <v>-11.0105766133565</v>
      </c>
      <c r="AE358" s="8" t="n">
        <v>-11.0986542082849</v>
      </c>
      <c r="AF358" s="8" t="n">
        <v>-14.7662061614905</v>
      </c>
      <c r="AH358" s="8" t="n">
        <v>-14.168520647147</v>
      </c>
      <c r="AI358" s="25" t="n">
        <v>-9.40898943080776</v>
      </c>
      <c r="AJ358" s="8" t="n">
        <v>-11.8782733770066</v>
      </c>
      <c r="AK358" s="8" t="n">
        <v>-12.9478004814156</v>
      </c>
      <c r="AM358" s="8" t="n">
        <v>12.0445613789115</v>
      </c>
      <c r="AO358" s="24" t="n">
        <v>1.03398476555501</v>
      </c>
      <c r="AP358" s="8" t="n">
        <v>0.94590717062665</v>
      </c>
      <c r="AQ358" s="8" t="n">
        <v>-2.72164478257898</v>
      </c>
      <c r="AS358" s="8" t="n">
        <v>-2.12395926823546</v>
      </c>
      <c r="AT358" s="8" t="n">
        <v>2.63557194810373</v>
      </c>
      <c r="AU358" s="8" t="n">
        <v>0.16628800190488</v>
      </c>
      <c r="AV358" s="8" t="n">
        <v>-0.90323910250407</v>
      </c>
      <c r="AX358" s="0" t="n">
        <v>0.899751745763934</v>
      </c>
      <c r="AY358" s="0" t="n">
        <v>0.9794307409565</v>
      </c>
      <c r="AZ358" s="0" t="n">
        <v>0.999239631464685</v>
      </c>
      <c r="BB358" s="16" t="n">
        <v>4.41408864643844E-011</v>
      </c>
      <c r="BC358" s="16" t="n">
        <v>6.83476921285272E-010</v>
      </c>
      <c r="BD358" s="0" t="n">
        <v>0.00132499510762116</v>
      </c>
      <c r="BE358" s="0" t="n">
        <v>0.072247715731442</v>
      </c>
    </row>
    <row r="359" customFormat="false" ht="13.8" hidden="false" customHeight="false" outlineLevel="0" collapsed="false">
      <c r="B359" s="8" t="n">
        <v>53884.4429955195</v>
      </c>
      <c r="C359" s="8" t="n">
        <v>4300</v>
      </c>
      <c r="D359" s="8" t="n">
        <v>10.8882978723404</v>
      </c>
      <c r="F359" s="8" t="n">
        <v>1.35201269781814</v>
      </c>
      <c r="G359" s="8" t="n">
        <v>101847.697679165</v>
      </c>
      <c r="H359" s="8" t="n">
        <v>3935</v>
      </c>
      <c r="J359" s="8" t="n">
        <v>-101847.697679165</v>
      </c>
      <c r="K359" s="8" t="n">
        <v>2753</v>
      </c>
      <c r="L359" s="16" t="n">
        <v>127668000000</v>
      </c>
      <c r="O359" s="8" t="n">
        <v>92146.5134553779</v>
      </c>
      <c r="P359" s="8" t="n">
        <v>-402486.795</v>
      </c>
      <c r="Q359" s="8" t="n">
        <v>348847.05</v>
      </c>
      <c r="R359" s="8" t="n">
        <v>-53639.7449999999</v>
      </c>
      <c r="S359" s="8" t="n">
        <v>-26819.8724999999</v>
      </c>
      <c r="U359" s="8" t="n">
        <v>-59163.9</v>
      </c>
      <c r="V359" s="8" t="n">
        <v>-242765.795</v>
      </c>
      <c r="W359" s="8" t="n">
        <v>-121382.8975</v>
      </c>
      <c r="X359" s="8" t="n">
        <v>-62218.9975</v>
      </c>
      <c r="Y359" s="8" t="n">
        <v>651398.305776788</v>
      </c>
      <c r="Z359" s="8" t="n">
        <v>5395.94303804202</v>
      </c>
      <c r="AA359" s="8" t="n">
        <v>-1841.99107068498</v>
      </c>
      <c r="AB359" s="8" t="n">
        <v>-121763.008230068</v>
      </c>
      <c r="AD359" s="24" t="n">
        <v>-11.0656749342453</v>
      </c>
      <c r="AE359" s="8" t="n">
        <v>-11.1558038791528</v>
      </c>
      <c r="AF359" s="8" t="n">
        <v>-14.8213656849886</v>
      </c>
      <c r="AH359" s="8" t="n">
        <v>-14.2126250035305</v>
      </c>
      <c r="AI359" s="25" t="n">
        <v>-9.4524436748525</v>
      </c>
      <c r="AJ359" s="8" t="n">
        <v>-11.9192894659729</v>
      </c>
      <c r="AK359" s="8" t="n">
        <v>-13.0013156498198</v>
      </c>
      <c r="AM359" s="8" t="n">
        <v>12.0875827781216</v>
      </c>
      <c r="AO359" s="24" t="n">
        <v>1.02190784387633</v>
      </c>
      <c r="AP359" s="8" t="n">
        <v>0.93177889896881</v>
      </c>
      <c r="AQ359" s="8" t="n">
        <v>-2.73378290686697</v>
      </c>
      <c r="AS359" s="8" t="n">
        <v>-2.1250422254089</v>
      </c>
      <c r="AT359" s="8" t="n">
        <v>2.6351391032691</v>
      </c>
      <c r="AU359" s="8" t="n">
        <v>0.168293312148736</v>
      </c>
      <c r="AV359" s="8" t="n">
        <v>-0.913732871698173</v>
      </c>
      <c r="AX359" s="0" t="n">
        <v>0.899374893599841</v>
      </c>
      <c r="AY359" s="0" t="n">
        <v>0.979346541657279</v>
      </c>
      <c r="AZ359" s="0" t="n">
        <v>0.999236455718078</v>
      </c>
      <c r="BB359" s="16" t="n">
        <v>4.18897868702438E-011</v>
      </c>
      <c r="BC359" s="16" t="n">
        <v>6.48863705902656E-010</v>
      </c>
      <c r="BD359" s="0" t="n">
        <v>0.0013194872486289</v>
      </c>
      <c r="BE359" s="0" t="n">
        <v>0.0719686357164626</v>
      </c>
    </row>
    <row r="360" customFormat="false" ht="13.8" hidden="false" customHeight="false" outlineLevel="0" collapsed="false">
      <c r="B360" s="8" t="n">
        <v>53979.589404954</v>
      </c>
      <c r="C360" s="8" t="n">
        <v>4300</v>
      </c>
      <c r="D360" s="8" t="n">
        <v>10.9468085106382</v>
      </c>
      <c r="F360" s="8" t="n">
        <v>1.35194006038877</v>
      </c>
      <c r="G360" s="8" t="n">
        <v>101971.631494112</v>
      </c>
      <c r="H360" s="8" t="n">
        <v>3940</v>
      </c>
      <c r="J360" s="8" t="n">
        <v>-101971.631494112</v>
      </c>
      <c r="K360" s="8" t="n">
        <v>2763</v>
      </c>
      <c r="L360" s="16" t="n">
        <v>128240000000</v>
      </c>
      <c r="O360" s="8" t="n">
        <v>92426.620520371</v>
      </c>
      <c r="P360" s="8" t="n">
        <v>-404056.72</v>
      </c>
      <c r="Q360" s="8" t="n">
        <v>350559.2</v>
      </c>
      <c r="R360" s="8" t="n">
        <v>-53497.52</v>
      </c>
      <c r="S360" s="8" t="n">
        <v>-26748.76</v>
      </c>
      <c r="U360" s="8" t="n">
        <v>-58951.6</v>
      </c>
      <c r="V360" s="8" t="n">
        <v>-243105.72</v>
      </c>
      <c r="W360" s="8" t="n">
        <v>-121552.86</v>
      </c>
      <c r="X360" s="8" t="n">
        <v>-62601.26</v>
      </c>
      <c r="Y360" s="8" t="n">
        <v>652231.906018302</v>
      </c>
      <c r="Z360" s="8" t="n">
        <v>5041.195243514</v>
      </c>
      <c r="AA360" s="8" t="n">
        <v>-2266.81036046025</v>
      </c>
      <c r="AB360" s="8" t="n">
        <v>-122271.021226831</v>
      </c>
      <c r="AD360" s="24" t="n">
        <v>-11.120689424878</v>
      </c>
      <c r="AE360" s="8" t="n">
        <v>-11.2128431129259</v>
      </c>
      <c r="AF360" s="8" t="n">
        <v>-14.8762929011972</v>
      </c>
      <c r="AH360" s="8" t="n">
        <v>-14.2565996880884</v>
      </c>
      <c r="AI360" s="25" t="n">
        <v>-9.49577118833247</v>
      </c>
      <c r="AJ360" s="8" t="n">
        <v>-11.9602201639138</v>
      </c>
      <c r="AK360" s="8" t="n">
        <v>-13.0547137036468</v>
      </c>
      <c r="AM360" s="8" t="n">
        <v>12.1304708053003</v>
      </c>
      <c r="AO360" s="24" t="n">
        <v>1.0097813804223</v>
      </c>
      <c r="AP360" s="8" t="n">
        <v>0.917627692374423</v>
      </c>
      <c r="AQ360" s="8" t="n">
        <v>-2.74582209589692</v>
      </c>
      <c r="AS360" s="8" t="n">
        <v>-2.12612888278812</v>
      </c>
      <c r="AT360" s="8" t="n">
        <v>2.63469961696783</v>
      </c>
      <c r="AU360" s="8" t="n">
        <v>0.170250641386494</v>
      </c>
      <c r="AV360" s="8" t="n">
        <v>-0.9242428983465</v>
      </c>
      <c r="AX360" s="0" t="n">
        <v>0.898997745070616</v>
      </c>
      <c r="AY360" s="0" t="n">
        <v>0.97926221997816</v>
      </c>
      <c r="AZ360" s="0" t="n">
        <v>0.999233274828594</v>
      </c>
      <c r="BB360" s="16" t="n">
        <v>3.97577423356209E-011</v>
      </c>
      <c r="BC360" s="16" t="n">
        <v>6.16068267191805E-010</v>
      </c>
      <c r="BD360" s="0" t="n">
        <v>0.0013140161475161</v>
      </c>
      <c r="BE360" s="0" t="n">
        <v>0.0716912549777196</v>
      </c>
    </row>
    <row r="361" customFormat="false" ht="13.8" hidden="false" customHeight="false" outlineLevel="0" collapsed="false">
      <c r="B361" s="8" t="n">
        <v>54074.4826426401</v>
      </c>
      <c r="C361" s="8" t="n">
        <v>4300</v>
      </c>
      <c r="D361" s="8" t="n">
        <v>11.0053191489361</v>
      </c>
      <c r="F361" s="8" t="n">
        <v>1.35187040067579</v>
      </c>
      <c r="G361" s="8" t="n">
        <v>102095.776286272</v>
      </c>
      <c r="H361" s="8" t="n">
        <v>3945</v>
      </c>
      <c r="J361" s="8" t="n">
        <v>-102095.776286272</v>
      </c>
      <c r="K361" s="8" t="n">
        <v>2773</v>
      </c>
      <c r="L361" s="16" t="n">
        <v>128812000000</v>
      </c>
      <c r="O361" s="8" t="n">
        <v>92706.7474077044</v>
      </c>
      <c r="P361" s="8" t="n">
        <v>-405629.455</v>
      </c>
      <c r="Q361" s="8" t="n">
        <v>352271.35</v>
      </c>
      <c r="R361" s="8" t="n">
        <v>-53358.1049999999</v>
      </c>
      <c r="S361" s="8" t="n">
        <v>-26679.0525</v>
      </c>
      <c r="U361" s="8" t="n">
        <v>-58739.3</v>
      </c>
      <c r="V361" s="8" t="n">
        <v>-243448.455</v>
      </c>
      <c r="W361" s="8" t="n">
        <v>-121724.2275</v>
      </c>
      <c r="X361" s="8" t="n">
        <v>-62984.9275000001</v>
      </c>
      <c r="Y361" s="8" t="n">
        <v>653065.536853084</v>
      </c>
      <c r="Z361" s="8" t="n">
        <v>4683.81674920701</v>
      </c>
      <c r="AA361" s="8" t="n">
        <v>-2693.55767591851</v>
      </c>
      <c r="AB361" s="8" t="n">
        <v>-122776.796617412</v>
      </c>
      <c r="AD361" s="24" t="n">
        <v>-11.1756609771664</v>
      </c>
      <c r="AE361" s="8" t="n">
        <v>-11.2698128521056</v>
      </c>
      <c r="AF361" s="8" t="n">
        <v>-14.9310289705801</v>
      </c>
      <c r="AH361" s="8" t="n">
        <v>-14.3004856437154</v>
      </c>
      <c r="AI361" s="25" t="n">
        <v>-9.53901289983436</v>
      </c>
      <c r="AJ361" s="8" t="n">
        <v>-12.0011062535295</v>
      </c>
      <c r="AK361" s="8" t="n">
        <v>-13.1080355462185</v>
      </c>
      <c r="AM361" s="8" t="n">
        <v>12.1732664255849</v>
      </c>
      <c r="AO361" s="24" t="n">
        <v>0.997605448418491</v>
      </c>
      <c r="AP361" s="8" t="n">
        <v>0.903453573479263</v>
      </c>
      <c r="AQ361" s="8" t="n">
        <v>-2.75776254499524</v>
      </c>
      <c r="AS361" s="8" t="n">
        <v>-2.12721921813047</v>
      </c>
      <c r="AT361" s="8" t="n">
        <v>2.63425352575054</v>
      </c>
      <c r="AU361" s="8" t="n">
        <v>0.172160172055444</v>
      </c>
      <c r="AV361" s="8" t="n">
        <v>-0.934769120633638</v>
      </c>
      <c r="AX361" s="0" t="n">
        <v>0.898620303094505</v>
      </c>
      <c r="AY361" s="0" t="n">
        <v>0.979177776383517</v>
      </c>
      <c r="AZ361" s="0" t="n">
        <v>0.999230088811327</v>
      </c>
      <c r="BB361" s="16" t="n">
        <v>3.77373542511622E-011</v>
      </c>
      <c r="BC361" s="16" t="n">
        <v>5.84978136186062E-010</v>
      </c>
      <c r="BD361" s="0" t="n">
        <v>0.00130858148441887</v>
      </c>
      <c r="BE361" s="0" t="n">
        <v>0.0714155604212149</v>
      </c>
    </row>
    <row r="362" customFormat="false" ht="13.8" hidden="false" customHeight="false" outlineLevel="0" collapsed="false">
      <c r="B362" s="8" t="n">
        <v>54169.1230779388</v>
      </c>
      <c r="C362" s="8" t="n">
        <v>4300</v>
      </c>
      <c r="D362" s="8" t="n">
        <v>11.063829787234</v>
      </c>
      <c r="F362" s="8" t="n">
        <v>1.35180370383521</v>
      </c>
      <c r="G362" s="8" t="n">
        <v>102220.131788249</v>
      </c>
      <c r="H362" s="8" t="n">
        <v>3950</v>
      </c>
      <c r="J362" s="8" t="n">
        <v>-102220.131788249</v>
      </c>
      <c r="K362" s="8" t="n">
        <v>2783</v>
      </c>
      <c r="L362" s="16" t="n">
        <v>129384000000</v>
      </c>
      <c r="O362" s="8" t="n">
        <v>92986.8940922548</v>
      </c>
      <c r="P362" s="8" t="n">
        <v>-407205</v>
      </c>
      <c r="Q362" s="8" t="n">
        <v>353983.5</v>
      </c>
      <c r="R362" s="8" t="n">
        <v>-53221.5</v>
      </c>
      <c r="S362" s="8" t="n">
        <v>-26610.75</v>
      </c>
      <c r="U362" s="8" t="n">
        <v>-58527</v>
      </c>
      <c r="V362" s="8" t="n">
        <v>-243794</v>
      </c>
      <c r="W362" s="8" t="n">
        <v>-121897</v>
      </c>
      <c r="X362" s="8" t="n">
        <v>-63370</v>
      </c>
      <c r="Y362" s="8" t="n">
        <v>653899.198367474</v>
      </c>
      <c r="Z362" s="8" t="n">
        <v>4323.80378392985</v>
      </c>
      <c r="AA362" s="8" t="n">
        <v>-3122.23513215117</v>
      </c>
      <c r="AB362" s="8" t="n">
        <v>-123280.328480189</v>
      </c>
      <c r="AD362" s="24" t="n">
        <v>-11.230351265479</v>
      </c>
      <c r="AE362" s="8" t="n">
        <v>-11.3264748214782</v>
      </c>
      <c r="AF362" s="8" t="n">
        <v>-14.9853358351729</v>
      </c>
      <c r="AH362" s="8" t="n">
        <v>-14.3440445956915</v>
      </c>
      <c r="AI362" s="25" t="n">
        <v>-9.58193052041852</v>
      </c>
      <c r="AJ362" s="8" t="n">
        <v>-12.0417093006958</v>
      </c>
      <c r="AK362" s="8" t="n">
        <v>-13.1610428634221</v>
      </c>
      <c r="AM362" s="8" t="n">
        <v>12.2157313863649</v>
      </c>
      <c r="AO362" s="24" t="n">
        <v>0.985380120885919</v>
      </c>
      <c r="AP362" s="8" t="n">
        <v>0.889256564886704</v>
      </c>
      <c r="AQ362" s="8" t="n">
        <v>-2.76960444880798</v>
      </c>
      <c r="AS362" s="8" t="n">
        <v>-2.12831320932661</v>
      </c>
      <c r="AT362" s="8" t="n">
        <v>2.63380086594638</v>
      </c>
      <c r="AU362" s="8" t="n">
        <v>0.174022085669132</v>
      </c>
      <c r="AV362" s="8" t="n">
        <v>-0.945311477057152</v>
      </c>
      <c r="AX362" s="0" t="n">
        <v>0.898242570582825</v>
      </c>
      <c r="AY362" s="0" t="n">
        <v>0.97909321133747</v>
      </c>
      <c r="AZ362" s="0" t="n">
        <v>0.999226897681368</v>
      </c>
      <c r="BB362" s="16" t="n">
        <v>3.58275295729446E-011</v>
      </c>
      <c r="BC362" s="16" t="n">
        <v>5.5557843713287E-010</v>
      </c>
      <c r="BD362" s="0" t="n">
        <v>0.00130318294285751</v>
      </c>
      <c r="BE362" s="0" t="n">
        <v>0.0711415390706812</v>
      </c>
    </row>
    <row r="363" customFormat="false" ht="13.8" hidden="false" customHeight="false" outlineLevel="0" collapsed="false">
      <c r="B363" s="8" t="n">
        <v>54263.5110790235</v>
      </c>
      <c r="C363" s="8" t="n">
        <v>4300</v>
      </c>
      <c r="D363" s="8" t="n">
        <v>11.1223404255319</v>
      </c>
      <c r="F363" s="8" t="n">
        <v>1.35173995510707</v>
      </c>
      <c r="G363" s="8" t="n">
        <v>102344.697733319</v>
      </c>
      <c r="H363" s="8" t="n">
        <v>3955</v>
      </c>
      <c r="J363" s="8" t="n">
        <v>-102344.697733319</v>
      </c>
      <c r="K363" s="8" t="n">
        <v>2792</v>
      </c>
      <c r="L363" s="16" t="n">
        <v>129956000000</v>
      </c>
      <c r="O363" s="8" t="n">
        <v>93267.0605489624</v>
      </c>
      <c r="P363" s="8" t="n">
        <v>-408783.355</v>
      </c>
      <c r="Q363" s="8" t="n">
        <v>355695.65</v>
      </c>
      <c r="R363" s="8" t="n">
        <v>-53087.7049999999</v>
      </c>
      <c r="S363" s="8" t="n">
        <v>-26543.8524999999</v>
      </c>
      <c r="U363" s="8" t="n">
        <v>-58314.7</v>
      </c>
      <c r="V363" s="8" t="n">
        <v>-244142.355</v>
      </c>
      <c r="W363" s="8" t="n">
        <v>-122071.1775</v>
      </c>
      <c r="X363" s="8" t="n">
        <v>-63756.4775000001</v>
      </c>
      <c r="Y363" s="8" t="n">
        <v>654732.890647971</v>
      </c>
      <c r="Z363" s="8" t="n">
        <v>3961.15258193284</v>
      </c>
      <c r="AA363" s="8" t="n">
        <v>-3552.84484155686</v>
      </c>
      <c r="AB363" s="8" t="n">
        <v>-123781.610903643</v>
      </c>
      <c r="AD363" s="24" t="n">
        <v>-11.2850908765032</v>
      </c>
      <c r="AE363" s="8" t="n">
        <v>-11.3831596579773</v>
      </c>
      <c r="AF363" s="8" t="n">
        <v>-15.0395443484492</v>
      </c>
      <c r="AH363" s="8" t="n">
        <v>-14.3876071815446</v>
      </c>
      <c r="AI363" s="25" t="n">
        <v>-9.62485467348035</v>
      </c>
      <c r="AJ363" s="8" t="n">
        <v>-12.0823597843218</v>
      </c>
      <c r="AK363" s="8" t="n">
        <v>-13.2140662535706</v>
      </c>
      <c r="AM363" s="8" t="n">
        <v>12.258196347145</v>
      </c>
      <c r="AO363" s="24" t="n">
        <v>0.973105470641811</v>
      </c>
      <c r="AP363" s="8" t="n">
        <v>0.875036689167713</v>
      </c>
      <c r="AQ363" s="8" t="n">
        <v>-2.78134800130415</v>
      </c>
      <c r="AS363" s="8" t="n">
        <v>-2.12941083439959</v>
      </c>
      <c r="AT363" s="8" t="n">
        <v>2.63334167366465</v>
      </c>
      <c r="AU363" s="8" t="n">
        <v>0.175836562823223</v>
      </c>
      <c r="AV363" s="8" t="n">
        <v>-0.95586990642564</v>
      </c>
      <c r="AX363" s="0" t="n">
        <v>0.897864550439913</v>
      </c>
      <c r="AY363" s="0" t="n">
        <v>0.979008525303883</v>
      </c>
      <c r="AZ363" s="0" t="n">
        <v>0.999223701453806</v>
      </c>
      <c r="BB363" s="16" t="n">
        <v>3.40153732702767E-011</v>
      </c>
      <c r="BC363" s="16" t="n">
        <v>5.27671171586593E-010</v>
      </c>
      <c r="BD363" s="0" t="n">
        <v>0.00129782020969461</v>
      </c>
      <c r="BE363" s="0" t="n">
        <v>0.0708691780664157</v>
      </c>
    </row>
    <row r="364" customFormat="false" ht="13.8" hidden="false" customHeight="false" outlineLevel="0" collapsed="false">
      <c r="B364" s="8" t="n">
        <v>54357.6470128833</v>
      </c>
      <c r="C364" s="8" t="n">
        <v>4300</v>
      </c>
      <c r="D364" s="8" t="n">
        <v>11.1808510638297</v>
      </c>
      <c r="F364" s="8" t="n">
        <v>1.35167913981484</v>
      </c>
      <c r="G364" s="8" t="n">
        <v>102469.473855436</v>
      </c>
      <c r="H364" s="8" t="n">
        <v>3960</v>
      </c>
      <c r="J364" s="8" t="n">
        <v>-102469.473855436</v>
      </c>
      <c r="K364" s="8" t="n">
        <v>2802</v>
      </c>
      <c r="L364" s="16" t="n">
        <v>130528000000</v>
      </c>
      <c r="O364" s="8" t="n">
        <v>93547.2467528307</v>
      </c>
      <c r="P364" s="8" t="n">
        <v>-410364.52</v>
      </c>
      <c r="Q364" s="8" t="n">
        <v>357407.8</v>
      </c>
      <c r="R364" s="8" t="n">
        <v>-52956.72</v>
      </c>
      <c r="S364" s="8" t="n">
        <v>-26478.36</v>
      </c>
      <c r="U364" s="8" t="n">
        <v>-58102.4</v>
      </c>
      <c r="V364" s="8" t="n">
        <v>-244493.52</v>
      </c>
      <c r="W364" s="8" t="n">
        <v>-122246.76</v>
      </c>
      <c r="X364" s="8" t="n">
        <v>-64144.3600000001</v>
      </c>
      <c r="Y364" s="8" t="n">
        <v>655566.61378124</v>
      </c>
      <c r="Z364" s="8" t="n">
        <v>3595.85938289162</v>
      </c>
      <c r="AA364" s="8" t="n">
        <v>-3985.3889138489</v>
      </c>
      <c r="AB364" s="8" t="n">
        <v>-124280.637986327</v>
      </c>
      <c r="AD364" s="24" t="n">
        <v>-11.3400074759673</v>
      </c>
      <c r="AE364" s="8" t="n">
        <v>-11.4399950774069</v>
      </c>
      <c r="AF364" s="8" t="n">
        <v>-15.0937824420467</v>
      </c>
      <c r="AH364" s="8" t="n">
        <v>-14.4313011177717</v>
      </c>
      <c r="AI364" s="25" t="n">
        <v>-9.66791306147136</v>
      </c>
      <c r="AJ364" s="8" t="n">
        <v>-12.1231852630664</v>
      </c>
      <c r="AK364" s="8" t="n">
        <v>-13.2672333941244</v>
      </c>
      <c r="AM364" s="8" t="n">
        <v>12.3007890462677</v>
      </c>
      <c r="AO364" s="24" t="n">
        <v>0.960781570300419</v>
      </c>
      <c r="AP364" s="8" t="n">
        <v>0.860793968860821</v>
      </c>
      <c r="AQ364" s="8" t="n">
        <v>-2.79299339577903</v>
      </c>
      <c r="AS364" s="8" t="n">
        <v>-2.13051207150396</v>
      </c>
      <c r="AT364" s="8" t="n">
        <v>2.63287598479634</v>
      </c>
      <c r="AU364" s="8" t="n">
        <v>0.17760378320127</v>
      </c>
      <c r="AV364" s="8" t="n">
        <v>-0.966444347856727</v>
      </c>
      <c r="AX364" s="0" t="n">
        <v>0.897486245563092</v>
      </c>
      <c r="AY364" s="0" t="n">
        <v>0.978923718746351</v>
      </c>
      <c r="AZ364" s="0" t="n">
        <v>0.999220500143727</v>
      </c>
      <c r="BB364" s="16" t="n">
        <v>3.2293461280294E-011</v>
      </c>
      <c r="BC364" s="16" t="n">
        <v>5.01142932481172E-010</v>
      </c>
      <c r="BD364" s="0" t="n">
        <v>0.00129249297509382</v>
      </c>
      <c r="BE364" s="0" t="n">
        <v>0.0705984646641269</v>
      </c>
    </row>
    <row r="365" customFormat="false" ht="13.8" hidden="false" customHeight="false" outlineLevel="0" collapsed="false">
      <c r="B365" s="8" t="n">
        <v>54451.5312453299</v>
      </c>
      <c r="C365" s="8" t="n">
        <v>4300</v>
      </c>
      <c r="D365" s="8" t="n">
        <v>11.2393617021276</v>
      </c>
      <c r="F365" s="8" t="n">
        <v>1.35162124336487</v>
      </c>
      <c r="G365" s="8" t="n">
        <v>102594.459889226</v>
      </c>
      <c r="H365" s="8" t="n">
        <v>3965</v>
      </c>
      <c r="J365" s="8" t="n">
        <v>-102594.459889226</v>
      </c>
      <c r="K365" s="8" t="n">
        <v>2812</v>
      </c>
      <c r="L365" s="16" t="n">
        <v>131106000000</v>
      </c>
      <c r="O365" s="8" t="n">
        <v>93827.4526789265</v>
      </c>
      <c r="P365" s="8" t="n">
        <v>-411948.495</v>
      </c>
      <c r="Q365" s="8" t="n">
        <v>359119.95</v>
      </c>
      <c r="R365" s="8" t="n">
        <v>-52828.545</v>
      </c>
      <c r="S365" s="8" t="n">
        <v>-26414.2725</v>
      </c>
      <c r="U365" s="8" t="n">
        <v>-57890.1</v>
      </c>
      <c r="V365" s="8" t="n">
        <v>-244847.495</v>
      </c>
      <c r="W365" s="8" t="n">
        <v>-122423.7475</v>
      </c>
      <c r="X365" s="8" t="n">
        <v>-64533.6475000001</v>
      </c>
      <c r="Y365" s="8" t="n">
        <v>656400.367854102</v>
      </c>
      <c r="Z365" s="8" t="n">
        <v>3227.92043189247</v>
      </c>
      <c r="AA365" s="8" t="n">
        <v>-4419.86945606183</v>
      </c>
      <c r="AB365" s="8" t="n">
        <v>-124777.403836834</v>
      </c>
      <c r="AD365" s="24" t="n">
        <v>-11.3950165874365</v>
      </c>
      <c r="AE365" s="8" t="n">
        <v>-11.4968966532383</v>
      </c>
      <c r="AF365" s="8" t="n">
        <v>-15.1479659045678</v>
      </c>
      <c r="AH365" s="8" t="n">
        <v>-14.4750419786352</v>
      </c>
      <c r="AI365" s="25" t="n">
        <v>-9.71102124469473</v>
      </c>
      <c r="AJ365" s="8" t="n">
        <v>-12.1641011541299</v>
      </c>
      <c r="AK365" s="8" t="n">
        <v>-13.3204598204855</v>
      </c>
      <c r="AM365" s="8" t="n">
        <v>12.3434250797104</v>
      </c>
      <c r="AO365" s="24" t="n">
        <v>0.948408492273853</v>
      </c>
      <c r="AP365" s="8" t="n">
        <v>0.846528426472134</v>
      </c>
      <c r="AQ365" s="8" t="n">
        <v>-2.80454082485745</v>
      </c>
      <c r="AS365" s="8" t="n">
        <v>-2.13161689892482</v>
      </c>
      <c r="AT365" s="8" t="n">
        <v>2.63240383501567</v>
      </c>
      <c r="AU365" s="8" t="n">
        <v>0.179323925580487</v>
      </c>
      <c r="AV365" s="8" t="n">
        <v>-0.977034740775145</v>
      </c>
      <c r="AX365" s="0" t="n">
        <v>0.897107658842621</v>
      </c>
      <c r="AY365" s="0" t="n">
        <v>0.978838792128191</v>
      </c>
      <c r="AZ365" s="0" t="n">
        <v>0.999217293766215</v>
      </c>
      <c r="BB365" s="16" t="n">
        <v>3.06588582646874E-011</v>
      </c>
      <c r="BC365" s="16" t="n">
        <v>4.75949813515442E-010</v>
      </c>
      <c r="BD365" s="0" t="n">
        <v>0.00128720093247916</v>
      </c>
      <c r="BE365" s="0" t="n">
        <v>0.0703293862337925</v>
      </c>
    </row>
    <row r="366" customFormat="false" ht="13.8" hidden="false" customHeight="false" outlineLevel="0" collapsed="false">
      <c r="B366" s="8" t="n">
        <v>54545.1641410007</v>
      </c>
      <c r="C366" s="8" t="n">
        <v>4300</v>
      </c>
      <c r="D366" s="8" t="n">
        <v>11.2978723404255</v>
      </c>
      <c r="F366" s="8" t="n">
        <v>1.35156625124583</v>
      </c>
      <c r="G366" s="8" t="n">
        <v>102719.655569981</v>
      </c>
      <c r="H366" s="8" t="n">
        <v>3970</v>
      </c>
      <c r="J366" s="8" t="n">
        <v>-102719.655569981</v>
      </c>
      <c r="K366" s="8" t="n">
        <v>2822</v>
      </c>
      <c r="L366" s="16" t="n">
        <v>131693000000</v>
      </c>
      <c r="O366" s="8" t="n">
        <v>94107.6783023793</v>
      </c>
      <c r="P366" s="8" t="n">
        <v>-413535.28</v>
      </c>
      <c r="Q366" s="8" t="n">
        <v>360832.1</v>
      </c>
      <c r="R366" s="8" t="n">
        <v>-52703.1799999999</v>
      </c>
      <c r="S366" s="8" t="n">
        <v>-26351.5899999999</v>
      </c>
      <c r="U366" s="8" t="n">
        <v>-57677.8</v>
      </c>
      <c r="V366" s="8" t="n">
        <v>-245204.28</v>
      </c>
      <c r="W366" s="8" t="n">
        <v>-122602.14</v>
      </c>
      <c r="X366" s="8" t="n">
        <v>-64924.3400000001</v>
      </c>
      <c r="Y366" s="8" t="n">
        <v>657234.152953546</v>
      </c>
      <c r="Z366" s="8" t="n">
        <v>2857.33197941561</v>
      </c>
      <c r="AA366" s="8" t="n">
        <v>-4856.28857255913</v>
      </c>
      <c r="AB366" s="8" t="n">
        <v>-125271.902573764</v>
      </c>
      <c r="AD366" s="24" t="n">
        <v>-11.4501807977817</v>
      </c>
      <c r="AE366" s="8" t="n">
        <v>-11.5539270220792</v>
      </c>
      <c r="AF366" s="8" t="n">
        <v>-15.2021575870515</v>
      </c>
      <c r="AH366" s="8" t="n">
        <v>-14.5188924016315</v>
      </c>
      <c r="AI366" s="25" t="n">
        <v>-9.75424184677295</v>
      </c>
      <c r="AJ366" s="8" t="n">
        <v>-12.2051699387171</v>
      </c>
      <c r="AK366" s="8" t="n">
        <v>-13.3738081314653</v>
      </c>
      <c r="AM366" s="8" t="n">
        <v>12.3861671065545</v>
      </c>
      <c r="AO366" s="24" t="n">
        <v>0.935986308772845</v>
      </c>
      <c r="AP366" s="8" t="n">
        <v>0.832240084475304</v>
      </c>
      <c r="AQ366" s="8" t="n">
        <v>-2.81599048049705</v>
      </c>
      <c r="AS366" s="8" t="n">
        <v>-2.13272529507696</v>
      </c>
      <c r="AT366" s="8" t="n">
        <v>2.63192525978156</v>
      </c>
      <c r="AU366" s="8" t="n">
        <v>0.180997167837445</v>
      </c>
      <c r="AV366" s="8" t="n">
        <v>-0.987641024910793</v>
      </c>
      <c r="AX366" s="0" t="n">
        <v>0.89672879316166</v>
      </c>
      <c r="AY366" s="0" t="n">
        <v>0.978753745912439</v>
      </c>
      <c r="AZ366" s="0" t="n">
        <v>0.999214082336348</v>
      </c>
      <c r="BB366" s="16" t="n">
        <v>2.91060767341254E-011</v>
      </c>
      <c r="BC366" s="16" t="n">
        <v>4.52008194760268E-010</v>
      </c>
      <c r="BD366" s="0" t="n">
        <v>0.00128194377849495</v>
      </c>
      <c r="BE366" s="0" t="n">
        <v>0.0700619302585292</v>
      </c>
    </row>
    <row r="367" customFormat="false" ht="13.8" hidden="false" customHeight="false" outlineLevel="0" collapsed="false">
      <c r="B367" s="8" t="n">
        <v>54638.5460633659</v>
      </c>
      <c r="C367" s="8" t="n">
        <v>4300</v>
      </c>
      <c r="D367" s="8" t="n">
        <v>11.3563829787233</v>
      </c>
      <c r="F367" s="8" t="n">
        <v>1.35151414902817</v>
      </c>
      <c r="G367" s="8" t="n">
        <v>102845.060633664</v>
      </c>
      <c r="H367" s="8" t="n">
        <v>3975</v>
      </c>
      <c r="J367" s="8" t="n">
        <v>-102845.060633664</v>
      </c>
      <c r="K367" s="8" t="n">
        <v>2832</v>
      </c>
      <c r="L367" s="16" t="n">
        <v>132280000000</v>
      </c>
      <c r="O367" s="8" t="n">
        <v>94387.9235983814</v>
      </c>
      <c r="P367" s="8" t="n">
        <v>-415124.875</v>
      </c>
      <c r="Q367" s="8" t="n">
        <v>362544.25</v>
      </c>
      <c r="R367" s="8" t="n">
        <v>-52580.625</v>
      </c>
      <c r="S367" s="8" t="n">
        <v>-26290.3125</v>
      </c>
      <c r="U367" s="8" t="n">
        <v>-57465.5</v>
      </c>
      <c r="V367" s="8" t="n">
        <v>-245563.875</v>
      </c>
      <c r="W367" s="8" t="n">
        <v>-122781.9375</v>
      </c>
      <c r="X367" s="8" t="n">
        <v>-65316.4375</v>
      </c>
      <c r="Y367" s="8" t="n">
        <v>658067.969166718</v>
      </c>
      <c r="Z367" s="8" t="n">
        <v>2484.09028132039</v>
      </c>
      <c r="AA367" s="8" t="n">
        <v>-5294.64836503976</v>
      </c>
      <c r="AB367" s="8" t="n">
        <v>-125764.128325696</v>
      </c>
      <c r="AD367" s="24" t="n">
        <v>-11.5056378233866</v>
      </c>
      <c r="AE367" s="8" t="n">
        <v>-11.6112239498827</v>
      </c>
      <c r="AF367" s="8" t="n">
        <v>-15.2564954691858</v>
      </c>
      <c r="AH367" s="8" t="n">
        <v>-14.5629901536981</v>
      </c>
      <c r="AI367" s="25" t="n">
        <v>-9.79771262085501</v>
      </c>
      <c r="AJ367" s="8" t="n">
        <v>-12.2465292282405</v>
      </c>
      <c r="AK367" s="8" t="n">
        <v>-13.427416055491</v>
      </c>
      <c r="AM367" s="8" t="n">
        <v>12.4291529151942</v>
      </c>
      <c r="AO367" s="24" t="n">
        <v>0.923515091807571</v>
      </c>
      <c r="AP367" s="8" t="n">
        <v>0.81792896531153</v>
      </c>
      <c r="AQ367" s="8" t="n">
        <v>-2.82734255399155</v>
      </c>
      <c r="AS367" s="8" t="n">
        <v>-2.13383723850393</v>
      </c>
      <c r="AT367" s="8" t="n">
        <v>2.6314402943392</v>
      </c>
      <c r="AU367" s="8" t="n">
        <v>0.182623686953733</v>
      </c>
      <c r="AV367" s="8" t="n">
        <v>-0.998263140296809</v>
      </c>
      <c r="AX367" s="0" t="n">
        <v>0.896349651396227</v>
      </c>
      <c r="AY367" s="0" t="n">
        <v>0.978668580561836</v>
      </c>
      <c r="AZ367" s="0" t="n">
        <v>0.999210865869203</v>
      </c>
      <c r="BB367" s="16" t="n">
        <v>2.76288733085348E-011</v>
      </c>
      <c r="BC367" s="16" t="n">
        <v>4.29222577325385E-010</v>
      </c>
      <c r="BD367" s="0" t="n">
        <v>0.00127672121296623</v>
      </c>
      <c r="BE367" s="0" t="n">
        <v>0.0697960843334743</v>
      </c>
    </row>
    <row r="368" customFormat="false" ht="13.8" hidden="false" customHeight="false" outlineLevel="0" collapsed="false">
      <c r="B368" s="8" t="n">
        <v>54731.6773747312</v>
      </c>
      <c r="C368" s="8" t="n">
        <v>4300</v>
      </c>
      <c r="D368" s="8" t="n">
        <v>11.4148936170212</v>
      </c>
      <c r="F368" s="8" t="n">
        <v>1.35146492236359</v>
      </c>
      <c r="G368" s="8" t="n">
        <v>102970.674816898</v>
      </c>
      <c r="H368" s="8" t="n">
        <v>3980</v>
      </c>
      <c r="J368" s="8" t="n">
        <v>-102970.674816898</v>
      </c>
      <c r="K368" s="8" t="n">
        <v>2842</v>
      </c>
      <c r="L368" s="16" t="n">
        <v>132868000000</v>
      </c>
      <c r="O368" s="8" t="n">
        <v>94668.1885421875</v>
      </c>
      <c r="P368" s="8" t="n">
        <v>-416717.28</v>
      </c>
      <c r="Q368" s="8" t="n">
        <v>364256.4</v>
      </c>
      <c r="R368" s="8" t="n">
        <v>-52460.8799999998</v>
      </c>
      <c r="S368" s="8" t="n">
        <v>-26230.4399999999</v>
      </c>
      <c r="U368" s="8" t="n">
        <v>-57253.2</v>
      </c>
      <c r="V368" s="8" t="n">
        <v>-245926.28</v>
      </c>
      <c r="W368" s="8" t="n">
        <v>-122963.14</v>
      </c>
      <c r="X368" s="8" t="n">
        <v>-65709.94</v>
      </c>
      <c r="Y368" s="8" t="n">
        <v>658901.816580928</v>
      </c>
      <c r="Z368" s="8" t="n">
        <v>2108.19159882946</v>
      </c>
      <c r="AA368" s="8" t="n">
        <v>-5734.95093254556</v>
      </c>
      <c r="AB368" s="8" t="n">
        <v>-126254.075231152</v>
      </c>
      <c r="AD368" s="24" t="n">
        <v>-11.5611438106455</v>
      </c>
      <c r="AE368" s="8" t="n">
        <v>-11.6685436324444</v>
      </c>
      <c r="AF368" s="8" t="n">
        <v>-15.3107359598079</v>
      </c>
      <c r="AH368" s="8" t="n">
        <v>-14.6070914317111</v>
      </c>
      <c r="AI368" s="25" t="n">
        <v>-9.84118975011242</v>
      </c>
      <c r="AJ368" s="8" t="n">
        <v>-12.2879350648123</v>
      </c>
      <c r="AK368" s="8" t="n">
        <v>-13.4810397511016</v>
      </c>
      <c r="AM368" s="8" t="n">
        <v>12.4721387238339</v>
      </c>
      <c r="AO368" s="24" t="n">
        <v>0.91099491318843</v>
      </c>
      <c r="AP368" s="8" t="n">
        <v>0.803595091389544</v>
      </c>
      <c r="AQ368" s="8" t="n">
        <v>-2.83859723597395</v>
      </c>
      <c r="AS368" s="8" t="n">
        <v>-2.13495270787718</v>
      </c>
      <c r="AT368" s="8" t="n">
        <v>2.63094897372148</v>
      </c>
      <c r="AU368" s="8" t="n">
        <v>0.184203659021596</v>
      </c>
      <c r="AV368" s="8" t="n">
        <v>-1.00890102726768</v>
      </c>
      <c r="AX368" s="0" t="n">
        <v>0.89597023641516</v>
      </c>
      <c r="AY368" s="0" t="n">
        <v>0.978583296538826</v>
      </c>
      <c r="AZ368" s="0" t="n">
        <v>0.99920764437985</v>
      </c>
      <c r="BB368" s="16" t="n">
        <v>2.62274089270093E-011</v>
      </c>
      <c r="BC368" s="16" t="n">
        <v>4.07596839540958E-010</v>
      </c>
      <c r="BD368" s="0" t="n">
        <v>0.00127153293885978</v>
      </c>
      <c r="BE368" s="0" t="n">
        <v>0.0695318361646788</v>
      </c>
    </row>
    <row r="369" customFormat="false" ht="13.8" hidden="false" customHeight="false" outlineLevel="0" collapsed="false">
      <c r="B369" s="8" t="n">
        <v>54824.5584362458</v>
      </c>
      <c r="C369" s="8" t="n">
        <v>4300</v>
      </c>
      <c r="D369" s="8" t="n">
        <v>11.4734042553191</v>
      </c>
      <c r="F369" s="8" t="n">
        <v>1.35141855698444</v>
      </c>
      <c r="G369" s="8" t="n">
        <v>103096.497856971</v>
      </c>
      <c r="H369" s="8" t="n">
        <v>3985</v>
      </c>
      <c r="J369" s="8" t="n">
        <v>-103096.497856971</v>
      </c>
      <c r="K369" s="8" t="n">
        <v>2852</v>
      </c>
      <c r="L369" s="16" t="n">
        <v>133455000000</v>
      </c>
      <c r="O369" s="8" t="n">
        <v>94948.4731091143</v>
      </c>
      <c r="P369" s="8" t="n">
        <v>-418312.495</v>
      </c>
      <c r="Q369" s="8" t="n">
        <v>365968.55</v>
      </c>
      <c r="R369" s="8" t="n">
        <v>-52343.945</v>
      </c>
      <c r="S369" s="8" t="n">
        <v>-26171.9725</v>
      </c>
      <c r="U369" s="8" t="n">
        <v>-57040.9</v>
      </c>
      <c r="V369" s="8" t="n">
        <v>-246291.495</v>
      </c>
      <c r="W369" s="8" t="n">
        <v>-123145.7475</v>
      </c>
      <c r="X369" s="8" t="n">
        <v>-66104.8475000001</v>
      </c>
      <c r="Y369" s="8" t="n">
        <v>659735.695283647</v>
      </c>
      <c r="Z369" s="8" t="n">
        <v>1729.63219851369</v>
      </c>
      <c r="AA369" s="8" t="n">
        <v>-6177.19837146791</v>
      </c>
      <c r="AB369" s="8" t="n">
        <v>-126741.737438571</v>
      </c>
      <c r="AD369" s="24" t="n">
        <v>-11.6163344568019</v>
      </c>
      <c r="AE369" s="8" t="n">
        <v>-11.7255218162431</v>
      </c>
      <c r="AF369" s="8" t="n">
        <v>-15.3645150177485</v>
      </c>
      <c r="AH369" s="8" t="n">
        <v>-14.6508319833239</v>
      </c>
      <c r="AI369" s="25" t="n">
        <v>-9.88430896857813</v>
      </c>
      <c r="AJ369" s="8" t="n">
        <v>-12.3290230420792</v>
      </c>
      <c r="AK369" s="8" t="n">
        <v>-13.534314927786</v>
      </c>
      <c r="AM369" s="8" t="n">
        <v>12.5147603013287</v>
      </c>
      <c r="AO369" s="24" t="n">
        <v>0.898425844526841</v>
      </c>
      <c r="AP369" s="8" t="n">
        <v>0.789238485085612</v>
      </c>
      <c r="AQ369" s="8" t="n">
        <v>-2.84975471641976</v>
      </c>
      <c r="AS369" s="8" t="n">
        <v>-2.13607168199521</v>
      </c>
      <c r="AT369" s="8" t="n">
        <v>2.63045133275057</v>
      </c>
      <c r="AU369" s="8" t="n">
        <v>0.18573725924949</v>
      </c>
      <c r="AV369" s="8" t="n">
        <v>-1.01955462645735</v>
      </c>
      <c r="AX369" s="0" t="n">
        <v>0.895590551080074</v>
      </c>
      <c r="AY369" s="0" t="n">
        <v>0.978497894305541</v>
      </c>
      <c r="AZ369" s="0" t="n">
        <v>0.999204417883359</v>
      </c>
      <c r="BB369" s="16" t="n">
        <v>2.49029797594337E-011</v>
      </c>
      <c r="BC369" s="16" t="n">
        <v>3.87152500982032E-010</v>
      </c>
      <c r="BD369" s="0" t="n">
        <v>0.00126637866224569</v>
      </c>
      <c r="BE369" s="0" t="n">
        <v>0.0692691735680115</v>
      </c>
    </row>
    <row r="370" customFormat="false" ht="13.8" hidden="false" customHeight="false" outlineLevel="0" collapsed="false">
      <c r="B370" s="8" t="n">
        <v>54917.1896079051</v>
      </c>
      <c r="C370" s="8" t="n">
        <v>4300</v>
      </c>
      <c r="D370" s="8" t="n">
        <v>11.531914893617</v>
      </c>
      <c r="F370" s="8" t="n">
        <v>1.35137503870324</v>
      </c>
      <c r="G370" s="8" t="n">
        <v>103222.529491829</v>
      </c>
      <c r="H370" s="8" t="n">
        <v>3990</v>
      </c>
      <c r="J370" s="8" t="n">
        <v>-103222.529491829</v>
      </c>
      <c r="K370" s="8" t="n">
        <v>2862</v>
      </c>
      <c r="L370" s="16" t="n">
        <v>134042000000</v>
      </c>
      <c r="O370" s="8" t="n">
        <v>95228.7772745406</v>
      </c>
      <c r="P370" s="8" t="n">
        <v>-419910.52</v>
      </c>
      <c r="Q370" s="8" t="n">
        <v>367680.7</v>
      </c>
      <c r="R370" s="8" t="n">
        <v>-52229.82</v>
      </c>
      <c r="S370" s="8" t="n">
        <v>-26114.91</v>
      </c>
      <c r="U370" s="8" t="n">
        <v>-56828.6</v>
      </c>
      <c r="V370" s="8" t="n">
        <v>-246659.52</v>
      </c>
      <c r="W370" s="8" t="n">
        <v>-123329.76</v>
      </c>
      <c r="X370" s="8" t="n">
        <v>-66501.1600000001</v>
      </c>
      <c r="Y370" s="8" t="n">
        <v>660569.605362508</v>
      </c>
      <c r="Z370" s="8" t="n">
        <v>1348.40835227634</v>
      </c>
      <c r="AA370" s="8" t="n">
        <v>-6621.39277555505</v>
      </c>
      <c r="AB370" s="8" t="n">
        <v>-127227.109106273</v>
      </c>
      <c r="AD370" s="24" t="n">
        <v>-11.6715312107733</v>
      </c>
      <c r="AE370" s="8" t="n">
        <v>-11.7824799992658</v>
      </c>
      <c r="AF370" s="8" t="n">
        <v>-15.4181543526594</v>
      </c>
      <c r="AH370" s="8" t="n">
        <v>-14.6945333077919</v>
      </c>
      <c r="AI370" s="25" t="n">
        <v>-9.92739176196999</v>
      </c>
      <c r="AJ370" s="8" t="n">
        <v>-12.3701145060417</v>
      </c>
      <c r="AK370" s="8" t="n">
        <v>-13.5875630468066</v>
      </c>
      <c r="AM370" s="8" t="n">
        <v>12.5573391680093</v>
      </c>
      <c r="AO370" s="24" t="n">
        <v>0.885807957236016</v>
      </c>
      <c r="AP370" s="8" t="n">
        <v>0.774859168743513</v>
      </c>
      <c r="AQ370" s="8" t="n">
        <v>-2.86081518465013</v>
      </c>
      <c r="AS370" s="8" t="n">
        <v>-2.13719413978262</v>
      </c>
      <c r="AT370" s="8" t="n">
        <v>2.62994740603931</v>
      </c>
      <c r="AU370" s="8" t="n">
        <v>0.187224661967645</v>
      </c>
      <c r="AV370" s="8" t="n">
        <v>-1.03022387879731</v>
      </c>
      <c r="AX370" s="0" t="n">
        <v>0.895210598245328</v>
      </c>
      <c r="AY370" s="0" t="n">
        <v>0.978412374323801</v>
      </c>
      <c r="AZ370" s="0" t="n">
        <v>0.999201186394792</v>
      </c>
      <c r="BB370" s="16" t="n">
        <v>2.36466993063601E-011</v>
      </c>
      <c r="BC370" s="16" t="n">
        <v>3.67752738298659E-010</v>
      </c>
      <c r="BD370" s="0" t="n">
        <v>0.00126125809225944</v>
      </c>
      <c r="BE370" s="0" t="n">
        <v>0.0690080844680747</v>
      </c>
    </row>
    <row r="371" customFormat="false" ht="13.8" hidden="false" customHeight="false" outlineLevel="0" collapsed="false">
      <c r="B371" s="8" t="n">
        <v>55009.5712485559</v>
      </c>
      <c r="C371" s="8" t="n">
        <v>4300</v>
      </c>
      <c r="D371" s="8" t="n">
        <v>11.5904255319148</v>
      </c>
      <c r="F371" s="8" t="n">
        <v>1.35133435341211</v>
      </c>
      <c r="G371" s="8" t="n">
        <v>103348.769460075</v>
      </c>
      <c r="H371" s="8" t="n">
        <v>3995</v>
      </c>
      <c r="J371" s="8" t="n">
        <v>-103348.769460075</v>
      </c>
      <c r="K371" s="8" t="n">
        <v>2872</v>
      </c>
      <c r="L371" s="16" t="n">
        <v>134629000000</v>
      </c>
      <c r="O371" s="8" t="n">
        <v>95509.1010139068</v>
      </c>
      <c r="P371" s="8" t="n">
        <v>-421511.355</v>
      </c>
      <c r="Q371" s="8" t="n">
        <v>369392.85</v>
      </c>
      <c r="R371" s="8" t="n">
        <v>-52118.5049999999</v>
      </c>
      <c r="S371" s="8" t="n">
        <v>-26059.2525</v>
      </c>
      <c r="U371" s="8" t="n">
        <v>-56616.3</v>
      </c>
      <c r="V371" s="8" t="n">
        <v>-247030.355</v>
      </c>
      <c r="W371" s="8" t="n">
        <v>-123515.1775</v>
      </c>
      <c r="X371" s="8" t="n">
        <v>-66898.8775000001</v>
      </c>
      <c r="Y371" s="8" t="n">
        <v>661403.546905307</v>
      </c>
      <c r="Z371" s="8" t="n">
        <v>964.516337338573</v>
      </c>
      <c r="AA371" s="8" t="n">
        <v>-7067.5362359185</v>
      </c>
      <c r="AB371" s="8" t="n">
        <v>-127710.184402433</v>
      </c>
      <c r="AD371" s="24" t="n">
        <v>-11.726581948182</v>
      </c>
      <c r="AE371" s="8" t="n">
        <v>-11.8392661060392</v>
      </c>
      <c r="AF371" s="8" t="n">
        <v>-15.4715021000489</v>
      </c>
      <c r="AH371" s="8" t="n">
        <v>-14.7380433310031</v>
      </c>
      <c r="AI371" s="25" t="n">
        <v>-9.97028604272115</v>
      </c>
      <c r="AJ371" s="8" t="n">
        <v>-12.4110572300803</v>
      </c>
      <c r="AK371" s="8" t="n">
        <v>-13.6406319962286</v>
      </c>
      <c r="AM371" s="8" t="n">
        <v>12.5997232707138</v>
      </c>
      <c r="AO371" s="24" t="n">
        <v>0.87314132253176</v>
      </c>
      <c r="AP371" s="8" t="n">
        <v>0.760457164674556</v>
      </c>
      <c r="AQ371" s="8" t="n">
        <v>-2.87177882933511</v>
      </c>
      <c r="AS371" s="8" t="n">
        <v>-2.13832006028931</v>
      </c>
      <c r="AT371" s="8" t="n">
        <v>2.62943722799265</v>
      </c>
      <c r="AU371" s="8" t="n">
        <v>0.188666040633545</v>
      </c>
      <c r="AV371" s="8" t="n">
        <v>-1.04090872551479</v>
      </c>
      <c r="AX371" s="0" t="n">
        <v>0.894830380757982</v>
      </c>
      <c r="AY371" s="0" t="n">
        <v>0.9783267370551</v>
      </c>
      <c r="AZ371" s="0" t="n">
        <v>0.999197949929206</v>
      </c>
      <c r="BB371" s="16" t="n">
        <v>2.24569613336433E-011</v>
      </c>
      <c r="BC371" s="16" t="n">
        <v>3.49373783588869E-010</v>
      </c>
      <c r="BD371" s="0" t="n">
        <v>0.0012561709410645</v>
      </c>
      <c r="BE371" s="0" t="n">
        <v>0.0687485568971313</v>
      </c>
    </row>
    <row r="372" customFormat="false" ht="13.8" hidden="false" customHeight="false" outlineLevel="0" collapsed="false">
      <c r="B372" s="8" t="n">
        <v>55101.7037159028</v>
      </c>
      <c r="C372" s="8" t="n">
        <v>4300</v>
      </c>
      <c r="D372" s="8" t="n">
        <v>11.6489361702127</v>
      </c>
      <c r="F372" s="8" t="n">
        <v>1.35129648708228</v>
      </c>
      <c r="G372" s="8" t="n">
        <v>103475.217500966</v>
      </c>
      <c r="H372" s="8" t="n">
        <v>4000</v>
      </c>
      <c r="J372" s="8" t="n">
        <v>-103475.217500966</v>
      </c>
      <c r="K372" s="8" t="n">
        <v>2882</v>
      </c>
      <c r="L372" s="16" t="n">
        <v>135217000000</v>
      </c>
      <c r="O372" s="8" t="n">
        <v>95789.444302715</v>
      </c>
      <c r="P372" s="8" t="n">
        <v>-423115</v>
      </c>
      <c r="Q372" s="8" t="n">
        <v>371105</v>
      </c>
      <c r="R372" s="8" t="n">
        <v>-52010</v>
      </c>
      <c r="S372" s="8" t="n">
        <v>-26005</v>
      </c>
      <c r="U372" s="8" t="n">
        <v>-56404</v>
      </c>
      <c r="V372" s="8" t="n">
        <v>-247404</v>
      </c>
      <c r="W372" s="8" t="n">
        <v>-123702</v>
      </c>
      <c r="X372" s="8" t="n">
        <v>-67298</v>
      </c>
      <c r="Y372" s="8" t="n">
        <v>662237.52</v>
      </c>
      <c r="Z372" s="8" t="n">
        <v>577.95243622351</v>
      </c>
      <c r="AA372" s="8" t="n">
        <v>-7515.63084104046</v>
      </c>
      <c r="AB372" s="8" t="n">
        <v>-128190.957505046</v>
      </c>
      <c r="AD372" s="24" t="n">
        <v>-11.7814762459046</v>
      </c>
      <c r="AE372" s="8" t="n">
        <v>-11.8958697621803</v>
      </c>
      <c r="AF372" s="8" t="n">
        <v>-15.5245480958345</v>
      </c>
      <c r="AH372" s="8" t="n">
        <v>-14.7813516800274</v>
      </c>
      <c r="AI372" s="25" t="n">
        <v>-10.0129814245286</v>
      </c>
      <c r="AJ372" s="8" t="n">
        <v>-12.4518406895004</v>
      </c>
      <c r="AK372" s="8" t="n">
        <v>-13.6935113654687</v>
      </c>
      <c r="AM372" s="8" t="n">
        <v>12.6419022573378</v>
      </c>
      <c r="AO372" s="24" t="n">
        <v>0.86042601143323</v>
      </c>
      <c r="AP372" s="8" t="n">
        <v>0.746032495157552</v>
      </c>
      <c r="AQ372" s="8" t="n">
        <v>-2.8826458384967</v>
      </c>
      <c r="AS372" s="8" t="n">
        <v>-2.13944942268963</v>
      </c>
      <c r="AT372" s="8" t="n">
        <v>2.6289208328092</v>
      </c>
      <c r="AU372" s="8" t="n">
        <v>0.190061567837383</v>
      </c>
      <c r="AV372" s="8" t="n">
        <v>-1.05160910813086</v>
      </c>
      <c r="AX372" s="0" t="n">
        <v>0.894449901457765</v>
      </c>
      <c r="AY372" s="0" t="n">
        <v>0.978240982960604</v>
      </c>
      <c r="AZ372" s="0" t="n">
        <v>0.999194708501657</v>
      </c>
      <c r="BB372" s="16" t="n">
        <v>2.13302154150271E-011</v>
      </c>
      <c r="BC372" s="16" t="n">
        <v>3.31961566388725E-010</v>
      </c>
      <c r="BD372" s="0" t="n">
        <v>0.00125111692381552</v>
      </c>
      <c r="BE372" s="0" t="n">
        <v>0.0684905789940424</v>
      </c>
    </row>
    <row r="373" customFormat="false" ht="13.8" hidden="false" customHeight="false" outlineLevel="0" collapsed="false">
      <c r="B373" s="8" t="n">
        <v>55193.5873665115</v>
      </c>
      <c r="C373" s="8" t="n">
        <v>4300</v>
      </c>
      <c r="D373" s="8" t="n">
        <v>11.7074468085106</v>
      </c>
      <c r="F373" s="8" t="n">
        <v>1.35126142576351</v>
      </c>
      <c r="G373" s="8" t="n">
        <v>103601.873354411</v>
      </c>
      <c r="H373" s="8" t="n">
        <v>4005</v>
      </c>
      <c r="J373" s="8" t="n">
        <v>-103601.873354411</v>
      </c>
      <c r="K373" s="8" t="n">
        <v>2892</v>
      </c>
      <c r="L373" s="16" t="n">
        <v>135804000000</v>
      </c>
      <c r="O373" s="8" t="n">
        <v>96069.8071165282</v>
      </c>
      <c r="P373" s="8" t="n">
        <v>-424721.455</v>
      </c>
      <c r="Q373" s="8" t="n">
        <v>372817.15</v>
      </c>
      <c r="R373" s="8" t="n">
        <v>-51904.3049999999</v>
      </c>
      <c r="S373" s="8" t="n">
        <v>-25952.1524999999</v>
      </c>
      <c r="U373" s="8" t="n">
        <v>-56191.7</v>
      </c>
      <c r="V373" s="8" t="n">
        <v>-247780.455</v>
      </c>
      <c r="W373" s="8" t="n">
        <v>-123890.2275</v>
      </c>
      <c r="X373" s="8" t="n">
        <v>-67698.5275000001</v>
      </c>
      <c r="Y373" s="8" t="n">
        <v>663071.524734707</v>
      </c>
      <c r="Z373" s="8" t="n">
        <v>188.712936741329</v>
      </c>
      <c r="AA373" s="8" t="n">
        <v>-7965.67867678058</v>
      </c>
      <c r="AB373" s="8" t="n">
        <v>-128669.4226019</v>
      </c>
      <c r="AD373" s="24" t="n">
        <v>-11.8363880833465</v>
      </c>
      <c r="AE373" s="8" t="n">
        <v>-11.9524649956714</v>
      </c>
      <c r="AF373" s="8" t="n">
        <v>-15.5774665776222</v>
      </c>
      <c r="AH373" s="8" t="n">
        <v>-14.8246323843917</v>
      </c>
      <c r="AI373" s="25" t="n">
        <v>-10.0556519236276</v>
      </c>
      <c r="AJ373" s="8" t="n">
        <v>-12.4926387628027</v>
      </c>
      <c r="AK373" s="8" t="n">
        <v>-13.7463751465689</v>
      </c>
      <c r="AM373" s="8" t="n">
        <v>12.6840501781102</v>
      </c>
      <c r="AO373" s="24" t="n">
        <v>0.847662094763712</v>
      </c>
      <c r="AP373" s="8" t="n">
        <v>0.731585182438821</v>
      </c>
      <c r="AQ373" s="8" t="n">
        <v>-2.89341639951203</v>
      </c>
      <c r="AS373" s="8" t="n">
        <v>-2.14058220628146</v>
      </c>
      <c r="AT373" s="8" t="n">
        <v>2.62839825448258</v>
      </c>
      <c r="AU373" s="8" t="n">
        <v>0.191411415307485</v>
      </c>
      <c r="AV373" s="8" t="n">
        <v>-1.06232496845866</v>
      </c>
      <c r="AX373" s="0" t="n">
        <v>0.894069163177034</v>
      </c>
      <c r="AY373" s="0" t="n">
        <v>0.978155112501137</v>
      </c>
      <c r="AZ373" s="0" t="n">
        <v>0.999191462127191</v>
      </c>
      <c r="BB373" s="16" t="n">
        <v>2.02609459516561E-011</v>
      </c>
      <c r="BC373" s="16" t="n">
        <v>3.1543133432132E-010</v>
      </c>
      <c r="BD373" s="0" t="n">
        <v>0.0012460957586219</v>
      </c>
      <c r="BE373" s="0" t="n">
        <v>0.068234139003216</v>
      </c>
    </row>
    <row r="374" customFormat="false" ht="13.8" hidden="false" customHeight="false" outlineLevel="0" collapsed="false">
      <c r="B374" s="8" t="n">
        <v>55285.2225558143</v>
      </c>
      <c r="C374" s="8" t="n">
        <v>4300</v>
      </c>
      <c r="D374" s="8" t="n">
        <v>11.7659574468084</v>
      </c>
      <c r="F374" s="8" t="n">
        <v>1.35122915558361</v>
      </c>
      <c r="G374" s="8" t="n">
        <v>103728.736760969</v>
      </c>
      <c r="H374" s="8" t="n">
        <v>4010</v>
      </c>
      <c r="J374" s="8" t="n">
        <v>-103728.736760969</v>
      </c>
      <c r="K374" s="8" t="n">
        <v>2897</v>
      </c>
      <c r="L374" s="16" t="n">
        <v>136391000000</v>
      </c>
      <c r="O374" s="8" t="n">
        <v>96350.1894309707</v>
      </c>
      <c r="P374" s="8" t="n">
        <v>-426330.72</v>
      </c>
      <c r="Q374" s="8" t="n">
        <v>374529.3</v>
      </c>
      <c r="R374" s="8" t="n">
        <v>-51801.4199999999</v>
      </c>
      <c r="S374" s="8" t="n">
        <v>-25900.71</v>
      </c>
      <c r="U374" s="8" t="n">
        <v>-55979.4</v>
      </c>
      <c r="V374" s="8" t="n">
        <v>-248159.72</v>
      </c>
      <c r="W374" s="8" t="n">
        <v>-124079.86</v>
      </c>
      <c r="X374" s="8" t="n">
        <v>-68100.4600000001</v>
      </c>
      <c r="Y374" s="8" t="n">
        <v>663905.561197708</v>
      </c>
      <c r="Z374" s="8" t="n">
        <v>-203.205868025834</v>
      </c>
      <c r="AA374" s="8" t="n">
        <v>-8417.68182638276</v>
      </c>
      <c r="AB374" s="8" t="n">
        <v>-129145.573890541</v>
      </c>
      <c r="AD374" s="24" t="n">
        <v>-11.8909866187562</v>
      </c>
      <c r="AE374" s="8" t="n">
        <v>-12.0087210131754</v>
      </c>
      <c r="AF374" s="8" t="n">
        <v>-15.6299269610241</v>
      </c>
      <c r="AH374" s="8" t="n">
        <v>-14.8675546523931</v>
      </c>
      <c r="AI374" s="25" t="n">
        <v>-10.0979667351047</v>
      </c>
      <c r="AJ374" s="8" t="n">
        <v>-12.5331205079919</v>
      </c>
      <c r="AK374" s="8" t="n">
        <v>-13.7988925105091</v>
      </c>
      <c r="AM374" s="8" t="n">
        <v>12.7258362619076</v>
      </c>
      <c r="AO374" s="24" t="n">
        <v>0.834849643151388</v>
      </c>
      <c r="AP374" s="8" t="n">
        <v>0.717115248732188</v>
      </c>
      <c r="AQ374" s="8" t="n">
        <v>-2.90409069911645</v>
      </c>
      <c r="AS374" s="8" t="n">
        <v>-2.14171839048545</v>
      </c>
      <c r="AT374" s="8" t="n">
        <v>2.62786952680286</v>
      </c>
      <c r="AU374" s="8" t="n">
        <v>0.192715753915669</v>
      </c>
      <c r="AV374" s="8" t="n">
        <v>-1.0730562486015</v>
      </c>
      <c r="AX374" s="0" t="n">
        <v>0.89368816874074</v>
      </c>
      <c r="AY374" s="0" t="n">
        <v>0.978069126137179</v>
      </c>
      <c r="AZ374" s="0" t="n">
        <v>0.999188210820851</v>
      </c>
      <c r="BB374" s="16" t="n">
        <v>1.92498373867687E-011</v>
      </c>
      <c r="BC374" s="16" t="n">
        <v>2.99794764586352E-010</v>
      </c>
      <c r="BD374" s="0" t="n">
        <v>0.00124110716651204</v>
      </c>
      <c r="BE374" s="0" t="n">
        <v>0.0679792252735671</v>
      </c>
    </row>
    <row r="375" customFormat="false" ht="13.8" hidden="false" customHeight="false" outlineLevel="0" collapsed="false">
      <c r="B375" s="8" t="n">
        <v>55376.6096381157</v>
      </c>
      <c r="C375" s="8" t="n">
        <v>4300</v>
      </c>
      <c r="D375" s="8" t="n">
        <v>11.8244680851063</v>
      </c>
      <c r="F375" s="8" t="n">
        <v>1.35119966274791</v>
      </c>
      <c r="G375" s="8" t="n">
        <v>103855.807461845</v>
      </c>
      <c r="H375" s="8" t="n">
        <v>4015</v>
      </c>
      <c r="J375" s="8" t="n">
        <v>-103855.807461845</v>
      </c>
      <c r="K375" s="8" t="n">
        <v>2903</v>
      </c>
      <c r="L375" s="16" t="n">
        <v>136979000000</v>
      </c>
      <c r="O375" s="8" t="n">
        <v>96630.5912217275</v>
      </c>
      <c r="P375" s="8" t="n">
        <v>-427942.795</v>
      </c>
      <c r="Q375" s="8" t="n">
        <v>376241.45</v>
      </c>
      <c r="R375" s="8" t="n">
        <v>-51701.345</v>
      </c>
      <c r="S375" s="8" t="n">
        <v>-25850.6725</v>
      </c>
      <c r="U375" s="8" t="n">
        <v>-55767.1</v>
      </c>
      <c r="V375" s="8" t="n">
        <v>-248541.795</v>
      </c>
      <c r="W375" s="8" t="n">
        <v>-124270.8975</v>
      </c>
      <c r="X375" s="8" t="n">
        <v>-68503.7975000001</v>
      </c>
      <c r="Y375" s="8" t="n">
        <v>664739.629477447</v>
      </c>
      <c r="Z375" s="8" t="n">
        <v>-597.807679738587</v>
      </c>
      <c r="AA375" s="8" t="n">
        <v>-8871.64237048174</v>
      </c>
      <c r="AB375" s="8" t="n">
        <v>-129619.405578249</v>
      </c>
      <c r="AD375" s="24" t="n">
        <v>-11.9456336186749</v>
      </c>
      <c r="AE375" s="8" t="n">
        <v>-12.064999629486</v>
      </c>
      <c r="AF375" s="8" t="n">
        <v>-15.6822912691116</v>
      </c>
      <c r="AH375" s="8" t="n">
        <v>-14.9104803005491</v>
      </c>
      <c r="AI375" s="25" t="n">
        <v>-10.140287662347</v>
      </c>
      <c r="AJ375" s="8" t="n">
        <v>-12.5736475920224</v>
      </c>
      <c r="AK375" s="8" t="n">
        <v>-13.8514252366561</v>
      </c>
      <c r="AM375" s="8" t="n">
        <v>12.767622345705</v>
      </c>
      <c r="AO375" s="24" t="n">
        <v>0.821988727030115</v>
      </c>
      <c r="AP375" s="8" t="n">
        <v>0.702622716218986</v>
      </c>
      <c r="AQ375" s="8" t="n">
        <v>-2.91466892340664</v>
      </c>
      <c r="AS375" s="8" t="n">
        <v>-2.14285795484413</v>
      </c>
      <c r="AT375" s="8" t="n">
        <v>2.62733468335802</v>
      </c>
      <c r="AU375" s="8" t="n">
        <v>0.19397475368259</v>
      </c>
      <c r="AV375" s="8" t="n">
        <v>-1.08380289095109</v>
      </c>
      <c r="AX375" s="0" t="n">
        <v>0.893306920966391</v>
      </c>
      <c r="AY375" s="0" t="n">
        <v>0.977983024328854</v>
      </c>
      <c r="AZ375" s="0" t="n">
        <v>0.999184954597674</v>
      </c>
      <c r="BB375" s="16" t="n">
        <v>1.82897081415866E-011</v>
      </c>
      <c r="BC375" s="16" t="n">
        <v>2.84940993818671E-010</v>
      </c>
      <c r="BD375" s="0" t="n">
        <v>0.0012361508713979</v>
      </c>
      <c r="BE375" s="0" t="n">
        <v>0.0677258262574879</v>
      </c>
    </row>
    <row r="376" customFormat="false" ht="13.8" hidden="false" customHeight="false" outlineLevel="0" collapsed="false">
      <c r="B376" s="8" t="n">
        <v>55467.7489665962</v>
      </c>
      <c r="C376" s="8" t="n">
        <v>4300</v>
      </c>
      <c r="D376" s="8" t="n">
        <v>11.8829787234042</v>
      </c>
      <c r="F376" s="8" t="n">
        <v>1.35117293353874</v>
      </c>
      <c r="G376" s="8" t="n">
        <v>103983.085198889</v>
      </c>
      <c r="H376" s="8" t="n">
        <v>4020</v>
      </c>
      <c r="J376" s="8" t="n">
        <v>-103983.085198889</v>
      </c>
      <c r="K376" s="8" t="n">
        <v>2908</v>
      </c>
      <c r="L376" s="16" t="n">
        <v>137566000000</v>
      </c>
      <c r="O376" s="8" t="n">
        <v>96911.0124645441</v>
      </c>
      <c r="P376" s="8" t="n">
        <v>-429557.68</v>
      </c>
      <c r="Q376" s="8" t="n">
        <v>377953.6</v>
      </c>
      <c r="R376" s="8" t="n">
        <v>-51604.0799999999</v>
      </c>
      <c r="S376" s="8" t="n">
        <v>-25802.0399999999</v>
      </c>
      <c r="U376" s="8" t="n">
        <v>-55554.8</v>
      </c>
      <c r="V376" s="8" t="n">
        <v>-248926.68</v>
      </c>
      <c r="W376" s="8" t="n">
        <v>-124463.34</v>
      </c>
      <c r="X376" s="8" t="n">
        <v>-68908.5400000001</v>
      </c>
      <c r="Y376" s="8" t="n">
        <v>665573.729662528</v>
      </c>
      <c r="Z376" s="8" t="n">
        <v>-995.096194815822</v>
      </c>
      <c r="AA376" s="8" t="n">
        <v>-9327.56238711061</v>
      </c>
      <c r="AB376" s="8" t="n">
        <v>-130090.911882002</v>
      </c>
      <c r="AD376" s="24" t="n">
        <v>-12.0001322008966</v>
      </c>
      <c r="AE376" s="8" t="n">
        <v>-12.1211040104888</v>
      </c>
      <c r="AF376" s="8" t="n">
        <v>-15.7343628753804</v>
      </c>
      <c r="AH376" s="8" t="n">
        <v>-14.9532124965579</v>
      </c>
      <c r="AI376" s="25" t="n">
        <v>-10.1824178600015</v>
      </c>
      <c r="AJ376" s="8" t="n">
        <v>-12.6140230337538</v>
      </c>
      <c r="AK376" s="8" t="n">
        <v>-13.9037764557226</v>
      </c>
      <c r="AM376" s="8" t="n">
        <v>12.8092116175368</v>
      </c>
      <c r="AO376" s="24" t="n">
        <v>0.809079416640163</v>
      </c>
      <c r="AP376" s="8" t="n">
        <v>0.688107607048035</v>
      </c>
      <c r="AQ376" s="8" t="n">
        <v>-2.92515125784364</v>
      </c>
      <c r="AS376" s="8" t="n">
        <v>-2.14400087902109</v>
      </c>
      <c r="AT376" s="8" t="n">
        <v>2.62679375753528</v>
      </c>
      <c r="AU376" s="8" t="n">
        <v>0.195188583783035</v>
      </c>
      <c r="AV376" s="8" t="n">
        <v>-1.09456483818579</v>
      </c>
      <c r="AX376" s="0" t="n">
        <v>0.892925422664023</v>
      </c>
      <c r="AY376" s="0" t="n">
        <v>0.97789680753593</v>
      </c>
      <c r="AZ376" s="0" t="n">
        <v>0.99918169347269</v>
      </c>
      <c r="BB376" s="16" t="n">
        <v>1.73799292162979E-011</v>
      </c>
      <c r="BC376" s="16" t="n">
        <v>2.70861115297E-010</v>
      </c>
      <c r="BD376" s="0" t="n">
        <v>0.00123122660004019</v>
      </c>
      <c r="BE376" s="0" t="n">
        <v>0.0674739305098287</v>
      </c>
    </row>
    <row r="377" customFormat="false" ht="13.8" hidden="false" customHeight="false" outlineLevel="0" collapsed="false">
      <c r="B377" s="8" t="n">
        <v>55558.6408933171</v>
      </c>
      <c r="C377" s="8" t="n">
        <v>4300</v>
      </c>
      <c r="D377" s="8" t="n">
        <v>11.9414893617021</v>
      </c>
      <c r="F377" s="8" t="n">
        <v>1.35114895431493</v>
      </c>
      <c r="G377" s="8" t="n">
        <v>104110.569714593</v>
      </c>
      <c r="H377" s="8" t="n">
        <v>4025</v>
      </c>
      <c r="J377" s="8" t="n">
        <v>-104110.569714593</v>
      </c>
      <c r="K377" s="8" t="n">
        <v>2914</v>
      </c>
      <c r="L377" s="16" t="n">
        <v>138153000000</v>
      </c>
      <c r="O377" s="8" t="n">
        <v>97191.4531352264</v>
      </c>
      <c r="P377" s="8" t="n">
        <v>-431175.375</v>
      </c>
      <c r="Q377" s="8" t="n">
        <v>379665.75</v>
      </c>
      <c r="R377" s="8" t="n">
        <v>-51509.625</v>
      </c>
      <c r="S377" s="8" t="n">
        <v>-25754.8125</v>
      </c>
      <c r="U377" s="8" t="n">
        <v>-55342.5</v>
      </c>
      <c r="V377" s="8" t="n">
        <v>-249314.375</v>
      </c>
      <c r="W377" s="8" t="n">
        <v>-124657.1875</v>
      </c>
      <c r="X377" s="8" t="n">
        <v>-69314.6875</v>
      </c>
      <c r="Y377" s="8" t="n">
        <v>666407.86184172</v>
      </c>
      <c r="Z377" s="8" t="n">
        <v>-1395.07510444892</v>
      </c>
      <c r="AA377" s="8" t="n">
        <v>-9785.44395170643</v>
      </c>
      <c r="AB377" s="8" t="n">
        <v>-130560.087028449</v>
      </c>
      <c r="AD377" s="24" t="n">
        <v>-12.0545826424314</v>
      </c>
      <c r="AE377" s="8" t="n">
        <v>-12.1771344811247</v>
      </c>
      <c r="AF377" s="8" t="n">
        <v>-15.7862423117163</v>
      </c>
      <c r="AH377" s="8" t="n">
        <v>-14.9958515672606</v>
      </c>
      <c r="AI377" s="25" t="n">
        <v>-10.2244576419379</v>
      </c>
      <c r="AJ377" s="8" t="n">
        <v>-12.6543470119092</v>
      </c>
      <c r="AK377" s="8" t="n">
        <v>-13.9560464577291</v>
      </c>
      <c r="AM377" s="8" t="n">
        <v>12.8507044244604</v>
      </c>
      <c r="AO377" s="24" t="n">
        <v>0.796121782028998</v>
      </c>
      <c r="AP377" s="8" t="n">
        <v>0.673569943335676</v>
      </c>
      <c r="AQ377" s="8" t="n">
        <v>-2.93553788725593</v>
      </c>
      <c r="AS377" s="8" t="n">
        <v>-2.14514714280016</v>
      </c>
      <c r="AT377" s="8" t="n">
        <v>2.62624678252254</v>
      </c>
      <c r="AU377" s="8" t="n">
        <v>0.196357412551156</v>
      </c>
      <c r="AV377" s="8" t="n">
        <v>-1.10534203326874</v>
      </c>
      <c r="AX377" s="0" t="n">
        <v>0.892543676636156</v>
      </c>
      <c r="AY377" s="0" t="n">
        <v>0.977810476217801</v>
      </c>
      <c r="AZ377" s="0" t="n">
        <v>0.999178427460925</v>
      </c>
      <c r="BB377" s="16" t="n">
        <v>1.65167887784428E-011</v>
      </c>
      <c r="BC377" s="16" t="n">
        <v>2.57498139902466E-010</v>
      </c>
      <c r="BD377" s="0" t="n">
        <v>0.00122633408201395</v>
      </c>
      <c r="BE377" s="0" t="n">
        <v>0.0672235266868896</v>
      </c>
    </row>
    <row r="378" customFormat="false" ht="13.8" hidden="false" customHeight="false" outlineLevel="0" collapsed="false">
      <c r="B378" s="8" t="n">
        <v>55649.285769226</v>
      </c>
      <c r="C378" s="8" t="n">
        <v>4300</v>
      </c>
      <c r="D378" s="8" t="n">
        <v>11.9999999999999</v>
      </c>
      <c r="F378" s="8" t="n">
        <v>1.3511277115113</v>
      </c>
      <c r="G378" s="8" t="n">
        <v>104238.26075209</v>
      </c>
      <c r="H378" s="8" t="n">
        <v>4030</v>
      </c>
      <c r="J378" s="8" t="n">
        <v>-104238.26075209</v>
      </c>
      <c r="K378" s="8" t="n">
        <v>2919</v>
      </c>
      <c r="L378" s="16" t="n">
        <v>138747000000</v>
      </c>
      <c r="O378" s="8" t="n">
        <v>97471.9132096404</v>
      </c>
      <c r="P378" s="8" t="n">
        <v>-432795.88</v>
      </c>
      <c r="Q378" s="8" t="n">
        <v>381377.9</v>
      </c>
      <c r="R378" s="8" t="n">
        <v>-51417.9799999998</v>
      </c>
      <c r="S378" s="8" t="n">
        <v>-25708.9899999999</v>
      </c>
      <c r="U378" s="8" t="n">
        <v>-55130.2</v>
      </c>
      <c r="V378" s="8" t="n">
        <v>-249704.88</v>
      </c>
      <c r="W378" s="8" t="n">
        <v>-124852.44</v>
      </c>
      <c r="X378" s="8" t="n">
        <v>-69722.24</v>
      </c>
      <c r="Y378" s="8" t="n">
        <v>667242.02610395</v>
      </c>
      <c r="Z378" s="8" t="n">
        <v>-1797.74809461713</v>
      </c>
      <c r="AA378" s="8" t="n">
        <v>-10245.2891371183</v>
      </c>
      <c r="AB378" s="8" t="n">
        <v>-131026.92525388</v>
      </c>
      <c r="AD378" s="24" t="n">
        <v>-12.1093164609665</v>
      </c>
      <c r="AE378" s="8" t="n">
        <v>-12.2334226068528</v>
      </c>
      <c r="AF378" s="8" t="n">
        <v>-15.838261349861</v>
      </c>
      <c r="AH378" s="8" t="n">
        <v>-15.0387290801031</v>
      </c>
      <c r="AI378" s="25" t="n">
        <v>-10.2667385627087</v>
      </c>
      <c r="AJ378" s="8" t="n">
        <v>-12.6949509465328</v>
      </c>
      <c r="AK378" s="8" t="n">
        <v>-14.0085667734647</v>
      </c>
      <c r="AM378" s="8" t="n">
        <v>12.8924323540185</v>
      </c>
      <c r="AO378" s="24" t="n">
        <v>0.783115893052016</v>
      </c>
      <c r="AP378" s="8" t="n">
        <v>0.659009747165734</v>
      </c>
      <c r="AQ378" s="8" t="n">
        <v>-2.94582899584247</v>
      </c>
      <c r="AS378" s="8" t="n">
        <v>-2.1462967260846</v>
      </c>
      <c r="AT378" s="8" t="n">
        <v>2.62569379130977</v>
      </c>
      <c r="AU378" s="8" t="n">
        <v>0.197481407485717</v>
      </c>
      <c r="AV378" s="8" t="n">
        <v>-1.11613441944617</v>
      </c>
      <c r="AX378" s="0" t="n">
        <v>0.89216168567777</v>
      </c>
      <c r="AY378" s="0" t="n">
        <v>0.977724030833489</v>
      </c>
      <c r="AZ378" s="0" t="n">
        <v>0.999175156577395</v>
      </c>
      <c r="BB378" s="16" t="n">
        <v>1.56948317981535E-011</v>
      </c>
      <c r="BC378" s="16" t="n">
        <v>2.44767805966818E-010</v>
      </c>
      <c r="BD378" s="0" t="n">
        <v>0.00122147304967468</v>
      </c>
      <c r="BE378" s="0" t="n">
        <v>0.0669746035454225</v>
      </c>
    </row>
  </sheetData>
  <mergeCells count="2">
    <mergeCell ref="P1:S1"/>
    <mergeCell ref="U1:X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2022-07-14T11:47:08Z</dcterms:created>
  <dc:creator>Urmi</dc:creator>
  <dc:description/>
  <dc:language>en-US</dc:language>
  <cp:lastModifiedBy/>
  <dcterms:modified xsi:type="dcterms:W3CDTF">2023-05-26T16:11:38Z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