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EOS270\FinalProject\"/>
    </mc:Choice>
  </mc:AlternateContent>
  <xr:revisionPtr revIDLastSave="0" documentId="13_ncr:1_{E8ACDC74-AB1D-4DEC-ADED-A030FB17B5BA}" xr6:coauthVersionLast="47" xr6:coauthVersionMax="47" xr10:uidLastSave="{00000000-0000-0000-0000-000000000000}"/>
  <bookViews>
    <workbookView xWindow="-108" yWindow="-108" windowWidth="23256" windowHeight="12456" xr2:uid="{6EC0BB06-97F6-44D1-84D8-169751D6BE2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2" l="1"/>
  <c r="C10" i="2"/>
  <c r="F10" i="2"/>
  <c r="E10" i="2"/>
  <c r="D10" i="2"/>
  <c r="B10" i="2"/>
  <c r="D27" i="2"/>
  <c r="E27" i="2"/>
  <c r="F27" i="2"/>
  <c r="C27" i="2"/>
  <c r="A29" i="2"/>
  <c r="A30" i="2"/>
  <c r="A31" i="2"/>
  <c r="A32" i="2"/>
  <c r="A33" i="2"/>
  <c r="A34" i="2"/>
  <c r="E34" i="2" s="1"/>
  <c r="A28" i="2"/>
  <c r="B13" i="2" l="1"/>
  <c r="B15" i="2" s="1"/>
  <c r="C34" i="2"/>
  <c r="F34" i="2"/>
  <c r="D34" i="2"/>
  <c r="B24" i="2" l="1"/>
  <c r="B23" i="2"/>
  <c r="C23" i="2" s="1"/>
  <c r="B18" i="2"/>
  <c r="E23" i="2" l="1"/>
  <c r="D23" i="2"/>
  <c r="F23" i="2"/>
  <c r="E18" i="2"/>
  <c r="E28" i="2" s="1"/>
  <c r="F18" i="2"/>
  <c r="F28" i="2" s="1"/>
  <c r="D18" i="2"/>
  <c r="D28" i="2" s="1"/>
  <c r="B19" i="2"/>
  <c r="B21" i="2"/>
  <c r="B22" i="2"/>
  <c r="C22" i="2" s="1"/>
  <c r="B20" i="2"/>
  <c r="C24" i="2"/>
  <c r="C21" i="2" l="1"/>
  <c r="C31" i="2" s="1"/>
  <c r="F21" i="2"/>
  <c r="F31" i="2" s="1"/>
  <c r="E21" i="2"/>
  <c r="E31" i="2" s="1"/>
  <c r="D21" i="2"/>
  <c r="D31" i="2" s="1"/>
  <c r="E24" i="2"/>
  <c r="E33" i="2" s="1"/>
  <c r="F24" i="2"/>
  <c r="F33" i="2" s="1"/>
  <c r="D24" i="2"/>
  <c r="D33" i="2" s="1"/>
  <c r="C20" i="2"/>
  <c r="C30" i="2" s="1"/>
  <c r="D20" i="2"/>
  <c r="D30" i="2" s="1"/>
  <c r="F20" i="2"/>
  <c r="F30" i="2" s="1"/>
  <c r="E20" i="2"/>
  <c r="E30" i="2" s="1"/>
  <c r="C32" i="2"/>
  <c r="E22" i="2"/>
  <c r="E32" i="2" s="1"/>
  <c r="F22" i="2"/>
  <c r="F32" i="2" s="1"/>
  <c r="D22" i="2"/>
  <c r="D32" i="2" s="1"/>
  <c r="C19" i="2"/>
  <c r="C29" i="2" s="1"/>
  <c r="D19" i="2"/>
  <c r="D29" i="2" s="1"/>
  <c r="F19" i="2"/>
  <c r="F29" i="2" s="1"/>
  <c r="E19" i="2"/>
  <c r="E29" i="2" s="1"/>
  <c r="C18" i="2"/>
  <c r="B40" i="2" l="1"/>
  <c r="B41" i="2"/>
  <c r="B39" i="2"/>
  <c r="B38" i="2"/>
  <c r="B42" i="2"/>
  <c r="B36" i="2"/>
  <c r="B37" i="2"/>
  <c r="C33" i="2"/>
  <c r="C28" i="2"/>
</calcChain>
</file>

<file path=xl/sharedStrings.xml><?xml version="1.0" encoding="utf-8"?>
<sst xmlns="http://schemas.openxmlformats.org/spreadsheetml/2006/main" count="37" uniqueCount="35">
  <si>
    <t>Group/Student</t>
  </si>
  <si>
    <t>Analysis</t>
  </si>
  <si>
    <t>Visaulzation</t>
  </si>
  <si>
    <t>Max Possible</t>
  </si>
  <si>
    <t>Desired Median</t>
  </si>
  <si>
    <t>Scale</t>
  </si>
  <si>
    <t>Raw Score</t>
  </si>
  <si>
    <t>Median Score</t>
  </si>
  <si>
    <t>Total Score</t>
  </si>
  <si>
    <t>Comments</t>
  </si>
  <si>
    <t>N/A</t>
  </si>
  <si>
    <t>X, Y, Z</t>
  </si>
  <si>
    <t>A, B, C</t>
  </si>
  <si>
    <t>A,X, Y</t>
  </si>
  <si>
    <t>Category</t>
  </si>
  <si>
    <t>Report Content</t>
  </si>
  <si>
    <t>Novelty &amp; Relevance</t>
  </si>
  <si>
    <t>Data &amp; Bibliography</t>
  </si>
  <si>
    <t>Adjustments</t>
  </si>
  <si>
    <t>Group EX2</t>
  </si>
  <si>
    <t>Group EX1</t>
  </si>
  <si>
    <t>Group EX3</t>
  </si>
  <si>
    <t>Group EX4</t>
  </si>
  <si>
    <t>Mean Score</t>
  </si>
  <si>
    <t>Standard Deviation</t>
  </si>
  <si>
    <t>Max</t>
  </si>
  <si>
    <t>Min</t>
  </si>
  <si>
    <t>75th Percentile</t>
  </si>
  <si>
    <t>25th Percentile</t>
  </si>
  <si>
    <t>50th Percentile</t>
  </si>
  <si>
    <t>Adjusted Score (Formatted)</t>
  </si>
  <si>
    <t>Adjusted Score (Values Only)</t>
  </si>
  <si>
    <t>Rubric</t>
  </si>
  <si>
    <t>https://geos270.github.io/FinalProject/#project-rubric</t>
  </si>
  <si>
    <t>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</si>
</sst>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64" fontId="1" fillId="0" borderId="0" xfId="0" applyNumberFormat="1" applyFont="1"/>
    <xf numFmtId="164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eos270.github.io/FinalProj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CB02-1CD6-4DED-8454-7D039C4EA4D7}">
  <dimension ref="A1:I42"/>
  <sheetViews>
    <sheetView tabSelected="1" topLeftCell="A8" workbookViewId="0">
      <selection activeCell="D14" sqref="D14"/>
    </sheetView>
  </sheetViews>
  <sheetFormatPr defaultRowHeight="14.4" x14ac:dyDescent="0.3"/>
  <cols>
    <col min="1" max="1" width="25.109375" bestFit="1" customWidth="1"/>
    <col min="2" max="2" width="11.5546875" style="2" bestFit="1" customWidth="1"/>
    <col min="3" max="6" width="22.77734375" style="4" bestFit="1" customWidth="1"/>
  </cols>
  <sheetData>
    <row r="1" spans="1:6" x14ac:dyDescent="0.3">
      <c r="A1" s="1" t="s">
        <v>32</v>
      </c>
      <c r="B1" s="6" t="s">
        <v>33</v>
      </c>
    </row>
    <row r="2" spans="1:6" x14ac:dyDescent="0.3">
      <c r="A2" s="1" t="s">
        <v>6</v>
      </c>
      <c r="C2" s="3" t="s">
        <v>0</v>
      </c>
    </row>
    <row r="3" spans="1:6" x14ac:dyDescent="0.3">
      <c r="A3" t="s">
        <v>14</v>
      </c>
      <c r="B3" s="2" t="s">
        <v>3</v>
      </c>
      <c r="C3" s="4" t="s">
        <v>20</v>
      </c>
      <c r="D3" s="4" t="s">
        <v>19</v>
      </c>
      <c r="E3" s="4" t="s">
        <v>21</v>
      </c>
      <c r="F3" s="4" t="s">
        <v>22</v>
      </c>
    </row>
    <row r="4" spans="1:6" x14ac:dyDescent="0.3">
      <c r="A4" t="s">
        <v>1</v>
      </c>
      <c r="B4" s="2">
        <v>70</v>
      </c>
      <c r="C4" s="4">
        <v>55</v>
      </c>
      <c r="D4" s="4">
        <v>30</v>
      </c>
      <c r="E4" s="4">
        <v>60</v>
      </c>
      <c r="F4" s="4">
        <v>60</v>
      </c>
    </row>
    <row r="5" spans="1:6" x14ac:dyDescent="0.3">
      <c r="A5" t="s">
        <v>2</v>
      </c>
      <c r="B5" s="2">
        <v>65</v>
      </c>
      <c r="C5" s="4">
        <v>55</v>
      </c>
      <c r="D5" s="4">
        <v>30</v>
      </c>
      <c r="E5" s="4">
        <v>45</v>
      </c>
      <c r="F5" s="4">
        <v>55</v>
      </c>
    </row>
    <row r="6" spans="1:6" x14ac:dyDescent="0.3">
      <c r="A6" t="s">
        <v>15</v>
      </c>
      <c r="B6" s="2">
        <v>65</v>
      </c>
      <c r="C6" s="4">
        <v>50</v>
      </c>
      <c r="D6" s="4">
        <v>40</v>
      </c>
      <c r="E6" s="4">
        <v>40</v>
      </c>
      <c r="F6" s="4">
        <v>45</v>
      </c>
    </row>
    <row r="7" spans="1:6" x14ac:dyDescent="0.3">
      <c r="A7" t="s">
        <v>16</v>
      </c>
      <c r="B7" s="2">
        <v>25</v>
      </c>
      <c r="C7" s="4">
        <v>25</v>
      </c>
      <c r="D7" s="4">
        <v>20</v>
      </c>
      <c r="E7" s="4">
        <v>20</v>
      </c>
      <c r="F7" s="4">
        <v>25</v>
      </c>
    </row>
    <row r="8" spans="1:6" x14ac:dyDescent="0.3">
      <c r="A8" t="s">
        <v>17</v>
      </c>
      <c r="B8" s="2">
        <v>10</v>
      </c>
      <c r="C8" s="4">
        <v>10</v>
      </c>
      <c r="D8" s="4">
        <v>10</v>
      </c>
      <c r="E8" s="4">
        <v>5</v>
      </c>
      <c r="F8" s="4">
        <v>10</v>
      </c>
    </row>
    <row r="9" spans="1:6" x14ac:dyDescent="0.3">
      <c r="A9" t="s">
        <v>34</v>
      </c>
      <c r="B9" s="2">
        <v>15</v>
      </c>
      <c r="C9" s="4">
        <v>17</v>
      </c>
      <c r="D9" s="4">
        <v>10</v>
      </c>
      <c r="E9" s="4">
        <v>0</v>
      </c>
      <c r="F9" s="4">
        <v>7</v>
      </c>
    </row>
    <row r="10" spans="1:6" x14ac:dyDescent="0.3">
      <c r="A10" t="s">
        <v>8</v>
      </c>
      <c r="B10" s="2">
        <f>SUM(B4:B9)</f>
        <v>250</v>
      </c>
      <c r="C10" s="4">
        <f>SUM(C4:C9)</f>
        <v>212</v>
      </c>
      <c r="D10" s="4">
        <f>SUM(D4:D9)</f>
        <v>140</v>
      </c>
      <c r="E10" s="4">
        <f>SUM(E4:E9)</f>
        <v>170</v>
      </c>
      <c r="F10" s="4">
        <f>SUM(F4:F9)</f>
        <v>202</v>
      </c>
    </row>
    <row r="11" spans="1:6" x14ac:dyDescent="0.3">
      <c r="A11" t="s">
        <v>9</v>
      </c>
      <c r="C11" s="4" t="s">
        <v>11</v>
      </c>
      <c r="D11" s="4" t="s">
        <v>12</v>
      </c>
      <c r="E11" s="4" t="s">
        <v>13</v>
      </c>
      <c r="F11" s="4" t="s">
        <v>10</v>
      </c>
    </row>
    <row r="13" spans="1:6" x14ac:dyDescent="0.3">
      <c r="A13" t="s">
        <v>7</v>
      </c>
      <c r="B13" s="2">
        <f>MEDIAN(C10:DO10)</f>
        <v>186</v>
      </c>
    </row>
    <row r="14" spans="1:6" x14ac:dyDescent="0.3">
      <c r="A14" t="s">
        <v>4</v>
      </c>
      <c r="B14" s="2">
        <f>B10*0.72</f>
        <v>180</v>
      </c>
    </row>
    <row r="15" spans="1:6" x14ac:dyDescent="0.3">
      <c r="A15" s="1" t="s">
        <v>5</v>
      </c>
      <c r="B15" s="2">
        <f>B13-B14</f>
        <v>6</v>
      </c>
    </row>
    <row r="16" spans="1:6" x14ac:dyDescent="0.3">
      <c r="A16" s="1"/>
    </row>
    <row r="17" spans="1:9" x14ac:dyDescent="0.3">
      <c r="A17" s="1" t="s">
        <v>31</v>
      </c>
      <c r="B17" s="2" t="s">
        <v>18</v>
      </c>
      <c r="C17" s="3" t="s">
        <v>0</v>
      </c>
    </row>
    <row r="18" spans="1:9" x14ac:dyDescent="0.3">
      <c r="A18" s="1"/>
      <c r="B18" s="4">
        <f t="shared" ref="B18:B24" si="0">ROUND(B4/B$10*B$15,0)</f>
        <v>2</v>
      </c>
      <c r="C18" s="4">
        <f t="shared" ref="C18:C24" si="1">C4-$B18</f>
        <v>53</v>
      </c>
      <c r="D18" s="4">
        <f t="shared" ref="D18:F18" si="2">D4-$B18</f>
        <v>28</v>
      </c>
      <c r="E18" s="4">
        <f t="shared" si="2"/>
        <v>58</v>
      </c>
      <c r="F18" s="4">
        <f t="shared" si="2"/>
        <v>58</v>
      </c>
    </row>
    <row r="19" spans="1:9" x14ac:dyDescent="0.3">
      <c r="A19" s="1"/>
      <c r="B19" s="4">
        <f t="shared" si="0"/>
        <v>2</v>
      </c>
      <c r="C19" s="4">
        <f t="shared" si="1"/>
        <v>53</v>
      </c>
      <c r="D19" s="4">
        <f t="shared" ref="D19:F19" si="3">D5-$B19</f>
        <v>28</v>
      </c>
      <c r="E19" s="4">
        <f t="shared" si="3"/>
        <v>43</v>
      </c>
      <c r="F19" s="4">
        <f t="shared" si="3"/>
        <v>53</v>
      </c>
    </row>
    <row r="20" spans="1:9" x14ac:dyDescent="0.3">
      <c r="A20" s="1"/>
      <c r="B20" s="4">
        <f t="shared" si="0"/>
        <v>2</v>
      </c>
      <c r="C20" s="4">
        <f t="shared" si="1"/>
        <v>48</v>
      </c>
      <c r="D20" s="4">
        <f t="shared" ref="D20:F20" si="4">D6-$B20</f>
        <v>38</v>
      </c>
      <c r="E20" s="4">
        <f t="shared" si="4"/>
        <v>38</v>
      </c>
      <c r="F20" s="4">
        <f t="shared" si="4"/>
        <v>43</v>
      </c>
    </row>
    <row r="21" spans="1:9" x14ac:dyDescent="0.3">
      <c r="A21" s="1"/>
      <c r="B21" s="4">
        <f t="shared" si="0"/>
        <v>1</v>
      </c>
      <c r="C21" s="4">
        <f t="shared" si="1"/>
        <v>24</v>
      </c>
      <c r="D21" s="4">
        <f t="shared" ref="D21:F21" si="5">D7-$B21</f>
        <v>19</v>
      </c>
      <c r="E21" s="4">
        <f t="shared" si="5"/>
        <v>19</v>
      </c>
      <c r="F21" s="4">
        <f t="shared" si="5"/>
        <v>24</v>
      </c>
    </row>
    <row r="22" spans="1:9" x14ac:dyDescent="0.3">
      <c r="A22" s="1"/>
      <c r="B22" s="4">
        <f t="shared" si="0"/>
        <v>0</v>
      </c>
      <c r="C22" s="4">
        <f t="shared" si="1"/>
        <v>10</v>
      </c>
      <c r="D22" s="4">
        <f t="shared" ref="D22:F23" si="6">D8-$B22</f>
        <v>10</v>
      </c>
      <c r="E22" s="4">
        <f t="shared" si="6"/>
        <v>5</v>
      </c>
      <c r="F22" s="4">
        <f t="shared" si="6"/>
        <v>10</v>
      </c>
    </row>
    <row r="23" spans="1:9" x14ac:dyDescent="0.3">
      <c r="A23" s="1"/>
      <c r="B23" s="4">
        <f t="shared" si="0"/>
        <v>0</v>
      </c>
      <c r="C23" s="4">
        <f t="shared" si="1"/>
        <v>17</v>
      </c>
      <c r="D23" s="4">
        <f t="shared" si="6"/>
        <v>10</v>
      </c>
      <c r="E23" s="4">
        <f t="shared" si="6"/>
        <v>0</v>
      </c>
      <c r="F23" s="4">
        <f t="shared" si="6"/>
        <v>7</v>
      </c>
    </row>
    <row r="24" spans="1:9" x14ac:dyDescent="0.3">
      <c r="A24" s="1"/>
      <c r="B24" s="4">
        <f t="shared" si="0"/>
        <v>6</v>
      </c>
      <c r="C24" s="4">
        <f t="shared" si="1"/>
        <v>206</v>
      </c>
      <c r="D24" s="4">
        <f t="shared" ref="D24:F24" si="7">D10-$B24</f>
        <v>134</v>
      </c>
      <c r="E24" s="4">
        <f t="shared" si="7"/>
        <v>164</v>
      </c>
      <c r="F24" s="4">
        <f t="shared" si="7"/>
        <v>196</v>
      </c>
    </row>
    <row r="25" spans="1:9" x14ac:dyDescent="0.3">
      <c r="A25" s="1"/>
    </row>
    <row r="26" spans="1:9" x14ac:dyDescent="0.3">
      <c r="A26" s="1" t="s">
        <v>30</v>
      </c>
      <c r="C26" s="3" t="s">
        <v>0</v>
      </c>
    </row>
    <row r="27" spans="1:9" x14ac:dyDescent="0.3">
      <c r="C27" s="4" t="str">
        <f>C3</f>
        <v>Group EX1</v>
      </c>
      <c r="D27" s="4" t="str">
        <f t="shared" ref="D27:F27" si="8">D3</f>
        <v>Group EX2</v>
      </c>
      <c r="E27" s="4" t="str">
        <f t="shared" si="8"/>
        <v>Group EX3</v>
      </c>
      <c r="F27" s="4" t="str">
        <f t="shared" si="8"/>
        <v>Group EX4</v>
      </c>
    </row>
    <row r="28" spans="1:9" x14ac:dyDescent="0.3">
      <c r="A28" t="str">
        <f>A4</f>
        <v>Analysis</v>
      </c>
      <c r="B28" s="4"/>
      <c r="C28" s="4" t="str">
        <f>$A28&amp;": "&amp;C18</f>
        <v>Analysis: 53</v>
      </c>
      <c r="D28" s="4" t="str">
        <f t="shared" ref="D28:F28" si="9">$A28&amp;": "&amp;D18</f>
        <v>Analysis: 28</v>
      </c>
      <c r="E28" s="4" t="str">
        <f t="shared" si="9"/>
        <v>Analysis: 58</v>
      </c>
      <c r="F28" s="4" t="str">
        <f t="shared" si="9"/>
        <v>Analysis: 58</v>
      </c>
      <c r="G28" s="4"/>
      <c r="H28" s="4"/>
      <c r="I28" s="4"/>
    </row>
    <row r="29" spans="1:9" x14ac:dyDescent="0.3">
      <c r="A29" t="str">
        <f>A5</f>
        <v>Visaulzation</v>
      </c>
      <c r="B29" s="4"/>
      <c r="C29" s="4" t="str">
        <f>$A29&amp;": "&amp;C19</f>
        <v>Visaulzation: 53</v>
      </c>
      <c r="D29" s="4" t="str">
        <f t="shared" ref="D29:F32" si="10">$A29&amp;": "&amp;D19</f>
        <v>Visaulzation: 28</v>
      </c>
      <c r="E29" s="4" t="str">
        <f t="shared" si="10"/>
        <v>Visaulzation: 43</v>
      </c>
      <c r="F29" s="4" t="str">
        <f t="shared" si="10"/>
        <v>Visaulzation: 53</v>
      </c>
      <c r="G29" s="4"/>
      <c r="H29" s="4"/>
      <c r="I29" s="4"/>
    </row>
    <row r="30" spans="1:9" x14ac:dyDescent="0.3">
      <c r="A30" t="str">
        <f>A6</f>
        <v>Report Content</v>
      </c>
      <c r="B30" s="4"/>
      <c r="C30" s="4" t="str">
        <f>$A30&amp;": "&amp;C20</f>
        <v>Report Content: 48</v>
      </c>
      <c r="D30" s="4" t="str">
        <f t="shared" si="10"/>
        <v>Report Content: 38</v>
      </c>
      <c r="E30" s="4" t="str">
        <f t="shared" si="10"/>
        <v>Report Content: 38</v>
      </c>
      <c r="F30" s="4" t="str">
        <f t="shared" si="10"/>
        <v>Report Content: 43</v>
      </c>
      <c r="G30" s="4"/>
      <c r="H30" s="4"/>
      <c r="I30" s="4"/>
    </row>
    <row r="31" spans="1:9" x14ac:dyDescent="0.3">
      <c r="A31" t="str">
        <f>A7</f>
        <v>Novelty &amp; Relevance</v>
      </c>
      <c r="B31" s="4"/>
      <c r="C31" s="4" t="str">
        <f>$A31&amp;": "&amp;C21</f>
        <v>Novelty &amp; Relevance: 24</v>
      </c>
      <c r="D31" s="4" t="str">
        <f t="shared" si="10"/>
        <v>Novelty &amp; Relevance: 19</v>
      </c>
      <c r="E31" s="4" t="str">
        <f t="shared" si="10"/>
        <v>Novelty &amp; Relevance: 19</v>
      </c>
      <c r="F31" s="4" t="str">
        <f t="shared" si="10"/>
        <v>Novelty &amp; Relevance: 24</v>
      </c>
      <c r="G31" s="4"/>
      <c r="H31" s="4"/>
      <c r="I31" s="4"/>
    </row>
    <row r="32" spans="1:9" x14ac:dyDescent="0.3">
      <c r="A32" t="str">
        <f>A8</f>
        <v>Data &amp; Bibliography</v>
      </c>
      <c r="B32" s="4"/>
      <c r="C32" s="4" t="str">
        <f>$A32&amp;": "&amp;C22</f>
        <v>Data &amp; Bibliography: 10</v>
      </c>
      <c r="D32" s="4" t="str">
        <f t="shared" si="10"/>
        <v>Data &amp; Bibliography: 10</v>
      </c>
      <c r="E32" s="4" t="str">
        <f t="shared" si="10"/>
        <v>Data &amp; Bibliography: 5</v>
      </c>
      <c r="F32" s="4" t="str">
        <f t="shared" si="10"/>
        <v>Data &amp; Bibliography: 10</v>
      </c>
      <c r="G32" s="4"/>
      <c r="H32" s="4"/>
      <c r="I32" s="4"/>
    </row>
    <row r="33" spans="1:9" x14ac:dyDescent="0.3">
      <c r="A33" t="str">
        <f>A10</f>
        <v>Total Score</v>
      </c>
      <c r="B33" s="4"/>
      <c r="C33" s="4" t="str">
        <f t="shared" ref="C33:F33" si="11">$A33&amp;": "&amp;C24</f>
        <v>Total Score: 206</v>
      </c>
      <c r="D33" s="4" t="str">
        <f t="shared" si="11"/>
        <v>Total Score: 134</v>
      </c>
      <c r="E33" s="4" t="str">
        <f t="shared" si="11"/>
        <v>Total Score: 164</v>
      </c>
      <c r="F33" s="4" t="str">
        <f t="shared" si="11"/>
        <v>Total Score: 196</v>
      </c>
      <c r="G33" s="4"/>
      <c r="H33" s="4"/>
      <c r="I33" s="4"/>
    </row>
    <row r="34" spans="1:9" x14ac:dyDescent="0.3">
      <c r="A34" t="str">
        <f>A11</f>
        <v>Comments</v>
      </c>
      <c r="C34" s="4" t="str">
        <f>$A34&amp;": "&amp;C11</f>
        <v>Comments: X, Y, Z</v>
      </c>
      <c r="D34" s="4" t="str">
        <f>$A34&amp;": "&amp;D11</f>
        <v>Comments: A, B, C</v>
      </c>
      <c r="E34" s="4" t="str">
        <f>$A34&amp;": "&amp;E11</f>
        <v>Comments: A,X, Y</v>
      </c>
      <c r="F34" s="4" t="str">
        <f>$A34&amp;": "&amp;F11</f>
        <v>Comments: N/A</v>
      </c>
      <c r="G34" s="4"/>
      <c r="H34" s="4"/>
      <c r="I34" s="4"/>
    </row>
    <row r="35" spans="1:9" x14ac:dyDescent="0.3">
      <c r="G35" s="4"/>
      <c r="H35" s="4"/>
      <c r="I35" s="4"/>
    </row>
    <row r="36" spans="1:9" x14ac:dyDescent="0.3">
      <c r="A36" s="1" t="s">
        <v>23</v>
      </c>
      <c r="B36" s="5">
        <f>AVERAGE(C24:DO24)</f>
        <v>175</v>
      </c>
    </row>
    <row r="37" spans="1:9" x14ac:dyDescent="0.3">
      <c r="A37" s="1" t="s">
        <v>24</v>
      </c>
      <c r="B37" s="5">
        <f>_xlfn.STDEV.P(C24:DO24)</f>
        <v>28.301943396169811</v>
      </c>
    </row>
    <row r="38" spans="1:9" x14ac:dyDescent="0.3">
      <c r="A38" s="1" t="s">
        <v>25</v>
      </c>
      <c r="B38" s="5">
        <f>MAX(C24:DO24)</f>
        <v>206</v>
      </c>
    </row>
    <row r="39" spans="1:9" x14ac:dyDescent="0.3">
      <c r="A39" s="1" t="s">
        <v>27</v>
      </c>
      <c r="B39" s="5">
        <f>_xlfn.QUARTILE.EXC(C24:DO24,3)</f>
        <v>203.5</v>
      </c>
    </row>
    <row r="40" spans="1:9" x14ac:dyDescent="0.3">
      <c r="A40" s="1" t="s">
        <v>29</v>
      </c>
      <c r="B40" s="5">
        <f>_xlfn.QUARTILE.EXC(C24:DO24,2)</f>
        <v>180</v>
      </c>
    </row>
    <row r="41" spans="1:9" x14ac:dyDescent="0.3">
      <c r="A41" s="1" t="s">
        <v>28</v>
      </c>
      <c r="B41" s="5">
        <f>_xlfn.QUARTILE.EXC(C24:DO24,1)</f>
        <v>141.5</v>
      </c>
    </row>
    <row r="42" spans="1:9" x14ac:dyDescent="0.3">
      <c r="A42" s="1" t="s">
        <v>26</v>
      </c>
      <c r="B42" s="5">
        <f>MIN(C24:DO24)</f>
        <v>134</v>
      </c>
    </row>
  </sheetData>
  <phoneticPr fontId="2" type="noConversion"/>
  <hyperlinks>
    <hyperlink ref="B1" r:id="rId1" location="project-rubric" xr:uid="{2FDA874D-FE54-486C-8772-9780550C54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2021-12-07T18:49:38Z</dcterms:created>
  <dcterms:modified xsi:type="dcterms:W3CDTF">2023-04-18T20:05:41Z</dcterms:modified>
</cp:coreProperties>
</file>