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jat\Google Drive\03GESSA\GESSA Projects\"/>
    </mc:Choice>
  </mc:AlternateContent>
  <bookViews>
    <workbookView xWindow="19440" yWindow="0" windowWidth="19290" windowHeight="6885"/>
  </bookViews>
  <sheets>
    <sheet name="Summary" sheetId="6" r:id="rId1"/>
    <sheet name="ASUVisualizations" sheetId="1" r:id="rId2"/>
    <sheet name="SSOWithCertificates" sheetId="2" r:id="rId3"/>
    <sheet name="IoT" sheetId="3" r:id="rId4"/>
    <sheet name="gessa.org" sheetId="4" r:id="rId5"/>
    <sheet name="RegressionAnalysisGasPrices" sheetId="5"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6" l="1"/>
  <c r="B8" i="6"/>
  <c r="B7" i="6"/>
  <c r="B6" i="6"/>
  <c r="B5" i="6"/>
  <c r="C13" i="1" l="1"/>
  <c r="D13" i="1"/>
  <c r="E13" i="1"/>
  <c r="F13" i="1"/>
  <c r="G13" i="1"/>
  <c r="H13" i="1"/>
  <c r="B13" i="1"/>
  <c r="C13" i="4"/>
  <c r="D13" i="4"/>
  <c r="E13" i="4"/>
  <c r="F13" i="4"/>
  <c r="G13" i="4"/>
  <c r="H13" i="4"/>
  <c r="B13" i="4"/>
  <c r="C13" i="3" l="1"/>
  <c r="D13" i="3"/>
  <c r="E13" i="3"/>
  <c r="F13" i="3"/>
  <c r="G13" i="3"/>
  <c r="H13" i="3"/>
  <c r="B13" i="3"/>
  <c r="C12" i="5"/>
  <c r="D12" i="5"/>
  <c r="E12" i="5"/>
  <c r="F12" i="5"/>
  <c r="G12" i="5"/>
  <c r="H12" i="5"/>
  <c r="B12" i="5"/>
  <c r="C13" i="2"/>
  <c r="D13" i="2"/>
  <c r="E13" i="2"/>
  <c r="F13" i="2"/>
  <c r="G13" i="2"/>
  <c r="H13" i="2"/>
  <c r="B13" i="2"/>
</calcChain>
</file>

<file path=xl/sharedStrings.xml><?xml version="1.0" encoding="utf-8"?>
<sst xmlns="http://schemas.openxmlformats.org/spreadsheetml/2006/main" count="170" uniqueCount="88">
  <si>
    <t>Project Title: ASU Visualizations</t>
  </si>
  <si>
    <t>Date</t>
  </si>
  <si>
    <t>Week</t>
  </si>
  <si>
    <t>Status</t>
  </si>
  <si>
    <t>11.14.2015</t>
  </si>
  <si>
    <t>11.21.2015</t>
  </si>
  <si>
    <t>11.28.2015</t>
  </si>
  <si>
    <t>12.5.2015</t>
  </si>
  <si>
    <t>12.12.2015</t>
  </si>
  <si>
    <t>12.19.2015</t>
  </si>
  <si>
    <t>12.25.2015</t>
  </si>
  <si>
    <t>Milestones</t>
  </si>
  <si>
    <t>Report sent (Y/N)</t>
  </si>
  <si>
    <t>1. Identify problem statement of visualization.
2. Create data collection strategy</t>
  </si>
  <si>
    <t>1. Prototype visualization</t>
  </si>
  <si>
    <t>1. Perform analysis on data - needs to be throughly documented</t>
  </si>
  <si>
    <t>Notes/ Issues/ Requests for GESSA team</t>
  </si>
  <si>
    <t>1. Collect data. Clean and filter</t>
  </si>
  <si>
    <t>Visualization - overview design</t>
  </si>
  <si>
    <t>Visualization - Details on demand</t>
  </si>
  <si>
    <t>Visualization - Zoom &amp; Filter</t>
  </si>
  <si>
    <t>Project Owner: Rajat Aggarwal</t>
  </si>
  <si>
    <t>Project Title</t>
  </si>
  <si>
    <t>Project Owner</t>
  </si>
  <si>
    <t>Created</t>
  </si>
  <si>
    <t>Last Report</t>
  </si>
  <si>
    <t>Number of collaborators</t>
  </si>
  <si>
    <t>Health</t>
  </si>
  <si>
    <t>ASU Visualization</t>
  </si>
  <si>
    <t>Rajat Aggarwal</t>
  </si>
  <si>
    <t>Project Type</t>
  </si>
  <si>
    <t>Code</t>
  </si>
  <si>
    <t>Quality adherence (%)</t>
  </si>
  <si>
    <t>Milestone reached  (%)</t>
  </si>
  <si>
    <t>Quality factor ([0-0.2])</t>
  </si>
  <si>
    <t>Project Title: SSO with Certificates</t>
  </si>
  <si>
    <t>Project Title: Internet Of Things</t>
  </si>
  <si>
    <t>SSO With Certificates</t>
  </si>
  <si>
    <t>Internet of Things</t>
  </si>
  <si>
    <t>Research</t>
  </si>
  <si>
    <t>Project Owner: Karteek Rupakula</t>
  </si>
  <si>
    <t>Project Owner: Pramodh Natarajan</t>
  </si>
  <si>
    <t>Project Title: gessa.org</t>
  </si>
  <si>
    <t>1. Finalize template with header and footer
2. Get home page ready (Carousal, Navbar)</t>
  </si>
  <si>
    <t>1. Prepare the main template for entire website (Jumbotron)
2. Bootstrap knowledge sharing with collaborators</t>
  </si>
  <si>
    <t>Create plugins for:
1. event 
2. calendar</t>
  </si>
  <si>
    <t>Create pages for 
1. Forms
2. People
3. About Us
4. Contact Us</t>
  </si>
  <si>
    <t>1. Prepare complete requirement
2. Get repository ready
3. Setup JIRA tasks</t>
  </si>
  <si>
    <t>Thorough testing, code review and bug fixing</t>
  </si>
  <si>
    <t>Deploy website onto gessa.org using GitHub pages CNAME and updating DNS provider properties</t>
  </si>
  <si>
    <t>1.Come up with an idea to do projects on IoT using Rasberry Pi or other platforms
2. Learn about the required programming language which is compatible with the chosen hardware</t>
  </si>
  <si>
    <t xml:space="preserve">1.Finalize on the hardware to be used and start the implementaion.
2. Have the project hosted </t>
  </si>
  <si>
    <t>TBD</t>
  </si>
  <si>
    <t>Looking for someone who knows Rasberry-Pi</t>
  </si>
  <si>
    <t>1.Create a short report on IOT communication protocols</t>
  </si>
  <si>
    <t>1.Research about IoT companies and projects.  
2.find out about the technical aspects of IoT</t>
  </si>
  <si>
    <t>Extend the report to describe more about protocols and hardwares (should be 15 pages long)</t>
  </si>
  <si>
    <t>Sharing sessions between apps (Research on framework laravel)</t>
  </si>
  <si>
    <t xml:space="preserve">Work on extracting identity information from the certificate </t>
  </si>
  <si>
    <t>Continue on prototype building and demo sharing session between apps</t>
  </si>
  <si>
    <t>Continue research on session sharing and build a prototype, (Think about how sessions will be stored.)</t>
  </si>
  <si>
    <t>Build a prototype using cert information and pass it to the application.</t>
  </si>
  <si>
    <t>1. Identify Scope and limitations of the project. 2. Determine  possible factors affecting the main response variable. 3. Collect relevant data</t>
  </si>
  <si>
    <t>1. Clean data, compile. 2. Learn basic functions for regression analysis in R/SAS. 3. Run preliminary regression on the software</t>
  </si>
  <si>
    <t>1. Identify whether some factors can be eliminated 2. Check the hypothesis results for significance of individual factors and (if possible) their interactions.</t>
  </si>
  <si>
    <t>N/A</t>
  </si>
  <si>
    <t>1. Remove the factors that seem insignificant. 2. Run regression with the reduced model.</t>
  </si>
  <si>
    <t>1. Interpret the final results. 2. Check for practical significance of the factors that apeared statistically significant. 3. Conclude (hypothetically) how the results can be used in real life policy making by the Government.</t>
  </si>
  <si>
    <t>Regression analysis on gas prices</t>
  </si>
  <si>
    <t>Sushrut Dabir</t>
  </si>
  <si>
    <t>Project Title: Regression analysis on gas prices</t>
  </si>
  <si>
    <t>Project Owner: Sushrut Dabir</t>
  </si>
  <si>
    <t>Y</t>
  </si>
  <si>
    <t>1. Reports were collected from University Office of Evaluation and Educational Effectiveness, AZ Regents and CFO</t>
  </si>
  <si>
    <t>gessa.org</t>
  </si>
  <si>
    <t>Pramodh Natarajan</t>
  </si>
  <si>
    <t>Nitin Karda</t>
  </si>
  <si>
    <t>Score</t>
  </si>
  <si>
    <t>Project Owner: Nitin Karda</t>
  </si>
  <si>
    <t>Karteek Rupakula</t>
  </si>
  <si>
    <t>Requirements logged
Issues tracked into github (not using JIRA as it is not free)</t>
  </si>
  <si>
    <t>NA</t>
  </si>
  <si>
    <t>Link</t>
  </si>
  <si>
    <t>Drive Link</t>
  </si>
  <si>
    <t>Links</t>
  </si>
  <si>
    <t>1. Read about UOEEE role in assessment and evaluation in university data.
2. Shortlisted few initial reports for visualization</t>
  </si>
  <si>
    <t>N</t>
  </si>
  <si>
    <t>Report was sent later than midnight. No progress made during this week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</si>
</sst>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6"/>
      <color theme="1"/>
      <name val="Calibri"/>
      <family val="2"/>
      <scheme val="minor"/>
    </font>
    <font>
      <b/>
      <sz val="24"/>
      <color theme="1"/>
      <name val="Calibri"/>
      <family val="2"/>
      <scheme val="minor"/>
    </font>
    <font>
      <b/>
      <sz val="14"/>
      <color theme="1"/>
      <name val="Calibri"/>
      <family val="2"/>
      <scheme val="minor"/>
    </font>
    <font>
      <sz val="16"/>
      <color theme="1"/>
      <name val="Calibri"/>
      <family val="2"/>
      <scheme val="minor"/>
    </font>
    <font>
      <b/>
      <sz val="18"/>
      <color theme="1"/>
      <name val="Calibri"/>
      <family val="2"/>
      <scheme val="minor"/>
    </font>
    <font>
      <sz val="18"/>
      <color theme="1"/>
      <name val="Calibri"/>
      <family val="2"/>
      <scheme val="minor"/>
    </font>
    <font>
      <b/>
      <sz val="20"/>
      <color theme="1"/>
      <name val="Calibri"/>
      <family val="2"/>
      <scheme val="minor"/>
    </font>
    <font>
      <sz val="20"/>
      <color theme="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37">
    <xf numFmtId="0" fontId="0" fillId="0" borderId="0" xfId="0"/>
    <xf numFmtId="0" fontId="0" fillId="0" borderId="0" xfId="0" applyAlignment="1">
      <alignment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5" xfId="0" applyFill="1" applyBorder="1" applyAlignment="1">
      <alignment horizontal="center" wrapText="1"/>
    </xf>
    <xf numFmtId="0" fontId="4"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5" fillId="0" borderId="0" xfId="0" applyFont="1"/>
    <xf numFmtId="0" fontId="7" fillId="0" borderId="0" xfId="0" applyFont="1"/>
    <xf numFmtId="0" fontId="6" fillId="0" borderId="1" xfId="0" applyFont="1" applyBorder="1" applyAlignment="1">
      <alignment horizontal="center" wrapText="1"/>
    </xf>
    <xf numFmtId="0" fontId="9" fillId="0" borderId="0" xfId="0" applyFont="1"/>
    <xf numFmtId="0" fontId="8" fillId="0" borderId="1" xfId="0" applyFont="1" applyBorder="1" applyAlignment="1">
      <alignment horizontal="center" wrapText="1"/>
    </xf>
    <xf numFmtId="0" fontId="7" fillId="0" borderId="1" xfId="0" applyFont="1" applyBorder="1" applyAlignment="1">
      <alignment horizontal="center" wrapText="1"/>
    </xf>
    <xf numFmtId="0" fontId="6" fillId="0" borderId="1" xfId="0" applyFont="1" applyBorder="1" applyAlignment="1">
      <alignment horizontal="center" vertical="center" wrapText="1"/>
    </xf>
    <xf numFmtId="0" fontId="7" fillId="0" borderId="0" xfId="0" applyFont="1" applyAlignment="1">
      <alignment horizontal="center" wrapText="1"/>
    </xf>
    <xf numFmtId="0" fontId="1" fillId="0" borderId="6" xfId="0" applyFont="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0" fillId="0" borderId="1" xfId="1" applyBorder="1" applyAlignment="1">
      <alignment horizontal="center" vertical="center" wrapText="1"/>
    </xf>
    <xf numFmtId="14" fontId="1" fillId="0" borderId="2"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14" fontId="1" fillId="0" borderId="4"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ESSA/gessa.org" TargetMode="External"/><Relationship Id="rId2" Type="http://schemas.openxmlformats.org/officeDocument/2006/relationships/hyperlink" Target="https://github.com/GESSA/SSOWithCertificates" TargetMode="External"/><Relationship Id="rId1" Type="http://schemas.openxmlformats.org/officeDocument/2006/relationships/hyperlink" Target="https://github.com/GESSA/ASUVisualizations" TargetMode="External"/><Relationship Id="rId6" Type="http://schemas.openxmlformats.org/officeDocument/2006/relationships/printerSettings" Target="../printerSettings/printerSettings1.bin"/><Relationship Id="rId5" Type="http://schemas.openxmlformats.org/officeDocument/2006/relationships/hyperlink" Target="https://drive.google.com/folderview?id=0B91uUYlaIEDtQXYtYk54Y0UwUjQ&amp;usp=sharing" TargetMode="External"/><Relationship Id="rId4" Type="http://schemas.openxmlformats.org/officeDocument/2006/relationships/hyperlink" Target="https://drive.google.com/folderview?id=0B91uUYlaIEDtQXYtYk54Y0UwUjQ&amp;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9"/>
  <sheetViews>
    <sheetView tabSelected="1" workbookViewId="0">
      <selection activeCell="B3" sqref="B3:I9"/>
    </sheetView>
  </sheetViews>
  <sheetFormatPr defaultRowHeight="15" x14ac:dyDescent="0.25"/>
  <cols>
    <col min="1" max="2" width="9.140625" style="21"/>
    <col min="3" max="4" width="14.5703125" style="21" customWidth="1"/>
    <col min="5" max="5" width="14" style="21" customWidth="1"/>
    <col min="6" max="6" width="10.7109375" style="21" customWidth="1"/>
    <col min="7" max="7" width="12.28515625" style="21" customWidth="1"/>
    <col min="8" max="8" width="11.140625" style="21" customWidth="1"/>
    <col min="9" max="9" width="14.5703125" style="21" customWidth="1"/>
    <col min="10" max="16384" width="9.140625" style="21"/>
  </cols>
  <sheetData>
    <row r="3" spans="2:9" x14ac:dyDescent="0.25">
      <c r="B3" s="25">
        <v>75210</v>
      </c>
      <c r="C3" s="26"/>
      <c r="D3" s="26"/>
      <c r="E3" s="26"/>
      <c r="F3" s="26"/>
      <c r="G3" s="26"/>
      <c r="H3" s="26"/>
      <c r="I3" s="27"/>
    </row>
    <row r="4" spans="2:9" ht="45" x14ac:dyDescent="0.25">
      <c r="B4" s="3" t="s">
        <v>27</v>
      </c>
      <c r="C4" s="3" t="s">
        <v>22</v>
      </c>
      <c r="D4" s="3" t="s">
        <v>30</v>
      </c>
      <c r="E4" s="3" t="s">
        <v>23</v>
      </c>
      <c r="F4" s="3" t="s">
        <v>24</v>
      </c>
      <c r="G4" s="3" t="s">
        <v>25</v>
      </c>
      <c r="H4" s="3" t="s">
        <v>26</v>
      </c>
      <c r="I4" s="3" t="s">
        <v>84</v>
      </c>
    </row>
    <row r="5" spans="2:9" ht="30" x14ac:dyDescent="0.25">
      <c r="B5" s="20">
        <f>ROUND((ASUVisualizations!B13*0.1+ASUVisualizations!C13*0.2+ASUVisualizations!C14*0.3)/0.6,2)</f>
        <v>30.83</v>
      </c>
      <c r="C5" s="3" t="s">
        <v>28</v>
      </c>
      <c r="D5" s="22" t="s">
        <v>31</v>
      </c>
      <c r="E5" s="20" t="s">
        <v>29</v>
      </c>
      <c r="F5" s="23">
        <v>42311</v>
      </c>
      <c r="G5" s="23">
        <v>42329</v>
      </c>
      <c r="H5" s="20">
        <v>2</v>
      </c>
      <c r="I5" s="24" t="s">
        <v>82</v>
      </c>
    </row>
    <row r="6" spans="2:9" ht="30" x14ac:dyDescent="0.25">
      <c r="B6" s="20">
        <f>ROUND((SSOWithCertificates!B13*0.1+SSOWithCertificates!C13*0.2+SSOWithCertificates!C14*0.3)/0.6,2)</f>
        <v>0</v>
      </c>
      <c r="C6" s="3" t="s">
        <v>37</v>
      </c>
      <c r="D6" s="20" t="s">
        <v>31</v>
      </c>
      <c r="E6" s="20" t="s">
        <v>76</v>
      </c>
      <c r="F6" s="23">
        <v>42314</v>
      </c>
      <c r="G6" s="20" t="s">
        <v>81</v>
      </c>
      <c r="H6" s="20">
        <v>2</v>
      </c>
      <c r="I6" s="24" t="s">
        <v>82</v>
      </c>
    </row>
    <row r="7" spans="2:9" ht="30" x14ac:dyDescent="0.25">
      <c r="B7" s="20">
        <f>ROUND((IoT!B13*0.1+IoT!C13*0.2+IoT!C14*0.3)/0.6,2)</f>
        <v>8.33</v>
      </c>
      <c r="C7" s="3" t="s">
        <v>38</v>
      </c>
      <c r="D7" s="20" t="s">
        <v>39</v>
      </c>
      <c r="E7" s="20" t="s">
        <v>79</v>
      </c>
      <c r="F7" s="23">
        <v>42317</v>
      </c>
      <c r="G7" s="23">
        <v>42322</v>
      </c>
      <c r="H7" s="20">
        <v>2</v>
      </c>
      <c r="I7" s="24" t="s">
        <v>83</v>
      </c>
    </row>
    <row r="8" spans="2:9" ht="30" x14ac:dyDescent="0.25">
      <c r="B8" s="20">
        <f>ROUND((gessa.org!B13*0.1+gessa.org!C13*0.2+gessa.org!C14*0.3)/0.6,2)</f>
        <v>14.33</v>
      </c>
      <c r="C8" s="3" t="s">
        <v>74</v>
      </c>
      <c r="D8" s="20" t="s">
        <v>31</v>
      </c>
      <c r="E8" s="20" t="s">
        <v>75</v>
      </c>
      <c r="F8" s="23">
        <v>42319</v>
      </c>
      <c r="G8" s="23">
        <v>42323</v>
      </c>
      <c r="H8" s="20">
        <v>1</v>
      </c>
      <c r="I8" s="24" t="s">
        <v>82</v>
      </c>
    </row>
    <row r="9" spans="2:9" ht="45" x14ac:dyDescent="0.25">
      <c r="B9" s="20">
        <f>ROUND((RegressionAnalysisGasPrices!B13*0.1+RegressionAnalysisGasPrices!C13*0.2+RegressionAnalysisGasPrices!C14*0.3)/0.6,2)</f>
        <v>0</v>
      </c>
      <c r="C9" s="3" t="s">
        <v>68</v>
      </c>
      <c r="D9" s="20" t="s">
        <v>39</v>
      </c>
      <c r="E9" s="20" t="s">
        <v>69</v>
      </c>
      <c r="F9" s="23">
        <v>42318</v>
      </c>
      <c r="G9" s="20" t="s">
        <v>81</v>
      </c>
      <c r="H9" s="20">
        <v>3</v>
      </c>
      <c r="I9" s="24" t="s">
        <v>83</v>
      </c>
    </row>
  </sheetData>
  <mergeCells count="1">
    <mergeCell ref="B3:I3"/>
  </mergeCells>
  <conditionalFormatting sqref="B5:B11">
    <cfRule type="colorScale" priority="3">
      <colorScale>
        <cfvo type="num" val="0"/>
        <cfvo type="num" val="100"/>
        <color rgb="FFFF7128"/>
        <color rgb="FF00B050"/>
      </colorScale>
    </cfRule>
  </conditionalFormatting>
  <conditionalFormatting sqref="B5:B10">
    <cfRule type="colorScale" priority="1">
      <colorScale>
        <cfvo type="num" val="0"/>
        <cfvo type="percentile" val="50"/>
        <cfvo type="num" val="100"/>
        <color rgb="FFFF7128"/>
        <color rgb="FFFFFF00"/>
        <color rgb="FF00B050"/>
      </colorScale>
    </cfRule>
    <cfRule type="colorScale" priority="2">
      <colorScale>
        <cfvo type="num" val="0"/>
        <cfvo type="num" val="100"/>
        <color rgb="FFFF7128"/>
        <color rgb="FF00B050"/>
      </colorScale>
    </cfRule>
  </conditionalFormatting>
  <hyperlinks>
    <hyperlink ref="I5" r:id="rId1"/>
    <hyperlink ref="I6" r:id="rId2"/>
    <hyperlink ref="I8" r:id="rId3"/>
    <hyperlink ref="I7" r:id="rId4"/>
    <hyperlink ref="I9"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zoomScale="85" zoomScaleNormal="85" workbookViewId="0">
      <selection activeCell="D11" sqref="D11"/>
    </sheetView>
  </sheetViews>
  <sheetFormatPr defaultColWidth="30.7109375" defaultRowHeight="15" x14ac:dyDescent="0.25"/>
  <cols>
    <col min="1" max="16384" width="30.7109375" style="1"/>
  </cols>
  <sheetData>
    <row r="2" spans="1:8" ht="31.5" x14ac:dyDescent="0.25">
      <c r="A2" s="31" t="s">
        <v>0</v>
      </c>
      <c r="B2" s="32"/>
      <c r="C2" s="32"/>
      <c r="D2" s="32"/>
      <c r="E2" s="32"/>
      <c r="F2" s="32"/>
      <c r="G2" s="32"/>
      <c r="H2" s="33"/>
    </row>
    <row r="3" spans="1:8" ht="21" x14ac:dyDescent="0.25">
      <c r="A3" s="28" t="s">
        <v>21</v>
      </c>
      <c r="B3" s="29"/>
      <c r="C3" s="29"/>
      <c r="D3" s="29"/>
      <c r="E3" s="29"/>
      <c r="F3" s="29"/>
      <c r="G3" s="29"/>
      <c r="H3" s="30"/>
    </row>
    <row r="4" spans="1:8" x14ac:dyDescent="0.25">
      <c r="A4" s="4" t="s">
        <v>1</v>
      </c>
      <c r="B4" s="4" t="s">
        <v>4</v>
      </c>
      <c r="C4" s="4" t="s">
        <v>5</v>
      </c>
      <c r="D4" s="4" t="s">
        <v>6</v>
      </c>
      <c r="E4" s="4" t="s">
        <v>7</v>
      </c>
      <c r="F4" s="4" t="s">
        <v>8</v>
      </c>
      <c r="G4" s="4" t="s">
        <v>9</v>
      </c>
      <c r="H4" s="4" t="s">
        <v>10</v>
      </c>
    </row>
    <row r="5" spans="1:8" x14ac:dyDescent="0.25">
      <c r="A5" s="4" t="s">
        <v>2</v>
      </c>
      <c r="B5" s="5">
        <v>1</v>
      </c>
      <c r="C5" s="5">
        <v>2</v>
      </c>
      <c r="D5" s="5">
        <v>3</v>
      </c>
      <c r="E5" s="5">
        <v>4</v>
      </c>
      <c r="F5" s="5">
        <v>5</v>
      </c>
      <c r="G5" s="5">
        <v>6</v>
      </c>
      <c r="H5" s="5">
        <v>7</v>
      </c>
    </row>
    <row r="6" spans="1:8" ht="62.25" customHeight="1" x14ac:dyDescent="0.25">
      <c r="A6" s="3" t="s">
        <v>11</v>
      </c>
      <c r="B6" s="5" t="s">
        <v>13</v>
      </c>
      <c r="C6" s="2" t="s">
        <v>17</v>
      </c>
      <c r="D6" s="2" t="s">
        <v>15</v>
      </c>
      <c r="E6" s="5" t="s">
        <v>14</v>
      </c>
      <c r="F6" s="5" t="s">
        <v>18</v>
      </c>
      <c r="G6" s="5" t="s">
        <v>19</v>
      </c>
      <c r="H6" s="5" t="s">
        <v>20</v>
      </c>
    </row>
    <row r="7" spans="1:8" x14ac:dyDescent="0.25">
      <c r="A7" s="4" t="s">
        <v>12</v>
      </c>
      <c r="B7" s="5" t="s">
        <v>72</v>
      </c>
      <c r="C7" s="5" t="s">
        <v>72</v>
      </c>
      <c r="D7" s="5" t="s">
        <v>86</v>
      </c>
      <c r="E7" s="5"/>
      <c r="F7" s="5"/>
      <c r="G7" s="5"/>
      <c r="H7" s="5"/>
    </row>
    <row r="8" spans="1:8" ht="28.5" customHeight="1" x14ac:dyDescent="0.25">
      <c r="A8" s="4" t="s">
        <v>33</v>
      </c>
      <c r="B8" s="5">
        <v>30</v>
      </c>
      <c r="C8" s="5">
        <v>20</v>
      </c>
      <c r="D8" s="5">
        <v>0</v>
      </c>
      <c r="E8" s="5"/>
      <c r="F8" s="5"/>
      <c r="G8" s="5"/>
      <c r="H8" s="5"/>
    </row>
    <row r="9" spans="1:8" ht="28.5" customHeight="1" x14ac:dyDescent="0.25">
      <c r="A9" s="4" t="s">
        <v>34</v>
      </c>
      <c r="B9" s="5">
        <v>0</v>
      </c>
      <c r="C9" s="5">
        <v>0</v>
      </c>
      <c r="D9" s="5">
        <v>0</v>
      </c>
      <c r="E9" s="5"/>
      <c r="F9" s="5"/>
      <c r="G9" s="5"/>
      <c r="H9" s="5"/>
    </row>
    <row r="10" spans="1:8" ht="28.5" customHeight="1" x14ac:dyDescent="0.25">
      <c r="A10" s="4" t="s">
        <v>32</v>
      </c>
      <c r="B10" s="5">
        <v>20</v>
      </c>
      <c r="C10" s="5">
        <v>30</v>
      </c>
      <c r="D10" s="5">
        <v>0</v>
      </c>
      <c r="E10" s="5"/>
      <c r="F10" s="5"/>
      <c r="G10" s="5"/>
      <c r="H10" s="5"/>
    </row>
    <row r="11" spans="1:8" ht="163.5" customHeight="1" x14ac:dyDescent="0.25">
      <c r="A11" s="3" t="s">
        <v>3</v>
      </c>
      <c r="B11" s="5" t="s">
        <v>73</v>
      </c>
      <c r="C11" s="5" t="s">
        <v>85</v>
      </c>
      <c r="D11" s="5" t="s">
        <v>87</v>
      </c>
      <c r="E11" s="5"/>
      <c r="F11" s="5"/>
      <c r="G11" s="5"/>
      <c r="H11" s="5"/>
    </row>
    <row r="12" spans="1:8" ht="45.75" customHeight="1" x14ac:dyDescent="0.25">
      <c r="A12" s="18" t="s">
        <v>16</v>
      </c>
      <c r="B12" s="2"/>
      <c r="C12" s="19"/>
      <c r="D12" s="19"/>
      <c r="E12" s="19"/>
      <c r="F12" s="19"/>
      <c r="G12" s="19"/>
      <c r="H12" s="19"/>
    </row>
    <row r="13" spans="1:8" x14ac:dyDescent="0.25">
      <c r="A13" s="4" t="s">
        <v>77</v>
      </c>
      <c r="B13" s="4">
        <f>((IF(ASUVisualizations!B7="Y",1,0))*0.5 + (0.5-ASUVisualizations!B9)*ASUVisualizations!B8/100 + (ASUVisualizations!B9 * ASUVisualizations!B10/100))*100</f>
        <v>65</v>
      </c>
      <c r="C13" s="4">
        <f>((IF(ASUVisualizations!C7="Y",1,0))*0.5 + (0.5-ASUVisualizations!C9)*ASUVisualizations!C8/100 + (ASUVisualizations!C9 * ASUVisualizations!C10/100))*100</f>
        <v>60</v>
      </c>
      <c r="D13" s="4">
        <f>((IF(ASUVisualizations!D7="Y",1,0))*0.5 + (0.5-ASUVisualizations!D9)*ASUVisualizations!D8/100 + (ASUVisualizations!D9 * ASUVisualizations!D10/100))*100</f>
        <v>0</v>
      </c>
      <c r="E13" s="4">
        <f>((IF(ASUVisualizations!E7="Y",1,0))*0.5 + (0.5-ASUVisualizations!E9)*ASUVisualizations!E8/100 + (ASUVisualizations!E9 * ASUVisualizations!E10/100))*100</f>
        <v>0</v>
      </c>
      <c r="F13" s="4">
        <f>((IF(ASUVisualizations!F7="Y",1,0))*0.5 + (0.5-ASUVisualizations!F9)*ASUVisualizations!F8/100 + (ASUVisualizations!F9 * ASUVisualizations!F10/100))*100</f>
        <v>0</v>
      </c>
      <c r="G13" s="4">
        <f>((IF(ASUVisualizations!G7="Y",1,0))*0.5 + (0.5-ASUVisualizations!G9)*ASUVisualizations!G8/100 + (ASUVisualizations!G9 * ASUVisualizations!G10/100))*100</f>
        <v>0</v>
      </c>
      <c r="H13" s="4">
        <f>((IF(ASUVisualizations!H7="Y",1,0))*0.5 + (0.5-ASUVisualizations!H9)*ASUVisualizations!H8/100 + (ASUVisualizations!H9 * ASUVisualizations!H10/100))*100</f>
        <v>0</v>
      </c>
    </row>
  </sheetData>
  <mergeCells count="2">
    <mergeCell ref="A3:H3"/>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topLeftCell="A2" zoomScaleNormal="100" workbookViewId="0">
      <selection activeCell="D13" sqref="D13"/>
    </sheetView>
  </sheetViews>
  <sheetFormatPr defaultRowHeight="15" x14ac:dyDescent="0.25"/>
  <cols>
    <col min="1" max="8" width="30.7109375" customWidth="1"/>
  </cols>
  <sheetData>
    <row r="2" spans="1:8" ht="19.5" customHeight="1" x14ac:dyDescent="0.25">
      <c r="A2" s="31" t="s">
        <v>35</v>
      </c>
      <c r="B2" s="32"/>
      <c r="C2" s="32"/>
      <c r="D2" s="32"/>
      <c r="E2" s="32"/>
      <c r="F2" s="32"/>
      <c r="G2" s="32"/>
      <c r="H2" s="33"/>
    </row>
    <row r="3" spans="1:8" ht="18.75" customHeight="1" x14ac:dyDescent="0.25">
      <c r="A3" s="28" t="s">
        <v>78</v>
      </c>
      <c r="B3" s="29"/>
      <c r="C3" s="29"/>
      <c r="D3" s="29"/>
      <c r="E3" s="29"/>
      <c r="F3" s="29"/>
      <c r="G3" s="29"/>
      <c r="H3" s="30"/>
    </row>
    <row r="4" spans="1:8" x14ac:dyDescent="0.25">
      <c r="A4" s="4" t="s">
        <v>1</v>
      </c>
      <c r="B4" s="4" t="s">
        <v>4</v>
      </c>
      <c r="C4" s="4" t="s">
        <v>5</v>
      </c>
      <c r="D4" s="4" t="s">
        <v>6</v>
      </c>
      <c r="E4" s="4" t="s">
        <v>7</v>
      </c>
      <c r="F4" s="4" t="s">
        <v>8</v>
      </c>
      <c r="G4" s="4" t="s">
        <v>9</v>
      </c>
      <c r="H4" s="4" t="s">
        <v>10</v>
      </c>
    </row>
    <row r="5" spans="1:8" x14ac:dyDescent="0.25">
      <c r="A5" s="4" t="s">
        <v>2</v>
      </c>
      <c r="B5" s="5">
        <v>1</v>
      </c>
      <c r="C5" s="5">
        <v>2</v>
      </c>
      <c r="D5" s="5">
        <v>3</v>
      </c>
      <c r="E5" s="5">
        <v>4</v>
      </c>
      <c r="F5" s="5">
        <v>5</v>
      </c>
      <c r="G5" s="5">
        <v>6</v>
      </c>
      <c r="H5" s="5">
        <v>7</v>
      </c>
    </row>
    <row r="6" spans="1:8" ht="75.75" customHeight="1" x14ac:dyDescent="0.25">
      <c r="A6" s="3" t="s">
        <v>11</v>
      </c>
      <c r="B6" s="5" t="s">
        <v>57</v>
      </c>
      <c r="C6" s="2" t="s">
        <v>60</v>
      </c>
      <c r="D6" s="2" t="s">
        <v>59</v>
      </c>
      <c r="E6" s="5" t="s">
        <v>58</v>
      </c>
      <c r="F6" s="5" t="s">
        <v>61</v>
      </c>
      <c r="G6" s="5" t="s">
        <v>52</v>
      </c>
      <c r="H6" s="5" t="s">
        <v>52</v>
      </c>
    </row>
    <row r="7" spans="1:8" ht="20.25" customHeight="1" x14ac:dyDescent="0.25">
      <c r="A7" s="4" t="s">
        <v>12</v>
      </c>
      <c r="B7" s="5"/>
      <c r="C7" s="5"/>
      <c r="D7" s="5"/>
      <c r="E7" s="5"/>
      <c r="F7" s="5"/>
      <c r="G7" s="5"/>
      <c r="H7" s="5"/>
    </row>
    <row r="8" spans="1:8" ht="18" customHeight="1" x14ac:dyDescent="0.25">
      <c r="A8" s="4" t="s">
        <v>33</v>
      </c>
      <c r="B8" s="5"/>
      <c r="C8" s="5"/>
      <c r="D8" s="5"/>
      <c r="E8" s="5"/>
      <c r="F8" s="5"/>
      <c r="G8" s="5"/>
      <c r="H8" s="5"/>
    </row>
    <row r="9" spans="1:8" ht="98.25" customHeight="1" x14ac:dyDescent="0.25">
      <c r="A9" s="4" t="s">
        <v>34</v>
      </c>
      <c r="B9" s="5"/>
      <c r="C9" s="5"/>
      <c r="D9" s="5"/>
      <c r="E9" s="5"/>
      <c r="F9" s="5"/>
      <c r="G9" s="5"/>
      <c r="H9" s="5"/>
    </row>
    <row r="10" spans="1:8" x14ac:dyDescent="0.25">
      <c r="A10" s="4" t="s">
        <v>32</v>
      </c>
      <c r="B10" s="5"/>
      <c r="C10" s="5"/>
      <c r="D10" s="5"/>
      <c r="E10" s="5"/>
      <c r="F10" s="5"/>
      <c r="G10" s="5"/>
      <c r="H10" s="5"/>
    </row>
    <row r="11" spans="1:8" ht="85.5" customHeight="1" x14ac:dyDescent="0.25">
      <c r="A11" s="3" t="s">
        <v>3</v>
      </c>
      <c r="B11" s="5"/>
      <c r="C11" s="5"/>
      <c r="D11" s="5"/>
      <c r="E11" s="5"/>
      <c r="F11" s="5"/>
      <c r="G11" s="5"/>
      <c r="H11" s="5"/>
    </row>
    <row r="12" spans="1:8" ht="30" x14ac:dyDescent="0.25">
      <c r="A12" s="4" t="s">
        <v>16</v>
      </c>
      <c r="B12" s="5"/>
      <c r="C12" s="5"/>
      <c r="D12" s="5"/>
      <c r="E12" s="5"/>
      <c r="F12" s="5"/>
      <c r="G12" s="5"/>
      <c r="H12" s="5"/>
    </row>
    <row r="13" spans="1:8" x14ac:dyDescent="0.25">
      <c r="A13" s="4" t="s">
        <v>77</v>
      </c>
      <c r="B13" s="4">
        <f>((IF(SSOWithCertificates!B7="Y",1,0))*0.5 + (0.5-SSOWithCertificates!B9)*SSOWithCertificates!B8/100 + (SSOWithCertificates!B9 * SSOWithCertificates!B10))*100</f>
        <v>0</v>
      </c>
      <c r="C13" s="4">
        <f>((IF(SSOWithCertificates!C7="Y",1,0))*0.5 + (0.5-SSOWithCertificates!C9)*SSOWithCertificates!C8/100 + (SSOWithCertificates!C9 * SSOWithCertificates!C10))*100</f>
        <v>0</v>
      </c>
      <c r="D13" s="4">
        <f>((IF(SSOWithCertificates!D7="Y",1,0))*0.5 + (0.5-SSOWithCertificates!D9)*SSOWithCertificates!D8/100 + (SSOWithCertificates!D9 * SSOWithCertificates!D10))*100</f>
        <v>0</v>
      </c>
      <c r="E13" s="4">
        <f>((IF(SSOWithCertificates!E7="Y",1,0))*0.5 + (0.5-SSOWithCertificates!E9)*SSOWithCertificates!E8/100 + (SSOWithCertificates!E9 * SSOWithCertificates!E10))*100</f>
        <v>0</v>
      </c>
      <c r="F13" s="4">
        <f>((IF(SSOWithCertificates!F7="Y",1,0))*0.5 + (0.5-SSOWithCertificates!F9)*SSOWithCertificates!F8/100 + (SSOWithCertificates!F9 * SSOWithCertificates!F10))*100</f>
        <v>0</v>
      </c>
      <c r="G13" s="4">
        <f>((IF(SSOWithCertificates!G7="Y",1,0))*0.5 + (0.5-SSOWithCertificates!G9)*SSOWithCertificates!G8/100 + (SSOWithCertificates!G9 * SSOWithCertificates!G10))*100</f>
        <v>0</v>
      </c>
      <c r="H13" s="4">
        <f>((IF(SSOWithCertificates!H7="Y",1,0))*0.5 + (0.5-SSOWithCertificates!H9)*SSOWithCertificates!H8/100 + (SSOWithCertificates!H9 * SSOWithCertificates!H10))*100</f>
        <v>0</v>
      </c>
    </row>
  </sheetData>
  <mergeCells count="2">
    <mergeCell ref="A3:H3"/>
    <mergeCell ref="A2: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workbookViewId="0">
      <selection activeCell="B8" sqref="B8"/>
    </sheetView>
  </sheetViews>
  <sheetFormatPr defaultRowHeight="15" x14ac:dyDescent="0.25"/>
  <cols>
    <col min="1" max="8" width="30.7109375" customWidth="1"/>
  </cols>
  <sheetData>
    <row r="2" spans="1:8" ht="31.5" x14ac:dyDescent="0.25">
      <c r="A2" s="31" t="s">
        <v>36</v>
      </c>
      <c r="B2" s="32"/>
      <c r="C2" s="32"/>
      <c r="D2" s="32"/>
      <c r="E2" s="32"/>
      <c r="F2" s="32"/>
      <c r="G2" s="32"/>
      <c r="H2" s="33"/>
    </row>
    <row r="3" spans="1:8" ht="21" x14ac:dyDescent="0.25">
      <c r="A3" s="28" t="s">
        <v>40</v>
      </c>
      <c r="B3" s="29"/>
      <c r="C3" s="29"/>
      <c r="D3" s="29"/>
      <c r="E3" s="29"/>
      <c r="F3" s="29"/>
      <c r="G3" s="29"/>
      <c r="H3" s="30"/>
    </row>
    <row r="4" spans="1:8" x14ac:dyDescent="0.25">
      <c r="A4" s="4" t="s">
        <v>1</v>
      </c>
      <c r="B4" s="4" t="s">
        <v>4</v>
      </c>
      <c r="C4" s="4" t="s">
        <v>5</v>
      </c>
      <c r="D4" s="4" t="s">
        <v>6</v>
      </c>
      <c r="E4" s="4" t="s">
        <v>7</v>
      </c>
      <c r="F4" s="4" t="s">
        <v>8</v>
      </c>
      <c r="G4" s="4" t="s">
        <v>9</v>
      </c>
      <c r="H4" s="4" t="s">
        <v>10</v>
      </c>
    </row>
    <row r="5" spans="1:8" x14ac:dyDescent="0.25">
      <c r="A5" s="4" t="s">
        <v>2</v>
      </c>
      <c r="B5" s="5">
        <v>1</v>
      </c>
      <c r="C5" s="5">
        <v>2</v>
      </c>
      <c r="D5" s="5">
        <v>3</v>
      </c>
      <c r="E5" s="5">
        <v>4</v>
      </c>
      <c r="F5" s="5">
        <v>5</v>
      </c>
      <c r="G5" s="5">
        <v>6</v>
      </c>
      <c r="H5" s="5">
        <v>7</v>
      </c>
    </row>
    <row r="6" spans="1:8" ht="110.25" customHeight="1" x14ac:dyDescent="0.25">
      <c r="A6" s="3" t="s">
        <v>11</v>
      </c>
      <c r="B6" s="5" t="s">
        <v>55</v>
      </c>
      <c r="C6" s="2" t="s">
        <v>54</v>
      </c>
      <c r="D6" s="2" t="s">
        <v>56</v>
      </c>
      <c r="E6" s="5" t="s">
        <v>50</v>
      </c>
      <c r="F6" s="5" t="s">
        <v>51</v>
      </c>
      <c r="G6" s="6" t="s">
        <v>52</v>
      </c>
      <c r="H6" s="5" t="s">
        <v>52</v>
      </c>
    </row>
    <row r="7" spans="1:8" x14ac:dyDescent="0.25">
      <c r="A7" s="4" t="s">
        <v>12</v>
      </c>
      <c r="B7" s="5" t="s">
        <v>72</v>
      </c>
      <c r="C7" s="5"/>
      <c r="D7" s="5"/>
      <c r="E7" s="5"/>
      <c r="F7" s="5"/>
      <c r="G7" s="5"/>
      <c r="H7" s="5"/>
    </row>
    <row r="8" spans="1:8" x14ac:dyDescent="0.25">
      <c r="A8" s="4" t="s">
        <v>33</v>
      </c>
      <c r="B8" s="5"/>
      <c r="C8" s="5"/>
      <c r="D8" s="5"/>
      <c r="E8" s="5"/>
      <c r="F8" s="5"/>
      <c r="G8" s="5"/>
      <c r="H8" s="5"/>
    </row>
    <row r="9" spans="1:8" x14ac:dyDescent="0.25">
      <c r="A9" s="4" t="s">
        <v>34</v>
      </c>
      <c r="B9" s="5"/>
      <c r="C9" s="5"/>
      <c r="D9" s="5"/>
      <c r="E9" s="5"/>
      <c r="F9" s="5"/>
      <c r="G9" s="5"/>
      <c r="H9" s="5"/>
    </row>
    <row r="10" spans="1:8" x14ac:dyDescent="0.25">
      <c r="A10" s="4" t="s">
        <v>32</v>
      </c>
      <c r="B10" s="5"/>
      <c r="C10" s="5"/>
      <c r="D10" s="5"/>
      <c r="E10" s="5"/>
      <c r="F10" s="5"/>
      <c r="G10" s="5"/>
      <c r="H10" s="5"/>
    </row>
    <row r="11" spans="1:8" ht="72.75" customHeight="1" x14ac:dyDescent="0.25">
      <c r="A11" s="3" t="s">
        <v>3</v>
      </c>
      <c r="B11" s="5"/>
      <c r="C11" s="5"/>
      <c r="D11" s="5"/>
      <c r="E11" s="5"/>
      <c r="F11" s="5"/>
      <c r="G11" s="5"/>
      <c r="H11" s="5"/>
    </row>
    <row r="12" spans="1:8" ht="30" x14ac:dyDescent="0.25">
      <c r="A12" s="4" t="s">
        <v>16</v>
      </c>
      <c r="B12" s="5" t="s">
        <v>53</v>
      </c>
      <c r="C12" s="5"/>
      <c r="D12" s="5"/>
      <c r="E12" s="5"/>
      <c r="F12" s="5"/>
      <c r="G12" s="5"/>
      <c r="H12" s="5"/>
    </row>
    <row r="13" spans="1:8" x14ac:dyDescent="0.25">
      <c r="A13" s="4" t="s">
        <v>77</v>
      </c>
      <c r="B13" s="4">
        <f>((IF(IoT!B7="Y",1,0))*0.5 + (0.5-IoT!B9)*IoT!B8/100 + (IoT!B9 * IoT!B10))*100</f>
        <v>50</v>
      </c>
      <c r="C13" s="4">
        <f>((IF(IoT!C7="Y",1,0))*0.5 + (0.5-IoT!C9)*IoT!C8/100 + (IoT!C9 * IoT!C10))*100</f>
        <v>0</v>
      </c>
      <c r="D13" s="4">
        <f>((IF(IoT!D7="Y",1,0))*0.5 + (0.5-IoT!D9)*IoT!D8/100 + (IoT!D9 * IoT!D10))*100</f>
        <v>0</v>
      </c>
      <c r="E13" s="4">
        <f>((IF(IoT!E7="Y",1,0))*0.5 + (0.5-IoT!E9)*IoT!E8/100 + (IoT!E9 * IoT!E10))*100</f>
        <v>0</v>
      </c>
      <c r="F13" s="4">
        <f>((IF(IoT!F7="Y",1,0))*0.5 + (0.5-IoT!F9)*IoT!F8/100 + (IoT!F9 * IoT!F10))*100</f>
        <v>0</v>
      </c>
      <c r="G13" s="4">
        <f>((IF(IoT!G7="Y",1,0))*0.5 + (0.5-IoT!G9)*IoT!G8/100 + (IoT!G9 * IoT!G10))*100</f>
        <v>0</v>
      </c>
      <c r="H13" s="4">
        <f>((IF(IoT!H7="Y",1,0))*0.5 + (0.5-IoT!H9)*IoT!H8/100 + (IoT!H9 * IoT!H10))*100</f>
        <v>0</v>
      </c>
    </row>
  </sheetData>
  <mergeCells count="2">
    <mergeCell ref="A2:H2"/>
    <mergeCell ref="A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zoomScale="70" zoomScaleNormal="70" workbookViewId="0">
      <selection activeCell="E22" sqref="E22"/>
    </sheetView>
  </sheetViews>
  <sheetFormatPr defaultRowHeight="15" x14ac:dyDescent="0.25"/>
  <cols>
    <col min="1" max="8" width="30.7109375" customWidth="1"/>
  </cols>
  <sheetData>
    <row r="2" spans="1:8" ht="31.5" x14ac:dyDescent="0.25">
      <c r="A2" s="31" t="s">
        <v>42</v>
      </c>
      <c r="B2" s="32"/>
      <c r="C2" s="32"/>
      <c r="D2" s="32"/>
      <c r="E2" s="32"/>
      <c r="F2" s="32"/>
      <c r="G2" s="32"/>
      <c r="H2" s="33"/>
    </row>
    <row r="3" spans="1:8" ht="21" x14ac:dyDescent="0.25">
      <c r="A3" s="28" t="s">
        <v>41</v>
      </c>
      <c r="B3" s="29"/>
      <c r="C3" s="29"/>
      <c r="D3" s="29"/>
      <c r="E3" s="29"/>
      <c r="F3" s="29"/>
      <c r="G3" s="29"/>
      <c r="H3" s="30"/>
    </row>
    <row r="4" spans="1:8" x14ac:dyDescent="0.25">
      <c r="A4" s="4" t="s">
        <v>1</v>
      </c>
      <c r="B4" s="4" t="s">
        <v>4</v>
      </c>
      <c r="C4" s="4" t="s">
        <v>5</v>
      </c>
      <c r="D4" s="4" t="s">
        <v>6</v>
      </c>
      <c r="E4" s="4" t="s">
        <v>7</v>
      </c>
      <c r="F4" s="4" t="s">
        <v>8</v>
      </c>
      <c r="G4" s="4" t="s">
        <v>9</v>
      </c>
      <c r="H4" s="4" t="s">
        <v>10</v>
      </c>
    </row>
    <row r="5" spans="1:8" x14ac:dyDescent="0.25">
      <c r="A5" s="4" t="s">
        <v>2</v>
      </c>
      <c r="B5" s="5">
        <v>1</v>
      </c>
      <c r="C5" s="5">
        <v>2</v>
      </c>
      <c r="D5" s="5">
        <v>3</v>
      </c>
      <c r="E5" s="5">
        <v>4</v>
      </c>
      <c r="F5" s="5">
        <v>5</v>
      </c>
      <c r="G5" s="5">
        <v>6</v>
      </c>
      <c r="H5" s="5">
        <v>7</v>
      </c>
    </row>
    <row r="6" spans="1:8" ht="75" x14ac:dyDescent="0.25">
      <c r="A6" s="3" t="s">
        <v>11</v>
      </c>
      <c r="B6" s="5" t="s">
        <v>47</v>
      </c>
      <c r="C6" s="2" t="s">
        <v>44</v>
      </c>
      <c r="D6" s="2" t="s">
        <v>43</v>
      </c>
      <c r="E6" s="5" t="s">
        <v>45</v>
      </c>
      <c r="F6" s="5" t="s">
        <v>46</v>
      </c>
      <c r="G6" s="5" t="s">
        <v>48</v>
      </c>
      <c r="H6" s="5" t="s">
        <v>49</v>
      </c>
    </row>
    <row r="7" spans="1:8" x14ac:dyDescent="0.25">
      <c r="A7" s="4" t="s">
        <v>12</v>
      </c>
      <c r="B7" s="5" t="s">
        <v>72</v>
      </c>
      <c r="C7" s="5"/>
      <c r="D7" s="5"/>
      <c r="E7" s="5"/>
      <c r="F7" s="5"/>
      <c r="G7" s="5"/>
      <c r="H7" s="5"/>
    </row>
    <row r="8" spans="1:8" x14ac:dyDescent="0.25">
      <c r="A8" s="4" t="s">
        <v>33</v>
      </c>
      <c r="B8" s="5">
        <v>75</v>
      </c>
      <c r="C8" s="5"/>
      <c r="D8" s="5"/>
      <c r="E8" s="5"/>
      <c r="F8" s="5"/>
      <c r="G8" s="5"/>
      <c r="H8" s="5"/>
    </row>
    <row r="9" spans="1:8" x14ac:dyDescent="0.25">
      <c r="A9" s="4" t="s">
        <v>34</v>
      </c>
      <c r="B9" s="5">
        <v>0.1</v>
      </c>
      <c r="C9" s="5"/>
      <c r="D9" s="5"/>
      <c r="E9" s="5"/>
      <c r="F9" s="5"/>
      <c r="G9" s="5"/>
      <c r="H9" s="5"/>
    </row>
    <row r="10" spans="1:8" x14ac:dyDescent="0.25">
      <c r="A10" s="4" t="s">
        <v>32</v>
      </c>
      <c r="B10" s="5">
        <v>60</v>
      </c>
      <c r="C10" s="5"/>
      <c r="D10" s="5"/>
      <c r="E10" s="5"/>
      <c r="F10" s="5"/>
      <c r="G10" s="5"/>
      <c r="H10" s="5"/>
    </row>
    <row r="11" spans="1:8" ht="72.75" customHeight="1" x14ac:dyDescent="0.25">
      <c r="A11" s="3" t="s">
        <v>3</v>
      </c>
      <c r="B11" s="5" t="s">
        <v>80</v>
      </c>
      <c r="C11" s="5"/>
      <c r="D11" s="5"/>
      <c r="E11" s="5"/>
      <c r="F11" s="5"/>
      <c r="G11" s="5"/>
      <c r="H11" s="5"/>
    </row>
    <row r="12" spans="1:8" ht="30" x14ac:dyDescent="0.25">
      <c r="A12" s="4" t="s">
        <v>16</v>
      </c>
      <c r="B12" s="5"/>
      <c r="C12" s="5"/>
      <c r="D12" s="5"/>
      <c r="E12" s="5"/>
      <c r="F12" s="5"/>
      <c r="G12" s="5"/>
      <c r="H12" s="5"/>
    </row>
    <row r="13" spans="1:8" x14ac:dyDescent="0.25">
      <c r="A13" s="4" t="s">
        <v>77</v>
      </c>
      <c r="B13" s="4">
        <f>((IF(gessa.org!B7="Y",1,0))*0.5 + (0.5-gessa.org!B9)*gessa.org!B8/100 + (gessa.org!B9 * gessa.org!B10/100))*100</f>
        <v>86.000000000000014</v>
      </c>
      <c r="C13" s="4">
        <f>((IF(gessa.org!C7="Y",1,0))*0.5 + (0.5-gessa.org!C9)*gessa.org!C8/100 + (gessa.org!C9 * gessa.org!C10/100))*100</f>
        <v>0</v>
      </c>
      <c r="D13" s="4">
        <f>((IF(gessa.org!D7="Y",1,0))*0.5 + (0.5-gessa.org!D9)*gessa.org!D8/100 + (gessa.org!D9 * gessa.org!D10/100))*100</f>
        <v>0</v>
      </c>
      <c r="E13" s="4">
        <f>((IF(gessa.org!E7="Y",1,0))*0.5 + (0.5-gessa.org!E9)*gessa.org!E8/100 + (gessa.org!E9 * gessa.org!E10/100))*100</f>
        <v>0</v>
      </c>
      <c r="F13" s="4">
        <f>((IF(gessa.org!F7="Y",1,0))*0.5 + (0.5-gessa.org!F9)*gessa.org!F8/100 + (gessa.org!F9 * gessa.org!F10/100))*100</f>
        <v>0</v>
      </c>
      <c r="G13" s="4">
        <f>((IF(gessa.org!G7="Y",1,0))*0.5 + (0.5-gessa.org!G9)*gessa.org!G8/100 + (gessa.org!G9 * gessa.org!G10/100))*100</f>
        <v>0</v>
      </c>
      <c r="H13" s="4">
        <f>((IF(gessa.org!H7="Y",1,0))*0.5 + (0.5-gessa.org!H9)*gessa.org!H8/100 + (gessa.org!H9 * gessa.org!H10/100))*100</f>
        <v>0</v>
      </c>
    </row>
  </sheetData>
  <mergeCells count="2">
    <mergeCell ref="A2:H2"/>
    <mergeCell ref="A3:H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3" zoomScale="40" zoomScaleNormal="40" workbookViewId="0">
      <selection activeCell="B12" sqref="B12:H12"/>
    </sheetView>
  </sheetViews>
  <sheetFormatPr defaultRowHeight="111" customHeight="1" x14ac:dyDescent="0.35"/>
  <cols>
    <col min="1" max="1" width="30.7109375" style="10" customWidth="1"/>
    <col min="2" max="2" width="53.85546875" bestFit="1" customWidth="1"/>
    <col min="3" max="3" width="56.5703125" bestFit="1" customWidth="1"/>
    <col min="4" max="4" width="64" bestFit="1" customWidth="1"/>
    <col min="5" max="6" width="30.7109375" customWidth="1"/>
    <col min="7" max="7" width="55" bestFit="1" customWidth="1"/>
    <col min="8" max="8" width="86.42578125" bestFit="1" customWidth="1"/>
  </cols>
  <sheetData>
    <row r="1" spans="1:8" ht="111" customHeight="1" x14ac:dyDescent="0.25">
      <c r="A1" s="31" t="s">
        <v>70</v>
      </c>
      <c r="B1" s="32"/>
      <c r="C1" s="32"/>
      <c r="D1" s="32"/>
      <c r="E1" s="32"/>
      <c r="F1" s="32"/>
      <c r="G1" s="32"/>
      <c r="H1" s="33"/>
    </row>
    <row r="2" spans="1:8" s="13" customFormat="1" ht="111" customHeight="1" x14ac:dyDescent="0.4">
      <c r="A2" s="34" t="s">
        <v>71</v>
      </c>
      <c r="B2" s="35"/>
      <c r="C2" s="35"/>
      <c r="D2" s="35"/>
      <c r="E2" s="35"/>
      <c r="F2" s="35"/>
      <c r="G2" s="35"/>
      <c r="H2" s="36"/>
    </row>
    <row r="3" spans="1:8" s="13" customFormat="1" ht="111" customHeight="1" x14ac:dyDescent="0.4">
      <c r="A3" s="14" t="s">
        <v>1</v>
      </c>
      <c r="B3" s="14" t="s">
        <v>4</v>
      </c>
      <c r="C3" s="14" t="s">
        <v>5</v>
      </c>
      <c r="D3" s="14" t="s">
        <v>6</v>
      </c>
      <c r="E3" s="14" t="s">
        <v>7</v>
      </c>
      <c r="F3" s="14" t="s">
        <v>8</v>
      </c>
      <c r="G3" s="14" t="s">
        <v>9</v>
      </c>
      <c r="H3" s="14" t="s">
        <v>10</v>
      </c>
    </row>
    <row r="4" spans="1:8" s="11" customFormat="1" ht="111" customHeight="1" x14ac:dyDescent="0.35">
      <c r="A4" s="12" t="s">
        <v>2</v>
      </c>
      <c r="B4" s="15">
        <v>1</v>
      </c>
      <c r="C4" s="15">
        <v>2</v>
      </c>
      <c r="D4" s="15">
        <v>3</v>
      </c>
      <c r="E4" s="15">
        <v>4</v>
      </c>
      <c r="F4" s="15">
        <v>5</v>
      </c>
      <c r="G4" s="15">
        <v>6</v>
      </c>
      <c r="H4" s="15">
        <v>7</v>
      </c>
    </row>
    <row r="5" spans="1:8" s="11" customFormat="1" ht="111" customHeight="1" x14ac:dyDescent="0.35">
      <c r="A5" s="16" t="s">
        <v>11</v>
      </c>
      <c r="B5" s="15" t="s">
        <v>62</v>
      </c>
      <c r="C5" s="17" t="s">
        <v>63</v>
      </c>
      <c r="D5" s="15" t="s">
        <v>64</v>
      </c>
      <c r="E5" s="15" t="s">
        <v>65</v>
      </c>
      <c r="F5" s="15" t="s">
        <v>65</v>
      </c>
      <c r="G5" s="15" t="s">
        <v>66</v>
      </c>
      <c r="H5" s="15" t="s">
        <v>67</v>
      </c>
    </row>
    <row r="6" spans="1:8" ht="111" customHeight="1" x14ac:dyDescent="0.35">
      <c r="A6" s="8" t="s">
        <v>12</v>
      </c>
      <c r="B6" s="7"/>
      <c r="C6" s="5"/>
      <c r="D6" s="5"/>
      <c r="E6" s="5"/>
      <c r="F6" s="5"/>
      <c r="G6" s="5"/>
      <c r="H6" s="5"/>
    </row>
    <row r="7" spans="1:8" ht="111" customHeight="1" x14ac:dyDescent="0.35">
      <c r="A7" s="8" t="s">
        <v>33</v>
      </c>
      <c r="B7" s="5"/>
      <c r="C7" s="5"/>
      <c r="D7" s="5"/>
      <c r="E7" s="5"/>
      <c r="F7" s="5"/>
      <c r="G7" s="5"/>
      <c r="H7" s="5"/>
    </row>
    <row r="8" spans="1:8" ht="111" customHeight="1" x14ac:dyDescent="0.35">
      <c r="A8" s="8" t="s">
        <v>34</v>
      </c>
      <c r="B8" s="5"/>
      <c r="C8" s="5"/>
      <c r="D8" s="5"/>
      <c r="E8" s="5"/>
      <c r="F8" s="5"/>
      <c r="G8" s="5"/>
      <c r="H8" s="5"/>
    </row>
    <row r="9" spans="1:8" ht="111" customHeight="1" x14ac:dyDescent="0.35">
      <c r="A9" s="8" t="s">
        <v>32</v>
      </c>
      <c r="B9" s="5"/>
      <c r="C9" s="5"/>
      <c r="D9" s="5"/>
      <c r="E9" s="5"/>
      <c r="F9" s="5"/>
      <c r="G9" s="5"/>
      <c r="H9" s="5"/>
    </row>
    <row r="10" spans="1:8" ht="111" customHeight="1" x14ac:dyDescent="0.25">
      <c r="A10" s="9" t="s">
        <v>3</v>
      </c>
      <c r="B10" s="5"/>
      <c r="C10" s="5"/>
      <c r="D10" s="5"/>
      <c r="E10" s="5"/>
      <c r="F10" s="5"/>
      <c r="G10" s="5"/>
      <c r="H10" s="5"/>
    </row>
    <row r="11" spans="1:8" ht="111" customHeight="1" x14ac:dyDescent="0.35">
      <c r="A11" s="8" t="s">
        <v>16</v>
      </c>
      <c r="B11" s="5"/>
      <c r="C11" s="5"/>
      <c r="D11" s="5"/>
      <c r="E11" s="5"/>
      <c r="F11" s="5"/>
      <c r="G11" s="5"/>
      <c r="H11" s="5"/>
    </row>
    <row r="12" spans="1:8" ht="111" customHeight="1" x14ac:dyDescent="0.25">
      <c r="A12" s="4" t="s">
        <v>77</v>
      </c>
      <c r="B12" s="4">
        <f>((IF(RegressionAnalysisGasPrices!B6="Y",1,0))*0.5 + (0.5-RegressionAnalysisGasPrices!B8)*RegressionAnalysisGasPrices!B7/100 + (RegressionAnalysisGasPrices!B8 * RegressionAnalysisGasPrices!B9))*100</f>
        <v>0</v>
      </c>
      <c r="C12" s="4">
        <f>((IF(RegressionAnalysisGasPrices!C6="Y",1,0))*0.5 + (0.5-RegressionAnalysisGasPrices!C8)*RegressionAnalysisGasPrices!C7/100 + (RegressionAnalysisGasPrices!C8 * RegressionAnalysisGasPrices!C9))*100</f>
        <v>0</v>
      </c>
      <c r="D12" s="4">
        <f>((IF(RegressionAnalysisGasPrices!D6="Y",1,0))*0.5 + (0.5-RegressionAnalysisGasPrices!D8)*RegressionAnalysisGasPrices!D7/100 + (RegressionAnalysisGasPrices!D8 * RegressionAnalysisGasPrices!D9))*100</f>
        <v>0</v>
      </c>
      <c r="E12" s="4">
        <f>((IF(RegressionAnalysisGasPrices!E6="Y",1,0))*0.5 + (0.5-RegressionAnalysisGasPrices!E8)*RegressionAnalysisGasPrices!E7/100 + (RegressionAnalysisGasPrices!E8 * RegressionAnalysisGasPrices!E9))*100</f>
        <v>0</v>
      </c>
      <c r="F12" s="4">
        <f>((IF(RegressionAnalysisGasPrices!F6="Y",1,0))*0.5 + (0.5-RegressionAnalysisGasPrices!F8)*RegressionAnalysisGasPrices!F7/100 + (RegressionAnalysisGasPrices!F8 * RegressionAnalysisGasPrices!F9))*100</f>
        <v>0</v>
      </c>
      <c r="G12" s="4">
        <f>((IF(RegressionAnalysisGasPrices!G6="Y",1,0))*0.5 + (0.5-RegressionAnalysisGasPrices!G8)*RegressionAnalysisGasPrices!G7/100 + (RegressionAnalysisGasPrices!G8 * RegressionAnalysisGasPrices!G9))*100</f>
        <v>0</v>
      </c>
      <c r="H12" s="4">
        <f>((IF(RegressionAnalysisGasPrices!H6="Y",1,0))*0.5 + (0.5-RegressionAnalysisGasPrices!H8)*RegressionAnalysisGasPrices!H7/100 + (RegressionAnalysisGasPrices!H8 * RegressionAnalysisGasPrices!H9))*100</f>
        <v>0</v>
      </c>
    </row>
  </sheetData>
  <mergeCells count="2">
    <mergeCell ref="A1:H1"/>
    <mergeCell ref="A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ASUVisualizations</vt:lpstr>
      <vt:lpstr>SSOWithCertificates</vt:lpstr>
      <vt:lpstr>IoT</vt:lpstr>
      <vt:lpstr>gessa.org</vt:lpstr>
      <vt:lpstr>RegressionAnalysisGasPrices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dc:creator>
  <cp:lastModifiedBy>Rajat</cp:lastModifiedBy>
  <dcterms:created xsi:type="dcterms:W3CDTF">2015-11-09T10:17:18Z</dcterms:created>
  <dcterms:modified xsi:type="dcterms:W3CDTF">2015-12-01T09:51:28Z</dcterms:modified>
</cp:coreProperties>
</file>