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jason/Dropbox/AWS/GCNET/GCNet_positions.stash/data/GNSS data/2023/"/>
    </mc:Choice>
  </mc:AlternateContent>
  <xr:revisionPtr revIDLastSave="0" documentId="13_ncr:1_{F64164E8-7647-7C45-8260-02835893B9F8}" xr6:coauthVersionLast="47" xr6:coauthVersionMax="47" xr10:uidLastSave="{00000000-0000-0000-0000-000000000000}"/>
  <bookViews>
    <workbookView xWindow="0" yWindow="500" windowWidth="30000" windowHeight="17500" activeTab="1" xr2:uid="{00000000-000D-0000-FFFF-FFFF00000000}"/>
  </bookViews>
  <sheets>
    <sheet name="Time_and_meta" sheetId="1" r:id="rId1"/>
    <sheet name="Calculated_positions" sheetId="2" r:id="rId2"/>
    <sheet name="Horizontal cor" sheetId="4" r:id="rId3"/>
    <sheet name="Height_Hor_referenc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3" i="2"/>
  <c r="I2" i="4"/>
  <c r="I3" i="4"/>
  <c r="I4" i="4"/>
  <c r="I5" i="4"/>
  <c r="I6" i="4"/>
  <c r="I7" i="4"/>
  <c r="I8" i="4"/>
  <c r="I9" i="4"/>
  <c r="I10" i="4"/>
  <c r="I11" i="4"/>
  <c r="I12" i="4"/>
  <c r="I13" i="4"/>
  <c r="I14" i="4"/>
  <c r="H3" i="4"/>
  <c r="H4" i="4"/>
  <c r="H5" i="4"/>
  <c r="H6" i="4"/>
  <c r="H7" i="4"/>
  <c r="H8" i="4"/>
  <c r="H9" i="4"/>
  <c r="H10" i="4"/>
  <c r="H11" i="4"/>
  <c r="H12" i="4"/>
  <c r="H13" i="4"/>
  <c r="H14" i="4"/>
  <c r="H2" i="4"/>
  <c r="H4" i="2"/>
  <c r="H5" i="2"/>
  <c r="H6" i="2"/>
  <c r="H7" i="2"/>
  <c r="H8" i="2"/>
  <c r="H9" i="2"/>
  <c r="H10" i="2"/>
  <c r="H11" i="2"/>
  <c r="H12" i="2"/>
  <c r="H13" i="2"/>
  <c r="H14" i="2"/>
  <c r="H15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3" i="2"/>
  <c r="D9" i="3"/>
  <c r="F28" i="1"/>
  <c r="F26" i="1"/>
  <c r="F24" i="1"/>
  <c r="F29" i="1"/>
  <c r="F27" i="1"/>
  <c r="F2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<sst xmlns="http://schemas.openxmlformats.org/spreadsheetml/2006/main" count="293" uniqueCount="145">
  <si>
    <t>Station</t>
  </si>
  <si>
    <t>GNSS on</t>
  </si>
  <si>
    <t>GNSS off</t>
  </si>
  <si>
    <t>SN</t>
  </si>
  <si>
    <t>Notes</t>
  </si>
  <si>
    <t>Duration</t>
  </si>
  <si>
    <t>Date</t>
  </si>
  <si>
    <t>Site</t>
  </si>
  <si>
    <t>Filename</t>
  </si>
  <si>
    <t>Height 
reference</t>
  </si>
  <si>
    <t>Antenna Height Reference</t>
  </si>
  <si>
    <t>Antenna 
mounting</t>
  </si>
  <si>
    <t>Pictures</t>
  </si>
  <si>
    <t>Antenna 
height [cm]</t>
  </si>
  <si>
    <t>DOY</t>
  </si>
  <si>
    <t>Station name</t>
  </si>
  <si>
    <t>Lat</t>
  </si>
  <si>
    <t>Ellip h</t>
  </si>
  <si>
    <t>Long</t>
  </si>
  <si>
    <t>Phasecenter</t>
  </si>
  <si>
    <t>ITRF14</t>
  </si>
  <si>
    <t>Geoid 
separation</t>
  </si>
  <si>
    <t>Ortho H</t>
  </si>
  <si>
    <t>Ortho H, arp</t>
  </si>
  <si>
    <t>used geoid
gr2000g.06</t>
  </si>
  <si>
    <t>From</t>
  </si>
  <si>
    <t>To</t>
  </si>
  <si>
    <t>Length
[cm.]</t>
  </si>
  <si>
    <t>Arp</t>
  </si>
  <si>
    <t>R8</t>
  </si>
  <si>
    <t>Name</t>
  </si>
  <si>
    <t>GNSS mount rover</t>
  </si>
  <si>
    <t>Bottom of 3d print</t>
  </si>
  <si>
    <t>90 deg mount</t>
  </si>
  <si>
    <t>Center alu mount</t>
  </si>
  <si>
    <t>Bottom alu mount</t>
  </si>
  <si>
    <t>Center alu pipe</t>
  </si>
  <si>
    <t>GNSS x-fer rover</t>
  </si>
  <si>
    <t>Mast/tripod mark</t>
  </si>
  <si>
    <t>Comments</t>
  </si>
  <si>
    <t>mark</t>
  </si>
  <si>
    <t>Reference/
mark</t>
  </si>
  <si>
    <t>Center of GNSS</t>
  </si>
  <si>
    <t>Need to update this</t>
  </si>
  <si>
    <t>mark 2 
reference (down)</t>
  </si>
  <si>
    <t>Reference 2 Mast/tripod (up)</t>
  </si>
  <si>
    <t>74271590.23o</t>
  </si>
  <si>
    <t>74271591.23o</t>
  </si>
  <si>
    <t>74271600.23o</t>
  </si>
  <si>
    <t>74271620.23o</t>
  </si>
  <si>
    <t>74271650.23o</t>
  </si>
  <si>
    <t>74271660.23o</t>
  </si>
  <si>
    <t>74271690.23o</t>
  </si>
  <si>
    <t>74271700.23o</t>
  </si>
  <si>
    <t>74271710.23o</t>
  </si>
  <si>
    <t>74271720.23o</t>
  </si>
  <si>
    <t>74271740.23o</t>
  </si>
  <si>
    <t>81271591.23o</t>
  </si>
  <si>
    <t>81271601.23o</t>
  </si>
  <si>
    <t>81271622.23o</t>
  </si>
  <si>
    <t>81271654.23o</t>
  </si>
  <si>
    <t>81271655.23o</t>
  </si>
  <si>
    <t>81271664.23o</t>
  </si>
  <si>
    <t>81271690.23o</t>
  </si>
  <si>
    <t>81271700.23o</t>
  </si>
  <si>
    <t>81271711.23o</t>
  </si>
  <si>
    <t>81271720.23o</t>
  </si>
  <si>
    <t>81271742.23o</t>
  </si>
  <si>
    <t>Base</t>
  </si>
  <si>
    <t>GPS week and DOW</t>
  </si>
  <si>
    <t>Rover</t>
  </si>
  <si>
    <t>KAN_U</t>
  </si>
  <si>
    <t>NSE</t>
  </si>
  <si>
    <t>SDM</t>
  </si>
  <si>
    <t>DYE</t>
  </si>
  <si>
    <t>SDL</t>
  </si>
  <si>
    <t>CP1</t>
  </si>
  <si>
    <t>TUNU</t>
  </si>
  <si>
    <t>EGP</t>
  </si>
  <si>
    <t>NAE</t>
  </si>
  <si>
    <t>NEM</t>
  </si>
  <si>
    <t>HUM</t>
  </si>
  <si>
    <t>CEN</t>
  </si>
  <si>
    <t>74271802.23o</t>
  </si>
  <si>
    <t>74271810.23o</t>
  </si>
  <si>
    <t>74271820.23o</t>
  </si>
  <si>
    <t>81271800.23o</t>
  </si>
  <si>
    <t>81271810.23o</t>
  </si>
  <si>
    <t>81271820.23o</t>
  </si>
  <si>
    <t>1xextention
GNSS rover arm pointing west</t>
  </si>
  <si>
    <t>GNSS mount</t>
  </si>
  <si>
    <t>Mount lowest part</t>
  </si>
  <si>
    <t>Lowest mast join</t>
  </si>
  <si>
    <t>GNSS mount was in northern direction
GNSS mount was above join</t>
  </si>
  <si>
    <t>NAU</t>
  </si>
  <si>
    <t>Was mast raised?</t>
  </si>
  <si>
    <t>Disregarded obs in the beginning and end
No registration of antenna mount</t>
  </si>
  <si>
    <t>Something with "old loggerbox"
Mast 150cm inserted
Why is there 2 rover files?</t>
  </si>
  <si>
    <t>No registration of antenna height
If ARU was involved it was 0 cm.</t>
  </si>
  <si>
    <t>GNSS total</t>
  </si>
  <si>
    <t>From phase-center to arp (down) [m]</t>
  </si>
  <si>
    <t>Mast ref</t>
  </si>
  <si>
    <t>arp 2 
bottom GNSS mount (up)</t>
  </si>
  <si>
    <t>Bottom of 
GNSS mount</t>
  </si>
  <si>
    <t>Ortho H
mast/tripod 
ref [m.]</t>
  </si>
  <si>
    <t>Input system</t>
  </si>
  <si>
    <t>geoEwgs84</t>
  </si>
  <si>
    <t>Output system</t>
  </si>
  <si>
    <t>geoNwgs84</t>
  </si>
  <si>
    <t>Region</t>
  </si>
  <si>
    <t>Greenland</t>
  </si>
  <si>
    <t>Geoid dir</t>
  </si>
  <si>
    <t>c:\Programs\KMSTRANS2-2.1-win64\Geoids2013\</t>
  </si>
  <si>
    <t>Y-column</t>
  </si>
  <si>
    <t>Z-column</t>
  </si>
  <si>
    <t>X-column</t>
  </si>
  <si>
    <t>Geoid used</t>
  </si>
  <si>
    <t>gr2000g.06</t>
  </si>
  <si>
    <t>KMS-trans settings</t>
  </si>
  <si>
    <t>Assume 0 cm for mark 2</t>
  </si>
  <si>
    <t>No GNSS mount height recorded
Assume 0 cm for mark 2</t>
  </si>
  <si>
    <t>Northing</t>
  </si>
  <si>
    <t>Easting</t>
  </si>
  <si>
    <t>Northing cor</t>
  </si>
  <si>
    <t>Easting cor</t>
  </si>
  <si>
    <t>Length of GNSS alu pipe</t>
  </si>
  <si>
    <t>R8 antenna</t>
  </si>
  <si>
    <t>middle 90 deg 
mast mount</t>
  </si>
  <si>
    <t>Perpendicular, not including the 90 deg offset because of mounting is on the side
This number is an estimation, since the place for the 90 deg mount can vary
Within 10-15 cm.</t>
  </si>
  <si>
    <t>Direction of GNSS mount on mast</t>
  </si>
  <si>
    <t>North</t>
  </si>
  <si>
    <t>Assumed North</t>
  </si>
  <si>
    <t>Mast inserted</t>
  </si>
  <si>
    <t>No</t>
  </si>
  <si>
    <t>Yes</t>
  </si>
  <si>
    <t>South</t>
  </si>
  <si>
    <t>no</t>
  </si>
  <si>
    <t>Coordinates has been transferred to the mast using the length of the rover arm only. No horizontal movement based on antenna/mast on the side of any mount</t>
  </si>
  <si>
    <t>Calculated coordinates has been transformed to utm23 using kmstrans using geo_wgs84 and utm_wgs84</t>
  </si>
  <si>
    <t>The horizontal correction has then been applied and transformation back to geo using same string</t>
  </si>
  <si>
    <t>The Ortho H is/shall be the reference point when the mast was set up initially</t>
  </si>
  <si>
    <t>The uncertainty of the Ortho H is estimated to be ~6 cm, taken all the steps into account</t>
  </si>
  <si>
    <t>Future mast insertions shall be added in the "Mast inserted" column and shall be a cumulative height based on previous heights</t>
  </si>
  <si>
    <t>Mast inserted cumulative since first deployment</t>
  </si>
  <si>
    <t>DY2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</si>
</sst>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21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1" xfId="0" applyBorder="1"/>
    <xf numFmtId="164" fontId="0" fillId="0" borderId="0" xfId="0" applyNumberFormat="1"/>
    <xf numFmtId="0" fontId="0" fillId="0" borderId="1" xfId="0" applyBorder="1" applyAlignment="1">
      <alignment wrapText="1"/>
    </xf>
    <xf numFmtId="165" fontId="0" fillId="0" borderId="0" xfId="0" applyNumberFormat="1"/>
    <xf numFmtId="0" fontId="0" fillId="2" borderId="0" xfId="0" applyFill="1"/>
    <xf numFmtId="166" fontId="0" fillId="3" borderId="0" xfId="0" applyNumberFormat="1" applyFill="1"/>
    <xf numFmtId="165" fontId="0" fillId="0" borderId="0" xfId="0" applyNumberFormat="1" applyAlignment="1">
      <alignment wrapText="1"/>
    </xf>
    <xf numFmtId="165" fontId="0" fillId="4" borderId="0" xfId="0" applyNumberFormat="1" applyFill="1"/>
    <xf numFmtId="0" fontId="0" fillId="4" borderId="0" xfId="0" applyFill="1"/>
    <xf numFmtId="2" fontId="0" fillId="3" borderId="0" xfId="0" applyNumberFormat="1" applyFill="1"/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1" xfId="0" applyFont="1" applyBorder="1"/>
    <xf numFmtId="166" fontId="0" fillId="0" borderId="0" xfId="0" applyNumberFormat="1"/>
    <xf numFmtId="0" fontId="0" fillId="3" borderId="0" xfId="0" applyFill="1"/>
  </cellXfs>
  <cellStyles count="1">
    <cellStyle name="Normal" xfId="0" builtinId="0"/>
  </cellStyles>
  <dxfs count="1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hh:mm:ss"/>
    </dxf>
    <dxf>
      <numFmt numFmtId="167" formatCode="hh:mm:ss"/>
    </dxf>
    <dxf>
      <numFmt numFmtId="167" formatCode="hh:mm:ss"/>
    </dxf>
    <dxf>
      <numFmt numFmtId="168" formatCode="dd/mm/yyyy"/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5480B4-751D-4678-AE34-E858D41E7B73}" name="Table1" displayName="Table1" ref="A1:R29" totalsRowShown="0" headerRowDxfId="17" dataDxfId="15" headerRowBorderDxfId="16">
  <autoFilter ref="A1:R29" xr:uid="{A65480B4-751D-4678-AE34-E858D41E7B73}"/>
  <sortState xmlns:xlrd2="http://schemas.microsoft.com/office/spreadsheetml/2017/richdata2" ref="A2:R23">
    <sortCondition ref="C1:C23"/>
  </sortState>
  <tableColumns count="18">
    <tableColumn id="1" xr3:uid="{3F5A4DDC-734A-499F-B5C4-7F2988828732}" name="Site"/>
    <tableColumn id="2" xr3:uid="{2CF1EBC5-B8FD-44D1-BE6C-F4B0953B7AA9}" name="Station"/>
    <tableColumn id="3" xr3:uid="{8325D3CE-8209-4018-BD28-0ED406B77A4E}" name="Date" dataDxfId="14"/>
    <tableColumn id="4" xr3:uid="{95B40603-907E-4854-BF96-FCAFEF9A8C0C}" name="GNSS on" dataDxfId="13"/>
    <tableColumn id="5" xr3:uid="{8C2F66DF-5571-4EEF-B241-DE4F0C4687C5}" name="GNSS off" dataDxfId="12"/>
    <tableColumn id="6" xr3:uid="{6200366A-E5B3-4ED4-966F-A51E2B99A7AB}" name="Duration" dataDxfId="11">
      <calculatedColumnFormula>Table1[[#This Row],[GNSS off]]-Table1[[#This Row],[GNSS on]]</calculatedColumnFormula>
    </tableColumn>
    <tableColumn id="7" xr3:uid="{6B068E2B-A5D6-4EA3-ADBD-BC7E2C82F1B3}" name="GPS week and DOW" dataDxfId="10"/>
    <tableColumn id="8" xr3:uid="{6C1E7797-581B-4A83-A328-D400B372E463}" name="DOY" dataDxfId="9"/>
    <tableColumn id="9" xr3:uid="{05ECDA73-9B7D-4D90-B845-338E01943C03}" name="SN" dataDxfId="8"/>
    <tableColumn id="10" xr3:uid="{BF56DDE8-D71B-4D89-900A-DDDE72D86C54}" name="Filename" dataDxfId="7"/>
    <tableColumn id="11" xr3:uid="{F8F1E317-2F51-4863-AC95-3CA0898212FF}" name="Antenna _x000a_mounting" dataDxfId="6"/>
    <tableColumn id="12" xr3:uid="{E9F92349-A46C-40A5-8925-F6EE3B94D58E}" name="Antenna _x000a_height [cm]" dataDxfId="5"/>
    <tableColumn id="13" xr3:uid="{1E05901B-D4ED-465A-8DF3-C85D6DF20D66}" name="Antenna Height Reference" dataDxfId="4"/>
    <tableColumn id="14" xr3:uid="{9F8607FF-6677-4E84-8365-2B6E80909217}" name="Height _x000a_reference" dataDxfId="3"/>
    <tableColumn id="18" xr3:uid="{DFE18953-502D-4D01-8A12-CEA1D00ECF9C}" name="Mast inserted" dataDxfId="2"/>
    <tableColumn id="17" xr3:uid="{80388A63-1AC7-419C-8961-5553E11A28D5}" name="Direction of GNSS mount on mast" dataDxfId="1"/>
    <tableColumn id="15" xr3:uid="{EE16F48C-DC19-47F0-BB1C-715AA25A9618}" name="Pictures"/>
    <tableColumn id="16" xr3:uid="{D65DA195-9780-4719-9297-66E9A86D4FD2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zoomScale="80" zoomScaleNormal="80" workbookViewId="0">
      <pane ySplit="1" topLeftCell="A2" activePane="bottomLeft" state="frozen"/>
      <selection pane="bottomLeft" activeCell="C31" sqref="C31"/>
    </sheetView>
  </sheetViews>
  <sheetFormatPr baseColWidth="10" defaultColWidth="8.83203125" defaultRowHeight="15" x14ac:dyDescent="0.2"/>
  <cols>
    <col min="1" max="1" width="12" bestFit="1" customWidth="1"/>
    <col min="2" max="2" width="10.83203125" bestFit="1" customWidth="1"/>
    <col min="3" max="3" width="10.33203125" bestFit="1" customWidth="1"/>
    <col min="4" max="4" width="10.1640625" customWidth="1"/>
    <col min="5" max="5" width="10.33203125" customWidth="1"/>
    <col min="6" max="6" width="10.5" bestFit="1" customWidth="1"/>
    <col min="7" max="7" width="11.33203125" bestFit="1" customWidth="1"/>
    <col min="8" max="8" width="8.1640625" customWidth="1"/>
    <col min="10" max="10" width="12.6640625" bestFit="1" customWidth="1"/>
    <col min="11" max="11" width="14.83203125" bestFit="1" customWidth="1"/>
    <col min="12" max="12" width="11.1640625" customWidth="1"/>
    <col min="13" max="13" width="32.6640625" customWidth="1"/>
    <col min="14" max="15" width="18.5" customWidth="1"/>
    <col min="16" max="16" width="20.83203125" customWidth="1"/>
    <col min="17" max="17" width="11.83203125" customWidth="1"/>
    <col min="18" max="18" width="43.1640625" bestFit="1" customWidth="1"/>
  </cols>
  <sheetData>
    <row r="1" spans="1:18" ht="32" x14ac:dyDescent="0.2">
      <c r="A1" s="6" t="s">
        <v>7</v>
      </c>
      <c r="B1" s="6" t="s">
        <v>0</v>
      </c>
      <c r="C1" s="6" t="s">
        <v>6</v>
      </c>
      <c r="D1" s="6" t="s">
        <v>1</v>
      </c>
      <c r="E1" s="6" t="s">
        <v>2</v>
      </c>
      <c r="F1" s="6" t="s">
        <v>5</v>
      </c>
      <c r="G1" s="8" t="s">
        <v>69</v>
      </c>
      <c r="H1" s="6" t="s">
        <v>14</v>
      </c>
      <c r="I1" s="6" t="s">
        <v>3</v>
      </c>
      <c r="J1" s="6" t="s">
        <v>8</v>
      </c>
      <c r="K1" s="8" t="s">
        <v>11</v>
      </c>
      <c r="L1" s="8" t="s">
        <v>13</v>
      </c>
      <c r="M1" s="8" t="s">
        <v>10</v>
      </c>
      <c r="N1" s="8" t="s">
        <v>9</v>
      </c>
      <c r="O1" s="8" t="s">
        <v>132</v>
      </c>
      <c r="P1" s="8" t="s">
        <v>129</v>
      </c>
      <c r="Q1" s="8" t="s">
        <v>12</v>
      </c>
      <c r="R1" s="6" t="s">
        <v>4</v>
      </c>
    </row>
    <row r="2" spans="1:18" x14ac:dyDescent="0.2">
      <c r="A2" t="s">
        <v>71</v>
      </c>
      <c r="B2" t="s">
        <v>68</v>
      </c>
      <c r="C2" s="2">
        <v>45085</v>
      </c>
      <c r="D2" s="3">
        <v>0.49756944444444445</v>
      </c>
      <c r="E2" s="3">
        <v>0.49756944444444445</v>
      </c>
      <c r="F2" s="3">
        <f>Table1[[#This Row],[GNSS off]]-Table1[[#This Row],[GNSS on]]</f>
        <v>0</v>
      </c>
      <c r="G2">
        <v>22654</v>
      </c>
      <c r="H2">
        <v>159</v>
      </c>
      <c r="I2">
        <v>7427</v>
      </c>
      <c r="J2" t="s">
        <v>46</v>
      </c>
    </row>
    <row r="3" spans="1:18" x14ac:dyDescent="0.2">
      <c r="A3" t="s">
        <v>71</v>
      </c>
      <c r="B3" t="s">
        <v>68</v>
      </c>
      <c r="C3" s="2">
        <v>45085</v>
      </c>
      <c r="D3" s="3">
        <v>0.49806712962962968</v>
      </c>
      <c r="E3" s="3">
        <v>0.84302083333333344</v>
      </c>
      <c r="F3" s="3">
        <f>Table1[[#This Row],[GNSS off]]-Table1[[#This Row],[GNSS on]]</f>
        <v>0.34495370370370376</v>
      </c>
      <c r="G3" s="4">
        <v>22654</v>
      </c>
      <c r="H3" s="4">
        <v>159</v>
      </c>
      <c r="I3">
        <v>7427</v>
      </c>
      <c r="J3" s="4" t="s">
        <v>47</v>
      </c>
      <c r="K3" s="4"/>
      <c r="L3" s="4"/>
      <c r="M3" s="4"/>
      <c r="N3" s="4"/>
      <c r="O3" s="4"/>
      <c r="P3" s="4"/>
      <c r="Q3" s="4"/>
    </row>
    <row r="4" spans="1:18" ht="32" x14ac:dyDescent="0.2">
      <c r="A4" t="s">
        <v>71</v>
      </c>
      <c r="B4" t="s">
        <v>70</v>
      </c>
      <c r="C4" s="2">
        <v>45085</v>
      </c>
      <c r="D4" s="3">
        <v>0.82968750000000002</v>
      </c>
      <c r="E4" s="3">
        <v>0.84079861111111109</v>
      </c>
      <c r="F4" s="3">
        <f>Table1[[#This Row],[GNSS off]]-Table1[[#This Row],[GNSS on]]</f>
        <v>1.1111111111111072E-2</v>
      </c>
      <c r="G4" s="4">
        <v>22654</v>
      </c>
      <c r="H4" s="4">
        <v>159</v>
      </c>
      <c r="I4" s="4">
        <v>8127</v>
      </c>
      <c r="J4" s="4" t="s">
        <v>57</v>
      </c>
      <c r="K4" s="1" t="s">
        <v>90</v>
      </c>
      <c r="L4" s="1">
        <v>9</v>
      </c>
      <c r="M4" s="1" t="s">
        <v>91</v>
      </c>
      <c r="N4" s="1" t="s">
        <v>92</v>
      </c>
      <c r="O4" s="1" t="s">
        <v>133</v>
      </c>
      <c r="P4" s="1" t="s">
        <v>130</v>
      </c>
      <c r="R4" s="1" t="s">
        <v>93</v>
      </c>
    </row>
    <row r="5" spans="1:18" x14ac:dyDescent="0.2">
      <c r="A5" t="s">
        <v>72</v>
      </c>
      <c r="B5" t="s">
        <v>68</v>
      </c>
      <c r="C5" s="2">
        <v>45086</v>
      </c>
      <c r="D5" s="3">
        <v>0.49024305555555553</v>
      </c>
      <c r="E5" s="3">
        <v>0.72451388888888879</v>
      </c>
      <c r="F5" s="3">
        <f>Table1[[#This Row],[GNSS off]]-Table1[[#This Row],[GNSS on]]</f>
        <v>0.23427083333333326</v>
      </c>
      <c r="G5" s="4">
        <v>22655</v>
      </c>
      <c r="H5" s="4">
        <v>160</v>
      </c>
      <c r="I5">
        <v>7427</v>
      </c>
      <c r="J5" t="s">
        <v>48</v>
      </c>
      <c r="K5" s="1"/>
      <c r="L5" s="4"/>
      <c r="M5" s="4"/>
      <c r="N5" s="4"/>
      <c r="O5" s="4"/>
      <c r="P5" s="4"/>
      <c r="Q5" s="4"/>
    </row>
    <row r="6" spans="1:18" ht="32" x14ac:dyDescent="0.2">
      <c r="A6" t="s">
        <v>72</v>
      </c>
      <c r="B6" t="s">
        <v>70</v>
      </c>
      <c r="C6" s="2">
        <v>45086</v>
      </c>
      <c r="D6" s="3">
        <v>0.71250000000000002</v>
      </c>
      <c r="E6" s="3">
        <v>0.72361111111111109</v>
      </c>
      <c r="F6" s="3">
        <f>Table1[[#This Row],[GNSS off]]-Table1[[#This Row],[GNSS on]]</f>
        <v>1.1111111111111072E-2</v>
      </c>
      <c r="G6" s="4">
        <v>22655</v>
      </c>
      <c r="H6" s="4">
        <v>160</v>
      </c>
      <c r="I6" s="4">
        <v>8127</v>
      </c>
      <c r="J6" s="4" t="s">
        <v>58</v>
      </c>
      <c r="K6" s="1" t="s">
        <v>90</v>
      </c>
      <c r="L6" s="1"/>
      <c r="M6" s="1"/>
      <c r="N6" s="1"/>
      <c r="O6" s="1" t="s">
        <v>133</v>
      </c>
      <c r="P6" s="1" t="s">
        <v>131</v>
      </c>
      <c r="R6" s="1" t="s">
        <v>98</v>
      </c>
    </row>
    <row r="7" spans="1:18" x14ac:dyDescent="0.2">
      <c r="A7" t="s">
        <v>73</v>
      </c>
      <c r="B7" t="s">
        <v>68</v>
      </c>
      <c r="C7" s="2">
        <v>45088</v>
      </c>
      <c r="D7" s="3">
        <v>0.4707986111111111</v>
      </c>
      <c r="E7" s="3">
        <v>0.63487268518518525</v>
      </c>
      <c r="F7" s="3">
        <f>Table1[[#This Row],[GNSS off]]-Table1[[#This Row],[GNSS on]]</f>
        <v>0.16407407407407415</v>
      </c>
      <c r="G7" s="4">
        <v>22660</v>
      </c>
      <c r="H7" s="4">
        <v>162</v>
      </c>
      <c r="I7">
        <v>7427</v>
      </c>
      <c r="J7" s="4" t="s">
        <v>49</v>
      </c>
      <c r="K7" s="1"/>
      <c r="L7" s="5"/>
      <c r="M7" s="1"/>
      <c r="N7" s="1"/>
      <c r="O7" s="1"/>
      <c r="P7" s="1"/>
      <c r="Q7" s="1"/>
      <c r="R7" s="1"/>
    </row>
    <row r="8" spans="1:18" ht="32" x14ac:dyDescent="0.2">
      <c r="A8" t="s">
        <v>73</v>
      </c>
      <c r="B8" t="s">
        <v>70</v>
      </c>
      <c r="C8" s="2">
        <v>45088</v>
      </c>
      <c r="D8" s="3">
        <v>0.54097222222222219</v>
      </c>
      <c r="E8" s="3">
        <v>0.56718750000000007</v>
      </c>
      <c r="F8" s="3">
        <f>Table1[[#This Row],[GNSS off]]-Table1[[#This Row],[GNSS on]]</f>
        <v>2.6215277777777879E-2</v>
      </c>
      <c r="G8" s="4">
        <v>22660</v>
      </c>
      <c r="H8" s="4">
        <v>162</v>
      </c>
      <c r="I8" s="4">
        <v>8127</v>
      </c>
      <c r="J8" s="4" t="s">
        <v>59</v>
      </c>
      <c r="K8" s="1" t="s">
        <v>90</v>
      </c>
      <c r="L8" s="1"/>
      <c r="M8" s="1"/>
      <c r="N8" s="1"/>
      <c r="O8" s="1" t="s">
        <v>133</v>
      </c>
      <c r="P8" s="1" t="s">
        <v>131</v>
      </c>
      <c r="R8" s="1" t="s">
        <v>98</v>
      </c>
    </row>
    <row r="9" spans="1:18" x14ac:dyDescent="0.2">
      <c r="A9" t="s">
        <v>74</v>
      </c>
      <c r="B9" t="s">
        <v>68</v>
      </c>
      <c r="C9" s="2">
        <v>45091</v>
      </c>
      <c r="D9" s="3">
        <v>0.47696759259259264</v>
      </c>
      <c r="E9" s="3">
        <v>0.82086805555555553</v>
      </c>
      <c r="F9" s="3">
        <f>Table1[[#This Row],[GNSS off]]-Table1[[#This Row],[GNSS on]]</f>
        <v>0.34390046296296289</v>
      </c>
      <c r="G9" s="4">
        <v>22663</v>
      </c>
      <c r="H9" s="4">
        <v>165</v>
      </c>
      <c r="I9">
        <v>7427</v>
      </c>
      <c r="J9" s="4" t="s">
        <v>50</v>
      </c>
    </row>
    <row r="10" spans="1:18" ht="48" x14ac:dyDescent="0.2">
      <c r="A10" t="s">
        <v>74</v>
      </c>
      <c r="B10" t="s">
        <v>70</v>
      </c>
      <c r="C10" s="2">
        <v>45091</v>
      </c>
      <c r="D10" s="3">
        <v>0.55451388888888886</v>
      </c>
      <c r="E10" s="3">
        <v>0.59947916666666667</v>
      </c>
      <c r="F10" s="3">
        <f>Table1[[#This Row],[GNSS off]]-Table1[[#This Row],[GNSS on]]</f>
        <v>4.4965277777777812E-2</v>
      </c>
      <c r="G10" s="4">
        <v>22663</v>
      </c>
      <c r="H10" s="4">
        <v>165</v>
      </c>
      <c r="I10" s="4">
        <v>8127</v>
      </c>
      <c r="J10" s="4" t="s">
        <v>60</v>
      </c>
      <c r="K10" s="1" t="s">
        <v>90</v>
      </c>
      <c r="L10" s="1">
        <v>16.2</v>
      </c>
      <c r="M10" s="1"/>
      <c r="N10" s="1"/>
      <c r="O10" s="1" t="s">
        <v>134</v>
      </c>
      <c r="P10" s="1" t="s">
        <v>131</v>
      </c>
      <c r="R10" s="1" t="s">
        <v>97</v>
      </c>
    </row>
    <row r="11" spans="1:18" x14ac:dyDescent="0.2">
      <c r="A11" t="s">
        <v>74</v>
      </c>
      <c r="B11" t="s">
        <v>70</v>
      </c>
      <c r="C11" s="2">
        <v>45091</v>
      </c>
      <c r="D11" s="3">
        <v>0.70798611111111109</v>
      </c>
      <c r="E11" s="3">
        <v>0.74375000000000002</v>
      </c>
      <c r="F11" s="3">
        <f>Table1[[#This Row],[GNSS off]]-Table1[[#This Row],[GNSS on]]</f>
        <v>3.5763888888888928E-2</v>
      </c>
      <c r="G11" s="4">
        <v>22663</v>
      </c>
      <c r="H11" s="4">
        <v>165</v>
      </c>
      <c r="I11" s="4">
        <v>8127</v>
      </c>
      <c r="J11" s="4" t="s">
        <v>61</v>
      </c>
      <c r="K11" s="1"/>
      <c r="L11" s="1"/>
      <c r="M11" s="1"/>
      <c r="N11" s="1"/>
      <c r="O11" s="1"/>
      <c r="P11" s="1"/>
      <c r="R11" s="1"/>
    </row>
    <row r="12" spans="1:18" x14ac:dyDescent="0.2">
      <c r="A12" t="s">
        <v>75</v>
      </c>
      <c r="B12" t="s">
        <v>68</v>
      </c>
      <c r="C12" s="2">
        <v>45092</v>
      </c>
      <c r="D12" s="3">
        <v>0.57655092592592594</v>
      </c>
      <c r="E12" s="3">
        <v>0.72252314814814822</v>
      </c>
      <c r="F12" s="3">
        <f>Table1[[#This Row],[GNSS off]]-Table1[[#This Row],[GNSS on]]</f>
        <v>0.14597222222222228</v>
      </c>
      <c r="G12" s="4">
        <v>22664</v>
      </c>
      <c r="H12" s="4">
        <v>166</v>
      </c>
      <c r="I12">
        <v>7427</v>
      </c>
      <c r="J12" s="4" t="s">
        <v>51</v>
      </c>
      <c r="K12" s="1"/>
      <c r="L12" s="5"/>
      <c r="M12" s="1"/>
      <c r="N12" s="1"/>
      <c r="O12" s="1"/>
      <c r="P12" s="1"/>
    </row>
    <row r="13" spans="1:18" ht="32" x14ac:dyDescent="0.2">
      <c r="A13" t="s">
        <v>75</v>
      </c>
      <c r="B13" t="s">
        <v>70</v>
      </c>
      <c r="C13" s="2">
        <v>45092</v>
      </c>
      <c r="D13" s="3">
        <v>0.59895833333333337</v>
      </c>
      <c r="E13" s="3">
        <v>0.61024305555555558</v>
      </c>
      <c r="F13" s="3">
        <f>Table1[[#This Row],[GNSS off]]-Table1[[#This Row],[GNSS on]]</f>
        <v>1.128472222222221E-2</v>
      </c>
      <c r="G13" s="4">
        <v>22664</v>
      </c>
      <c r="H13" s="4">
        <v>166</v>
      </c>
      <c r="I13" s="4">
        <v>8127</v>
      </c>
      <c r="J13" s="4" t="s">
        <v>62</v>
      </c>
      <c r="K13" s="1" t="s">
        <v>90</v>
      </c>
      <c r="L13" s="1"/>
      <c r="M13" s="1"/>
      <c r="N13" s="1"/>
      <c r="O13" s="1" t="s">
        <v>133</v>
      </c>
      <c r="P13" s="1" t="s">
        <v>131</v>
      </c>
      <c r="R13" s="1" t="s">
        <v>98</v>
      </c>
    </row>
    <row r="14" spans="1:18" x14ac:dyDescent="0.2">
      <c r="A14" t="s">
        <v>94</v>
      </c>
      <c r="B14" t="s">
        <v>68</v>
      </c>
      <c r="C14" s="2">
        <v>45095</v>
      </c>
      <c r="D14" s="3">
        <v>0.53645833333333337</v>
      </c>
      <c r="E14" s="3">
        <v>0.75555555555555554</v>
      </c>
      <c r="F14" s="3">
        <f>Table1[[#This Row],[GNSS off]]-Table1[[#This Row],[GNSS on]]</f>
        <v>0.21909722222222217</v>
      </c>
      <c r="G14" s="4">
        <v>22670</v>
      </c>
      <c r="H14" s="4">
        <v>169</v>
      </c>
      <c r="I14">
        <v>7427</v>
      </c>
      <c r="J14" s="4" t="s">
        <v>52</v>
      </c>
      <c r="K14" s="1"/>
      <c r="L14" s="1"/>
      <c r="M14" s="1"/>
      <c r="R14" s="1"/>
    </row>
    <row r="15" spans="1:18" ht="16" x14ac:dyDescent="0.2">
      <c r="A15" t="s">
        <v>94</v>
      </c>
      <c r="B15" t="s">
        <v>70</v>
      </c>
      <c r="C15" s="2">
        <v>45095</v>
      </c>
      <c r="D15" s="3">
        <v>0.72673611111111114</v>
      </c>
      <c r="E15" s="3">
        <v>0.75260416666666663</v>
      </c>
      <c r="F15" s="3">
        <f>Table1[[#This Row],[GNSS off]]-Table1[[#This Row],[GNSS on]]</f>
        <v>2.5868055555555491E-2</v>
      </c>
      <c r="G15" s="4">
        <v>22670</v>
      </c>
      <c r="H15" s="4">
        <v>169</v>
      </c>
      <c r="I15" s="4">
        <v>8127</v>
      </c>
      <c r="J15" s="4" t="s">
        <v>63</v>
      </c>
      <c r="K15" s="1" t="s">
        <v>90</v>
      </c>
      <c r="L15" s="1">
        <v>5.0999999999999996</v>
      </c>
      <c r="M15" s="1" t="s">
        <v>91</v>
      </c>
      <c r="N15" s="1" t="s">
        <v>92</v>
      </c>
      <c r="O15" s="1" t="s">
        <v>133</v>
      </c>
      <c r="P15" s="1" t="s">
        <v>135</v>
      </c>
      <c r="R15" s="1"/>
    </row>
    <row r="16" spans="1:18" x14ac:dyDescent="0.2">
      <c r="A16" t="s">
        <v>76</v>
      </c>
      <c r="B16" t="s">
        <v>68</v>
      </c>
      <c r="C16" s="2">
        <v>45096</v>
      </c>
      <c r="D16" s="3">
        <v>0.52013888888888882</v>
      </c>
      <c r="E16" s="3">
        <v>0.64739583333333328</v>
      </c>
      <c r="F16" s="3">
        <f>Table1[[#This Row],[GNSS off]]-Table1[[#This Row],[GNSS on]]</f>
        <v>0.12725694444444446</v>
      </c>
      <c r="G16" s="4">
        <v>22671</v>
      </c>
      <c r="H16" s="4">
        <v>170</v>
      </c>
      <c r="I16">
        <v>7427</v>
      </c>
      <c r="J16" s="4" t="s">
        <v>53</v>
      </c>
    </row>
    <row r="17" spans="1:18" ht="16" x14ac:dyDescent="0.2">
      <c r="A17" t="s">
        <v>76</v>
      </c>
      <c r="B17" t="s">
        <v>70</v>
      </c>
      <c r="C17" s="2">
        <v>45096</v>
      </c>
      <c r="D17" s="3">
        <v>0.62361111111111112</v>
      </c>
      <c r="E17" s="3">
        <v>0.64583333333333337</v>
      </c>
      <c r="F17" s="3">
        <f>Table1[[#This Row],[GNSS off]]-Table1[[#This Row],[GNSS on]]</f>
        <v>2.2222222222222254E-2</v>
      </c>
      <c r="G17" s="4">
        <v>22671</v>
      </c>
      <c r="H17" s="4">
        <v>170</v>
      </c>
      <c r="I17" s="4">
        <v>8127</v>
      </c>
      <c r="J17" s="4" t="s">
        <v>64</v>
      </c>
      <c r="K17" s="1" t="s">
        <v>90</v>
      </c>
      <c r="L17" s="1">
        <v>23.1</v>
      </c>
      <c r="M17" s="1" t="s">
        <v>91</v>
      </c>
      <c r="N17" s="1"/>
      <c r="O17" s="1" t="s">
        <v>134</v>
      </c>
      <c r="P17" s="1" t="s">
        <v>135</v>
      </c>
      <c r="R17" s="1" t="s">
        <v>95</v>
      </c>
    </row>
    <row r="18" spans="1:18" x14ac:dyDescent="0.2">
      <c r="A18" t="s">
        <v>77</v>
      </c>
      <c r="B18" t="s">
        <v>68</v>
      </c>
      <c r="C18" s="2">
        <v>45097</v>
      </c>
      <c r="D18" s="3">
        <v>0.52812500000000007</v>
      </c>
      <c r="E18" s="3">
        <v>0.64913194444444444</v>
      </c>
      <c r="F18" s="3">
        <f>Table1[[#This Row],[GNSS off]]-Table1[[#This Row],[GNSS on]]</f>
        <v>0.12100694444444438</v>
      </c>
      <c r="G18" s="4">
        <v>22672</v>
      </c>
      <c r="H18" s="4">
        <v>171</v>
      </c>
      <c r="I18">
        <v>7427</v>
      </c>
      <c r="J18" s="4" t="s">
        <v>54</v>
      </c>
      <c r="K18" s="1"/>
      <c r="L18" s="1"/>
      <c r="M18" s="1"/>
      <c r="N18" s="1"/>
      <c r="O18" s="1"/>
      <c r="P18" s="1"/>
      <c r="R18" s="1"/>
    </row>
    <row r="19" spans="1:18" ht="16" x14ac:dyDescent="0.2">
      <c r="A19" t="s">
        <v>77</v>
      </c>
      <c r="B19" t="s">
        <v>70</v>
      </c>
      <c r="C19" s="2">
        <v>45097</v>
      </c>
      <c r="D19" s="3">
        <v>0.52569444444444446</v>
      </c>
      <c r="E19" s="3">
        <v>0.61388888888888882</v>
      </c>
      <c r="F19" s="3">
        <f>Table1[[#This Row],[GNSS off]]-Table1[[#This Row],[GNSS on]]</f>
        <v>8.8194444444444353E-2</v>
      </c>
      <c r="G19" s="4">
        <v>22672</v>
      </c>
      <c r="H19" s="4">
        <v>171</v>
      </c>
      <c r="I19" s="4">
        <v>8127</v>
      </c>
      <c r="J19" s="4" t="s">
        <v>65</v>
      </c>
      <c r="K19" s="1" t="s">
        <v>90</v>
      </c>
      <c r="L19" s="1">
        <v>3.3</v>
      </c>
      <c r="M19" s="1" t="s">
        <v>91</v>
      </c>
      <c r="N19" s="1"/>
      <c r="O19" s="1" t="s">
        <v>133</v>
      </c>
      <c r="P19" s="1" t="s">
        <v>135</v>
      </c>
      <c r="R19" s="1"/>
    </row>
    <row r="20" spans="1:18" x14ac:dyDescent="0.2">
      <c r="A20" t="s">
        <v>78</v>
      </c>
      <c r="B20" t="s">
        <v>68</v>
      </c>
      <c r="C20" s="2">
        <v>45098</v>
      </c>
      <c r="D20" s="3">
        <v>0.45833333333333331</v>
      </c>
      <c r="E20" s="3">
        <v>0.79062500000000002</v>
      </c>
      <c r="F20" s="3">
        <f>Table1[[#This Row],[GNSS off]]-Table1[[#This Row],[GNSS on]]</f>
        <v>0.33229166666666671</v>
      </c>
      <c r="G20" s="4">
        <v>22673</v>
      </c>
      <c r="H20" s="4">
        <v>172</v>
      </c>
      <c r="I20">
        <v>7427</v>
      </c>
      <c r="J20" s="4" t="s">
        <v>55</v>
      </c>
      <c r="K20" s="1"/>
      <c r="L20" s="1"/>
      <c r="M20" s="1"/>
      <c r="N20" s="1"/>
      <c r="O20" s="1"/>
      <c r="P20" s="1"/>
      <c r="R20" s="1"/>
    </row>
    <row r="21" spans="1:18" ht="16" x14ac:dyDescent="0.2">
      <c r="A21" t="s">
        <v>78</v>
      </c>
      <c r="B21" t="s">
        <v>70</v>
      </c>
      <c r="C21" s="2">
        <v>45098</v>
      </c>
      <c r="D21" s="3">
        <v>0.77482638888888899</v>
      </c>
      <c r="E21" s="3">
        <v>0.78749999999999998</v>
      </c>
      <c r="F21" s="3">
        <f>Table1[[#This Row],[GNSS off]]-Table1[[#This Row],[GNSS on]]</f>
        <v>1.2673611111110983E-2</v>
      </c>
      <c r="G21">
        <v>22673</v>
      </c>
      <c r="H21" s="4">
        <v>172</v>
      </c>
      <c r="I21" s="4">
        <v>8127</v>
      </c>
      <c r="J21" s="4" t="s">
        <v>66</v>
      </c>
      <c r="K21" s="1" t="s">
        <v>90</v>
      </c>
      <c r="L21" s="1">
        <v>14.6</v>
      </c>
      <c r="M21" s="1" t="s">
        <v>91</v>
      </c>
      <c r="N21" s="1"/>
      <c r="O21" s="1" t="s">
        <v>136</v>
      </c>
      <c r="P21" s="1" t="s">
        <v>135</v>
      </c>
      <c r="R21" s="1"/>
    </row>
    <row r="22" spans="1:18" x14ac:dyDescent="0.2">
      <c r="A22" t="s">
        <v>79</v>
      </c>
      <c r="B22" t="s">
        <v>68</v>
      </c>
      <c r="C22" s="2">
        <v>45100</v>
      </c>
      <c r="D22" s="3">
        <v>0.42048611111111112</v>
      </c>
      <c r="E22" s="3">
        <v>0.54079861111111105</v>
      </c>
      <c r="F22" s="3">
        <f>Table1[[#This Row],[GNSS off]]-Table1[[#This Row],[GNSS on]]</f>
        <v>0.12031249999999993</v>
      </c>
      <c r="G22" s="4">
        <v>22675</v>
      </c>
      <c r="H22" s="4">
        <v>174</v>
      </c>
      <c r="I22">
        <v>7427</v>
      </c>
      <c r="J22" s="4" t="s">
        <v>56</v>
      </c>
      <c r="R22" s="1"/>
    </row>
    <row r="23" spans="1:18" ht="16" x14ac:dyDescent="0.2">
      <c r="A23" t="s">
        <v>79</v>
      </c>
      <c r="B23" t="s">
        <v>70</v>
      </c>
      <c r="C23" s="2">
        <v>45100</v>
      </c>
      <c r="D23" s="3">
        <v>0.5</v>
      </c>
      <c r="E23" s="3">
        <v>0.51232638888888882</v>
      </c>
      <c r="F23" s="3">
        <f>Table1[[#This Row],[GNSS off]]-Table1[[#This Row],[GNSS on]]</f>
        <v>1.2326388888888817E-2</v>
      </c>
      <c r="G23" s="4">
        <v>22675</v>
      </c>
      <c r="H23" s="4">
        <v>174</v>
      </c>
      <c r="I23" s="4">
        <v>8127</v>
      </c>
      <c r="J23" s="4" t="s">
        <v>67</v>
      </c>
      <c r="K23" s="1" t="s">
        <v>90</v>
      </c>
      <c r="L23" s="1">
        <v>5.0999999999999996</v>
      </c>
      <c r="M23" s="1" t="s">
        <v>91</v>
      </c>
      <c r="N23" s="1"/>
      <c r="O23" s="1" t="s">
        <v>133</v>
      </c>
      <c r="P23" s="1" t="s">
        <v>135</v>
      </c>
      <c r="R23" s="1"/>
    </row>
    <row r="24" spans="1:18" ht="32" x14ac:dyDescent="0.2">
      <c r="A24" t="s">
        <v>82</v>
      </c>
      <c r="B24" t="s">
        <v>70</v>
      </c>
      <c r="C24" s="2">
        <v>45106</v>
      </c>
      <c r="D24" s="3">
        <v>0.66545138888888888</v>
      </c>
      <c r="E24" s="3">
        <v>0.6772569444444444</v>
      </c>
      <c r="F24" s="3">
        <f>Table1[[#This Row],[GNSS off]]-Table1[[#This Row],[GNSS on]]</f>
        <v>1.1805555555555514E-2</v>
      </c>
      <c r="G24" s="4">
        <v>22684</v>
      </c>
      <c r="H24" s="4">
        <v>180</v>
      </c>
      <c r="I24" s="4">
        <v>7427</v>
      </c>
      <c r="J24" s="4" t="s">
        <v>83</v>
      </c>
      <c r="K24" s="1" t="s">
        <v>90</v>
      </c>
      <c r="L24" s="1">
        <v>16.100000000000001</v>
      </c>
      <c r="M24" s="1" t="s">
        <v>91</v>
      </c>
      <c r="N24" s="1"/>
      <c r="O24" s="1"/>
      <c r="P24" s="1"/>
      <c r="R24" s="1" t="s">
        <v>89</v>
      </c>
    </row>
    <row r="25" spans="1:18" ht="16" x14ac:dyDescent="0.2">
      <c r="A25" t="s">
        <v>82</v>
      </c>
      <c r="B25" t="s">
        <v>68</v>
      </c>
      <c r="C25" s="2">
        <v>45106</v>
      </c>
      <c r="D25" s="3">
        <v>0.56059027777777781</v>
      </c>
      <c r="E25" s="3">
        <v>0.6796875</v>
      </c>
      <c r="F25" s="3">
        <f>Table1[[#This Row],[GNSS off]]-Table1[[#This Row],[GNSS on]]</f>
        <v>0.11909722222222219</v>
      </c>
      <c r="G25" s="4">
        <v>22684</v>
      </c>
      <c r="H25" s="4">
        <v>180</v>
      </c>
      <c r="I25" s="4">
        <v>8127</v>
      </c>
      <c r="J25" s="4" t="s">
        <v>86</v>
      </c>
      <c r="K25" s="1"/>
      <c r="L25" s="1"/>
      <c r="M25" s="1"/>
      <c r="N25" s="1"/>
      <c r="O25" s="1" t="s">
        <v>134</v>
      </c>
      <c r="P25" s="1" t="s">
        <v>135</v>
      </c>
      <c r="R25" s="1"/>
    </row>
    <row r="26" spans="1:18" x14ac:dyDescent="0.2">
      <c r="A26" t="s">
        <v>81</v>
      </c>
      <c r="B26" t="s">
        <v>68</v>
      </c>
      <c r="C26" s="2">
        <v>45107</v>
      </c>
      <c r="D26" s="3">
        <v>0.60520833333333335</v>
      </c>
      <c r="E26" s="3">
        <v>0.67465277777777777</v>
      </c>
      <c r="F26" s="3">
        <f>Table1[[#This Row],[GNSS off]]-Table1[[#This Row],[GNSS on]]</f>
        <v>6.944444444444442E-2</v>
      </c>
      <c r="G26" s="4">
        <v>22685</v>
      </c>
      <c r="H26" s="4">
        <v>181</v>
      </c>
      <c r="I26" s="4">
        <v>7427</v>
      </c>
      <c r="J26" s="4" t="s">
        <v>84</v>
      </c>
      <c r="K26" s="1"/>
      <c r="L26" s="1"/>
      <c r="M26" s="1"/>
      <c r="N26" s="1"/>
      <c r="O26" s="1"/>
      <c r="P26" s="1"/>
      <c r="R26" s="1"/>
    </row>
    <row r="27" spans="1:18" ht="32" x14ac:dyDescent="0.2">
      <c r="A27" t="s">
        <v>81</v>
      </c>
      <c r="B27" t="s">
        <v>70</v>
      </c>
      <c r="C27" s="2">
        <v>45107</v>
      </c>
      <c r="D27" s="3">
        <v>0.66145833333333337</v>
      </c>
      <c r="E27" s="3">
        <v>0.67638888888888893</v>
      </c>
      <c r="F27" s="3">
        <f>Table1[[#This Row],[GNSS off]]-Table1[[#This Row],[GNSS on]]</f>
        <v>1.4930555555555558E-2</v>
      </c>
      <c r="G27" s="4">
        <v>22685</v>
      </c>
      <c r="H27" s="4">
        <v>181</v>
      </c>
      <c r="I27" s="4">
        <v>8127</v>
      </c>
      <c r="J27" s="4" t="s">
        <v>87</v>
      </c>
      <c r="K27" s="1" t="s">
        <v>90</v>
      </c>
      <c r="L27" s="1"/>
      <c r="M27" s="1"/>
      <c r="N27" s="1"/>
      <c r="O27" s="1" t="s">
        <v>133</v>
      </c>
      <c r="P27" s="1" t="s">
        <v>135</v>
      </c>
      <c r="R27" s="1" t="s">
        <v>96</v>
      </c>
    </row>
    <row r="28" spans="1:18" x14ac:dyDescent="0.2">
      <c r="A28" t="s">
        <v>80</v>
      </c>
      <c r="B28" t="s">
        <v>68</v>
      </c>
      <c r="C28" s="2">
        <v>45108</v>
      </c>
      <c r="D28" s="3">
        <v>0.58854166666666663</v>
      </c>
      <c r="E28" s="3">
        <v>0.61840277777777775</v>
      </c>
      <c r="F28" s="3">
        <f>Table1[[#This Row],[GNSS off]]-Table1[[#This Row],[GNSS on]]</f>
        <v>2.9861111111111116E-2</v>
      </c>
      <c r="G28" s="4">
        <v>22686</v>
      </c>
      <c r="H28" s="4">
        <v>182</v>
      </c>
      <c r="I28" s="4">
        <v>7427</v>
      </c>
      <c r="J28" s="4" t="s">
        <v>85</v>
      </c>
      <c r="K28" s="1"/>
      <c r="L28" s="1"/>
      <c r="M28" s="1"/>
      <c r="N28" s="1"/>
      <c r="O28" s="1"/>
      <c r="P28" s="1"/>
      <c r="R28" s="1"/>
    </row>
    <row r="29" spans="1:18" ht="16" x14ac:dyDescent="0.2">
      <c r="A29" t="s">
        <v>80</v>
      </c>
      <c r="B29" t="s">
        <v>70</v>
      </c>
      <c r="C29" s="2">
        <v>45108</v>
      </c>
      <c r="D29" s="3">
        <v>0.59774305555555551</v>
      </c>
      <c r="E29" s="3">
        <v>0.61510416666666667</v>
      </c>
      <c r="F29" s="3">
        <f>Table1[[#This Row],[GNSS off]]-Table1[[#This Row],[GNSS on]]</f>
        <v>1.736111111111116E-2</v>
      </c>
      <c r="G29" s="4">
        <v>22686</v>
      </c>
      <c r="H29" s="4">
        <v>182</v>
      </c>
      <c r="I29" s="4">
        <v>8127</v>
      </c>
      <c r="J29" s="4" t="s">
        <v>88</v>
      </c>
      <c r="K29" s="1" t="s">
        <v>90</v>
      </c>
      <c r="L29" s="1">
        <v>41</v>
      </c>
      <c r="M29" s="1" t="s">
        <v>91</v>
      </c>
      <c r="N29" s="1"/>
      <c r="O29" s="1" t="s">
        <v>133</v>
      </c>
      <c r="P29" s="1" t="s">
        <v>135</v>
      </c>
      <c r="R29" s="1"/>
    </row>
    <row r="30" spans="1:18" x14ac:dyDescent="0.2">
      <c r="C30" s="2"/>
      <c r="D30" s="3"/>
      <c r="E30" s="3"/>
      <c r="F30" s="3"/>
      <c r="G30" s="4"/>
      <c r="H30" s="4"/>
      <c r="I30" s="4"/>
      <c r="J30" s="4"/>
      <c r="K30" s="1"/>
      <c r="L30" s="1"/>
      <c r="M30" s="1"/>
      <c r="N30" s="1"/>
      <c r="O30" s="1"/>
      <c r="P30" s="1"/>
      <c r="R3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25B5-DE6B-4FAC-9FC9-84391DD8FF67}">
  <dimension ref="A1:S24"/>
  <sheetViews>
    <sheetView tabSelected="1" workbookViewId="0">
      <selection activeCell="A5" sqref="A5"/>
    </sheetView>
  </sheetViews>
  <sheetFormatPr baseColWidth="10" defaultColWidth="8.83203125" defaultRowHeight="15" x14ac:dyDescent="0.2"/>
  <cols>
    <col min="1" max="1" width="11.83203125" bestFit="1" customWidth="1"/>
    <col min="2" max="2" width="13.5" bestFit="1" customWidth="1"/>
    <col min="3" max="3" width="14.1640625" bestFit="1" customWidth="1"/>
    <col min="4" max="4" width="9.5" bestFit="1" customWidth="1"/>
    <col min="5" max="5" width="9.5" customWidth="1"/>
    <col min="6" max="6" width="11" customWidth="1"/>
    <col min="7" max="7" width="11.5" bestFit="1" customWidth="1"/>
    <col min="8" max="8" width="10.83203125" bestFit="1" customWidth="1"/>
    <col min="9" max="9" width="13.1640625" customWidth="1"/>
    <col min="10" max="10" width="13" customWidth="1"/>
    <col min="11" max="11" width="8.83203125" bestFit="1" customWidth="1"/>
    <col min="12" max="13" width="13.33203125" customWidth="1"/>
    <col min="14" max="14" width="12.5" customWidth="1"/>
    <col min="15" max="15" width="19.5" customWidth="1"/>
    <col min="16" max="16" width="30.83203125" customWidth="1"/>
    <col min="17" max="17" width="11.33203125" customWidth="1"/>
    <col min="21" max="21" width="9.5" bestFit="1" customWidth="1"/>
  </cols>
  <sheetData>
    <row r="1" spans="1:19" ht="32" x14ac:dyDescent="0.2">
      <c r="B1" t="s">
        <v>20</v>
      </c>
      <c r="D1" t="s">
        <v>19</v>
      </c>
      <c r="F1" s="1" t="s">
        <v>24</v>
      </c>
    </row>
    <row r="2" spans="1:19" ht="64" x14ac:dyDescent="0.2">
      <c r="A2" s="6" t="s">
        <v>15</v>
      </c>
      <c r="B2" s="6" t="s">
        <v>16</v>
      </c>
      <c r="C2" s="6" t="s">
        <v>18</v>
      </c>
      <c r="D2" s="6" t="s">
        <v>17</v>
      </c>
      <c r="E2" s="6" t="s">
        <v>22</v>
      </c>
      <c r="F2" s="8" t="s">
        <v>21</v>
      </c>
      <c r="G2" s="8" t="s">
        <v>100</v>
      </c>
      <c r="H2" s="6" t="s">
        <v>23</v>
      </c>
      <c r="I2" s="8" t="s">
        <v>102</v>
      </c>
      <c r="J2" s="6" t="s">
        <v>40</v>
      </c>
      <c r="K2" s="8" t="s">
        <v>44</v>
      </c>
      <c r="L2" s="8" t="s">
        <v>41</v>
      </c>
      <c r="M2" s="8" t="s">
        <v>143</v>
      </c>
      <c r="N2" s="8" t="s">
        <v>45</v>
      </c>
      <c r="O2" s="8" t="s">
        <v>38</v>
      </c>
      <c r="P2" s="8" t="s">
        <v>39</v>
      </c>
      <c r="Q2" s="8" t="s">
        <v>104</v>
      </c>
      <c r="R2" s="1"/>
      <c r="S2" s="1"/>
    </row>
    <row r="3" spans="1:19" ht="32" x14ac:dyDescent="0.2">
      <c r="A3" s="10" t="s">
        <v>71</v>
      </c>
      <c r="B3" s="21">
        <v>67.000754858999997</v>
      </c>
      <c r="C3" s="21">
        <v>-47.034059947999999</v>
      </c>
      <c r="D3">
        <v>1875.2070000000001</v>
      </c>
      <c r="E3" s="9">
        <v>1833.85</v>
      </c>
      <c r="F3" s="7">
        <f>D3-E3</f>
        <v>41.357000000000198</v>
      </c>
      <c r="G3" s="7">
        <v>6.4899999999999999E-2</v>
      </c>
      <c r="H3" s="9">
        <f>E3-G3</f>
        <v>1833.7850999999998</v>
      </c>
      <c r="I3" s="9">
        <v>0.17100000000000001</v>
      </c>
      <c r="J3" s="12" t="s">
        <v>103</v>
      </c>
      <c r="K3" s="9">
        <v>0.09</v>
      </c>
      <c r="L3" s="12" t="s">
        <v>101</v>
      </c>
      <c r="M3" s="12">
        <v>0</v>
      </c>
      <c r="N3" s="9"/>
      <c r="O3" s="13"/>
      <c r="P3" s="9"/>
      <c r="Q3" s="15">
        <f>H3-I3-K3-M3</f>
        <v>1833.5240999999999</v>
      </c>
      <c r="R3" s="7"/>
      <c r="S3" s="7"/>
    </row>
    <row r="4" spans="1:19" ht="32" x14ac:dyDescent="0.2">
      <c r="A4" s="10" t="s">
        <v>72</v>
      </c>
      <c r="B4" s="21">
        <v>66.477617710999994</v>
      </c>
      <c r="C4" s="21">
        <v>-42.493194074999998</v>
      </c>
      <c r="D4">
        <v>2426.4578999999999</v>
      </c>
      <c r="E4" s="9">
        <v>2378.11</v>
      </c>
      <c r="F4" s="7">
        <f t="shared" ref="F4:F15" si="0">D4-E4</f>
        <v>48.347899999999754</v>
      </c>
      <c r="G4" s="7">
        <v>6.4899999999999999E-2</v>
      </c>
      <c r="H4" s="9">
        <f t="shared" ref="H4:H15" si="1">E4-G4</f>
        <v>2378.0451000000003</v>
      </c>
      <c r="I4" s="9">
        <v>0.17100000000000001</v>
      </c>
      <c r="J4" s="12" t="s">
        <v>103</v>
      </c>
      <c r="K4" s="9"/>
      <c r="L4" s="12" t="s">
        <v>101</v>
      </c>
      <c r="M4" s="12">
        <v>0</v>
      </c>
      <c r="O4" s="14"/>
      <c r="P4" s="1" t="s">
        <v>119</v>
      </c>
      <c r="Q4" s="15">
        <f t="shared" ref="Q4:Q15" si="2">H4-I4-K4-M4</f>
        <v>2377.8741000000005</v>
      </c>
    </row>
    <row r="5" spans="1:19" ht="32" x14ac:dyDescent="0.2">
      <c r="A5" s="10" t="s">
        <v>73</v>
      </c>
      <c r="B5" s="21">
        <v>63.148937777999997</v>
      </c>
      <c r="C5" s="21">
        <v>-44.817398392999998</v>
      </c>
      <c r="D5">
        <v>2930.3476000000001</v>
      </c>
      <c r="E5" s="9">
        <v>2879.4650000000001</v>
      </c>
      <c r="F5" s="7">
        <f t="shared" si="0"/>
        <v>50.882599999999911</v>
      </c>
      <c r="G5" s="7">
        <v>6.4899999999999999E-2</v>
      </c>
      <c r="H5" s="9">
        <f t="shared" si="1"/>
        <v>2879.4001000000003</v>
      </c>
      <c r="I5" s="9">
        <v>0.17100000000000001</v>
      </c>
      <c r="J5" s="12" t="s">
        <v>103</v>
      </c>
      <c r="K5" s="9"/>
      <c r="L5" s="12" t="s">
        <v>101</v>
      </c>
      <c r="M5" s="12">
        <v>0</v>
      </c>
      <c r="O5" s="14"/>
      <c r="P5" s="1" t="s">
        <v>119</v>
      </c>
      <c r="Q5" s="15">
        <f t="shared" si="2"/>
        <v>2879.2291000000005</v>
      </c>
    </row>
    <row r="6" spans="1:19" ht="32" x14ac:dyDescent="0.2">
      <c r="A6" s="10" t="s">
        <v>144</v>
      </c>
      <c r="B6" s="21">
        <v>66.482455900999994</v>
      </c>
      <c r="C6" s="21">
        <v>-46.293898022999997</v>
      </c>
      <c r="D6">
        <v>2153.4407999999999</v>
      </c>
      <c r="E6" s="9">
        <v>2110.0500000000002</v>
      </c>
      <c r="F6" s="7">
        <f t="shared" si="0"/>
        <v>43.390799999999672</v>
      </c>
      <c r="G6" s="7">
        <v>6.4899999999999999E-2</v>
      </c>
      <c r="H6" s="9">
        <f t="shared" si="1"/>
        <v>2109.9851000000003</v>
      </c>
      <c r="I6" s="9">
        <v>0.17100000000000001</v>
      </c>
      <c r="J6" s="12" t="s">
        <v>103</v>
      </c>
      <c r="K6" s="9">
        <v>0.16200000000000001</v>
      </c>
      <c r="L6" s="12" t="s">
        <v>101</v>
      </c>
      <c r="M6" s="12">
        <v>1.5</v>
      </c>
      <c r="O6" s="14"/>
      <c r="P6" s="1"/>
      <c r="Q6" s="15">
        <f t="shared" si="2"/>
        <v>2108.1521000000007</v>
      </c>
    </row>
    <row r="7" spans="1:19" ht="32" x14ac:dyDescent="0.2">
      <c r="A7" s="10" t="s">
        <v>75</v>
      </c>
      <c r="B7" s="21">
        <v>66.000193413000005</v>
      </c>
      <c r="C7" s="21">
        <v>-44.502612550999999</v>
      </c>
      <c r="D7">
        <v>2508.1131</v>
      </c>
      <c r="E7" s="9">
        <v>2461.1770000000001</v>
      </c>
      <c r="F7" s="7">
        <f t="shared" si="0"/>
        <v>46.936099999999897</v>
      </c>
      <c r="G7" s="7">
        <v>6.4899999999999999E-2</v>
      </c>
      <c r="H7" s="9">
        <f t="shared" si="1"/>
        <v>2461.1121000000003</v>
      </c>
      <c r="I7" s="9">
        <v>0.17100000000000001</v>
      </c>
      <c r="J7" s="12" t="s">
        <v>103</v>
      </c>
      <c r="K7" s="9"/>
      <c r="L7" s="12" t="s">
        <v>101</v>
      </c>
      <c r="M7" s="12">
        <v>0</v>
      </c>
      <c r="O7" s="16"/>
      <c r="P7" s="1" t="s">
        <v>119</v>
      </c>
      <c r="Q7" s="15">
        <f t="shared" si="2"/>
        <v>2460.9411000000005</v>
      </c>
    </row>
    <row r="8" spans="1:19" ht="32" x14ac:dyDescent="0.2">
      <c r="A8" s="10" t="s">
        <v>94</v>
      </c>
      <c r="B8" s="21">
        <v>73.840595874000002</v>
      </c>
      <c r="C8" s="21">
        <v>-49.533764921</v>
      </c>
      <c r="D8">
        <v>2366.1080999999999</v>
      </c>
      <c r="E8" s="9">
        <v>2332.607</v>
      </c>
      <c r="F8" s="7">
        <f t="shared" si="0"/>
        <v>33.501099999999951</v>
      </c>
      <c r="G8" s="7">
        <v>6.4899999999999999E-2</v>
      </c>
      <c r="H8" s="9">
        <f t="shared" si="1"/>
        <v>2332.5421000000001</v>
      </c>
      <c r="I8" s="9">
        <v>0.17100000000000001</v>
      </c>
      <c r="J8" s="12" t="s">
        <v>103</v>
      </c>
      <c r="K8" s="9">
        <v>5.0999999999999997E-2</v>
      </c>
      <c r="L8" s="12" t="s">
        <v>101</v>
      </c>
      <c r="M8" s="12">
        <v>0</v>
      </c>
      <c r="O8" s="16"/>
      <c r="Q8" s="15">
        <f t="shared" si="2"/>
        <v>2332.3201000000004</v>
      </c>
    </row>
    <row r="9" spans="1:19" ht="32" x14ac:dyDescent="0.2">
      <c r="A9" s="10" t="s">
        <v>76</v>
      </c>
      <c r="B9" s="21">
        <v>69.871701364000003</v>
      </c>
      <c r="C9" s="21">
        <v>-47.041162133999997</v>
      </c>
      <c r="D9">
        <v>1978.9928</v>
      </c>
      <c r="E9" s="9">
        <v>1942.973</v>
      </c>
      <c r="F9" s="7">
        <f t="shared" si="0"/>
        <v>36.019800000000032</v>
      </c>
      <c r="G9" s="7">
        <v>6.4899999999999999E-2</v>
      </c>
      <c r="H9" s="9">
        <f t="shared" si="1"/>
        <v>1942.9080999999999</v>
      </c>
      <c r="I9" s="9">
        <v>0.17100000000000001</v>
      </c>
      <c r="J9" s="12" t="s">
        <v>103</v>
      </c>
      <c r="K9" s="9">
        <v>0.23100000000000001</v>
      </c>
      <c r="L9" s="12" t="s">
        <v>101</v>
      </c>
      <c r="M9" s="12">
        <v>1.5</v>
      </c>
      <c r="O9" s="14"/>
      <c r="P9" s="1"/>
      <c r="Q9" s="15">
        <f t="shared" si="2"/>
        <v>1941.0060999999998</v>
      </c>
    </row>
    <row r="10" spans="1:19" ht="32" x14ac:dyDescent="0.2">
      <c r="A10" s="10" t="s">
        <v>77</v>
      </c>
      <c r="B10" s="21">
        <v>78.019235973999997</v>
      </c>
      <c r="C10" s="21">
        <v>-33.961956948000001</v>
      </c>
      <c r="D10">
        <v>2113.2842999999998</v>
      </c>
      <c r="E10" s="9">
        <v>2075.047</v>
      </c>
      <c r="F10" s="7">
        <f t="shared" si="0"/>
        <v>38.237299999999777</v>
      </c>
      <c r="G10" s="7">
        <v>6.4899999999999999E-2</v>
      </c>
      <c r="H10" s="9">
        <f t="shared" si="1"/>
        <v>2074.9821000000002</v>
      </c>
      <c r="I10" s="9">
        <v>0.17100000000000001</v>
      </c>
      <c r="J10" s="12" t="s">
        <v>103</v>
      </c>
      <c r="K10" s="9">
        <v>3.3000000000000002E-2</v>
      </c>
      <c r="L10" s="12" t="s">
        <v>101</v>
      </c>
      <c r="M10" s="12">
        <v>0</v>
      </c>
      <c r="O10" s="14"/>
      <c r="Q10" s="15">
        <f t="shared" si="2"/>
        <v>2074.7781000000004</v>
      </c>
    </row>
    <row r="11" spans="1:19" ht="32" x14ac:dyDescent="0.2">
      <c r="A11" s="10" t="s">
        <v>78</v>
      </c>
      <c r="B11" s="21">
        <v>75.627162647999995</v>
      </c>
      <c r="C11" s="21">
        <v>-35.969389866</v>
      </c>
      <c r="D11">
        <v>2704.7635</v>
      </c>
      <c r="E11" s="9">
        <v>2663.15</v>
      </c>
      <c r="F11" s="7">
        <f t="shared" si="0"/>
        <v>41.613499999999931</v>
      </c>
      <c r="G11" s="7">
        <v>6.4899999999999999E-2</v>
      </c>
      <c r="H11" s="9">
        <f t="shared" si="1"/>
        <v>2663.0851000000002</v>
      </c>
      <c r="I11" s="9">
        <v>0.17100000000000001</v>
      </c>
      <c r="J11" s="12" t="s">
        <v>103</v>
      </c>
      <c r="K11" s="9">
        <v>0.14599999999999999</v>
      </c>
      <c r="L11" s="12" t="s">
        <v>101</v>
      </c>
      <c r="M11" s="12">
        <v>0</v>
      </c>
      <c r="O11" s="14"/>
      <c r="Q11" s="15">
        <f t="shared" si="2"/>
        <v>2662.7681000000002</v>
      </c>
    </row>
    <row r="12" spans="1:19" ht="32" x14ac:dyDescent="0.2">
      <c r="A12" s="10" t="s">
        <v>79</v>
      </c>
      <c r="B12" s="21">
        <v>75.002501276000004</v>
      </c>
      <c r="C12" s="21">
        <v>-29.979733064000001</v>
      </c>
      <c r="D12">
        <v>2670.2563</v>
      </c>
      <c r="E12" s="9">
        <v>2624.8609999999999</v>
      </c>
      <c r="F12" s="7">
        <f t="shared" si="0"/>
        <v>45.395300000000134</v>
      </c>
      <c r="G12" s="7">
        <v>6.4899999999999999E-2</v>
      </c>
      <c r="H12" s="9">
        <f t="shared" si="1"/>
        <v>2624.7961</v>
      </c>
      <c r="I12" s="9">
        <v>0.17100000000000001</v>
      </c>
      <c r="J12" s="12" t="s">
        <v>103</v>
      </c>
      <c r="K12" s="9">
        <v>5.0999999999999997E-2</v>
      </c>
      <c r="L12" s="12" t="s">
        <v>101</v>
      </c>
      <c r="M12" s="12">
        <v>0</v>
      </c>
      <c r="O12" s="14"/>
      <c r="Q12" s="15">
        <f t="shared" si="2"/>
        <v>2624.5741000000003</v>
      </c>
    </row>
    <row r="13" spans="1:19" ht="32" x14ac:dyDescent="0.2">
      <c r="A13" s="10" t="s">
        <v>82</v>
      </c>
      <c r="B13" s="21">
        <v>77.181970407999998</v>
      </c>
      <c r="C13" s="21">
        <v>-61.115750294000001</v>
      </c>
      <c r="D13">
        <v>1906.7840000000001</v>
      </c>
      <c r="E13" s="9">
        <v>1883.1189999999999</v>
      </c>
      <c r="F13" s="7">
        <f t="shared" si="0"/>
        <v>23.665000000000191</v>
      </c>
      <c r="G13" s="7">
        <v>6.4899999999999999E-2</v>
      </c>
      <c r="H13" s="9">
        <f t="shared" si="1"/>
        <v>1883.0540999999998</v>
      </c>
      <c r="I13" s="9">
        <v>0.17100000000000001</v>
      </c>
      <c r="J13" s="12" t="s">
        <v>103</v>
      </c>
      <c r="K13" s="9">
        <v>0.161</v>
      </c>
      <c r="L13" s="12" t="s">
        <v>101</v>
      </c>
      <c r="M13" s="12">
        <v>1.5</v>
      </c>
      <c r="O13" s="14"/>
      <c r="Q13" s="15">
        <f t="shared" si="2"/>
        <v>1881.2220999999997</v>
      </c>
    </row>
    <row r="14" spans="1:19" ht="32" x14ac:dyDescent="0.2">
      <c r="A14" s="10" t="s">
        <v>81</v>
      </c>
      <c r="B14" s="21">
        <v>78.528932432000005</v>
      </c>
      <c r="C14" s="21">
        <v>-56.844731408999998</v>
      </c>
      <c r="D14">
        <v>1987.2234000000001</v>
      </c>
      <c r="E14" s="9">
        <v>1959.9390000000001</v>
      </c>
      <c r="F14" s="7">
        <f t="shared" si="0"/>
        <v>27.284400000000005</v>
      </c>
      <c r="G14" s="7">
        <v>6.4899999999999999E-2</v>
      </c>
      <c r="H14" s="9">
        <f t="shared" si="1"/>
        <v>1959.8741</v>
      </c>
      <c r="I14" s="9">
        <v>0.17100000000000001</v>
      </c>
      <c r="J14" s="12" t="s">
        <v>103</v>
      </c>
      <c r="K14" s="9"/>
      <c r="L14" s="12" t="s">
        <v>101</v>
      </c>
      <c r="M14" s="12">
        <v>0</v>
      </c>
      <c r="O14" s="14"/>
      <c r="P14" s="1" t="s">
        <v>120</v>
      </c>
      <c r="Q14" s="15">
        <f t="shared" si="2"/>
        <v>1959.7030999999999</v>
      </c>
    </row>
    <row r="15" spans="1:19" ht="32" x14ac:dyDescent="0.2">
      <c r="A15" s="10" t="s">
        <v>80</v>
      </c>
      <c r="B15" s="21">
        <v>77.441418236000004</v>
      </c>
      <c r="C15" s="21">
        <v>-51.083966402000001</v>
      </c>
      <c r="D15">
        <v>2480.9391000000001</v>
      </c>
      <c r="E15" s="9">
        <v>2450.17</v>
      </c>
      <c r="F15" s="7">
        <f t="shared" si="0"/>
        <v>30.76909999999998</v>
      </c>
      <c r="G15" s="7">
        <v>6.4899999999999999E-2</v>
      </c>
      <c r="H15" s="9">
        <f t="shared" si="1"/>
        <v>2450.1051000000002</v>
      </c>
      <c r="I15" s="9">
        <v>0.17100000000000001</v>
      </c>
      <c r="J15" s="12" t="s">
        <v>103</v>
      </c>
      <c r="K15" s="9">
        <v>0.41</v>
      </c>
      <c r="L15" s="12" t="s">
        <v>101</v>
      </c>
      <c r="M15" s="12">
        <v>0</v>
      </c>
      <c r="O15" s="14"/>
      <c r="Q15" s="15">
        <f t="shared" si="2"/>
        <v>2449.5241000000005</v>
      </c>
    </row>
    <row r="19" spans="1:1" x14ac:dyDescent="0.2">
      <c r="A19" t="s">
        <v>137</v>
      </c>
    </row>
    <row r="20" spans="1:1" x14ac:dyDescent="0.2">
      <c r="A20" t="s">
        <v>138</v>
      </c>
    </row>
    <row r="21" spans="1:1" x14ac:dyDescent="0.2">
      <c r="A21" t="s">
        <v>139</v>
      </c>
    </row>
    <row r="22" spans="1:1" x14ac:dyDescent="0.2">
      <c r="A22" t="s">
        <v>140</v>
      </c>
    </row>
    <row r="23" spans="1:1" x14ac:dyDescent="0.2">
      <c r="A23" t="s">
        <v>141</v>
      </c>
    </row>
    <row r="24" spans="1:1" x14ac:dyDescent="0.2">
      <c r="A24" t="s">
        <v>142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D160-F3D9-4E28-BAEF-B61531BAC4F1}">
  <dimension ref="A1:M14"/>
  <sheetViews>
    <sheetView workbookViewId="0">
      <selection activeCell="J2" sqref="J2:K14"/>
    </sheetView>
  </sheetViews>
  <sheetFormatPr baseColWidth="10" defaultColWidth="8.83203125" defaultRowHeight="15" x14ac:dyDescent="0.2"/>
  <cols>
    <col min="2" max="2" width="12.5" bestFit="1" customWidth="1"/>
    <col min="3" max="3" width="13.1640625" bestFit="1" customWidth="1"/>
    <col min="4" max="6" width="12" bestFit="1" customWidth="1"/>
    <col min="8" max="10" width="12" bestFit="1" customWidth="1"/>
    <col min="12" max="13" width="12.1640625" bestFit="1" customWidth="1"/>
    <col min="20" max="20" width="12" bestFit="1" customWidth="1"/>
  </cols>
  <sheetData>
    <row r="1" spans="1:13" x14ac:dyDescent="0.2">
      <c r="B1" t="s">
        <v>16</v>
      </c>
      <c r="C1" t="s">
        <v>18</v>
      </c>
      <c r="D1" t="s">
        <v>121</v>
      </c>
      <c r="E1" t="s">
        <v>122</v>
      </c>
      <c r="F1" t="s">
        <v>123</v>
      </c>
      <c r="G1" t="s">
        <v>124</v>
      </c>
      <c r="H1" t="s">
        <v>121</v>
      </c>
      <c r="I1" t="s">
        <v>122</v>
      </c>
      <c r="J1" t="s">
        <v>16</v>
      </c>
      <c r="K1" t="s">
        <v>18</v>
      </c>
    </row>
    <row r="2" spans="1:13" x14ac:dyDescent="0.2">
      <c r="A2" s="10" t="s">
        <v>71</v>
      </c>
      <c r="B2" s="11">
        <v>67.000747867000001</v>
      </c>
      <c r="C2" s="11">
        <v>-47.034059364000001</v>
      </c>
      <c r="D2">
        <v>7432912.5691</v>
      </c>
      <c r="E2">
        <v>411325.73</v>
      </c>
      <c r="F2">
        <v>0.78</v>
      </c>
      <c r="G2">
        <v>0</v>
      </c>
      <c r="H2">
        <f>D2+F2</f>
        <v>7432913.3491000002</v>
      </c>
      <c r="I2">
        <f>E2+G2</f>
        <v>411325.73</v>
      </c>
      <c r="J2">
        <v>67.000754858999997</v>
      </c>
      <c r="K2">
        <v>-47.034059947999999</v>
      </c>
      <c r="L2" s="20"/>
      <c r="M2" s="20"/>
    </row>
    <row r="3" spans="1:13" x14ac:dyDescent="0.2">
      <c r="A3" s="10" t="s">
        <v>72</v>
      </c>
      <c r="B3" s="11">
        <v>66.477610721999994</v>
      </c>
      <c r="C3" s="11">
        <v>-42.493194776000003</v>
      </c>
      <c r="D3">
        <v>7375386.8991999999</v>
      </c>
      <c r="E3">
        <v>611619.21620000002</v>
      </c>
      <c r="F3">
        <v>0.78</v>
      </c>
      <c r="G3">
        <v>0</v>
      </c>
      <c r="H3">
        <f t="shared" ref="H3:I14" si="0">D3+F3</f>
        <v>7375387.6792000001</v>
      </c>
      <c r="I3">
        <f t="shared" si="0"/>
        <v>611619.21620000002</v>
      </c>
      <c r="J3">
        <v>66.477617710999994</v>
      </c>
      <c r="K3">
        <v>-42.493194074999998</v>
      </c>
      <c r="L3" s="20"/>
      <c r="M3" s="20"/>
    </row>
    <row r="4" spans="1:13" x14ac:dyDescent="0.2">
      <c r="A4" s="10" t="s">
        <v>73</v>
      </c>
      <c r="B4" s="11">
        <v>63.148930776999997</v>
      </c>
      <c r="C4" s="11">
        <v>-44.817398437000001</v>
      </c>
      <c r="D4">
        <v>7002195.9049000004</v>
      </c>
      <c r="E4">
        <v>509202.07549999998</v>
      </c>
      <c r="F4">
        <v>0.78</v>
      </c>
      <c r="G4">
        <v>0</v>
      </c>
      <c r="H4">
        <f t="shared" si="0"/>
        <v>7002196.6849000007</v>
      </c>
      <c r="I4">
        <f t="shared" si="0"/>
        <v>509202.07549999998</v>
      </c>
      <c r="J4">
        <v>63.148937777999997</v>
      </c>
      <c r="K4">
        <v>-44.817398392999998</v>
      </c>
      <c r="L4" s="20"/>
      <c r="M4" s="20"/>
    </row>
    <row r="5" spans="1:13" x14ac:dyDescent="0.2">
      <c r="A5" s="10" t="s">
        <v>74</v>
      </c>
      <c r="B5" s="11">
        <v>66.482448903999995</v>
      </c>
      <c r="C5" s="11">
        <v>-46.293897661000003</v>
      </c>
      <c r="D5">
        <v>7374283.3647999996</v>
      </c>
      <c r="E5">
        <v>442389.26659999997</v>
      </c>
      <c r="F5">
        <v>0.78</v>
      </c>
      <c r="G5">
        <v>0</v>
      </c>
      <c r="H5">
        <f t="shared" si="0"/>
        <v>7374284.1447999999</v>
      </c>
      <c r="I5">
        <f t="shared" si="0"/>
        <v>442389.26659999997</v>
      </c>
      <c r="J5">
        <v>66.482455900999994</v>
      </c>
      <c r="K5">
        <v>-46.293898022999997</v>
      </c>
      <c r="L5" s="20"/>
      <c r="M5" s="20"/>
    </row>
    <row r="6" spans="1:13" x14ac:dyDescent="0.2">
      <c r="A6" s="10" t="s">
        <v>75</v>
      </c>
      <c r="B6" s="11">
        <v>66.000186412999994</v>
      </c>
      <c r="C6" s="11">
        <v>-44.502612687000003</v>
      </c>
      <c r="D6">
        <v>7320020.3366999999</v>
      </c>
      <c r="E6">
        <v>522574.34840000002</v>
      </c>
      <c r="F6">
        <v>0.78</v>
      </c>
      <c r="G6">
        <v>0</v>
      </c>
      <c r="H6">
        <f t="shared" si="0"/>
        <v>7320021.1167000001</v>
      </c>
      <c r="I6">
        <f t="shared" si="0"/>
        <v>522574.34840000002</v>
      </c>
      <c r="J6">
        <v>66.000193413000005</v>
      </c>
      <c r="K6">
        <v>-44.502612550999999</v>
      </c>
      <c r="L6" s="20"/>
      <c r="M6" s="20"/>
    </row>
    <row r="7" spans="1:13" x14ac:dyDescent="0.2">
      <c r="A7" s="10" t="s">
        <v>94</v>
      </c>
      <c r="B7" s="11">
        <v>73.840602841999996</v>
      </c>
      <c r="C7" s="11">
        <v>-49.533766827999997</v>
      </c>
      <c r="D7">
        <v>8199605.9978</v>
      </c>
      <c r="E7">
        <v>359282.44669999997</v>
      </c>
      <c r="F7">
        <v>-0.78</v>
      </c>
      <c r="G7">
        <v>0</v>
      </c>
      <c r="H7">
        <f t="shared" si="0"/>
        <v>8199605.2177999998</v>
      </c>
      <c r="I7">
        <f t="shared" si="0"/>
        <v>359282.44669999997</v>
      </c>
      <c r="J7">
        <v>73.840595874000002</v>
      </c>
      <c r="K7">
        <v>-49.533764921</v>
      </c>
      <c r="L7" s="20"/>
      <c r="M7" s="20"/>
    </row>
    <row r="8" spans="1:13" x14ac:dyDescent="0.2">
      <c r="A8" s="10" t="s">
        <v>76</v>
      </c>
      <c r="B8" s="11">
        <v>69.871708354999996</v>
      </c>
      <c r="C8" s="11">
        <v>-47.041162813</v>
      </c>
      <c r="D8">
        <v>7752877.5321000004</v>
      </c>
      <c r="E8">
        <v>421620.14230000001</v>
      </c>
      <c r="F8">
        <v>-0.78</v>
      </c>
      <c r="G8">
        <v>0</v>
      </c>
      <c r="H8">
        <f t="shared" si="0"/>
        <v>7752876.7521000002</v>
      </c>
      <c r="I8">
        <f t="shared" si="0"/>
        <v>421620.14230000001</v>
      </c>
      <c r="J8">
        <v>69.871701364000003</v>
      </c>
      <c r="K8">
        <v>-47.041162133999997</v>
      </c>
      <c r="L8" s="20"/>
      <c r="M8" s="20"/>
    </row>
    <row r="9" spans="1:13" x14ac:dyDescent="0.2">
      <c r="A9" s="10" t="s">
        <v>77</v>
      </c>
      <c r="B9" s="11">
        <v>78.019242832000003</v>
      </c>
      <c r="C9" s="11">
        <v>-33.961950643999998</v>
      </c>
      <c r="D9">
        <v>8684563.6777999997</v>
      </c>
      <c r="E9">
        <v>754341.09660000005</v>
      </c>
      <c r="F9">
        <v>-0.78</v>
      </c>
      <c r="G9">
        <v>0</v>
      </c>
      <c r="H9">
        <f t="shared" si="0"/>
        <v>8684562.8978000004</v>
      </c>
      <c r="I9">
        <f t="shared" si="0"/>
        <v>754341.09660000005</v>
      </c>
      <c r="J9">
        <v>78.019235973999997</v>
      </c>
      <c r="K9">
        <v>-33.961956948000001</v>
      </c>
      <c r="L9" s="20"/>
      <c r="M9" s="20"/>
    </row>
    <row r="10" spans="1:13" x14ac:dyDescent="0.2">
      <c r="A10" s="10" t="s">
        <v>78</v>
      </c>
      <c r="B10" s="11">
        <v>75.627169550999994</v>
      </c>
      <c r="C10" s="11">
        <v>-35.969385586999998</v>
      </c>
      <c r="D10">
        <v>8412661.9978999998</v>
      </c>
      <c r="E10">
        <v>749320.924</v>
      </c>
      <c r="F10">
        <v>-0.78</v>
      </c>
      <c r="G10">
        <v>0</v>
      </c>
      <c r="H10">
        <f t="shared" si="0"/>
        <v>8412661.2179000005</v>
      </c>
      <c r="I10">
        <f t="shared" si="0"/>
        <v>749320.924</v>
      </c>
      <c r="J10">
        <v>75.627162647999995</v>
      </c>
      <c r="K10">
        <v>-35.969389866</v>
      </c>
      <c r="L10" s="20"/>
      <c r="M10" s="20"/>
    </row>
    <row r="11" spans="1:13" x14ac:dyDescent="0.2">
      <c r="A11" s="10" t="s">
        <v>79</v>
      </c>
      <c r="B11" s="11">
        <v>75.002508026000001</v>
      </c>
      <c r="C11" s="11">
        <v>-29.979726307</v>
      </c>
      <c r="D11">
        <v>8378629.9957999997</v>
      </c>
      <c r="E11">
        <v>929563.90590000001</v>
      </c>
      <c r="F11">
        <v>-0.78</v>
      </c>
      <c r="G11">
        <v>0</v>
      </c>
      <c r="H11">
        <f t="shared" si="0"/>
        <v>8378629.2157999994</v>
      </c>
      <c r="I11">
        <f t="shared" si="0"/>
        <v>929563.90590000001</v>
      </c>
      <c r="J11">
        <v>75.002501276000004</v>
      </c>
      <c r="K11">
        <v>-29.979733064000001</v>
      </c>
      <c r="L11" s="20"/>
      <c r="M11" s="20"/>
    </row>
    <row r="12" spans="1:13" x14ac:dyDescent="0.2">
      <c r="A12" s="10" t="s">
        <v>82</v>
      </c>
      <c r="B12" s="11">
        <v>77.181977126999996</v>
      </c>
      <c r="C12" s="11">
        <v>-61.115758823999997</v>
      </c>
      <c r="D12">
        <v>8621556.9103999995</v>
      </c>
      <c r="E12">
        <v>105621.9598</v>
      </c>
      <c r="F12">
        <v>-0.78</v>
      </c>
      <c r="G12">
        <v>0</v>
      </c>
      <c r="H12">
        <f t="shared" si="0"/>
        <v>8621556.1304000001</v>
      </c>
      <c r="I12">
        <f t="shared" si="0"/>
        <v>105621.9598</v>
      </c>
      <c r="J12">
        <v>77.181970407999998</v>
      </c>
      <c r="K12">
        <v>-61.115750294000001</v>
      </c>
      <c r="L12" s="20"/>
      <c r="M12" s="20"/>
    </row>
    <row r="13" spans="1:13" x14ac:dyDescent="0.2">
      <c r="A13" s="10" t="s">
        <v>81</v>
      </c>
      <c r="B13" s="11">
        <v>78.528939274999999</v>
      </c>
      <c r="C13" s="11">
        <v>-56.844738481</v>
      </c>
      <c r="D13">
        <v>8743966.5682999995</v>
      </c>
      <c r="E13">
        <v>238758.0288</v>
      </c>
      <c r="F13">
        <v>-0.78</v>
      </c>
      <c r="G13">
        <v>0</v>
      </c>
      <c r="H13">
        <f t="shared" si="0"/>
        <v>8743965.7883000001</v>
      </c>
      <c r="I13">
        <f t="shared" si="0"/>
        <v>238758.0288</v>
      </c>
      <c r="J13">
        <v>78.528932432000005</v>
      </c>
      <c r="K13">
        <v>-56.844731408999998</v>
      </c>
      <c r="L13" s="20"/>
      <c r="M13" s="20"/>
    </row>
    <row r="14" spans="1:13" x14ac:dyDescent="0.2">
      <c r="A14" s="10" t="s">
        <v>80</v>
      </c>
      <c r="B14" s="11">
        <v>77.441425182000003</v>
      </c>
      <c r="C14" s="11">
        <v>-51.083969723000003</v>
      </c>
      <c r="D14">
        <v>8603681.3486000001</v>
      </c>
      <c r="E14">
        <v>352575.73389999999</v>
      </c>
      <c r="F14">
        <v>-0.78</v>
      </c>
      <c r="G14">
        <v>0</v>
      </c>
      <c r="H14">
        <f t="shared" si="0"/>
        <v>8603680.5686000008</v>
      </c>
      <c r="I14">
        <f t="shared" si="0"/>
        <v>352575.73389999999</v>
      </c>
      <c r="J14">
        <v>77.441418236000004</v>
      </c>
      <c r="K14">
        <v>-51.083966402000001</v>
      </c>
      <c r="L14" s="20"/>
      <c r="M14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7DEB-641C-4F66-AEC6-7B2BC08149DE}">
  <dimension ref="A1:E21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20.5" bestFit="1" customWidth="1"/>
    <col min="2" max="2" width="16.1640625" bestFit="1" customWidth="1"/>
    <col min="3" max="3" width="16" bestFit="1" customWidth="1"/>
    <col min="5" max="5" width="69.33203125" customWidth="1"/>
  </cols>
  <sheetData>
    <row r="1" spans="1:5" ht="32" x14ac:dyDescent="0.2">
      <c r="A1" s="6" t="s">
        <v>30</v>
      </c>
      <c r="B1" s="6" t="s">
        <v>25</v>
      </c>
      <c r="C1" s="6" t="s">
        <v>26</v>
      </c>
      <c r="D1" s="8" t="s">
        <v>27</v>
      </c>
      <c r="E1" s="6" t="s">
        <v>4</v>
      </c>
    </row>
    <row r="3" spans="1:5" x14ac:dyDescent="0.2">
      <c r="A3" t="s">
        <v>29</v>
      </c>
      <c r="B3" t="s">
        <v>28</v>
      </c>
      <c r="C3" t="s">
        <v>19</v>
      </c>
      <c r="D3">
        <v>6.49</v>
      </c>
    </row>
    <row r="4" spans="1:5" x14ac:dyDescent="0.2">
      <c r="A4" t="s">
        <v>29</v>
      </c>
      <c r="B4" t="s">
        <v>28</v>
      </c>
      <c r="C4" t="s">
        <v>42</v>
      </c>
      <c r="D4">
        <v>6.6</v>
      </c>
      <c r="E4" t="s">
        <v>43</v>
      </c>
    </row>
    <row r="5" spans="1:5" x14ac:dyDescent="0.2">
      <c r="A5" t="s">
        <v>31</v>
      </c>
      <c r="B5" t="s">
        <v>32</v>
      </c>
      <c r="C5" t="s">
        <v>28</v>
      </c>
      <c r="D5">
        <v>8.9</v>
      </c>
    </row>
    <row r="6" spans="1:5" x14ac:dyDescent="0.2">
      <c r="A6" t="s">
        <v>37</v>
      </c>
      <c r="B6" t="s">
        <v>36</v>
      </c>
      <c r="C6" t="s">
        <v>32</v>
      </c>
      <c r="D6">
        <v>2.2000000000000002</v>
      </c>
    </row>
    <row r="7" spans="1:5" x14ac:dyDescent="0.2">
      <c r="A7" t="s">
        <v>33</v>
      </c>
      <c r="B7" t="s">
        <v>34</v>
      </c>
      <c r="C7" t="s">
        <v>35</v>
      </c>
      <c r="D7">
        <v>6</v>
      </c>
    </row>
    <row r="9" spans="1:5" x14ac:dyDescent="0.2">
      <c r="A9" t="s">
        <v>99</v>
      </c>
      <c r="B9" t="s">
        <v>28</v>
      </c>
      <c r="C9" t="s">
        <v>35</v>
      </c>
      <c r="D9">
        <f>SUM(D5:D7)</f>
        <v>17.100000000000001</v>
      </c>
    </row>
    <row r="11" spans="1:5" ht="48" x14ac:dyDescent="0.2">
      <c r="A11" t="s">
        <v>125</v>
      </c>
      <c r="B11" t="s">
        <v>126</v>
      </c>
      <c r="C11" s="1" t="s">
        <v>127</v>
      </c>
      <c r="D11">
        <v>78</v>
      </c>
      <c r="E11" s="1" t="s">
        <v>128</v>
      </c>
    </row>
    <row r="13" spans="1:5" x14ac:dyDescent="0.2">
      <c r="A13" s="19" t="s">
        <v>118</v>
      </c>
    </row>
    <row r="14" spans="1:5" x14ac:dyDescent="0.2">
      <c r="A14" t="s">
        <v>105</v>
      </c>
      <c r="B14" s="17" t="s">
        <v>106</v>
      </c>
    </row>
    <row r="15" spans="1:5" x14ac:dyDescent="0.2">
      <c r="A15" t="s">
        <v>107</v>
      </c>
      <c r="B15" s="17" t="s">
        <v>108</v>
      </c>
    </row>
    <row r="16" spans="1:5" x14ac:dyDescent="0.2">
      <c r="A16" t="s">
        <v>109</v>
      </c>
      <c r="B16" s="17" t="s">
        <v>110</v>
      </c>
    </row>
    <row r="17" spans="1:2" x14ac:dyDescent="0.2">
      <c r="A17" t="s">
        <v>111</v>
      </c>
      <c r="B17" s="17" t="s">
        <v>112</v>
      </c>
    </row>
    <row r="18" spans="1:2" x14ac:dyDescent="0.2">
      <c r="A18" t="s">
        <v>115</v>
      </c>
      <c r="B18" s="17">
        <v>3</v>
      </c>
    </row>
    <row r="19" spans="1:2" x14ac:dyDescent="0.2">
      <c r="A19" t="s">
        <v>113</v>
      </c>
      <c r="B19" s="17">
        <v>2</v>
      </c>
    </row>
    <row r="20" spans="1:2" x14ac:dyDescent="0.2">
      <c r="A20" t="s">
        <v>114</v>
      </c>
      <c r="B20" s="17">
        <v>4</v>
      </c>
    </row>
    <row r="21" spans="1:2" x14ac:dyDescent="0.2">
      <c r="A21" t="s">
        <v>116</v>
      </c>
      <c r="B21" s="18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Time_and_meta</vt:lpstr>
      <vt:lpstr>Calculated_positions</vt:lpstr>
      <vt:lpstr>Horizontal cor</vt:lpstr>
      <vt:lpstr>Height_Hor_references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Eric Box</cp:lastModifiedBy>
  <dcterms:created xsi:type="dcterms:W3CDTF">2015-06-05T18:19:34Z</dcterms:created>
  <dcterms:modified xsi:type="dcterms:W3CDTF">2024-01-26T13:59:57Z</dcterms:modified>
</cp:coreProperties>
</file>